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813" windowHeight="8192" windowWidth="16384" xWindow="0" yWindow="0"/>
  </bookViews>
  <sheets>
    <sheet name="README" sheetId="1" state="visible" r:id="rId2"/>
    <sheet name="Project Description" sheetId="2" state="visible" r:id="rId3"/>
    <sheet name="Tray sheet" sheetId="3" state="visible" r:id="rId4"/>
    <sheet name="LineNames" sheetId="4" state="visible" r:id="rId5"/>
    <sheet name="d110cc_csv" sheetId="5" state="visible" r:id="rId6"/>
    <sheet name="d110cc_layout" sheetId="6" state="visible" r:id="rId7"/>
    <sheet name="PODD-CSV" sheetId="7" state="visible" r:id="rId8"/>
    <sheet name="TrayScanConfigurator-CSV" sheetId="8" state="visible" r:id="rId9"/>
    <sheet name="TrayCheck" sheetId="9" state="visible" r:id="rId10"/>
    <sheet name="RepCheck" sheetId="10" state="visible" r:id="rId11"/>
    <sheet name="LineCheck" sheetId="11" state="visible" r:id="rId12"/>
    <sheet name="ColumnNames" sheetId="12" state="visible" r:id="rId13"/>
    <sheet name="d110cc_csv_computations" sheetId="13" state="visible" r:id="rId14"/>
    <sheet name="manual_input" sheetId="14" state="visible" r:id="rId15"/>
    <sheet name="manual_layout" sheetId="15" state="visible" r:id="rId16"/>
    <sheet name="manual_d110cc_csv_output" sheetId="16" state="visible" r:id="rId17"/>
  </sheets>
  <calcPr iterateCount="100" refMode="A1" iterate="false" iterateDelta="0.0001"/>
</workbook>
</file>

<file path=xl/sharedStrings.xml><?xml version="1.0" encoding="utf-8"?>
<sst xmlns="http://schemas.openxmlformats.org/spreadsheetml/2006/main" count="1052" uniqueCount="244">
  <si>
    <t>Spreadsheet for entering details about trays which may be scanned by TrayScan (and in future CabScan)</t>
  </si>
  <si>
    <t>Overall</t>
  </si>
  <si>
    <t>There are two different methods of entering data into the spreadsheet. If you have a diagram with the pot layout in trays, you can use the manual process (manual_input). If you have a CSV file created by Xaviers R code you can directly insert it into spreadsheet.</t>
  </si>
  <si>
    <t>Initial steps</t>
  </si>
  <si>
    <t>Enter information about project identification and the tray layout setup on the Project Description sheet.</t>
  </si>
  <si>
    <t>The spreadsheet is currently limited to a total of 600 pots, but this can be expanded if necessary by modifying the formula ranges.</t>
  </si>
  <si>
    <t>NOTE: Tray numbers are assigned down, then across, within a shelf/rep/population, meaning that if there are more than two tray rows per rep, the PODD-CSV and TrayScanConfigurator-CSV files will not be in order.</t>
  </si>
  <si>
    <t>Enter information about trays on the Tray sheet</t>
  </si>
  <si>
    <t>Enter the mappings from line numbers to line names (where the client names are used for the line names) into the LineNames sheet</t>
  </si>
  <si>
    <t>At this point there are two different ways to enter information about pots. The</t>
  </si>
  <si>
    <t>Randomisation R code Usage:</t>
  </si>
  <si>
    <t>Import the d110cc.csv file generated by Xavier's R code into the d110cc_csv page</t>
  </si>
  <si>
    <t>Check the layout with line names on the d110cc_layout sheet</t>
  </si>
  <si>
    <t>Check the TrayCheck, RepCheck, and LineCheck sheets to verify the expected results</t>
  </si>
  <si>
    <t>Enter notes about individual pots on the PODD-CSV sheet</t>
  </si>
  <si>
    <t>Select the data on the PODD-CSV sheet to export the sheet to CSV for insertion into PODD.</t>
  </si>
  <si>
    <t>Select the data on the TrayScanConfigurator-CSV sheet to export the sheet to CSV for insertion into the TrayScanConfigurator program.</t>
  </si>
  <si>
    <t>Manual usage:</t>
  </si>
  <si>
    <t>To manually enter data based on the tray setup, first enter project information and tray setup on the Project Description, Tray Sheet and LineNames sheets.</t>
  </si>
  <si>
    <t>Then enter the line numbers into their correct positions on the “manual_input” sheet, leaving any unused trays or pot positions blank.</t>
  </si>
  <si>
    <t>Check that the line name mappings are correct on the “manual_layout” sheet.</t>
  </si>
  <si>
    <t>Copy the entire set of values from “manual_d110cc_csv_output” sheet.</t>
  </si>
  <si>
    <t>Use Paste Special to paste only the values (not formulas) into the “d110cc_csv” sheet.</t>
  </si>
  <si>
    <t>Then continue with the Automated Usage procedure to get the relevant CSV files and verify checks on the TrayCheck RepCheck and LineCheck sheets.</t>
  </si>
  <si>
    <t>Year</t>
  </si>
  <si>
    <t>Project#</t>
  </si>
  <si>
    <t>Experiment#</t>
  </si>
  <si>
    <t>Number of trays</t>
  </si>
  <si>
    <t>Number of replicates</t>
  </si>
  <si>
    <t>Set this to 1 if the project does not include replicates</t>
  </si>
  <si>
    <t>Number of columns per tray</t>
  </si>
  <si>
    <t>Number of columns per rep</t>
  </si>
  <si>
    <t>Number of rows per tray</t>
  </si>
  <si>
    <t>Number of rows per rep</t>
  </si>
  <si>
    <t>Expected controls per pot</t>
  </si>
  <si>
    <t>Total number of pots</t>
  </si>
  <si>
    <t>Number of pots per tray</t>
  </si>
  <si>
    <t>Trays across per rep</t>
  </si>
  <si>
    <t>Trays down per rep</t>
  </si>
  <si>
    <t>Total number of controls</t>
  </si>
  <si>
    <t>Pots per tray per rep</t>
  </si>
  <si>
    <t>Total number of columns</t>
  </si>
  <si>
    <t>Year (YYYY)</t>
  </si>
  <si>
    <t>Tray</t>
  </si>
  <si>
    <t>Tray#</t>
  </si>
  <si>
    <t>Genus</t>
  </si>
  <si>
    <t>species</t>
  </si>
  <si>
    <t>ID (Barcode)</t>
  </si>
  <si>
    <t>Tray type</t>
  </si>
  <si>
    <t>Tray notes</t>
  </si>
  <si>
    <t>Brachypodium</t>
  </si>
  <si>
    <t>distachyon</t>
  </si>
  <si>
    <t>standard</t>
  </si>
  <si>
    <t>Tray note</t>
  </si>
  <si>
    <t>Randomisation line number</t>
  </si>
  <si>
    <t>Client line name</t>
  </si>
  <si>
    <t>Control</t>
  </si>
  <si>
    <t>No</t>
  </si>
  <si>
    <t>Bd21</t>
  </si>
  <si>
    <t>Yes</t>
  </si>
  <si>
    <t>Bd3-1</t>
  </si>
  <si>
    <t>UNIT</t>
  </si>
  <si>
    <t>ID</t>
  </si>
  <si>
    <t>ENTRY</t>
  </si>
  <si>
    <t>ROW</t>
  </si>
  <si>
    <t>RANGE</t>
  </si>
  <si>
    <t>REP</t>
  </si>
  <si>
    <t>TRT</t>
  </si>
  <si>
    <t>B111</t>
  </si>
  <si>
    <t>B121</t>
  </si>
  <si>
    <t>V_35</t>
  </si>
  <si>
    <t>V_98</t>
  </si>
  <si>
    <t>V_107</t>
  </si>
  <si>
    <t>V_106</t>
  </si>
  <si>
    <t>V_105</t>
  </si>
  <si>
    <t>V_22</t>
  </si>
  <si>
    <t>V_17</t>
  </si>
  <si>
    <t>V_50</t>
  </si>
  <si>
    <t>V_95</t>
  </si>
  <si>
    <t>V_77</t>
  </si>
  <si>
    <t>V_21</t>
  </si>
  <si>
    <t>V_20</t>
  </si>
  <si>
    <t>V_13</t>
  </si>
  <si>
    <t>V_86</t>
  </si>
  <si>
    <t>V_110</t>
  </si>
  <si>
    <t>V_78</t>
  </si>
  <si>
    <t>V_61</t>
  </si>
  <si>
    <t>V_109</t>
  </si>
  <si>
    <t>V_99</t>
  </si>
  <si>
    <t>V_52</t>
  </si>
  <si>
    <t>V_33</t>
  </si>
  <si>
    <t>V_36</t>
  </si>
  <si>
    <t>V_34</t>
  </si>
  <si>
    <t>V_82</t>
  </si>
  <si>
    <t>V_46</t>
  </si>
  <si>
    <t>V_27</t>
  </si>
  <si>
    <t>V_3</t>
  </si>
  <si>
    <t>V_67</t>
  </si>
  <si>
    <t>V_9</t>
  </si>
  <si>
    <t>V_108</t>
  </si>
  <si>
    <t>V_75</t>
  </si>
  <si>
    <t>V_37</t>
  </si>
  <si>
    <t>V_1</t>
  </si>
  <si>
    <t>V_80</t>
  </si>
  <si>
    <t>V_41</t>
  </si>
  <si>
    <t>V_38</t>
  </si>
  <si>
    <t>V_15</t>
  </si>
  <si>
    <t>V_104</t>
  </si>
  <si>
    <t>V_4</t>
  </si>
  <si>
    <t>V_64</t>
  </si>
  <si>
    <t>V_26</t>
  </si>
  <si>
    <t>V_47</t>
  </si>
  <si>
    <t>V_23</t>
  </si>
  <si>
    <t>V_93</t>
  </si>
  <si>
    <t>V_30</t>
  </si>
  <si>
    <t>V_16</t>
  </si>
  <si>
    <t>V_81</t>
  </si>
  <si>
    <t>V_72</t>
  </si>
  <si>
    <t>V_40</t>
  </si>
  <si>
    <t>V_94</t>
  </si>
  <si>
    <t>V_56</t>
  </si>
  <si>
    <t>V_7</t>
  </si>
  <si>
    <t>V_8</t>
  </si>
  <si>
    <t>V_55</t>
  </si>
  <si>
    <t>V_84</t>
  </si>
  <si>
    <t>V_2</t>
  </si>
  <si>
    <t>V_5</t>
  </si>
  <si>
    <t>V_51</t>
  </si>
  <si>
    <t>V_24</t>
  </si>
  <si>
    <t>V_76</t>
  </si>
  <si>
    <t>V_32</t>
  </si>
  <si>
    <t>V_89</t>
  </si>
  <si>
    <t>V_91</t>
  </si>
  <si>
    <t>V_100</t>
  </si>
  <si>
    <t>V_87</t>
  </si>
  <si>
    <t>V_69</t>
  </si>
  <si>
    <t>V_18</t>
  </si>
  <si>
    <t>V_39</t>
  </si>
  <si>
    <t>V_31</t>
  </si>
  <si>
    <t>V_70</t>
  </si>
  <si>
    <t>V_45</t>
  </si>
  <si>
    <t>V_73</t>
  </si>
  <si>
    <t>V_53</t>
  </si>
  <si>
    <t>V_42</t>
  </si>
  <si>
    <t>V_58</t>
  </si>
  <si>
    <t>V_49</t>
  </si>
  <si>
    <t>V_96</t>
  </si>
  <si>
    <t>V_97</t>
  </si>
  <si>
    <t>V_29</t>
  </si>
  <si>
    <t>V_14</t>
  </si>
  <si>
    <t>V_71</t>
  </si>
  <si>
    <t>V_11</t>
  </si>
  <si>
    <t>V_66</t>
  </si>
  <si>
    <t>V_79</t>
  </si>
  <si>
    <t>V_101</t>
  </si>
  <si>
    <t>V_63</t>
  </si>
  <si>
    <t>V_90</t>
  </si>
  <si>
    <t>V_60</t>
  </si>
  <si>
    <t>V_92</t>
  </si>
  <si>
    <t>V_6</t>
  </si>
  <si>
    <t>V_65</t>
  </si>
  <si>
    <t>V_57</t>
  </si>
  <si>
    <t>V_25</t>
  </si>
  <si>
    <t>V_59</t>
  </si>
  <si>
    <t>V_48</t>
  </si>
  <si>
    <t>V_102</t>
  </si>
  <si>
    <t>V_10</t>
  </si>
  <si>
    <t>V_28</t>
  </si>
  <si>
    <t>V_12</t>
  </si>
  <si>
    <t>V_68</t>
  </si>
  <si>
    <t>V_88</t>
  </si>
  <si>
    <t>V_43</t>
  </si>
  <si>
    <t>V_44</t>
  </si>
  <si>
    <t>V_83</t>
  </si>
  <si>
    <t>V_54</t>
  </si>
  <si>
    <t>V_74</t>
  </si>
  <si>
    <t>V_62</t>
  </si>
  <si>
    <t>V_85</t>
  </si>
  <si>
    <t>V_103</t>
  </si>
  <si>
    <t>V_19</t>
  </si>
  <si>
    <t>Shelf 1 LHS</t>
  </si>
  <si>
    <t>Shelf 1 RHS</t>
  </si>
  <si>
    <t>Shelf 2 LHS</t>
  </si>
  <si>
    <t>Shelf 2 RHS</t>
  </si>
  <si>
    <t>Shelf 3 LHS</t>
  </si>
  <si>
    <t>Line name</t>
  </si>
  <si>
    <t>Pot number</t>
  </si>
  <si>
    <t>ProjectNumber</t>
  </si>
  <si>
    <t>ExperimentNumber</t>
  </si>
  <si>
    <t>Species</t>
  </si>
  <si>
    <t>PotNumber</t>
  </si>
  <si>
    <t>TrayNumber</t>
  </si>
  <si>
    <t>PotNumberTray</t>
  </si>
  <si>
    <t>ColumnNumberTray</t>
  </si>
  <si>
    <t>ColumnLetter</t>
  </si>
  <si>
    <t>RowNumberTray</t>
  </si>
  <si>
    <t>RowNumberRep</t>
  </si>
  <si>
    <t>ColumnNumberRep</t>
  </si>
  <si>
    <t>ColumnNumber</t>
  </si>
  <si>
    <t>TrayID</t>
  </si>
  <si>
    <t>TrayNotes</t>
  </si>
  <si>
    <t>TrayRowNumber</t>
  </si>
  <si>
    <t>TrayTypeName</t>
  </si>
  <si>
    <t>Position</t>
  </si>
  <si>
    <t>PlantID</t>
  </si>
  <si>
    <t>PlantLineNumber</t>
  </si>
  <si>
    <t>PlantLineName</t>
  </si>
  <si>
    <t>PlantNote</t>
  </si>
  <si>
    <t>ReplicateNumber</t>
  </si>
  <si>
    <t>PotReplicateNumber</t>
  </si>
  <si>
    <t>PlantName</t>
  </si>
  <si>
    <t>PlantNotes</t>
  </si>
  <si>
    <t>Number of pots in tray</t>
  </si>
  <si>
    <t>Control pots in tray</t>
  </si>
  <si>
    <t>Rep</t>
  </si>
  <si>
    <t>Number of pots in rep</t>
  </si>
  <si>
    <t>Control pots in rep</t>
  </si>
  <si>
    <t>Line number</t>
  </si>
  <si>
    <t>Number of pots for line</t>
  </si>
  <si>
    <t>Column number</t>
  </si>
  <si>
    <t>Column name</t>
  </si>
  <si>
    <t>A</t>
  </si>
  <si>
    <t>B</t>
  </si>
  <si>
    <t>C</t>
  </si>
  <si>
    <t>D</t>
  </si>
  <si>
    <t>Pot Number</t>
  </si>
  <si>
    <t>Row in rep</t>
  </si>
  <si>
    <t>Column in population</t>
  </si>
  <si>
    <t>Replicate number</t>
  </si>
  <si>
    <t>Row in tray</t>
  </si>
  <si>
    <t>Column in tray</t>
  </si>
  <si>
    <t>Column in rep</t>
  </si>
  <si>
    <t>Tray row in rep</t>
  </si>
  <si>
    <t>Pot number in vertical trays</t>
  </si>
  <si>
    <t>Tray column number</t>
  </si>
  <si>
    <t>Tray number</t>
  </si>
  <si>
    <t>Pot number in individual tray</t>
  </si>
  <si>
    <t>IsControl</t>
  </si>
  <si>
    <t>Pot number in replicate</t>
  </si>
  <si>
    <t>Shelf 1</t>
  </si>
  <si>
    <t>LHS</t>
  </si>
  <si>
    <t>RHS</t>
  </si>
  <si>
    <t>Shelf 2</t>
  </si>
  <si>
    <t>Shelf 3</t>
  </si>
</sst>
</file>

<file path=xl/styles.xml><?xml version="1.0" encoding="utf-8"?>
<styleSheet xmlns="http://schemas.openxmlformats.org/spreadsheetml/2006/main">
  <numFmts count="2">
    <numFmt formatCode="GENERAL" numFmtId="164"/>
    <numFmt formatCode="&quot;TRUE&quot;;&quot;TRUE&quot;;&quot;FALSE&quot;" numFmtId="165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.5"/>
      <color rgb="FF000000"/>
      <name val="Consolas"/>
      <family val="3"/>
      <charset val="238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7DA647"/>
      </patternFill>
    </fill>
    <fill>
      <patternFill patternType="solid">
        <fgColor rgb="FF7DA647"/>
        <bgColor rgb="FF92D050"/>
      </patternFill>
    </fill>
  </fills>
  <borders count="33">
    <border diagonalDown="false" diagonalUp="false">
      <left/>
      <right/>
      <top/>
      <bottom/>
      <diagonal/>
    </border>
    <border diagonalDown="false" diagonalUp="false">
      <left/>
      <right/>
      <top style="thick"/>
      <bottom/>
      <diagonal/>
    </border>
    <border diagonalDown="false" diagonalUp="false">
      <left style="thick">
        <color rgb="FF008000"/>
      </left>
      <right/>
      <top style="thick">
        <color rgb="FF008000"/>
      </top>
      <bottom/>
      <diagonal/>
    </border>
    <border diagonalDown="false" diagonalUp="false">
      <left/>
      <right/>
      <top style="thick">
        <color rgb="FF008000"/>
      </top>
      <bottom/>
      <diagonal/>
    </border>
    <border diagonalDown="false" diagonalUp="false">
      <left/>
      <right style="thick">
        <color rgb="FF008000"/>
      </right>
      <top style="thick">
        <color rgb="FF008000"/>
      </top>
      <bottom/>
      <diagonal/>
    </border>
    <border diagonalDown="false" diagonalUp="false">
      <left style="thick">
        <color rgb="FF008000"/>
      </left>
      <right/>
      <top/>
      <bottom/>
      <diagonal/>
    </border>
    <border diagonalDown="false" diagonalUp="false">
      <left/>
      <right style="thick">
        <color rgb="FF008000"/>
      </right>
      <top/>
      <bottom/>
      <diagonal/>
    </border>
    <border diagonalDown="false" diagonalUp="false">
      <left style="thick">
        <color rgb="FF008000"/>
      </left>
      <right/>
      <top/>
      <bottom style="thick">
        <color rgb="FF008000"/>
      </bottom>
      <diagonal/>
    </border>
    <border diagonalDown="false" diagonalUp="false">
      <left/>
      <right/>
      <top/>
      <bottom style="thick">
        <color rgb="FF008000"/>
      </bottom>
      <diagonal/>
    </border>
    <border diagonalDown="false" diagonalUp="false">
      <left/>
      <right style="thick">
        <color rgb="FF008000"/>
      </right>
      <top/>
      <bottom style="thick">
        <color rgb="FF008000"/>
      </bottom>
      <diagonal/>
    </border>
    <border diagonalDown="false" diagonalUp="false">
      <left style="thick">
        <color rgb="FFE46C0A"/>
      </left>
      <right/>
      <top style="thick">
        <color rgb="FFE46C0A"/>
      </top>
      <bottom/>
      <diagonal/>
    </border>
    <border diagonalDown="false" diagonalUp="false">
      <left/>
      <right/>
      <top style="thick">
        <color rgb="FFE46C0A"/>
      </top>
      <bottom/>
      <diagonal/>
    </border>
    <border diagonalDown="false" diagonalUp="false">
      <left/>
      <right style="thick"/>
      <top style="thick">
        <color rgb="FFE46C0A"/>
      </top>
      <bottom/>
      <diagonal/>
    </border>
    <border diagonalDown="false" diagonalUp="false">
      <left style="thick"/>
      <right/>
      <top style="thick">
        <color rgb="FFE46C0A"/>
      </top>
      <bottom/>
      <diagonal/>
    </border>
    <border diagonalDown="false" diagonalUp="false">
      <left/>
      <right style="thick">
        <color rgb="FFE46C0A"/>
      </right>
      <top style="thick">
        <color rgb="FFE46C0A"/>
      </top>
      <bottom/>
      <diagonal/>
    </border>
    <border diagonalDown="false" diagonalUp="false">
      <left style="thick">
        <color rgb="FFE46C0A"/>
      </left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>
        <color rgb="FFE46C0A"/>
      </right>
      <top/>
      <bottom/>
      <diagonal/>
    </border>
    <border diagonalDown="false" diagonalUp="false">
      <left style="thick">
        <color rgb="FFE46C0A"/>
      </left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>
        <color rgb="FFE46C0A"/>
      </right>
      <top/>
      <bottom style="thick"/>
      <diagonal/>
    </border>
    <border diagonalDown="false" diagonalUp="false">
      <left style="thick">
        <color rgb="FFE46C0A"/>
      </left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>
        <color rgb="FFE46C0A"/>
      </right>
      <top style="thick"/>
      <bottom/>
      <diagonal/>
    </border>
    <border diagonalDown="false" diagonalUp="false">
      <left style="thick">
        <color rgb="FFE46C0A"/>
      </left>
      <right/>
      <top/>
      <bottom style="thick">
        <color rgb="FFE46C0A"/>
      </bottom>
      <diagonal/>
    </border>
    <border diagonalDown="false" diagonalUp="false">
      <left/>
      <right/>
      <top/>
      <bottom style="thick">
        <color rgb="FFE46C0A"/>
      </bottom>
      <diagonal/>
    </border>
    <border diagonalDown="false" diagonalUp="false">
      <left/>
      <right style="thick"/>
      <top/>
      <bottom style="thick">
        <color rgb="FFE46C0A"/>
      </bottom>
      <diagonal/>
    </border>
    <border diagonalDown="false" diagonalUp="false">
      <left style="thick"/>
      <right/>
      <top/>
      <bottom style="thick">
        <color rgb="FFE46C0A"/>
      </bottom>
      <diagonal/>
    </border>
    <border diagonalDown="false" diagonalUp="false">
      <left/>
      <right style="thick">
        <color rgb="FFE46C0A"/>
      </right>
      <top/>
      <bottom style="thick">
        <color rgb="FFE46C0A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true" borderId="0" fillId="2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0" fontId="7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3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3" fontId="0" numFmtId="165" xfId="0">
      <alignment horizontal="general" indent="0" shrinkToFit="false" textRotation="0" vertical="bottom" wrapText="false"/>
      <protection hidden="false" locked="false"/>
    </xf>
    <xf applyAlignment="false" applyBorder="true" applyFont="false" applyProtection="true" borderId="1" fillId="3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false" applyProtection="true" borderId="0" fillId="3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3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8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6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7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9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10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11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12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13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14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15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0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16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17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18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19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20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21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22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23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24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1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25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26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27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28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29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30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31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false" applyProtection="true" borderId="32" fillId="0" fontId="0" numFmtId="164" xfId="0">
      <alignment horizontal="center" indent="0" shrinkToFit="false" textRotation="0" vertical="center" wrapText="false"/>
      <protection hidden="false" locked="fals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46C0A"/>
      <rgbColor rgb="FF666699"/>
      <rgbColor rgb="FF7DA6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A10" activeCellId="0" pane="topLeft" sqref="A10"/>
    </sheetView>
  </sheetViews>
  <sheetFormatPr defaultRowHeight="12.8"/>
  <cols>
    <col collapsed="false" hidden="false" max="1" min="1" style="0" width="95.3279352226721"/>
    <col collapsed="false" hidden="false" max="1025" min="2" style="0" width="9.46153846153846"/>
  </cols>
  <sheetData>
    <row collapsed="false" customFormat="false" customHeight="true" hidden="false" ht="14.55" outlineLevel="0" r="1">
      <c r="A1" s="1" t="s">
        <v>0</v>
      </c>
    </row>
    <row collapsed="false" customFormat="false" customHeight="true" hidden="false" ht="14.55" outlineLevel="0" r="3">
      <c r="A3" s="2" t="s">
        <v>1</v>
      </c>
    </row>
    <row collapsed="false" customFormat="false" customHeight="true" hidden="false" ht="41.5" outlineLevel="0" r="4">
      <c r="A4" s="3" t="s">
        <v>2</v>
      </c>
    </row>
    <row collapsed="false" customFormat="false" customHeight="true" hidden="false" ht="13.8" outlineLevel="0" r="6">
      <c r="A6" s="2" t="s">
        <v>3</v>
      </c>
    </row>
    <row collapsed="false" customFormat="false" customHeight="true" hidden="false" ht="13.8" outlineLevel="0" r="7">
      <c r="A7" s="3" t="s">
        <v>4</v>
      </c>
    </row>
    <row collapsed="false" customFormat="false" customHeight="true" hidden="false" ht="28.45" outlineLevel="0" r="11">
      <c r="A11" s="3" t="s">
        <v>5</v>
      </c>
    </row>
    <row collapsed="false" customFormat="false" customHeight="true" hidden="false" ht="28.45" outlineLevel="0" r="12">
      <c r="A12" s="3" t="s">
        <v>6</v>
      </c>
    </row>
    <row collapsed="false" customFormat="false" customHeight="true" hidden="false" ht="13.3" outlineLevel="0" r="13"/>
    <row collapsed="false" customFormat="false" customHeight="true" hidden="false" ht="14.9" outlineLevel="0" r="14">
      <c r="A14" s="3" t="s">
        <v>7</v>
      </c>
    </row>
    <row collapsed="false" customFormat="false" customHeight="true" hidden="false" ht="28.35" outlineLevel="0" r="16">
      <c r="A16" s="3" t="s">
        <v>8</v>
      </c>
    </row>
    <row collapsed="false" customFormat="false" customHeight="true" hidden="false" ht="13.3" outlineLevel="0" r="17"/>
    <row collapsed="false" customFormat="false" customHeight="true" hidden="false" ht="13.3" outlineLevel="0" r="18">
      <c r="A18" s="3" t="s">
        <v>9</v>
      </c>
    </row>
    <row collapsed="false" customFormat="false" customHeight="true" hidden="false" ht="13.3" outlineLevel="0" r="19"/>
    <row collapsed="false" customFormat="false" customHeight="true" hidden="false" ht="13.3" outlineLevel="0" r="20"/>
    <row collapsed="false" customFormat="false" customHeight="true" hidden="false" ht="14.9" outlineLevel="0" r="21">
      <c r="A21" s="2" t="s">
        <v>10</v>
      </c>
    </row>
    <row collapsed="false" customFormat="false" customHeight="true" hidden="false" ht="13.8" outlineLevel="0" r="23">
      <c r="A23" s="3" t="s">
        <v>11</v>
      </c>
    </row>
    <row collapsed="false" customFormat="false" customHeight="true" hidden="false" ht="14.55" outlineLevel="0" r="25">
      <c r="A25" s="3" t="s">
        <v>12</v>
      </c>
    </row>
    <row collapsed="false" customFormat="false" customHeight="true" hidden="false" ht="14.55" outlineLevel="0" r="27">
      <c r="A27" s="3" t="s">
        <v>13</v>
      </c>
    </row>
    <row collapsed="false" customFormat="false" customHeight="true" hidden="false" ht="14.55" outlineLevel="0" r="29">
      <c r="A29" s="3" t="s">
        <v>14</v>
      </c>
    </row>
    <row collapsed="false" customFormat="false" customHeight="true" hidden="false" ht="14.55" outlineLevel="0" r="31">
      <c r="A31" s="3" t="s">
        <v>15</v>
      </c>
    </row>
    <row collapsed="false" customFormat="false" customHeight="true" hidden="false" ht="28.3" outlineLevel="0" r="33">
      <c r="A33" s="3" t="s">
        <v>16</v>
      </c>
    </row>
    <row collapsed="false" customFormat="false" customHeight="true" hidden="false" ht="14.55" outlineLevel="0" r="35">
      <c r="A35" s="2" t="s">
        <v>17</v>
      </c>
    </row>
    <row collapsed="false" customFormat="false" customHeight="true" hidden="false" ht="28.3" outlineLevel="0" r="37">
      <c r="A37" s="3" t="s">
        <v>18</v>
      </c>
    </row>
    <row collapsed="false" customFormat="false" customHeight="true" hidden="false" ht="28.3" outlineLevel="0" r="39">
      <c r="A39" s="3" t="s">
        <v>19</v>
      </c>
    </row>
    <row collapsed="false" customFormat="false" customHeight="true" hidden="false" ht="14.55" outlineLevel="0" r="41">
      <c r="A41" s="3" t="s">
        <v>20</v>
      </c>
    </row>
    <row collapsed="false" customFormat="false" customHeight="true" hidden="false" ht="14.55" outlineLevel="0" r="43">
      <c r="A43" s="3" t="s">
        <v>21</v>
      </c>
    </row>
    <row collapsed="false" customFormat="false" customHeight="true" hidden="false" ht="14.55" outlineLevel="0" r="45">
      <c r="A45" s="3" t="s">
        <v>22</v>
      </c>
    </row>
    <row collapsed="false" customFormat="false" customHeight="true" hidden="false" ht="28.3" outlineLevel="0" r="47">
      <c r="A47" s="3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C12" activeCellId="0" pane="topLeft" sqref="C12"/>
    </sheetView>
  </sheetViews>
  <sheetFormatPr defaultRowHeight="12.8"/>
  <cols>
    <col collapsed="false" hidden="false" max="1" min="1" style="0" width="23.0323886639676"/>
    <col collapsed="false" hidden="false" max="2" min="2" style="0" width="21.7935222672065"/>
    <col collapsed="false" hidden="false" max="3" min="3" style="0" width="22.3724696356275"/>
    <col collapsed="false" hidden="false" max="1025" min="4" style="0" width="9.50607287449393"/>
  </cols>
  <sheetData>
    <row collapsed="false" customFormat="false" customHeight="true" hidden="false" ht="13.3" outlineLevel="0" r="1">
      <c r="A1" s="10" t="s">
        <v>214</v>
      </c>
      <c r="B1" s="10" t="s">
        <v>215</v>
      </c>
      <c r="C1" s="10" t="s">
        <v>216</v>
      </c>
    </row>
    <row collapsed="false" customFormat="false" customHeight="true" hidden="false" ht="13.3" outlineLevel="0" r="2">
      <c r="A2" s="0" t="n">
        <f aca="false">IF(ROW()-1&lt;='Project Description'!$B$6,ROW()-1,"")</f>
        <v>1</v>
      </c>
      <c r="B2" s="0" t="n">
        <f aca="false">IF(A2&lt;&gt;"",COUNTIF(d110cc_csv_computations!$E$2:$E$601,"="&amp;$A2),"")</f>
        <v>120</v>
      </c>
      <c r="C2" s="0" t="n">
        <f aca="false">IF(A2&lt;&gt;"",SUMIF(d110cc_csv_computations!$E$2:$E$601,"="&amp;$A2,d110cc_csv_computations!$N$2:$N$601),"")</f>
        <v>12</v>
      </c>
      <c r="D2" s="10"/>
    </row>
    <row collapsed="false" customFormat="false" customHeight="true" hidden="false" ht="13.3" outlineLevel="0" r="3">
      <c r="A3" s="0" t="n">
        <f aca="false">IF(ROW()-1&lt;='Project Description'!$B$6,ROW()-1,"")</f>
        <v>2</v>
      </c>
      <c r="B3" s="0" t="n">
        <f aca="false">IF(A3&lt;&gt;"",COUNTIF(d110cc_csv_computations!$E$2:$E$601,"="&amp;$A3),"")</f>
        <v>120</v>
      </c>
      <c r="C3" s="0" t="n">
        <f aca="false">IF(A3&lt;&gt;"",SUMIF(d110cc_csv_computations!$E$2:$E$601,"="&amp;$A3,d110cc_csv_computations!$N$2:$N$601),"")</f>
        <v>12</v>
      </c>
    </row>
    <row collapsed="false" customFormat="false" customHeight="true" hidden="false" ht="13.3" outlineLevel="0" r="4">
      <c r="A4" s="0" t="n">
        <f aca="false">IF(ROW()-1&lt;='Project Description'!$B$6,ROW()-1,"")</f>
        <v>3</v>
      </c>
      <c r="B4" s="0" t="n">
        <f aca="false">IF(A4&lt;&gt;"",COUNTIF(d110cc_csv_computations!$E$2:$E$601,"="&amp;$A4),"")</f>
        <v>120</v>
      </c>
      <c r="C4" s="0" t="n">
        <f aca="false">IF(A4&lt;&gt;"",SUMIF(d110cc_csv_computations!$E$2:$E$601,"="&amp;$A4,d110cc_csv_computations!$N$2:$N$601),"")</f>
        <v>12</v>
      </c>
    </row>
    <row collapsed="false" customFormat="false" customHeight="true" hidden="false" ht="13.3" outlineLevel="0" r="5">
      <c r="A5" s="0" t="n">
        <f aca="false">IF(ROW()-1&lt;='Project Description'!$B$6,ROW()-1,"")</f>
        <v>4</v>
      </c>
      <c r="B5" s="0" t="n">
        <f aca="false">IF(A5&lt;&gt;"",COUNTIF(d110cc_csv_computations!$E$2:$E$601,"="&amp;$A5),"")</f>
        <v>120</v>
      </c>
      <c r="C5" s="0" t="n">
        <f aca="false">IF(A5&lt;&gt;"",SUMIF(d110cc_csv_computations!$E$2:$E$601,"="&amp;$A5,d110cc_csv_computations!$N$2:$N$601),"")</f>
        <v>12</v>
      </c>
    </row>
    <row collapsed="false" customFormat="false" customHeight="true" hidden="false" ht="13.3" outlineLevel="0" r="6">
      <c r="A6" s="0" t="n">
        <f aca="false">IF(ROW()-1&lt;='Project Description'!$B$6,ROW()-1,"")</f>
        <v>5</v>
      </c>
      <c r="B6" s="0" t="n">
        <f aca="false">IF(A6&lt;&gt;"",COUNTIF(d110cc_csv_computations!$E$2:$E$601,"="&amp;$A6),"")</f>
        <v>120</v>
      </c>
      <c r="C6" s="0" t="n">
        <f aca="false">IF(A6&lt;&gt;"",SUMIF(d110cc_csv_computations!$E$2:$E$601,"="&amp;$A6,d110cc_csv_computations!$N$2:$N$601),"")</f>
        <v>12</v>
      </c>
    </row>
    <row collapsed="false" customFormat="false" customHeight="true" hidden="false" ht="13.3" outlineLevel="0" r="7">
      <c r="A7" s="0" t="str">
        <f aca="false">IF(ROW()-1&lt;='Project Description'!$B$6,ROW()-1,"")</f>
        <v/>
      </c>
      <c r="B7" s="0" t="str">
        <f aca="false">IF(A7&lt;&gt;"",COUNTIF(d110cc_csv_computations!$E$2:$E$601,"="&amp;$A7),"")</f>
        <v/>
      </c>
      <c r="C7" s="0" t="str">
        <f aca="false">IF(A7&lt;&gt;"",SUMIF(d110cc_csv_computations!$E$2:$E$601,"="&amp;$A7,d110cc_csv_computations!$N$2:$N$601),"")</f>
        <v/>
      </c>
    </row>
    <row collapsed="false" customFormat="false" customHeight="true" hidden="false" ht="13.3" outlineLevel="0" r="8">
      <c r="A8" s="0" t="str">
        <f aca="false">IF(ROW()-1&lt;='Project Description'!$B$6,ROW()-1,"")</f>
        <v/>
      </c>
      <c r="B8" s="0" t="str">
        <f aca="false">IF(A8&lt;&gt;"",COUNTIF(d110cc_csv_computations!$E$2:$E$601,"="&amp;$A8),"")</f>
        <v/>
      </c>
      <c r="C8" s="0" t="str">
        <f aca="false">IF(A8&lt;&gt;"",SUMIF(d110cc_csv_computations!$E$2:$E$601,"="&amp;$A8,d110cc_csv_computations!$N$2:$N$601),"")</f>
        <v/>
      </c>
    </row>
    <row collapsed="false" customFormat="false" customHeight="true" hidden="false" ht="13.3" outlineLevel="0" r="9">
      <c r="A9" s="0" t="str">
        <f aca="false">IF(ROW()-1&lt;='Project Description'!$B$6,ROW()-1,"")</f>
        <v/>
      </c>
      <c r="B9" s="0" t="str">
        <f aca="false">IF(A9&lt;&gt;"",COUNTIF(d110cc_csv_computations!$E$2:$E$601,"="&amp;$A9),"")</f>
        <v/>
      </c>
      <c r="C9" s="0" t="str">
        <f aca="false">IF(A9&lt;&gt;"",SUMIF(d110cc_csv_computations!$E$2:$E$601,"="&amp;$A9,d110cc_csv_computations!$N$2:$N$601),"")</f>
        <v/>
      </c>
    </row>
    <row collapsed="false" customFormat="false" customHeight="true" hidden="false" ht="13.3" outlineLevel="0" r="10">
      <c r="A10" s="0" t="str">
        <f aca="false">IF(ROW()-1&lt;='Project Description'!$B$6,ROW()-1,"")</f>
        <v/>
      </c>
      <c r="B10" s="0" t="str">
        <f aca="false">IF(A10&lt;&gt;"",COUNTIF(d110cc_csv_computations!$E$2:$E$601,"="&amp;$A10),"")</f>
        <v/>
      </c>
      <c r="C10" s="0" t="str">
        <f aca="false">IF(A10&lt;&gt;"",SUMIF(d110cc_csv_computations!$E$2:$E$601,"="&amp;$A10,d110cc_csv_computations!$N$2:$N$601),"")</f>
        <v/>
      </c>
    </row>
    <row collapsed="false" customFormat="false" customHeight="true" hidden="false" ht="13.3" outlineLevel="0" r="11">
      <c r="A11" s="0" t="str">
        <f aca="false">IF(ROW()-1&lt;='Project Description'!$B$6,ROW()-1,"")</f>
        <v/>
      </c>
      <c r="B11" s="0" t="str">
        <f aca="false">IF(A11&lt;&gt;"",COUNTIF(d110cc_csv_computations!$E$2:$E$601,"="&amp;$A11),"")</f>
        <v/>
      </c>
      <c r="C11" s="0" t="str">
        <f aca="false">IF(A11&lt;&gt;"",SUMIF(d110cc_csv_computations!$E$2:$E$601,"="&amp;$A11,d110cc_csv_computations!$N$2:$N$601),"")</f>
        <v/>
      </c>
    </row>
    <row collapsed="false" customFormat="false" customHeight="true" hidden="false" ht="13.3" outlineLevel="0" r="12">
      <c r="A12" s="0" t="str">
        <f aca="false">IF(ROW()-1&lt;='Project Description'!$B$6,ROW()-1,"")</f>
        <v/>
      </c>
      <c r="B12" s="0" t="str">
        <f aca="false">IF(A12&lt;&gt;"",COUNTIF(d110cc_csv_computations!$E$2:$E$601,"="&amp;$A12),"")</f>
        <v/>
      </c>
      <c r="C12" s="0" t="str">
        <f aca="false">IF(A12&lt;&gt;"",SUMIF(d110cc_csv_computations!$E$2:$E$601,"="&amp;$A12,d110cc_csv_computations!$N$2:$N$601),"")</f>
        <v/>
      </c>
    </row>
    <row collapsed="false" customFormat="false" customHeight="true" hidden="false" ht="13.3" outlineLevel="0" r="13">
      <c r="A13" s="0" t="str">
        <f aca="false">IF(ROW()-1&lt;='Project Description'!$B$6,ROW()-1,"")</f>
        <v/>
      </c>
      <c r="B13" s="0" t="str">
        <f aca="false">IF(A13&lt;&gt;"",COUNTIF(d110cc_csv_computations!$E$2:$E$601,"="&amp;$A13),"")</f>
        <v/>
      </c>
      <c r="C13" s="0" t="str">
        <f aca="false">IF(A13&lt;&gt;"",SUMIF(d110cc_csv_computations!$E$2:$E$601,"="&amp;$A13,d110cc_csv_computations!$N$2:$N$601),"")</f>
        <v/>
      </c>
    </row>
    <row collapsed="false" customFormat="false" customHeight="true" hidden="false" ht="13.3" outlineLevel="0" r="14">
      <c r="A14" s="0" t="str">
        <f aca="false">IF(ROW()-1&lt;='Project Description'!$B$6,ROW()-1,"")</f>
        <v/>
      </c>
      <c r="B14" s="0" t="str">
        <f aca="false">IF(A14&lt;&gt;"",COUNTIF(d110cc_csv_computations!$E$2:$E$601,"="&amp;$A14),"")</f>
        <v/>
      </c>
      <c r="C14" s="0" t="str">
        <f aca="false">IF(A14&lt;&gt;"",SUMIF(d110cc_csv_computations!$E$2:$E$601,"="&amp;$A14,d110cc_csv_computations!$N$2:$N$601),"")</f>
        <v/>
      </c>
    </row>
    <row collapsed="false" customFormat="false" customHeight="true" hidden="false" ht="13.3" outlineLevel="0" r="15">
      <c r="A15" s="0" t="str">
        <f aca="false">IF(ROW()-1&lt;='Project Description'!$B$6,ROW()-1,"")</f>
        <v/>
      </c>
      <c r="B15" s="0" t="str">
        <f aca="false">IF(A15&lt;&gt;"",COUNTIF(d110cc_csv_computations!$E$2:$E$601,"="&amp;$A15),"")</f>
        <v/>
      </c>
      <c r="C15" s="0" t="str">
        <f aca="false">IF(A15&lt;&gt;"",SUMIF(d110cc_csv_computations!$E$2:$E$601,"="&amp;$A15,d110cc_csv_computations!$N$2:$N$601),"")</f>
        <v/>
      </c>
    </row>
    <row collapsed="false" customFormat="false" customHeight="true" hidden="false" ht="13.3" outlineLevel="0" r="16">
      <c r="A16" s="0" t="str">
        <f aca="false">IF(ROW()-1&lt;='Project Description'!$B$6,ROW()-1,"")</f>
        <v/>
      </c>
      <c r="B16" s="0" t="str">
        <f aca="false">IF(A16&lt;&gt;"",COUNTIF(d110cc_csv_computations!$E$2:$E$601,"="&amp;$A16),"")</f>
        <v/>
      </c>
      <c r="C16" s="0" t="str">
        <f aca="false">IF(A16&lt;&gt;"",SUMIF(d110cc_csv_computations!$E$2:$E$601,"="&amp;$A16,d110cc_csv_computations!$N$2:$N$601),"")</f>
        <v/>
      </c>
    </row>
    <row collapsed="false" customFormat="false" customHeight="true" hidden="false" ht="13.3" outlineLevel="0" r="17">
      <c r="A17" s="0" t="str">
        <f aca="false">IF(ROW()-1&lt;='Project Description'!$B$6,ROW()-1,"")</f>
        <v/>
      </c>
      <c r="B17" s="0" t="str">
        <f aca="false">IF(A17&lt;&gt;"",COUNTIF(d110cc_csv_computations!$E$2:$E$601,"="&amp;$A17),"")</f>
        <v/>
      </c>
      <c r="C17" s="0" t="str">
        <f aca="false">IF(A17&lt;&gt;"",SUMIF(d110cc_csv_computations!$E$2:$E$601,"="&amp;$A17,d110cc_csv_computations!$N$2:$N$601),"")</f>
        <v/>
      </c>
    </row>
    <row collapsed="false" customFormat="false" customHeight="true" hidden="false" ht="13.3" outlineLevel="0" r="18">
      <c r="A18" s="0" t="str">
        <f aca="false">IF(ROW()-1&lt;='Project Description'!$B$6,ROW()-1,"")</f>
        <v/>
      </c>
      <c r="B18" s="0" t="str">
        <f aca="false">IF(A18&lt;&gt;"",COUNTIF(d110cc_csv_computations!$E$2:$E$601,"="&amp;$A18),"")</f>
        <v/>
      </c>
      <c r="C18" s="0" t="str">
        <f aca="false">IF(A18&lt;&gt;"",SUMIF(d110cc_csv_computations!$E$2:$E$601,"="&amp;$A18,d110cc_csv_computations!$N$2:$N$601),"")</f>
        <v/>
      </c>
    </row>
    <row collapsed="false" customFormat="false" customHeight="true" hidden="false" ht="13.3" outlineLevel="0" r="19">
      <c r="A19" s="0" t="str">
        <f aca="false">IF(ROW()-1&lt;='Project Description'!$B$6,ROW()-1,"")</f>
        <v/>
      </c>
      <c r="B19" s="0" t="str">
        <f aca="false">IF(A19&lt;&gt;"",COUNTIF(d110cc_csv_computations!$E$2:$E$601,"="&amp;$A19),"")</f>
        <v/>
      </c>
      <c r="C19" s="0" t="str">
        <f aca="false">IF(A19&lt;&gt;"",SUMIF(d110cc_csv_computations!$E$2:$E$601,"="&amp;$A19,d110cc_csv_computations!$N$2:$N$601),"")</f>
        <v/>
      </c>
    </row>
    <row collapsed="false" customFormat="false" customHeight="true" hidden="false" ht="13.3" outlineLevel="0" r="20">
      <c r="A20" s="0" t="str">
        <f aca="false">IF(ROW()-1&lt;='Project Description'!$B$6,ROW()-1,"")</f>
        <v/>
      </c>
      <c r="B20" s="0" t="str">
        <f aca="false">IF(A20&lt;&gt;"",COUNTIF(d110cc_csv_computations!$E$2:$E$601,"="&amp;$A20),"")</f>
        <v/>
      </c>
      <c r="C20" s="0" t="str">
        <f aca="false">IF(A20&lt;&gt;"",SUMIF(d110cc_csv_computations!$E$2:$E$601,"="&amp;$A20,d110cc_csv_computations!$N$2:$N$601),"")</f>
        <v/>
      </c>
    </row>
    <row collapsed="false" customFormat="false" customHeight="true" hidden="false" ht="13.3" outlineLevel="0" r="21">
      <c r="A21" s="0" t="str">
        <f aca="false">IF(ROW()-1&lt;='Project Description'!$B$6,ROW()-1,"")</f>
        <v/>
      </c>
      <c r="B21" s="0" t="str">
        <f aca="false">IF(A21&lt;&gt;"",COUNTIF(d110cc_csv_computations!$E$2:$E$601,"="&amp;$A21),"")</f>
        <v/>
      </c>
      <c r="C21" s="0" t="str">
        <f aca="false">IF(A21&lt;&gt;"",SUMIF(d110cc_csv_computations!$E$2:$E$601,"="&amp;$A21,d110cc_csv_computations!$N$2:$N$601),"")</f>
        <v/>
      </c>
    </row>
    <row collapsed="false" customFormat="false" customHeight="true" hidden="false" ht="13.3" outlineLevel="0" r="22">
      <c r="A22" s="0" t="str">
        <f aca="false">IF(ROW()-1&lt;='Project Description'!$B$6,ROW()-1,"")</f>
        <v/>
      </c>
      <c r="B22" s="0" t="str">
        <f aca="false">IF(A22&lt;&gt;"",COUNTIF(d110cc_csv_computations!$E$2:$E$601,"="&amp;$A22),"")</f>
        <v/>
      </c>
      <c r="C22" s="0" t="str">
        <f aca="false">IF(A22&lt;&gt;"",SUMIF(d110cc_csv_computations!$E$2:$E$601,"="&amp;$A22,d110cc_csv_computations!$N$2:$N$601),"")</f>
        <v/>
      </c>
    </row>
    <row collapsed="false" customFormat="false" customHeight="true" hidden="false" ht="13.3" outlineLevel="0" r="23">
      <c r="A23" s="0" t="str">
        <f aca="false">IF(ROW()-1&lt;='Project Description'!$B$6,ROW()-1,"")</f>
        <v/>
      </c>
      <c r="B23" s="0" t="str">
        <f aca="false">IF(A23&lt;&gt;"",COUNTIF(d110cc_csv_computations!$E$2:$E$601,"="&amp;$A23),"")</f>
        <v/>
      </c>
      <c r="C23" s="0" t="str">
        <f aca="false">IF(A23&lt;&gt;"",SUMIF(d110cc_csv_computations!$E$2:$E$601,"="&amp;$A23,d110cc_csv_computations!$N$2:$N$601),"")</f>
        <v/>
      </c>
    </row>
    <row collapsed="false" customFormat="false" customHeight="true" hidden="false" ht="13.3" outlineLevel="0" r="24">
      <c r="A24" s="0" t="str">
        <f aca="false">IF(ROW()-1&lt;='Project Description'!$B$6,ROW()-1,"")</f>
        <v/>
      </c>
      <c r="B24" s="0" t="str">
        <f aca="false">IF(A24&lt;&gt;"",COUNTIF(d110cc_csv_computations!$E$2:$E$601,"="&amp;$A24),"")</f>
        <v/>
      </c>
      <c r="C24" s="0" t="str">
        <f aca="false">IF(A24&lt;&gt;"",SUMIF(d110cc_csv_computations!$E$2:$E$601,"="&amp;$A24,d110cc_csv_computations!$N$2:$N$601),"")</f>
        <v/>
      </c>
    </row>
    <row collapsed="false" customFormat="false" customHeight="true" hidden="false" ht="13.3" outlineLevel="0" r="25">
      <c r="A25" s="0" t="str">
        <f aca="false">IF(ROW()-1&lt;='Project Description'!$B$6,ROW()-1,"")</f>
        <v/>
      </c>
      <c r="B25" s="0" t="str">
        <f aca="false">IF(A25&lt;&gt;"",COUNTIF(d110cc_csv_computations!$E$2:$E$601,"="&amp;$A25),"")</f>
        <v/>
      </c>
      <c r="C25" s="0" t="str">
        <f aca="false">IF(A25&lt;&gt;"",SUMIF(d110cc_csv_computations!$E$2:$E$601,"="&amp;$A25,d110cc_csv_computations!$N$2:$N$601),"")</f>
        <v/>
      </c>
    </row>
    <row collapsed="false" customFormat="false" customHeight="true" hidden="false" ht="13.3" outlineLevel="0" r="26">
      <c r="A26" s="0" t="str">
        <f aca="false">IF(ROW()-1&lt;='Project Description'!$B$6,ROW()-1,"")</f>
        <v/>
      </c>
      <c r="B26" s="0" t="str">
        <f aca="false">IF(A26&lt;&gt;"",COUNTIF(d110cc_csv_computations!$E$2:$E$601,"="&amp;$A26),"")</f>
        <v/>
      </c>
      <c r="C26" s="0" t="str">
        <f aca="false">IF(A26&lt;&gt;"",SUMIF(d110cc_csv_computations!$E$2:$E$601,"="&amp;$A26,d110cc_csv_computations!$N$2:$N$601),"")</f>
        <v/>
      </c>
    </row>
    <row collapsed="false" customFormat="false" customHeight="true" hidden="false" ht="13.3" outlineLevel="0" r="27">
      <c r="A27" s="0" t="str">
        <f aca="false">IF(ROW()-1&lt;='Project Description'!$B$6,ROW()-1,"")</f>
        <v/>
      </c>
      <c r="B27" s="0" t="str">
        <f aca="false">IF(A27&lt;&gt;"",COUNTIF(d110cc_csv_computations!$E$2:$E$601,"="&amp;$A27),"")</f>
        <v/>
      </c>
      <c r="C27" s="0" t="str">
        <f aca="false">IF(A27&lt;&gt;"",SUMIF(d110cc_csv_computations!$E$2:$E$601,"="&amp;$A27,d110cc_csv_computations!$N$2:$N$601),"")</f>
        <v/>
      </c>
    </row>
    <row collapsed="false" customFormat="false" customHeight="true" hidden="false" ht="13.3" outlineLevel="0" r="28">
      <c r="A28" s="0" t="str">
        <f aca="false">IF(ROW()-1&lt;='Project Description'!$B$6,ROW()-1,"")</f>
        <v/>
      </c>
      <c r="B28" s="0" t="str">
        <f aca="false">IF(A28&lt;&gt;"",COUNTIF(d110cc_csv_computations!$E$2:$E$601,"="&amp;$A28),"")</f>
        <v/>
      </c>
      <c r="C28" s="0" t="str">
        <f aca="false">IF(A28&lt;&gt;"",SUMIF(d110cc_csv_computations!$E$2:$E$601,"="&amp;$A28,d110cc_csv_computations!$N$2:$N$601),"")</f>
        <v/>
      </c>
    </row>
    <row collapsed="false" customFormat="false" customHeight="true" hidden="false" ht="13.3" outlineLevel="0" r="29">
      <c r="A29" s="0" t="str">
        <f aca="false">IF(ROW()-1&lt;='Project Description'!$B$6,ROW()-1,"")</f>
        <v/>
      </c>
      <c r="B29" s="0" t="str">
        <f aca="false">IF(A29&lt;&gt;"",COUNTIF(d110cc_csv_computations!$E$2:$E$601,"="&amp;$A29),"")</f>
        <v/>
      </c>
      <c r="C29" s="0" t="str">
        <f aca="false">IF(A29&lt;&gt;"",SUMIF(d110cc_csv_computations!$E$2:$E$601,"="&amp;$A29,d110cc_csv_computations!$N$2:$N$601),"")</f>
        <v/>
      </c>
    </row>
    <row collapsed="false" customFormat="false" customHeight="true" hidden="false" ht="13.3" outlineLevel="0" r="30">
      <c r="A30" s="0" t="str">
        <f aca="false">IF(ROW()-1&lt;='Project Description'!$B$6,ROW()-1,"")</f>
        <v/>
      </c>
      <c r="B30" s="0" t="str">
        <f aca="false">IF(A30&lt;&gt;"",COUNTIF(d110cc_csv_computations!$E$2:$E$601,"="&amp;$A30),"")</f>
        <v/>
      </c>
      <c r="C30" s="0" t="str">
        <f aca="false">IF(A30&lt;&gt;"",SUMIF(d110cc_csv_computations!$E$2:$E$601,"="&amp;$A30,d110cc_csv_computations!$N$2:$N$601),"")</f>
        <v/>
      </c>
    </row>
    <row collapsed="false" customFormat="false" customHeight="true" hidden="false" ht="13.3" outlineLevel="0" r="31">
      <c r="A31" s="0" t="str">
        <f aca="false">IF(ROW()-1&lt;='Project Description'!$B$6,ROW()-1,"")</f>
        <v/>
      </c>
      <c r="B31" s="0" t="str">
        <f aca="false">IF(A31&lt;&gt;"",COUNTIF(d110cc_csv_computations!$E$2:$E$601,"="&amp;$A31),"")</f>
        <v/>
      </c>
      <c r="C31" s="0" t="str">
        <f aca="false">IF(A31&lt;&gt;"",SUMIF(d110cc_csv_computations!$E$2:$E$601,"="&amp;$A31,d110cc_csv_computations!$N$2:$N$601),"")</f>
        <v/>
      </c>
    </row>
    <row collapsed="false" customFormat="false" customHeight="true" hidden="false" ht="13.3" outlineLevel="0" r="32">
      <c r="A32" s="0" t="str">
        <f aca="false">IF(ROW()-1&lt;='Project Description'!$B$6,ROW()-1,"")</f>
        <v/>
      </c>
      <c r="B32" s="0" t="str">
        <f aca="false">IF(A32&lt;&gt;"",COUNTIF(d110cc_csv_computations!$E$2:$E$601,"="&amp;$A32),"")</f>
        <v/>
      </c>
      <c r="C32" s="0" t="str">
        <f aca="false">IF(A32&lt;&gt;"",SUMIF(d110cc_csv_computations!$E$2:$E$601,"="&amp;$A32,d110cc_csv_computations!$N$2:$N$601),"")</f>
        <v/>
      </c>
    </row>
    <row collapsed="false" customFormat="false" customHeight="true" hidden="false" ht="13.3" outlineLevel="0" r="33">
      <c r="A33" s="0" t="str">
        <f aca="false">IF(ROW()-1&lt;='Project Description'!$B$6,ROW()-1,"")</f>
        <v/>
      </c>
      <c r="B33" s="0" t="str">
        <f aca="false">IF(A33&lt;&gt;"",COUNTIF(d110cc_csv_computations!$E$2:$E$601,"="&amp;$A33),"")</f>
        <v/>
      </c>
      <c r="C33" s="0" t="str">
        <f aca="false">IF(A33&lt;&gt;"",SUMIF(d110cc_csv_computations!$E$2:$E$601,"="&amp;$A33,d110cc_csv_computations!$N$2:$N$601),"")</f>
        <v/>
      </c>
    </row>
    <row collapsed="false" customFormat="false" customHeight="true" hidden="false" ht="13.3" outlineLevel="0" r="34">
      <c r="A34" s="0" t="str">
        <f aca="false">IF(ROW()-1&lt;='Project Description'!$B$6,ROW()-1,"")</f>
        <v/>
      </c>
      <c r="B34" s="0" t="str">
        <f aca="false">IF(A34&lt;&gt;"",COUNTIF(d110cc_csv_computations!$E$2:$E$601,"="&amp;$A34),"")</f>
        <v/>
      </c>
      <c r="C34" s="0" t="str">
        <f aca="false">IF(A34&lt;&gt;"",SUMIF(d110cc_csv_computations!$E$2:$E$601,"="&amp;$A34,d110cc_csv_computations!$N$2:$N$601),"")</f>
        <v/>
      </c>
    </row>
    <row collapsed="false" customFormat="false" customHeight="true" hidden="false" ht="13.3" outlineLevel="0" r="35">
      <c r="A35" s="0" t="str">
        <f aca="false">IF(ROW()-1&lt;='Project Description'!$B$6,ROW()-1,"")</f>
        <v/>
      </c>
      <c r="B35" s="0" t="str">
        <f aca="false">IF(A35&lt;&gt;"",COUNTIF(d110cc_csv_computations!$E$2:$E$601,"="&amp;$A35),"")</f>
        <v/>
      </c>
      <c r="C35" s="0" t="str">
        <f aca="false">IF(A35&lt;&gt;"",SUMIF(d110cc_csv_computations!$E$2:$E$601,"="&amp;$A35,d110cc_csv_computations!$N$2:$N$601),"")</f>
        <v/>
      </c>
    </row>
    <row collapsed="false" customFormat="false" customHeight="true" hidden="false" ht="13.3" outlineLevel="0" r="36">
      <c r="A36" s="0" t="str">
        <f aca="false">IF(ROW()-1&lt;='Project Description'!$B$6,ROW()-1,"")</f>
        <v/>
      </c>
      <c r="B36" s="0" t="str">
        <f aca="false">IF(A36&lt;&gt;"",COUNTIF(d110cc_csv_computations!$E$2:$E$601,"="&amp;$A36),"")</f>
        <v/>
      </c>
      <c r="C36" s="0" t="str">
        <f aca="false">IF(A36&lt;&gt;"",SUMIF(d110cc_csv_computations!$E$2:$E$601,"="&amp;$A36,d110cc_csv_computations!$N$2:$N$601),"")</f>
        <v/>
      </c>
    </row>
    <row collapsed="false" customFormat="false" customHeight="true" hidden="false" ht="13.3" outlineLevel="0" r="37">
      <c r="A37" s="0" t="str">
        <f aca="false">IF(ROW()-1&lt;='Project Description'!$B$6,ROW()-1,"")</f>
        <v/>
      </c>
      <c r="B37" s="0" t="str">
        <f aca="false">IF(A37&lt;&gt;"",COUNTIF(d110cc_csv_computations!$E$2:$E$601,"="&amp;$A37),"")</f>
        <v/>
      </c>
      <c r="C37" s="0" t="str">
        <f aca="false">IF(A37&lt;&gt;"",SUMIF(d110cc_csv_computations!$E$2:$E$601,"="&amp;$A37,d110cc_csv_computations!$N$2:$N$601),"")</f>
        <v/>
      </c>
    </row>
    <row collapsed="false" customFormat="false" customHeight="true" hidden="false" ht="13.3" outlineLevel="0" r="38">
      <c r="A38" s="0" t="str">
        <f aca="false">IF(ROW()-1&lt;='Project Description'!$B$6,ROW()-1,"")</f>
        <v/>
      </c>
      <c r="B38" s="0" t="str">
        <f aca="false">IF(A38&lt;&gt;"",COUNTIF(d110cc_csv_computations!$E$2:$E$601,"="&amp;$A38),"")</f>
        <v/>
      </c>
      <c r="C38" s="0" t="str">
        <f aca="false">IF(A38&lt;&gt;"",SUMIF(d110cc_csv_computations!$E$2:$E$601,"="&amp;$A38,d110cc_csv_computations!$N$2:$N$601),"")</f>
        <v/>
      </c>
    </row>
    <row collapsed="false" customFormat="false" customHeight="true" hidden="false" ht="13.3" outlineLevel="0" r="39">
      <c r="A39" s="0" t="str">
        <f aca="false">IF(ROW()-1&lt;='Project Description'!$B$6,ROW()-1,"")</f>
        <v/>
      </c>
      <c r="B39" s="0" t="str">
        <f aca="false">IF(A39&lt;&gt;"",COUNTIF(d110cc_csv_computations!$E$2:$E$601,"="&amp;$A39),"")</f>
        <v/>
      </c>
      <c r="C39" s="0" t="str">
        <f aca="false">IF(A39&lt;&gt;"",SUMIF(d110cc_csv_computations!$E$2:$E$601,"="&amp;$A39,d110cc_csv_computations!$N$2:$N$601),"")</f>
        <v/>
      </c>
    </row>
    <row collapsed="false" customFormat="false" customHeight="true" hidden="false" ht="13.3" outlineLevel="0" r="40">
      <c r="A40" s="0" t="str">
        <f aca="false">IF(ROW()-1&lt;='Project Description'!$B$6,ROW()-1,"")</f>
        <v/>
      </c>
      <c r="B40" s="0" t="str">
        <f aca="false">IF(A40&lt;&gt;"",COUNTIF(d110cc_csv_computations!$E$2:$E$601,"="&amp;$A40),"")</f>
        <v/>
      </c>
      <c r="C40" s="0" t="str">
        <f aca="false">IF(A40&lt;&gt;"",SUMIF(d110cc_csv_computations!$E$2:$E$601,"="&amp;$A40,d110cc_csv_computations!$N$2:$N$601),"")</f>
        <v/>
      </c>
    </row>
    <row collapsed="false" customFormat="false" customHeight="true" hidden="false" ht="13.3" outlineLevel="0" r="41">
      <c r="A41" s="0" t="str">
        <f aca="false">IF(ROW()-1&lt;='Project Description'!$B$6,ROW()-1,"")</f>
        <v/>
      </c>
      <c r="B41" s="0" t="str">
        <f aca="false">IF(A41&lt;&gt;"",COUNTIF(d110cc_csv_computations!$E$2:$E$601,"="&amp;$A41),"")</f>
        <v/>
      </c>
      <c r="C41" s="0" t="str">
        <f aca="false">IF(A41&lt;&gt;"",SUMIF(d110cc_csv_computations!$E$2:$E$601,"="&amp;$A41,d110cc_csv_computations!$N$2:$N$601),"")</f>
        <v/>
      </c>
    </row>
    <row collapsed="false" customFormat="false" customHeight="true" hidden="false" ht="13.3" outlineLevel="0" r="42">
      <c r="A42" s="0" t="str">
        <f aca="false">IF(ROW()-1&lt;='Project Description'!$B$6,ROW()-1,"")</f>
        <v/>
      </c>
      <c r="B42" s="0" t="str">
        <f aca="false">IF(A42&lt;&gt;"",COUNTIF(d110cc_csv_computations!$E$2:$E$601,"="&amp;$A42),"")</f>
        <v/>
      </c>
      <c r="C42" s="0" t="str">
        <f aca="false">IF(A42&lt;&gt;"",SUMIF(d110cc_csv_computations!$E$2:$E$601,"="&amp;$A42,d110cc_csv_computations!$N$2:$N$601),"")</f>
        <v/>
      </c>
    </row>
    <row collapsed="false" customFormat="false" customHeight="true" hidden="false" ht="13.3" outlineLevel="0" r="43">
      <c r="A43" s="0" t="str">
        <f aca="false">IF(ROW()-1&lt;='Project Description'!$B$6,ROW()-1,"")</f>
        <v/>
      </c>
      <c r="B43" s="0" t="str">
        <f aca="false">IF(A43&lt;&gt;"",COUNTIF(d110cc_csv_computations!$E$2:$E$601,"="&amp;$A43),"")</f>
        <v/>
      </c>
      <c r="C43" s="0" t="str">
        <f aca="false">IF(A43&lt;&gt;"",SUMIF(d110cc_csv_computations!$E$2:$E$601,"="&amp;$A43,d110cc_csv_computations!$N$2:$N$601),"")</f>
        <v/>
      </c>
    </row>
    <row collapsed="false" customFormat="false" customHeight="true" hidden="false" ht="13.3" outlineLevel="0" r="44">
      <c r="A44" s="0" t="str">
        <f aca="false">IF(ROW()-1&lt;='Project Description'!$B$6,ROW()-1,"")</f>
        <v/>
      </c>
      <c r="B44" s="0" t="str">
        <f aca="false">IF(A44&lt;&gt;"",COUNTIF(d110cc_csv_computations!$E$2:$E$601,"="&amp;$A44),"")</f>
        <v/>
      </c>
      <c r="C44" s="0" t="str">
        <f aca="false">IF(A44&lt;&gt;"",SUMIF(d110cc_csv_computations!$E$2:$E$601,"="&amp;$A44,d110cc_csv_computations!$N$2:$N$601),"")</f>
        <v/>
      </c>
    </row>
    <row collapsed="false" customFormat="false" customHeight="true" hidden="false" ht="13.3" outlineLevel="0" r="45">
      <c r="A45" s="0" t="str">
        <f aca="false">IF(ROW()-1&lt;='Project Description'!$B$6,ROW()-1,"")</f>
        <v/>
      </c>
      <c r="B45" s="0" t="str">
        <f aca="false">IF(A45&lt;&gt;"",COUNTIF(d110cc_csv_computations!$E$2:$E$601,"="&amp;$A45),"")</f>
        <v/>
      </c>
      <c r="C45" s="0" t="str">
        <f aca="false">IF(A45&lt;&gt;"",SUMIF(d110cc_csv_computations!$E$2:$E$601,"="&amp;$A45,d110cc_csv_computations!$N$2:$N$601),"")</f>
        <v/>
      </c>
    </row>
    <row collapsed="false" customFormat="false" customHeight="true" hidden="false" ht="13.3" outlineLevel="0" r="46">
      <c r="A46" s="0" t="str">
        <f aca="false">IF(ROW()-1&lt;='Project Description'!$B$6,ROW()-1,"")</f>
        <v/>
      </c>
      <c r="B46" s="0" t="str">
        <f aca="false">IF(A46&lt;&gt;"",COUNTIF(d110cc_csv_computations!$E$2:$E$601,"="&amp;$A46),"")</f>
        <v/>
      </c>
      <c r="C46" s="0" t="str">
        <f aca="false">IF(A46&lt;&gt;"",SUMIF(d110cc_csv_computations!$E$2:$E$601,"="&amp;$A46,d110cc_csv_computations!$N$2:$N$601),"")</f>
        <v/>
      </c>
    </row>
    <row collapsed="false" customFormat="false" customHeight="true" hidden="false" ht="13.3" outlineLevel="0" r="47">
      <c r="A47" s="0" t="str">
        <f aca="false">IF(ROW()-1&lt;='Project Description'!$B$6,ROW()-1,"")</f>
        <v/>
      </c>
      <c r="B47" s="0" t="str">
        <f aca="false">IF(A47&lt;&gt;"",COUNTIF(d110cc_csv_computations!$E$2:$E$601,"="&amp;$A47),"")</f>
        <v/>
      </c>
      <c r="C47" s="0" t="str">
        <f aca="false">IF(A47&lt;&gt;"",SUMIF(d110cc_csv_computations!$E$2:$E$601,"="&amp;$A47,d110cc_csv_computations!$N$2:$N$601),"")</f>
        <v/>
      </c>
    </row>
    <row collapsed="false" customFormat="false" customHeight="true" hidden="false" ht="13.3" outlineLevel="0" r="48">
      <c r="A48" s="0" t="str">
        <f aca="false">IF(ROW()-1&lt;='Project Description'!$B$6,ROW()-1,"")</f>
        <v/>
      </c>
      <c r="B48" s="0" t="str">
        <f aca="false">IF(A48&lt;&gt;"",COUNTIF(d110cc_csv_computations!$E$2:$E$601,"="&amp;$A48),"")</f>
        <v/>
      </c>
      <c r="C48" s="0" t="str">
        <f aca="false">IF(A48&lt;&gt;"",SUMIF(d110cc_csv_computations!$E$2:$E$601,"="&amp;$A48,d110cc_csv_computations!$N$2:$N$601),"")</f>
        <v/>
      </c>
    </row>
    <row collapsed="false" customFormat="false" customHeight="true" hidden="false" ht="13.3" outlineLevel="0" r="49">
      <c r="A49" s="0" t="str">
        <f aca="false">IF(ROW()-1&lt;='Project Description'!$B$6,ROW()-1,"")</f>
        <v/>
      </c>
      <c r="B49" s="0" t="str">
        <f aca="false">IF(A49&lt;&gt;"",COUNTIF(d110cc_csv_computations!$E$2:$E$601,"="&amp;$A49),"")</f>
        <v/>
      </c>
      <c r="C49" s="0" t="str">
        <f aca="false">IF(A49&lt;&gt;"",SUMIF(d110cc_csv_computations!$E$2:$E$601,"="&amp;$A49,d110cc_csv_computations!$N$2:$N$601),"")</f>
        <v/>
      </c>
    </row>
    <row collapsed="false" customFormat="false" customHeight="true" hidden="false" ht="13.3" outlineLevel="0" r="50">
      <c r="A50" s="0" t="str">
        <f aca="false">IF(ROW()-1&lt;='Project Description'!$B$6,ROW()-1,"")</f>
        <v/>
      </c>
      <c r="B50" s="0" t="str">
        <f aca="false">IF(A50&lt;&gt;"",COUNTIF(d110cc_csv_computations!$E$2:$E$601,"="&amp;$A50),"")</f>
        <v/>
      </c>
      <c r="C50" s="0" t="str">
        <f aca="false">IF(A50&lt;&gt;"",SUMIF(d110cc_csv_computations!$E$2:$E$601,"="&amp;$A50,d110cc_csv_computations!$N$2:$N$601),"")</f>
        <v/>
      </c>
    </row>
    <row collapsed="false" customFormat="false" customHeight="true" hidden="false" ht="13.3" outlineLevel="0" r="51">
      <c r="A51" s="0" t="str">
        <f aca="false">IF(ROW()-1&lt;='Project Description'!$B$6,ROW()-1,"")</f>
        <v/>
      </c>
      <c r="B51" s="0" t="str">
        <f aca="false">IF(A51&lt;&gt;"",COUNTIF(d110cc_csv_computations!$E$2:$E$601,"="&amp;$A51),"")</f>
        <v/>
      </c>
      <c r="C51" s="0" t="str">
        <f aca="false">IF(A51&lt;&gt;"",SUMIF(d110cc_csv_computations!$E$2:$E$601,"="&amp;$A51,d110cc_csv_computations!$N$2:$N$601),"")</f>
        <v/>
      </c>
    </row>
    <row collapsed="false" customFormat="false" customHeight="true" hidden="false" ht="13.3" outlineLevel="0" r="52">
      <c r="A52" s="0" t="str">
        <f aca="false">IF(ROW()-1&lt;='Project Description'!$B$6,ROW()-1,"")</f>
        <v/>
      </c>
      <c r="B52" s="0" t="str">
        <f aca="false">IF(A52&lt;&gt;"",COUNTIF(d110cc_csv_computations!$E$2:$E$601,"="&amp;$A52),"")</f>
        <v/>
      </c>
      <c r="C52" s="0" t="str">
        <f aca="false">IF(A52&lt;&gt;"",SUMIF(d110cc_csv_computations!$E$2:$E$601,"="&amp;$A52,d110cc_csv_computations!$N$2:$N$601),"")</f>
        <v/>
      </c>
    </row>
    <row collapsed="false" customFormat="false" customHeight="true" hidden="false" ht="13.3" outlineLevel="0" r="53">
      <c r="A53" s="0" t="str">
        <f aca="false">IF(ROW()-1&lt;='Project Description'!$B$6,ROW()-1,"")</f>
        <v/>
      </c>
      <c r="B53" s="0" t="str">
        <f aca="false">IF(A53&lt;&gt;"",COUNTIF(d110cc_csv_computations!$E$2:$E$601,"="&amp;$A53),"")</f>
        <v/>
      </c>
      <c r="C53" s="0" t="str">
        <f aca="false">IF(A53&lt;&gt;"",SUMIF(d110cc_csv_computations!$E$2:$E$601,"="&amp;$A53,d110cc_csv_computations!$N$2:$N$601),"")</f>
        <v/>
      </c>
    </row>
    <row collapsed="false" customFormat="false" customHeight="true" hidden="false" ht="13.3" outlineLevel="0" r="54">
      <c r="A54" s="0" t="str">
        <f aca="false">IF(ROW()-1&lt;='Project Description'!$B$6,ROW()-1,"")</f>
        <v/>
      </c>
      <c r="B54" s="0" t="str">
        <f aca="false">IF(A54&lt;&gt;"",COUNTIF(d110cc_csv_computations!$E$2:$E$601,"="&amp;$A54),"")</f>
        <v/>
      </c>
      <c r="C54" s="0" t="str">
        <f aca="false">IF(A54&lt;&gt;"",SUMIF(d110cc_csv_computations!$E$2:$E$601,"="&amp;$A54,d110cc_csv_computations!$N$2:$N$601),"")</f>
        <v/>
      </c>
    </row>
    <row collapsed="false" customFormat="false" customHeight="true" hidden="false" ht="13.3" outlineLevel="0" r="55">
      <c r="A55" s="0" t="str">
        <f aca="false">IF(ROW()-1&lt;='Project Description'!$B$6,ROW()-1,"")</f>
        <v/>
      </c>
      <c r="B55" s="0" t="str">
        <f aca="false">IF(A55&lt;&gt;"",COUNTIF(d110cc_csv_computations!$E$2:$E$601,"="&amp;$A55),"")</f>
        <v/>
      </c>
      <c r="C55" s="0" t="str">
        <f aca="false">IF(A55&lt;&gt;"",SUMIF(d110cc_csv_computations!$E$2:$E$601,"="&amp;$A55,d110cc_csv_computations!$N$2:$N$601),"")</f>
        <v/>
      </c>
    </row>
    <row collapsed="false" customFormat="false" customHeight="true" hidden="false" ht="13.3" outlineLevel="0" r="56">
      <c r="A56" s="0" t="str">
        <f aca="false">IF(ROW()-1&lt;='Project Description'!$B$6,ROW()-1,"")</f>
        <v/>
      </c>
      <c r="B56" s="0" t="str">
        <f aca="false">IF(A56&lt;&gt;"",COUNTIF(d110cc_csv_computations!$E$2:$E$601,"="&amp;$A56),"")</f>
        <v/>
      </c>
      <c r="C56" s="0" t="str">
        <f aca="false">IF(A56&lt;&gt;"",SUMIF(d110cc_csv_computations!$E$2:$E$601,"="&amp;$A56,d110cc_csv_computations!$N$2:$N$601),"")</f>
        <v/>
      </c>
    </row>
    <row collapsed="false" customFormat="false" customHeight="true" hidden="false" ht="13.3" outlineLevel="0" r="57">
      <c r="A57" s="0" t="str">
        <f aca="false">IF(ROW()-1&lt;='Project Description'!$B$6,ROW()-1,"")</f>
        <v/>
      </c>
      <c r="B57" s="0" t="str">
        <f aca="false">IF(A57&lt;&gt;"",COUNTIF(d110cc_csv_computations!$E$2:$E$601,"="&amp;$A57),"")</f>
        <v/>
      </c>
      <c r="C57" s="0" t="str">
        <f aca="false">IF(A57&lt;&gt;"",SUMIF(d110cc_csv_computations!$E$2:$E$601,"="&amp;$A57,d110cc_csv_computations!$N$2:$N$601),"")</f>
        <v/>
      </c>
    </row>
    <row collapsed="false" customFormat="false" customHeight="true" hidden="false" ht="13.3" outlineLevel="0" r="58">
      <c r="A58" s="0" t="str">
        <f aca="false">IF(ROW()-1&lt;='Project Description'!$B$6,ROW()-1,"")</f>
        <v/>
      </c>
      <c r="B58" s="0" t="str">
        <f aca="false">IF(A58&lt;&gt;"",COUNTIF(d110cc_csv_computations!$E$2:$E$601,"="&amp;$A58),"")</f>
        <v/>
      </c>
      <c r="C58" s="0" t="str">
        <f aca="false">IF(A58&lt;&gt;"",SUMIF(d110cc_csv_computations!$E$2:$E$601,"="&amp;$A58,d110cc_csv_computations!$N$2:$N$601),"")</f>
        <v/>
      </c>
    </row>
    <row collapsed="false" customFormat="false" customHeight="true" hidden="false" ht="13.3" outlineLevel="0" r="59">
      <c r="A59" s="0" t="str">
        <f aca="false">IF(ROW()-1&lt;='Project Description'!$B$6,ROW()-1,"")</f>
        <v/>
      </c>
      <c r="B59" s="0" t="str">
        <f aca="false">IF(A59&lt;&gt;"",COUNTIF(d110cc_csv_computations!$E$2:$E$601,"="&amp;$A59),"")</f>
        <v/>
      </c>
      <c r="C59" s="0" t="str">
        <f aca="false">IF(A59&lt;&gt;"",SUMIF(d110cc_csv_computations!$E$2:$E$601,"="&amp;$A59,d110cc_csv_computations!$N$2:$N$601),"")</f>
        <v/>
      </c>
    </row>
    <row collapsed="false" customFormat="false" customHeight="true" hidden="false" ht="13.3" outlineLevel="0" r="60">
      <c r="A60" s="0" t="str">
        <f aca="false">IF(ROW()-1&lt;='Project Description'!$B$6,ROW()-1,"")</f>
        <v/>
      </c>
      <c r="B60" s="0" t="str">
        <f aca="false">IF(A60&lt;&gt;"",COUNTIF(d110cc_csv_computations!$E$2:$E$601,"="&amp;$A60),"")</f>
        <v/>
      </c>
      <c r="C60" s="0" t="str">
        <f aca="false">IF(A60&lt;&gt;"",SUMIF(d110cc_csv_computations!$E$2:$E$601,"="&amp;$A60,d110cc_csv_computations!$N$2:$N$601),"")</f>
        <v/>
      </c>
    </row>
    <row collapsed="false" customFormat="false" customHeight="true" hidden="false" ht="13.3" outlineLevel="0" r="61">
      <c r="A61" s="0" t="str">
        <f aca="false">IF(ROW()-1&lt;='Project Description'!$B$6,ROW()-1,"")</f>
        <v/>
      </c>
      <c r="B61" s="0" t="str">
        <f aca="false">IF(A61&lt;&gt;"",COUNTIF(d110cc_csv_computations!$E$2:$E$601,"="&amp;$A61),"")</f>
        <v/>
      </c>
      <c r="C61" s="0" t="str">
        <f aca="false">IF(A61&lt;&gt;"",SUMIF(d110cc_csv_computations!$E$2:$E$601,"="&amp;$A61,d110cc_csv_computations!$N$2:$N$601),"")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1"/>
  <sheetViews>
    <sheetView colorId="64" defaultGridColor="true" rightToLeft="false" showFormulas="false" showGridLines="true" showOutlineSymbols="true" showRowColHeaders="true" showZeros="true" tabSelected="true" topLeftCell="A77" view="normal" windowProtection="false" workbookViewId="0" zoomScale="60" zoomScaleNormal="60" zoomScalePageLayoutView="100">
      <selection activeCell="A111" activeCellId="0" pane="topLeft" sqref="A111"/>
    </sheetView>
  </sheetViews>
  <sheetFormatPr defaultRowHeight="12.8"/>
  <cols>
    <col collapsed="false" hidden="false" max="1" min="1" style="0" width="23.0323886639676"/>
    <col collapsed="false" hidden="false" max="2" min="2" style="0" width="21.7935222672065"/>
    <col collapsed="false" hidden="false" max="1025" min="3" style="0" width="9.50607287449393"/>
  </cols>
  <sheetData>
    <row collapsed="false" customFormat="false" customHeight="true" hidden="false" ht="13.3" outlineLevel="0" r="1">
      <c r="A1" s="10" t="s">
        <v>217</v>
      </c>
      <c r="B1" s="10" t="s">
        <v>218</v>
      </c>
    </row>
    <row collapsed="false" customFormat="false" customHeight="true" hidden="false" ht="13.3" outlineLevel="0" r="2">
      <c r="A2" s="0" t="n">
        <f aca="false">IF(LineNames!$A2&lt;&gt;"",LineNames!$A2,"")</f>
        <v>1</v>
      </c>
      <c r="B2" s="0" t="n">
        <f aca="false">IF(A2&lt;&gt;"",COUNTIF(d110cc_csv_computations!$B$2:$B$601,"="&amp;$A2),"")</f>
        <v>5</v>
      </c>
      <c r="C2" s="10"/>
    </row>
    <row collapsed="false" customFormat="false" customHeight="true" hidden="false" ht="13.3" outlineLevel="0" r="3">
      <c r="A3" s="0" t="n">
        <f aca="false">IF(LineNames!$A3&lt;&gt;"",LineNames!$A3,"")</f>
        <v>2</v>
      </c>
      <c r="B3" s="0" t="n">
        <f aca="false">IF(A3&lt;&gt;"",COUNTIF(d110cc_csv_computations!$B$2:$B$601,"="&amp;$A3),"")</f>
        <v>5</v>
      </c>
    </row>
    <row collapsed="false" customFormat="false" customHeight="true" hidden="false" ht="13.3" outlineLevel="0" r="4">
      <c r="A4" s="0" t="n">
        <f aca="false">IF(LineNames!$A4&lt;&gt;"",LineNames!$A4,"")</f>
        <v>3</v>
      </c>
      <c r="B4" s="0" t="n">
        <f aca="false">IF(A4&lt;&gt;"",COUNTIF(d110cc_csv_computations!$B$2:$B$601,"="&amp;$A4),"")</f>
        <v>5</v>
      </c>
    </row>
    <row collapsed="false" customFormat="false" customHeight="true" hidden="false" ht="13.3" outlineLevel="0" r="5">
      <c r="A5" s="0" t="n">
        <f aca="false">IF(LineNames!$A5&lt;&gt;"",LineNames!$A5,"")</f>
        <v>4</v>
      </c>
      <c r="B5" s="0" t="n">
        <f aca="false">IF(A5&lt;&gt;"",COUNTIF(d110cc_csv_computations!$B$2:$B$601,"="&amp;$A5),"")</f>
        <v>5</v>
      </c>
    </row>
    <row collapsed="false" customFormat="false" customHeight="true" hidden="false" ht="13.3" outlineLevel="0" r="6">
      <c r="A6" s="0" t="n">
        <f aca="false">IF(LineNames!$A6&lt;&gt;"",LineNames!$A6,"")</f>
        <v>5</v>
      </c>
      <c r="B6" s="0" t="n">
        <f aca="false">IF(A6&lt;&gt;"",COUNTIF(d110cc_csv_computations!$B$2:$B$601,"="&amp;$A6),"")</f>
        <v>5</v>
      </c>
    </row>
    <row collapsed="false" customFormat="false" customHeight="true" hidden="false" ht="13.3" outlineLevel="0" r="7">
      <c r="A7" s="0" t="n">
        <f aca="false">IF(LineNames!$A7&lt;&gt;"",LineNames!$A7,"")</f>
        <v>6</v>
      </c>
      <c r="B7" s="0" t="n">
        <f aca="false">IF(A7&lt;&gt;"",COUNTIF(d110cc_csv_computations!$B$2:$B$601,"="&amp;$A7),"")</f>
        <v>5</v>
      </c>
    </row>
    <row collapsed="false" customFormat="false" customHeight="true" hidden="false" ht="13.3" outlineLevel="0" r="8">
      <c r="A8" s="0" t="n">
        <f aca="false">IF(LineNames!$A8&lt;&gt;"",LineNames!$A8,"")</f>
        <v>7</v>
      </c>
      <c r="B8" s="0" t="n">
        <f aca="false">IF(A8&lt;&gt;"",COUNTIF(d110cc_csv_computations!$B$2:$B$601,"="&amp;$A8),"")</f>
        <v>5</v>
      </c>
    </row>
    <row collapsed="false" customFormat="false" customHeight="true" hidden="false" ht="13.3" outlineLevel="0" r="9">
      <c r="A9" s="0" t="n">
        <f aca="false">IF(LineNames!$A9&lt;&gt;"",LineNames!$A9,"")</f>
        <v>8</v>
      </c>
      <c r="B9" s="0" t="n">
        <f aca="false">IF(A9&lt;&gt;"",COUNTIF(d110cc_csv_computations!$B$2:$B$601,"="&amp;$A9),"")</f>
        <v>5</v>
      </c>
    </row>
    <row collapsed="false" customFormat="false" customHeight="true" hidden="false" ht="13.3" outlineLevel="0" r="10">
      <c r="A10" s="0" t="n">
        <f aca="false">IF(LineNames!$A10&lt;&gt;"",LineNames!$A10,"")</f>
        <v>9</v>
      </c>
      <c r="B10" s="0" t="n">
        <f aca="false">IF(A10&lt;&gt;"",COUNTIF(d110cc_csv_computations!$B$2:$B$601,"="&amp;$A10),"")</f>
        <v>5</v>
      </c>
    </row>
    <row collapsed="false" customFormat="false" customHeight="true" hidden="false" ht="13.3" outlineLevel="0" r="11">
      <c r="A11" s="0" t="n">
        <f aca="false">IF(LineNames!$A11&lt;&gt;"",LineNames!$A11,"")</f>
        <v>10</v>
      </c>
      <c r="B11" s="0" t="n">
        <f aca="false">IF(A11&lt;&gt;"",COUNTIF(d110cc_csv_computations!$B$2:$B$601,"="&amp;$A11),"")</f>
        <v>5</v>
      </c>
    </row>
    <row collapsed="false" customFormat="false" customHeight="true" hidden="false" ht="13.3" outlineLevel="0" r="12">
      <c r="A12" s="0" t="n">
        <f aca="false">IF(LineNames!$A12&lt;&gt;"",LineNames!$A12,"")</f>
        <v>11</v>
      </c>
      <c r="B12" s="0" t="n">
        <f aca="false">IF(A12&lt;&gt;"",COUNTIF(d110cc_csv_computations!$B$2:$B$601,"="&amp;$A12),"")</f>
        <v>5</v>
      </c>
    </row>
    <row collapsed="false" customFormat="false" customHeight="true" hidden="false" ht="13.3" outlineLevel="0" r="13">
      <c r="A13" s="0" t="n">
        <f aca="false">IF(LineNames!$A13&lt;&gt;"",LineNames!$A13,"")</f>
        <v>12</v>
      </c>
      <c r="B13" s="0" t="n">
        <f aca="false">IF(A13&lt;&gt;"",COUNTIF(d110cc_csv_computations!$B$2:$B$601,"="&amp;$A13),"")</f>
        <v>5</v>
      </c>
    </row>
    <row collapsed="false" customFormat="false" customHeight="true" hidden="false" ht="13.3" outlineLevel="0" r="14">
      <c r="A14" s="0" t="n">
        <f aca="false">IF(LineNames!$A14&lt;&gt;"",LineNames!$A14,"")</f>
        <v>13</v>
      </c>
      <c r="B14" s="0" t="n">
        <f aca="false">IF(A14&lt;&gt;"",COUNTIF(d110cc_csv_computations!$B$2:$B$601,"="&amp;$A14),"")</f>
        <v>5</v>
      </c>
    </row>
    <row collapsed="false" customFormat="false" customHeight="true" hidden="false" ht="13.3" outlineLevel="0" r="15">
      <c r="A15" s="0" t="n">
        <f aca="false">IF(LineNames!$A15&lt;&gt;"",LineNames!$A15,"")</f>
        <v>14</v>
      </c>
      <c r="B15" s="0" t="n">
        <f aca="false">IF(A15&lt;&gt;"",COUNTIF(d110cc_csv_computations!$B$2:$B$601,"="&amp;$A15),"")</f>
        <v>5</v>
      </c>
    </row>
    <row collapsed="false" customFormat="false" customHeight="true" hidden="false" ht="13.3" outlineLevel="0" r="16">
      <c r="A16" s="0" t="n">
        <f aca="false">IF(LineNames!$A16&lt;&gt;"",LineNames!$A16,"")</f>
        <v>15</v>
      </c>
      <c r="B16" s="0" t="n">
        <f aca="false">IF(A16&lt;&gt;"",COUNTIF(d110cc_csv_computations!$B$2:$B$601,"="&amp;$A16),"")</f>
        <v>5</v>
      </c>
    </row>
    <row collapsed="false" customFormat="false" customHeight="true" hidden="false" ht="13.3" outlineLevel="0" r="17">
      <c r="A17" s="0" t="n">
        <f aca="false">IF(LineNames!$A17&lt;&gt;"",LineNames!$A17,"")</f>
        <v>16</v>
      </c>
      <c r="B17" s="0" t="n">
        <f aca="false">IF(A17&lt;&gt;"",COUNTIF(d110cc_csv_computations!$B$2:$B$601,"="&amp;$A17),"")</f>
        <v>5</v>
      </c>
    </row>
    <row collapsed="false" customFormat="false" customHeight="true" hidden="false" ht="13.3" outlineLevel="0" r="18">
      <c r="A18" s="0" t="n">
        <f aca="false">IF(LineNames!$A18&lt;&gt;"",LineNames!$A18,"")</f>
        <v>17</v>
      </c>
      <c r="B18" s="0" t="n">
        <f aca="false">IF(A18&lt;&gt;"",COUNTIF(d110cc_csv_computations!$B$2:$B$601,"="&amp;$A18),"")</f>
        <v>5</v>
      </c>
    </row>
    <row collapsed="false" customFormat="false" customHeight="true" hidden="false" ht="13.3" outlineLevel="0" r="19">
      <c r="A19" s="0" t="n">
        <f aca="false">IF(LineNames!$A19&lt;&gt;"",LineNames!$A19,"")</f>
        <v>18</v>
      </c>
      <c r="B19" s="0" t="n">
        <f aca="false">IF(A19&lt;&gt;"",COUNTIF(d110cc_csv_computations!$B$2:$B$601,"="&amp;$A19),"")</f>
        <v>5</v>
      </c>
    </row>
    <row collapsed="false" customFormat="false" customHeight="true" hidden="false" ht="13.3" outlineLevel="0" r="20">
      <c r="A20" s="0" t="n">
        <f aca="false">IF(LineNames!$A20&lt;&gt;"",LineNames!$A20,"")</f>
        <v>19</v>
      </c>
      <c r="B20" s="0" t="n">
        <f aca="false">IF(A20&lt;&gt;"",COUNTIF(d110cc_csv_computations!$B$2:$B$601,"="&amp;$A20),"")</f>
        <v>5</v>
      </c>
    </row>
    <row collapsed="false" customFormat="false" customHeight="true" hidden="false" ht="13.3" outlineLevel="0" r="21">
      <c r="A21" s="0" t="n">
        <f aca="false">IF(LineNames!$A21&lt;&gt;"",LineNames!$A21,"")</f>
        <v>20</v>
      </c>
      <c r="B21" s="0" t="n">
        <f aca="false">IF(A21&lt;&gt;"",COUNTIF(d110cc_csv_computations!$B$2:$B$601,"="&amp;$A21),"")</f>
        <v>5</v>
      </c>
    </row>
    <row collapsed="false" customFormat="false" customHeight="true" hidden="false" ht="13.3" outlineLevel="0" r="22">
      <c r="A22" s="0" t="n">
        <f aca="false">IF(LineNames!$A22&lt;&gt;"",LineNames!$A22,"")</f>
        <v>21</v>
      </c>
      <c r="B22" s="0" t="n">
        <f aca="false">IF(A22&lt;&gt;"",COUNTIF(d110cc_csv_computations!$B$2:$B$601,"="&amp;$A22),"")</f>
        <v>5</v>
      </c>
    </row>
    <row collapsed="false" customFormat="false" customHeight="true" hidden="false" ht="13.3" outlineLevel="0" r="23">
      <c r="A23" s="0" t="n">
        <f aca="false">IF(LineNames!$A23&lt;&gt;"",LineNames!$A23,"")</f>
        <v>22</v>
      </c>
      <c r="B23" s="0" t="n">
        <f aca="false">IF(A23&lt;&gt;"",COUNTIF(d110cc_csv_computations!$B$2:$B$601,"="&amp;$A23),"")</f>
        <v>5</v>
      </c>
    </row>
    <row collapsed="false" customFormat="false" customHeight="true" hidden="false" ht="13.3" outlineLevel="0" r="24">
      <c r="A24" s="0" t="n">
        <f aca="false">IF(LineNames!$A24&lt;&gt;"",LineNames!$A24,"")</f>
        <v>23</v>
      </c>
      <c r="B24" s="0" t="n">
        <f aca="false">IF(A24&lt;&gt;"",COUNTIF(d110cc_csv_computations!$B$2:$B$601,"="&amp;$A24),"")</f>
        <v>5</v>
      </c>
    </row>
    <row collapsed="false" customFormat="false" customHeight="true" hidden="false" ht="13.3" outlineLevel="0" r="25">
      <c r="A25" s="0" t="n">
        <f aca="false">IF(LineNames!$A25&lt;&gt;"",LineNames!$A25,"")</f>
        <v>24</v>
      </c>
      <c r="B25" s="0" t="n">
        <f aca="false">IF(A25&lt;&gt;"",COUNTIF(d110cc_csv_computations!$B$2:$B$601,"="&amp;$A25),"")</f>
        <v>5</v>
      </c>
    </row>
    <row collapsed="false" customFormat="false" customHeight="true" hidden="false" ht="13.3" outlineLevel="0" r="26">
      <c r="A26" s="0" t="n">
        <f aca="false">IF(LineNames!$A26&lt;&gt;"",LineNames!$A26,"")</f>
        <v>25</v>
      </c>
      <c r="B26" s="0" t="n">
        <f aca="false">IF(A26&lt;&gt;"",COUNTIF(d110cc_csv_computations!$B$2:$B$601,"="&amp;$A26),"")</f>
        <v>5</v>
      </c>
    </row>
    <row collapsed="false" customFormat="false" customHeight="true" hidden="false" ht="13.3" outlineLevel="0" r="27">
      <c r="A27" s="0" t="n">
        <f aca="false">IF(LineNames!$A27&lt;&gt;"",LineNames!$A27,"")</f>
        <v>26</v>
      </c>
      <c r="B27" s="0" t="n">
        <f aca="false">IF(A27&lt;&gt;"",COUNTIF(d110cc_csv_computations!$B$2:$B$601,"="&amp;$A27),"")</f>
        <v>5</v>
      </c>
    </row>
    <row collapsed="false" customFormat="false" customHeight="true" hidden="false" ht="13.3" outlineLevel="0" r="28">
      <c r="A28" s="0" t="n">
        <f aca="false">IF(LineNames!$A28&lt;&gt;"",LineNames!$A28,"")</f>
        <v>27</v>
      </c>
      <c r="B28" s="0" t="n">
        <f aca="false">IF(A28&lt;&gt;"",COUNTIF(d110cc_csv_computations!$B$2:$B$601,"="&amp;$A28),"")</f>
        <v>5</v>
      </c>
    </row>
    <row collapsed="false" customFormat="false" customHeight="true" hidden="false" ht="13.3" outlineLevel="0" r="29">
      <c r="A29" s="0" t="n">
        <f aca="false">IF(LineNames!$A29&lt;&gt;"",LineNames!$A29,"")</f>
        <v>28</v>
      </c>
      <c r="B29" s="0" t="n">
        <f aca="false">IF(A29&lt;&gt;"",COUNTIF(d110cc_csv_computations!$B$2:$B$601,"="&amp;$A29),"")</f>
        <v>5</v>
      </c>
    </row>
    <row collapsed="false" customFormat="false" customHeight="true" hidden="false" ht="13.3" outlineLevel="0" r="30">
      <c r="A30" s="0" t="n">
        <f aca="false">IF(LineNames!$A30&lt;&gt;"",LineNames!$A30,"")</f>
        <v>29</v>
      </c>
      <c r="B30" s="0" t="n">
        <f aca="false">IF(A30&lt;&gt;"",COUNTIF(d110cc_csv_computations!$B$2:$B$601,"="&amp;$A30),"")</f>
        <v>5</v>
      </c>
    </row>
    <row collapsed="false" customFormat="false" customHeight="true" hidden="false" ht="13.3" outlineLevel="0" r="31">
      <c r="A31" s="0" t="n">
        <f aca="false">IF(LineNames!$A31&lt;&gt;"",LineNames!$A31,"")</f>
        <v>30</v>
      </c>
      <c r="B31" s="0" t="n">
        <f aca="false">IF(A31&lt;&gt;"",COUNTIF(d110cc_csv_computations!$B$2:$B$601,"="&amp;$A31),"")</f>
        <v>5</v>
      </c>
    </row>
    <row collapsed="false" customFormat="false" customHeight="true" hidden="false" ht="13.3" outlineLevel="0" r="32">
      <c r="A32" s="0" t="n">
        <f aca="false">IF(LineNames!$A32&lt;&gt;"",LineNames!$A32,"")</f>
        <v>31</v>
      </c>
      <c r="B32" s="0" t="n">
        <f aca="false">IF(A32&lt;&gt;"",COUNTIF(d110cc_csv_computations!$B$2:$B$601,"="&amp;$A32),"")</f>
        <v>5</v>
      </c>
    </row>
    <row collapsed="false" customFormat="false" customHeight="true" hidden="false" ht="13.3" outlineLevel="0" r="33">
      <c r="A33" s="0" t="n">
        <f aca="false">IF(LineNames!$A33&lt;&gt;"",LineNames!$A33,"")</f>
        <v>32</v>
      </c>
      <c r="B33" s="0" t="n">
        <f aca="false">IF(A33&lt;&gt;"",COUNTIF(d110cc_csv_computations!$B$2:$B$601,"="&amp;$A33),"")</f>
        <v>5</v>
      </c>
    </row>
    <row collapsed="false" customFormat="false" customHeight="true" hidden="false" ht="13.3" outlineLevel="0" r="34">
      <c r="A34" s="0" t="n">
        <f aca="false">IF(LineNames!$A34&lt;&gt;"",LineNames!$A34,"")</f>
        <v>33</v>
      </c>
      <c r="B34" s="0" t="n">
        <f aca="false">IF(A34&lt;&gt;"",COUNTIF(d110cc_csv_computations!$B$2:$B$601,"="&amp;$A34),"")</f>
        <v>5</v>
      </c>
    </row>
    <row collapsed="false" customFormat="false" customHeight="true" hidden="false" ht="13.3" outlineLevel="0" r="35">
      <c r="A35" s="0" t="n">
        <f aca="false">IF(LineNames!$A35&lt;&gt;"",LineNames!$A35,"")</f>
        <v>34</v>
      </c>
      <c r="B35" s="0" t="n">
        <f aca="false">IF(A35&lt;&gt;"",COUNTIF(d110cc_csv_computations!$B$2:$B$601,"="&amp;$A35),"")</f>
        <v>5</v>
      </c>
    </row>
    <row collapsed="false" customFormat="false" customHeight="true" hidden="false" ht="13.3" outlineLevel="0" r="36">
      <c r="A36" s="0" t="n">
        <f aca="false">IF(LineNames!$A36&lt;&gt;"",LineNames!$A36,"")</f>
        <v>35</v>
      </c>
      <c r="B36" s="0" t="n">
        <f aca="false">IF(A36&lt;&gt;"",COUNTIF(d110cc_csv_computations!$B$2:$B$601,"="&amp;$A36),"")</f>
        <v>5</v>
      </c>
    </row>
    <row collapsed="false" customFormat="false" customHeight="true" hidden="false" ht="13.3" outlineLevel="0" r="37">
      <c r="A37" s="0" t="n">
        <f aca="false">IF(LineNames!$A37&lt;&gt;"",LineNames!$A37,"")</f>
        <v>36</v>
      </c>
      <c r="B37" s="0" t="n">
        <f aca="false">IF(A37&lt;&gt;"",COUNTIF(d110cc_csv_computations!$B$2:$B$601,"="&amp;$A37),"")</f>
        <v>5</v>
      </c>
    </row>
    <row collapsed="false" customFormat="false" customHeight="true" hidden="false" ht="13.3" outlineLevel="0" r="38">
      <c r="A38" s="0" t="n">
        <f aca="false">IF(LineNames!$A38&lt;&gt;"",LineNames!$A38,"")</f>
        <v>37</v>
      </c>
      <c r="B38" s="0" t="n">
        <f aca="false">IF(A38&lt;&gt;"",COUNTIF(d110cc_csv_computations!$B$2:$B$601,"="&amp;$A38),"")</f>
        <v>5</v>
      </c>
    </row>
    <row collapsed="false" customFormat="false" customHeight="true" hidden="false" ht="13.3" outlineLevel="0" r="39">
      <c r="A39" s="0" t="n">
        <f aca="false">IF(LineNames!$A39&lt;&gt;"",LineNames!$A39,"")</f>
        <v>38</v>
      </c>
      <c r="B39" s="0" t="n">
        <f aca="false">IF(A39&lt;&gt;"",COUNTIF(d110cc_csv_computations!$B$2:$B$601,"="&amp;$A39),"")</f>
        <v>5</v>
      </c>
    </row>
    <row collapsed="false" customFormat="false" customHeight="true" hidden="false" ht="13.3" outlineLevel="0" r="40">
      <c r="A40" s="0" t="n">
        <f aca="false">IF(LineNames!$A40&lt;&gt;"",LineNames!$A40,"")</f>
        <v>39</v>
      </c>
      <c r="B40" s="0" t="n">
        <f aca="false">IF(A40&lt;&gt;"",COUNTIF(d110cc_csv_computations!$B$2:$B$601,"="&amp;$A40),"")</f>
        <v>5</v>
      </c>
    </row>
    <row collapsed="false" customFormat="false" customHeight="true" hidden="false" ht="13.3" outlineLevel="0" r="41">
      <c r="A41" s="0" t="n">
        <f aca="false">IF(LineNames!$A41&lt;&gt;"",LineNames!$A41,"")</f>
        <v>40</v>
      </c>
      <c r="B41" s="0" t="n">
        <f aca="false">IF(A41&lt;&gt;"",COUNTIF(d110cc_csv_computations!$B$2:$B$601,"="&amp;$A41),"")</f>
        <v>5</v>
      </c>
    </row>
    <row collapsed="false" customFormat="false" customHeight="true" hidden="false" ht="13.3" outlineLevel="0" r="42">
      <c r="A42" s="0" t="n">
        <f aca="false">IF(LineNames!$A42&lt;&gt;"",LineNames!$A42,"")</f>
        <v>41</v>
      </c>
      <c r="B42" s="0" t="n">
        <f aca="false">IF(A42&lt;&gt;"",COUNTIF(d110cc_csv_computations!$B$2:$B$601,"="&amp;$A42),"")</f>
        <v>5</v>
      </c>
    </row>
    <row collapsed="false" customFormat="false" customHeight="true" hidden="false" ht="13.3" outlineLevel="0" r="43">
      <c r="A43" s="0" t="n">
        <f aca="false">IF(LineNames!$A43&lt;&gt;"",LineNames!$A43,"")</f>
        <v>42</v>
      </c>
      <c r="B43" s="0" t="n">
        <f aca="false">IF(A43&lt;&gt;"",COUNTIF(d110cc_csv_computations!$B$2:$B$601,"="&amp;$A43),"")</f>
        <v>5</v>
      </c>
    </row>
    <row collapsed="false" customFormat="false" customHeight="true" hidden="false" ht="13.3" outlineLevel="0" r="44">
      <c r="A44" s="0" t="n">
        <f aca="false">IF(LineNames!$A44&lt;&gt;"",LineNames!$A44,"")</f>
        <v>43</v>
      </c>
      <c r="B44" s="0" t="n">
        <f aca="false">IF(A44&lt;&gt;"",COUNTIF(d110cc_csv_computations!$B$2:$B$601,"="&amp;$A44),"")</f>
        <v>5</v>
      </c>
    </row>
    <row collapsed="false" customFormat="false" customHeight="true" hidden="false" ht="13.3" outlineLevel="0" r="45">
      <c r="A45" s="0" t="n">
        <f aca="false">IF(LineNames!$A45&lt;&gt;"",LineNames!$A45,"")</f>
        <v>44</v>
      </c>
      <c r="B45" s="0" t="n">
        <f aca="false">IF(A45&lt;&gt;"",COUNTIF(d110cc_csv_computations!$B$2:$B$601,"="&amp;$A45),"")</f>
        <v>5</v>
      </c>
    </row>
    <row collapsed="false" customFormat="false" customHeight="true" hidden="false" ht="13.3" outlineLevel="0" r="46">
      <c r="A46" s="0" t="n">
        <f aca="false">IF(LineNames!$A46&lt;&gt;"",LineNames!$A46,"")</f>
        <v>45</v>
      </c>
      <c r="B46" s="0" t="n">
        <f aca="false">IF(A46&lt;&gt;"",COUNTIF(d110cc_csv_computations!$B$2:$B$601,"="&amp;$A46),"")</f>
        <v>5</v>
      </c>
    </row>
    <row collapsed="false" customFormat="false" customHeight="true" hidden="false" ht="13.3" outlineLevel="0" r="47">
      <c r="A47" s="0" t="n">
        <f aca="false">IF(LineNames!$A47&lt;&gt;"",LineNames!$A47,"")</f>
        <v>46</v>
      </c>
      <c r="B47" s="0" t="n">
        <f aca="false">IF(A47&lt;&gt;"",COUNTIF(d110cc_csv_computations!$B$2:$B$601,"="&amp;$A47),"")</f>
        <v>5</v>
      </c>
    </row>
    <row collapsed="false" customFormat="false" customHeight="true" hidden="false" ht="13.3" outlineLevel="0" r="48">
      <c r="A48" s="0" t="n">
        <f aca="false">IF(LineNames!$A48&lt;&gt;"",LineNames!$A48,"")</f>
        <v>47</v>
      </c>
      <c r="B48" s="0" t="n">
        <f aca="false">IF(A48&lt;&gt;"",COUNTIF(d110cc_csv_computations!$B$2:$B$601,"="&amp;$A48),"")</f>
        <v>5</v>
      </c>
    </row>
    <row collapsed="false" customFormat="false" customHeight="true" hidden="false" ht="13.3" outlineLevel="0" r="49">
      <c r="A49" s="0" t="n">
        <f aca="false">IF(LineNames!$A49&lt;&gt;"",LineNames!$A49,"")</f>
        <v>48</v>
      </c>
      <c r="B49" s="0" t="n">
        <f aca="false">IF(A49&lt;&gt;"",COUNTIF(d110cc_csv_computations!$B$2:$B$601,"="&amp;$A49),"")</f>
        <v>5</v>
      </c>
    </row>
    <row collapsed="false" customFormat="false" customHeight="true" hidden="false" ht="13.3" outlineLevel="0" r="50">
      <c r="A50" s="0" t="n">
        <f aca="false">IF(LineNames!$A50&lt;&gt;"",LineNames!$A50,"")</f>
        <v>49</v>
      </c>
      <c r="B50" s="0" t="n">
        <f aca="false">IF(A50&lt;&gt;"",COUNTIF(d110cc_csv_computations!$B$2:$B$601,"="&amp;$A50),"")</f>
        <v>5</v>
      </c>
    </row>
    <row collapsed="false" customFormat="false" customHeight="true" hidden="false" ht="13.3" outlineLevel="0" r="51">
      <c r="A51" s="0" t="n">
        <f aca="false">IF(LineNames!$A51&lt;&gt;"",LineNames!$A51,"")</f>
        <v>50</v>
      </c>
      <c r="B51" s="0" t="n">
        <f aca="false">IF(A51&lt;&gt;"",COUNTIF(d110cc_csv_computations!$B$2:$B$601,"="&amp;$A51),"")</f>
        <v>5</v>
      </c>
    </row>
    <row collapsed="false" customFormat="false" customHeight="true" hidden="false" ht="13.3" outlineLevel="0" r="52">
      <c r="A52" s="0" t="n">
        <f aca="false">IF(LineNames!$A52&lt;&gt;"",LineNames!$A52,"")</f>
        <v>51</v>
      </c>
      <c r="B52" s="0" t="n">
        <f aca="false">IF(A52&lt;&gt;"",COUNTIF(d110cc_csv_computations!$B$2:$B$601,"="&amp;$A52),"")</f>
        <v>5</v>
      </c>
    </row>
    <row collapsed="false" customFormat="false" customHeight="true" hidden="false" ht="13.3" outlineLevel="0" r="53">
      <c r="A53" s="0" t="n">
        <f aca="false">IF(LineNames!$A53&lt;&gt;"",LineNames!$A53,"")</f>
        <v>52</v>
      </c>
      <c r="B53" s="0" t="n">
        <f aca="false">IF(A53&lt;&gt;"",COUNTIF(d110cc_csv_computations!$B$2:$B$601,"="&amp;$A53),"")</f>
        <v>5</v>
      </c>
    </row>
    <row collapsed="false" customFormat="false" customHeight="true" hidden="false" ht="13.3" outlineLevel="0" r="54">
      <c r="A54" s="0" t="n">
        <f aca="false">IF(LineNames!$A54&lt;&gt;"",LineNames!$A54,"")</f>
        <v>53</v>
      </c>
      <c r="B54" s="0" t="n">
        <f aca="false">IF(A54&lt;&gt;"",COUNTIF(d110cc_csv_computations!$B$2:$B$601,"="&amp;$A54),"")</f>
        <v>5</v>
      </c>
    </row>
    <row collapsed="false" customFormat="false" customHeight="true" hidden="false" ht="13.3" outlineLevel="0" r="55">
      <c r="A55" s="0" t="n">
        <f aca="false">IF(LineNames!$A55&lt;&gt;"",LineNames!$A55,"")</f>
        <v>54</v>
      </c>
      <c r="B55" s="0" t="n">
        <f aca="false">IF(A55&lt;&gt;"",COUNTIF(d110cc_csv_computations!$B$2:$B$601,"="&amp;$A55),"")</f>
        <v>5</v>
      </c>
    </row>
    <row collapsed="false" customFormat="false" customHeight="true" hidden="false" ht="13.3" outlineLevel="0" r="56">
      <c r="A56" s="0" t="n">
        <f aca="false">IF(LineNames!$A56&lt;&gt;"",LineNames!$A56,"")</f>
        <v>55</v>
      </c>
      <c r="B56" s="0" t="n">
        <f aca="false">IF(A56&lt;&gt;"",COUNTIF(d110cc_csv_computations!$B$2:$B$601,"="&amp;$A56),"")</f>
        <v>5</v>
      </c>
    </row>
    <row collapsed="false" customFormat="false" customHeight="true" hidden="false" ht="13.3" outlineLevel="0" r="57">
      <c r="A57" s="0" t="n">
        <f aca="false">IF(LineNames!$A57&lt;&gt;"",LineNames!$A57,"")</f>
        <v>56</v>
      </c>
      <c r="B57" s="0" t="n">
        <f aca="false">IF(A57&lt;&gt;"",COUNTIF(d110cc_csv_computations!$B$2:$B$601,"="&amp;$A57),"")</f>
        <v>5</v>
      </c>
    </row>
    <row collapsed="false" customFormat="false" customHeight="true" hidden="false" ht="13.3" outlineLevel="0" r="58">
      <c r="A58" s="0" t="n">
        <f aca="false">IF(LineNames!$A58&lt;&gt;"",LineNames!$A58,"")</f>
        <v>57</v>
      </c>
      <c r="B58" s="0" t="n">
        <f aca="false">IF(A58&lt;&gt;"",COUNTIF(d110cc_csv_computations!$B$2:$B$601,"="&amp;$A58),"")</f>
        <v>5</v>
      </c>
    </row>
    <row collapsed="false" customFormat="false" customHeight="true" hidden="false" ht="13.3" outlineLevel="0" r="59">
      <c r="A59" s="0" t="n">
        <f aca="false">IF(LineNames!$A59&lt;&gt;"",LineNames!$A59,"")</f>
        <v>58</v>
      </c>
      <c r="B59" s="0" t="n">
        <f aca="false">IF(A59&lt;&gt;"",COUNTIF(d110cc_csv_computations!$B$2:$B$601,"="&amp;$A59),"")</f>
        <v>5</v>
      </c>
    </row>
    <row collapsed="false" customFormat="false" customHeight="true" hidden="false" ht="13.3" outlineLevel="0" r="60">
      <c r="A60" s="0" t="n">
        <f aca="false">IF(LineNames!$A60&lt;&gt;"",LineNames!$A60,"")</f>
        <v>59</v>
      </c>
      <c r="B60" s="0" t="n">
        <f aca="false">IF(A60&lt;&gt;"",COUNTIF(d110cc_csv_computations!$B$2:$B$601,"="&amp;$A60),"")</f>
        <v>5</v>
      </c>
    </row>
    <row collapsed="false" customFormat="false" customHeight="true" hidden="false" ht="13.3" outlineLevel="0" r="61">
      <c r="A61" s="0" t="n">
        <f aca="false">IF(LineNames!$A61&lt;&gt;"",LineNames!$A61,"")</f>
        <v>60</v>
      </c>
      <c r="B61" s="0" t="n">
        <f aca="false">IF(A61&lt;&gt;"",COUNTIF(d110cc_csv_computations!$B$2:$B$601,"="&amp;$A61),"")</f>
        <v>5</v>
      </c>
    </row>
    <row collapsed="false" customFormat="false" customHeight="true" hidden="false" ht="13.3" outlineLevel="0" r="62">
      <c r="A62" s="0" t="n">
        <f aca="false">IF(LineNames!$A62&lt;&gt;"",LineNames!$A62,"")</f>
        <v>61</v>
      </c>
      <c r="B62" s="0" t="n">
        <f aca="false">IF(A62&lt;&gt;"",COUNTIF(d110cc_csv_computations!$B$2:$B$601,"="&amp;$A62),"")</f>
        <v>5</v>
      </c>
    </row>
    <row collapsed="false" customFormat="false" customHeight="true" hidden="false" ht="13.3" outlineLevel="0" r="63">
      <c r="A63" s="0" t="n">
        <f aca="false">IF(LineNames!$A63&lt;&gt;"",LineNames!$A63,"")</f>
        <v>62</v>
      </c>
      <c r="B63" s="0" t="n">
        <f aca="false">IF(A63&lt;&gt;"",COUNTIF(d110cc_csv_computations!$B$2:$B$601,"="&amp;$A63),"")</f>
        <v>5</v>
      </c>
    </row>
    <row collapsed="false" customFormat="false" customHeight="true" hidden="false" ht="13.3" outlineLevel="0" r="64">
      <c r="A64" s="0" t="n">
        <f aca="false">IF(LineNames!$A64&lt;&gt;"",LineNames!$A64,"")</f>
        <v>63</v>
      </c>
      <c r="B64" s="0" t="n">
        <f aca="false">IF(A64&lt;&gt;"",COUNTIF(d110cc_csv_computations!$B$2:$B$601,"="&amp;$A64),"")</f>
        <v>5</v>
      </c>
    </row>
    <row collapsed="false" customFormat="false" customHeight="true" hidden="false" ht="13.3" outlineLevel="0" r="65">
      <c r="A65" s="0" t="n">
        <f aca="false">IF(LineNames!$A65&lt;&gt;"",LineNames!$A65,"")</f>
        <v>64</v>
      </c>
      <c r="B65" s="0" t="n">
        <f aca="false">IF(A65&lt;&gt;"",COUNTIF(d110cc_csv_computations!$B$2:$B$601,"="&amp;$A65),"")</f>
        <v>5</v>
      </c>
    </row>
    <row collapsed="false" customFormat="false" customHeight="true" hidden="false" ht="13.3" outlineLevel="0" r="66">
      <c r="A66" s="0" t="n">
        <f aca="false">IF(LineNames!$A66&lt;&gt;"",LineNames!$A66,"")</f>
        <v>65</v>
      </c>
      <c r="B66" s="0" t="n">
        <f aca="false">IF(A66&lt;&gt;"",COUNTIF(d110cc_csv_computations!$B$2:$B$601,"="&amp;$A66),"")</f>
        <v>5</v>
      </c>
    </row>
    <row collapsed="false" customFormat="false" customHeight="true" hidden="false" ht="13.3" outlineLevel="0" r="67">
      <c r="A67" s="0" t="n">
        <f aca="false">IF(LineNames!$A67&lt;&gt;"",LineNames!$A67,"")</f>
        <v>66</v>
      </c>
      <c r="B67" s="0" t="n">
        <f aca="false">IF(A67&lt;&gt;"",COUNTIF(d110cc_csv_computations!$B$2:$B$601,"="&amp;$A67),"")</f>
        <v>5</v>
      </c>
    </row>
    <row collapsed="false" customFormat="false" customHeight="true" hidden="false" ht="13.3" outlineLevel="0" r="68">
      <c r="A68" s="0" t="n">
        <f aca="false">IF(LineNames!$A68&lt;&gt;"",LineNames!$A68,"")</f>
        <v>67</v>
      </c>
      <c r="B68" s="0" t="n">
        <f aca="false">IF(A68&lt;&gt;"",COUNTIF(d110cc_csv_computations!$B$2:$B$601,"="&amp;$A68),"")</f>
        <v>5</v>
      </c>
    </row>
    <row collapsed="false" customFormat="false" customHeight="true" hidden="false" ht="13.3" outlineLevel="0" r="69">
      <c r="A69" s="0" t="n">
        <f aca="false">IF(LineNames!$A69&lt;&gt;"",LineNames!$A69,"")</f>
        <v>68</v>
      </c>
      <c r="B69" s="0" t="n">
        <f aca="false">IF(A69&lt;&gt;"",COUNTIF(d110cc_csv_computations!$B$2:$B$601,"="&amp;$A69),"")</f>
        <v>5</v>
      </c>
    </row>
    <row collapsed="false" customFormat="false" customHeight="true" hidden="false" ht="13.3" outlineLevel="0" r="70">
      <c r="A70" s="0" t="n">
        <f aca="false">IF(LineNames!$A70&lt;&gt;"",LineNames!$A70,"")</f>
        <v>69</v>
      </c>
      <c r="B70" s="0" t="n">
        <f aca="false">IF(A70&lt;&gt;"",COUNTIF(d110cc_csv_computations!$B$2:$B$601,"="&amp;$A70),"")</f>
        <v>5</v>
      </c>
    </row>
    <row collapsed="false" customFormat="false" customHeight="true" hidden="false" ht="13.3" outlineLevel="0" r="71">
      <c r="A71" s="0" t="n">
        <f aca="false">IF(LineNames!$A71&lt;&gt;"",LineNames!$A71,"")</f>
        <v>70</v>
      </c>
      <c r="B71" s="0" t="n">
        <f aca="false">IF(A71&lt;&gt;"",COUNTIF(d110cc_csv_computations!$B$2:$B$601,"="&amp;$A71),"")</f>
        <v>5</v>
      </c>
    </row>
    <row collapsed="false" customFormat="false" customHeight="true" hidden="false" ht="13.3" outlineLevel="0" r="72">
      <c r="A72" s="0" t="n">
        <f aca="false">IF(LineNames!$A72&lt;&gt;"",LineNames!$A72,"")</f>
        <v>71</v>
      </c>
      <c r="B72" s="0" t="n">
        <f aca="false">IF(A72&lt;&gt;"",COUNTIF(d110cc_csv_computations!$B$2:$B$601,"="&amp;$A72),"")</f>
        <v>5</v>
      </c>
    </row>
    <row collapsed="false" customFormat="false" customHeight="true" hidden="false" ht="13.3" outlineLevel="0" r="73">
      <c r="A73" s="0" t="n">
        <f aca="false">IF(LineNames!$A73&lt;&gt;"",LineNames!$A73,"")</f>
        <v>72</v>
      </c>
      <c r="B73" s="0" t="n">
        <f aca="false">IF(A73&lt;&gt;"",COUNTIF(d110cc_csv_computations!$B$2:$B$601,"="&amp;$A73),"")</f>
        <v>5</v>
      </c>
    </row>
    <row collapsed="false" customFormat="false" customHeight="true" hidden="false" ht="13.3" outlineLevel="0" r="74">
      <c r="A74" s="0" t="n">
        <f aca="false">IF(LineNames!$A74&lt;&gt;"",LineNames!$A74,"")</f>
        <v>73</v>
      </c>
      <c r="B74" s="0" t="n">
        <f aca="false">IF(A74&lt;&gt;"",COUNTIF(d110cc_csv_computations!$B$2:$B$601,"="&amp;$A74),"")</f>
        <v>5</v>
      </c>
    </row>
    <row collapsed="false" customFormat="false" customHeight="true" hidden="false" ht="13.3" outlineLevel="0" r="75">
      <c r="A75" s="0" t="n">
        <f aca="false">IF(LineNames!$A75&lt;&gt;"",LineNames!$A75,"")</f>
        <v>74</v>
      </c>
      <c r="B75" s="0" t="n">
        <f aca="false">IF(A75&lt;&gt;"",COUNTIF(d110cc_csv_computations!$B$2:$B$601,"="&amp;$A75),"")</f>
        <v>5</v>
      </c>
    </row>
    <row collapsed="false" customFormat="false" customHeight="true" hidden="false" ht="13.3" outlineLevel="0" r="76">
      <c r="A76" s="0" t="n">
        <f aca="false">IF(LineNames!$A76&lt;&gt;"",LineNames!$A76,"")</f>
        <v>75</v>
      </c>
      <c r="B76" s="0" t="n">
        <f aca="false">IF(A76&lt;&gt;"",COUNTIF(d110cc_csv_computations!$B$2:$B$601,"="&amp;$A76),"")</f>
        <v>5</v>
      </c>
    </row>
    <row collapsed="false" customFormat="false" customHeight="true" hidden="false" ht="13.3" outlineLevel="0" r="77">
      <c r="A77" s="0" t="n">
        <f aca="false">IF(LineNames!$A77&lt;&gt;"",LineNames!$A77,"")</f>
        <v>76</v>
      </c>
      <c r="B77" s="0" t="n">
        <f aca="false">IF(A77&lt;&gt;"",COUNTIF(d110cc_csv_computations!$B$2:$B$601,"="&amp;$A77),"")</f>
        <v>5</v>
      </c>
    </row>
    <row collapsed="false" customFormat="false" customHeight="true" hidden="false" ht="13.3" outlineLevel="0" r="78">
      <c r="A78" s="0" t="n">
        <f aca="false">IF(LineNames!$A78&lt;&gt;"",LineNames!$A78,"")</f>
        <v>77</v>
      </c>
      <c r="B78" s="0" t="n">
        <f aca="false">IF(A78&lt;&gt;"",COUNTIF(d110cc_csv_computations!$B$2:$B$601,"="&amp;$A78),"")</f>
        <v>5</v>
      </c>
    </row>
    <row collapsed="false" customFormat="false" customHeight="true" hidden="false" ht="13.3" outlineLevel="0" r="79">
      <c r="A79" s="0" t="n">
        <f aca="false">IF(LineNames!$A79&lt;&gt;"",LineNames!$A79,"")</f>
        <v>78</v>
      </c>
      <c r="B79" s="0" t="n">
        <f aca="false">IF(A79&lt;&gt;"",COUNTIF(d110cc_csv_computations!$B$2:$B$601,"="&amp;$A79),"")</f>
        <v>5</v>
      </c>
    </row>
    <row collapsed="false" customFormat="false" customHeight="true" hidden="false" ht="13.3" outlineLevel="0" r="80">
      <c r="A80" s="0" t="n">
        <f aca="false">IF(LineNames!$A80&lt;&gt;"",LineNames!$A80,"")</f>
        <v>79</v>
      </c>
      <c r="B80" s="0" t="n">
        <f aca="false">IF(A80&lt;&gt;"",COUNTIF(d110cc_csv_computations!$B$2:$B$601,"="&amp;$A80),"")</f>
        <v>5</v>
      </c>
    </row>
    <row collapsed="false" customFormat="false" customHeight="true" hidden="false" ht="13.3" outlineLevel="0" r="81">
      <c r="A81" s="0" t="n">
        <f aca="false">IF(LineNames!$A81&lt;&gt;"",LineNames!$A81,"")</f>
        <v>80</v>
      </c>
      <c r="B81" s="0" t="n">
        <f aca="false">IF(A81&lt;&gt;"",COUNTIF(d110cc_csv_computations!$B$2:$B$601,"="&amp;$A81),"")</f>
        <v>5</v>
      </c>
    </row>
    <row collapsed="false" customFormat="false" customHeight="true" hidden="false" ht="13.3" outlineLevel="0" r="82">
      <c r="A82" s="0" t="n">
        <f aca="false">IF(LineNames!$A82&lt;&gt;"",LineNames!$A82,"")</f>
        <v>81</v>
      </c>
      <c r="B82" s="0" t="n">
        <f aca="false">IF(A82&lt;&gt;"",COUNTIF(d110cc_csv_computations!$B$2:$B$601,"="&amp;$A82),"")</f>
        <v>5</v>
      </c>
    </row>
    <row collapsed="false" customFormat="false" customHeight="true" hidden="false" ht="13.3" outlineLevel="0" r="83">
      <c r="A83" s="0" t="n">
        <f aca="false">IF(LineNames!$A83&lt;&gt;"",LineNames!$A83,"")</f>
        <v>82</v>
      </c>
      <c r="B83" s="0" t="n">
        <f aca="false">IF(A83&lt;&gt;"",COUNTIF(d110cc_csv_computations!$B$2:$B$601,"="&amp;$A83),"")</f>
        <v>5</v>
      </c>
    </row>
    <row collapsed="false" customFormat="false" customHeight="true" hidden="false" ht="13.3" outlineLevel="0" r="84">
      <c r="A84" s="0" t="n">
        <f aca="false">IF(LineNames!$A84&lt;&gt;"",LineNames!$A84,"")</f>
        <v>83</v>
      </c>
      <c r="B84" s="0" t="n">
        <f aca="false">IF(A84&lt;&gt;"",COUNTIF(d110cc_csv_computations!$B$2:$B$601,"="&amp;$A84),"")</f>
        <v>5</v>
      </c>
    </row>
    <row collapsed="false" customFormat="false" customHeight="true" hidden="false" ht="13.3" outlineLevel="0" r="85">
      <c r="A85" s="0" t="n">
        <f aca="false">IF(LineNames!$A85&lt;&gt;"",LineNames!$A85,"")</f>
        <v>84</v>
      </c>
      <c r="B85" s="0" t="n">
        <f aca="false">IF(A85&lt;&gt;"",COUNTIF(d110cc_csv_computations!$B$2:$B$601,"="&amp;$A85),"")</f>
        <v>5</v>
      </c>
    </row>
    <row collapsed="false" customFormat="false" customHeight="true" hidden="false" ht="13.3" outlineLevel="0" r="86">
      <c r="A86" s="0" t="n">
        <f aca="false">IF(LineNames!$A86&lt;&gt;"",LineNames!$A86,"")</f>
        <v>85</v>
      </c>
      <c r="B86" s="0" t="n">
        <f aca="false">IF(A86&lt;&gt;"",COUNTIF(d110cc_csv_computations!$B$2:$B$601,"="&amp;$A86),"")</f>
        <v>5</v>
      </c>
    </row>
    <row collapsed="false" customFormat="false" customHeight="true" hidden="false" ht="13.3" outlineLevel="0" r="87">
      <c r="A87" s="0" t="n">
        <f aca="false">IF(LineNames!$A87&lt;&gt;"",LineNames!$A87,"")</f>
        <v>86</v>
      </c>
      <c r="B87" s="0" t="n">
        <f aca="false">IF(A87&lt;&gt;"",COUNTIF(d110cc_csv_computations!$B$2:$B$601,"="&amp;$A87),"")</f>
        <v>5</v>
      </c>
    </row>
    <row collapsed="false" customFormat="false" customHeight="true" hidden="false" ht="13.3" outlineLevel="0" r="88">
      <c r="A88" s="0" t="n">
        <f aca="false">IF(LineNames!$A88&lt;&gt;"",LineNames!$A88,"")</f>
        <v>87</v>
      </c>
      <c r="B88" s="0" t="n">
        <f aca="false">IF(A88&lt;&gt;"",COUNTIF(d110cc_csv_computations!$B$2:$B$601,"="&amp;$A88),"")</f>
        <v>5</v>
      </c>
    </row>
    <row collapsed="false" customFormat="false" customHeight="true" hidden="false" ht="13.3" outlineLevel="0" r="89">
      <c r="A89" s="0" t="n">
        <f aca="false">IF(LineNames!$A89&lt;&gt;"",LineNames!$A89,"")</f>
        <v>88</v>
      </c>
      <c r="B89" s="0" t="n">
        <f aca="false">IF(A89&lt;&gt;"",COUNTIF(d110cc_csv_computations!$B$2:$B$601,"="&amp;$A89),"")</f>
        <v>5</v>
      </c>
    </row>
    <row collapsed="false" customFormat="false" customHeight="true" hidden="false" ht="13.3" outlineLevel="0" r="90">
      <c r="A90" s="0" t="n">
        <f aca="false">IF(LineNames!$A90&lt;&gt;"",LineNames!$A90,"")</f>
        <v>89</v>
      </c>
      <c r="B90" s="0" t="n">
        <f aca="false">IF(A90&lt;&gt;"",COUNTIF(d110cc_csv_computations!$B$2:$B$601,"="&amp;$A90),"")</f>
        <v>5</v>
      </c>
    </row>
    <row collapsed="false" customFormat="false" customHeight="true" hidden="false" ht="13.3" outlineLevel="0" r="91">
      <c r="A91" s="0" t="n">
        <f aca="false">IF(LineNames!$A91&lt;&gt;"",LineNames!$A91,"")</f>
        <v>90</v>
      </c>
      <c r="B91" s="0" t="n">
        <f aca="false">IF(A91&lt;&gt;"",COUNTIF(d110cc_csv_computations!$B$2:$B$601,"="&amp;$A91),"")</f>
        <v>5</v>
      </c>
    </row>
    <row collapsed="false" customFormat="false" customHeight="true" hidden="false" ht="13.3" outlineLevel="0" r="92">
      <c r="A92" s="0" t="n">
        <f aca="false">IF(LineNames!$A92&lt;&gt;"",LineNames!$A92,"")</f>
        <v>91</v>
      </c>
      <c r="B92" s="0" t="n">
        <f aca="false">IF(A92&lt;&gt;"",COUNTIF(d110cc_csv_computations!$B$2:$B$601,"="&amp;$A92),"")</f>
        <v>5</v>
      </c>
    </row>
    <row collapsed="false" customFormat="false" customHeight="true" hidden="false" ht="13.3" outlineLevel="0" r="93">
      <c r="A93" s="0" t="n">
        <f aca="false">IF(LineNames!$A93&lt;&gt;"",LineNames!$A93,"")</f>
        <v>92</v>
      </c>
      <c r="B93" s="0" t="n">
        <f aca="false">IF(A93&lt;&gt;"",COUNTIF(d110cc_csv_computations!$B$2:$B$601,"="&amp;$A93),"")</f>
        <v>5</v>
      </c>
    </row>
    <row collapsed="false" customFormat="false" customHeight="true" hidden="false" ht="13.3" outlineLevel="0" r="94">
      <c r="A94" s="0" t="n">
        <f aca="false">IF(LineNames!$A94&lt;&gt;"",LineNames!$A94,"")</f>
        <v>93</v>
      </c>
      <c r="B94" s="0" t="n">
        <f aca="false">IF(A94&lt;&gt;"",COUNTIF(d110cc_csv_computations!$B$2:$B$601,"="&amp;$A94),"")</f>
        <v>5</v>
      </c>
    </row>
    <row collapsed="false" customFormat="false" customHeight="true" hidden="false" ht="13.3" outlineLevel="0" r="95">
      <c r="A95" s="0" t="n">
        <f aca="false">IF(LineNames!$A95&lt;&gt;"",LineNames!$A95,"")</f>
        <v>94</v>
      </c>
      <c r="B95" s="0" t="n">
        <f aca="false">IF(A95&lt;&gt;"",COUNTIF(d110cc_csv_computations!$B$2:$B$601,"="&amp;$A95),"")</f>
        <v>5</v>
      </c>
    </row>
    <row collapsed="false" customFormat="false" customHeight="true" hidden="false" ht="13.3" outlineLevel="0" r="96">
      <c r="A96" s="0" t="n">
        <f aca="false">IF(LineNames!$A96&lt;&gt;"",LineNames!$A96,"")</f>
        <v>95</v>
      </c>
      <c r="B96" s="0" t="n">
        <f aca="false">IF(A96&lt;&gt;"",COUNTIF(d110cc_csv_computations!$B$2:$B$601,"="&amp;$A96),"")</f>
        <v>5</v>
      </c>
    </row>
    <row collapsed="false" customFormat="false" customHeight="true" hidden="false" ht="13.3" outlineLevel="0" r="97">
      <c r="A97" s="0" t="n">
        <f aca="false">IF(LineNames!$A97&lt;&gt;"",LineNames!$A97,"")</f>
        <v>96</v>
      </c>
      <c r="B97" s="0" t="n">
        <f aca="false">IF(A97&lt;&gt;"",COUNTIF(d110cc_csv_computations!$B$2:$B$601,"="&amp;$A97),"")</f>
        <v>5</v>
      </c>
    </row>
    <row collapsed="false" customFormat="false" customHeight="true" hidden="false" ht="13.3" outlineLevel="0" r="98">
      <c r="A98" s="0" t="n">
        <f aca="false">IF(LineNames!$A98&lt;&gt;"",LineNames!$A98,"")</f>
        <v>97</v>
      </c>
      <c r="B98" s="0" t="n">
        <f aca="false">IF(A98&lt;&gt;"",COUNTIF(d110cc_csv_computations!$B$2:$B$601,"="&amp;$A98),"")</f>
        <v>5</v>
      </c>
    </row>
    <row collapsed="false" customFormat="false" customHeight="true" hidden="false" ht="13.3" outlineLevel="0" r="99">
      <c r="A99" s="0" t="n">
        <f aca="false">IF(LineNames!$A99&lt;&gt;"",LineNames!$A99,"")</f>
        <v>98</v>
      </c>
      <c r="B99" s="0" t="n">
        <f aca="false">IF(A99&lt;&gt;"",COUNTIF(d110cc_csv_computations!$B$2:$B$601,"="&amp;$A99),"")</f>
        <v>5</v>
      </c>
    </row>
    <row collapsed="false" customFormat="false" customHeight="true" hidden="false" ht="13.3" outlineLevel="0" r="100">
      <c r="A100" s="0" t="n">
        <f aca="false">IF(LineNames!$A100&lt;&gt;"",LineNames!$A100,"")</f>
        <v>99</v>
      </c>
      <c r="B100" s="0" t="n">
        <f aca="false">IF(A100&lt;&gt;"",COUNTIF(d110cc_csv_computations!$B$2:$B$601,"="&amp;$A100),"")</f>
        <v>5</v>
      </c>
    </row>
    <row collapsed="false" customFormat="false" customHeight="true" hidden="false" ht="13.3" outlineLevel="0" r="101">
      <c r="A101" s="0" t="n">
        <f aca="false">IF(LineNames!$A101&lt;&gt;"",LineNames!$A101,"")</f>
        <v>100</v>
      </c>
      <c r="B101" s="0" t="n">
        <f aca="false">IF(A101&lt;&gt;"",COUNTIF(d110cc_csv_computations!$B$2:$B$601,"="&amp;$A101),"")</f>
        <v>5</v>
      </c>
    </row>
    <row collapsed="false" customFormat="false" customHeight="true" hidden="false" ht="13.3" outlineLevel="0" r="102">
      <c r="A102" s="0" t="n">
        <f aca="false">IF(LineNames!$A102&lt;&gt;"",LineNames!$A102,"")</f>
        <v>101</v>
      </c>
      <c r="B102" s="0" t="n">
        <f aca="false">IF(A102&lt;&gt;"",COUNTIF(d110cc_csv_computations!$B$2:$B$601,"="&amp;$A102),"")</f>
        <v>5</v>
      </c>
    </row>
    <row collapsed="false" customFormat="false" customHeight="true" hidden="false" ht="13.3" outlineLevel="0" r="103">
      <c r="A103" s="0" t="n">
        <f aca="false">IF(LineNames!$A103&lt;&gt;"",LineNames!$A103,"")</f>
        <v>102</v>
      </c>
      <c r="B103" s="0" t="n">
        <f aca="false">IF(A103&lt;&gt;"",COUNTIF(d110cc_csv_computations!$B$2:$B$601,"="&amp;$A103),"")</f>
        <v>5</v>
      </c>
    </row>
    <row collapsed="false" customFormat="false" customHeight="true" hidden="false" ht="13.3" outlineLevel="0" r="104">
      <c r="A104" s="0" t="n">
        <f aca="false">IF(LineNames!$A104&lt;&gt;"",LineNames!$A104,"")</f>
        <v>103</v>
      </c>
      <c r="B104" s="0" t="n">
        <f aca="false">IF(A104&lt;&gt;"",COUNTIF(d110cc_csv_computations!$B$2:$B$601,"="&amp;$A104),"")</f>
        <v>5</v>
      </c>
    </row>
    <row collapsed="false" customFormat="false" customHeight="true" hidden="false" ht="13.3" outlineLevel="0" r="105">
      <c r="A105" s="0" t="n">
        <f aca="false">IF(LineNames!$A105&lt;&gt;"",LineNames!$A105,"")</f>
        <v>104</v>
      </c>
      <c r="B105" s="0" t="n">
        <f aca="false">IF(A105&lt;&gt;"",COUNTIF(d110cc_csv_computations!$B$2:$B$601,"="&amp;$A105),"")</f>
        <v>5</v>
      </c>
    </row>
    <row collapsed="false" customFormat="false" customHeight="true" hidden="false" ht="13.3" outlineLevel="0" r="106">
      <c r="A106" s="0" t="n">
        <f aca="false">IF(LineNames!$A106&lt;&gt;"",LineNames!$A106,"")</f>
        <v>105</v>
      </c>
      <c r="B106" s="0" t="n">
        <f aca="false">IF(A106&lt;&gt;"",COUNTIF(d110cc_csv_computations!$B$2:$B$601,"="&amp;$A106),"")</f>
        <v>5</v>
      </c>
    </row>
    <row collapsed="false" customFormat="false" customHeight="true" hidden="false" ht="13.3" outlineLevel="0" r="107">
      <c r="A107" s="0" t="n">
        <f aca="false">IF(LineNames!$A107&lt;&gt;"",LineNames!$A107,"")</f>
        <v>106</v>
      </c>
      <c r="B107" s="0" t="n">
        <f aca="false">IF(A107&lt;&gt;"",COUNTIF(d110cc_csv_computations!$B$2:$B$601,"="&amp;$A107),"")</f>
        <v>5</v>
      </c>
    </row>
    <row collapsed="false" customFormat="false" customHeight="true" hidden="false" ht="13.3" outlineLevel="0" r="108">
      <c r="A108" s="0" t="n">
        <f aca="false">IF(LineNames!$A108&lt;&gt;"",LineNames!$A108,"")</f>
        <v>107</v>
      </c>
      <c r="B108" s="0" t="n">
        <f aca="false">IF(A108&lt;&gt;"",COUNTIF(d110cc_csv_computations!$B$2:$B$601,"="&amp;$A108),"")</f>
        <v>5</v>
      </c>
    </row>
    <row collapsed="false" customFormat="false" customHeight="true" hidden="false" ht="13.3" outlineLevel="0" r="109">
      <c r="A109" s="0" t="n">
        <f aca="false">IF(LineNames!$A109&lt;&gt;"",LineNames!$A109,"")</f>
        <v>108</v>
      </c>
      <c r="B109" s="0" t="n">
        <f aca="false">IF(A109&lt;&gt;"",COUNTIF(d110cc_csv_computations!$B$2:$B$601,"="&amp;$A109),"")</f>
        <v>5</v>
      </c>
    </row>
    <row collapsed="false" customFormat="false" customHeight="true" hidden="false" ht="13.3" outlineLevel="0" r="110">
      <c r="A110" s="0" t="n">
        <f aca="false">IF(LineNames!$A110&lt;&gt;"",LineNames!$A110,"")</f>
        <v>109</v>
      </c>
      <c r="B110" s="0" t="n">
        <f aca="false">IF(A110&lt;&gt;"",COUNTIF(d110cc_csv_computations!$B$2:$B$601,"="&amp;$A110),"")</f>
        <v>30</v>
      </c>
    </row>
    <row collapsed="false" customFormat="false" customHeight="true" hidden="false" ht="13.3" outlineLevel="0" r="111">
      <c r="A111" s="0" t="n">
        <f aca="false">IF(LineNames!$A111&lt;&gt;"",LineNames!$A111,"")</f>
        <v>110</v>
      </c>
      <c r="B111" s="0" t="n">
        <f aca="false">IF(A111&lt;&gt;"",COUNTIF(d110cc_csv_computations!$B$2:$B$601,"="&amp;$A111),"")</f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A6" activeCellId="0" pane="topLeft" sqref="A6"/>
    </sheetView>
  </sheetViews>
  <sheetFormatPr defaultRowHeight="12.8"/>
  <cols>
    <col collapsed="false" hidden="false" max="1" min="1" style="0" width="14.6194331983806"/>
    <col collapsed="false" hidden="false" max="2" min="2" style="0" width="12.7692307692308"/>
    <col collapsed="false" hidden="false" max="1025" min="3" style="0" width="9.62753036437247"/>
  </cols>
  <sheetData>
    <row collapsed="false" customFormat="false" customHeight="true" hidden="false" ht="13.3" outlineLevel="0" r="1">
      <c r="A1" s="0" t="s">
        <v>219</v>
      </c>
      <c r="B1" s="0" t="s">
        <v>220</v>
      </c>
    </row>
    <row collapsed="false" customFormat="false" customHeight="true" hidden="false" ht="13.3" outlineLevel="0" r="2">
      <c r="A2" s="0" t="n">
        <v>1</v>
      </c>
      <c r="B2" s="0" t="s">
        <v>221</v>
      </c>
    </row>
    <row collapsed="false" customFormat="false" customHeight="true" hidden="false" ht="13.3" outlineLevel="0" r="3">
      <c r="A3" s="0" t="n">
        <v>2</v>
      </c>
      <c r="B3" s="0" t="s">
        <v>222</v>
      </c>
    </row>
    <row collapsed="false" customFormat="false" customHeight="true" hidden="false" ht="13.3" outlineLevel="0" r="4">
      <c r="A4" s="0" t="n">
        <v>3</v>
      </c>
      <c r="B4" s="0" t="s">
        <v>223</v>
      </c>
    </row>
    <row collapsed="false" customFormat="false" customHeight="true" hidden="false" ht="13.3" outlineLevel="0" r="5">
      <c r="A5" s="0" t="n">
        <v>4</v>
      </c>
      <c r="B5" s="0" t="s">
        <v>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L1" activeCellId="0" pane="topLeft" sqref="L1"/>
    </sheetView>
  </sheetViews>
  <sheetFormatPr defaultRowHeight="12.8"/>
  <cols>
    <col collapsed="false" hidden="false" max="1" min="1" style="0" width="11.2105263157895"/>
    <col collapsed="false" hidden="false" max="2" min="2" style="0" width="11.9392712550607"/>
    <col collapsed="false" hidden="false" max="3" min="3" style="0" width="10.1781376518219"/>
    <col collapsed="false" hidden="false" max="4" min="4" style="0" width="19.668016194332"/>
    <col collapsed="false" hidden="false" max="5" min="5" style="0" width="16.4372469635628"/>
    <col collapsed="false" hidden="false" max="6" min="6" style="0" width="9.54655870445344"/>
    <col collapsed="false" hidden="false" max="7" min="7" style="0" width="12.6113360323887"/>
    <col collapsed="false" hidden="false" max="8" min="8" style="0" width="12.1336032388664"/>
    <col collapsed="false" hidden="false" max="9" min="9" style="0" width="14.5627530364372"/>
    <col collapsed="false" hidden="false" max="10" min="10" style="0" width="22.8380566801619"/>
    <col collapsed="false" hidden="false" max="11" min="11" style="0" width="17.582995951417"/>
    <col collapsed="false" hidden="false" max="12" min="12" style="0" width="11.4534412955466"/>
    <col collapsed="false" hidden="false" max="13" min="13" style="0" width="24.9068825910931"/>
    <col collapsed="false" hidden="false" max="1025" min="14" style="0" width="9.54655870445344"/>
  </cols>
  <sheetData>
    <row collapsed="false" customFormat="false" customHeight="true" hidden="false" ht="13.3" outlineLevel="0" r="1">
      <c r="A1" s="0" t="s">
        <v>225</v>
      </c>
      <c r="B1" s="0" t="s">
        <v>217</v>
      </c>
      <c r="C1" s="0" t="s">
        <v>226</v>
      </c>
      <c r="D1" s="0" t="s">
        <v>227</v>
      </c>
      <c r="E1" s="0" t="s">
        <v>228</v>
      </c>
      <c r="F1" s="0" t="s">
        <v>229</v>
      </c>
      <c r="G1" s="0" t="s">
        <v>230</v>
      </c>
      <c r="H1" s="0" t="s">
        <v>231</v>
      </c>
      <c r="I1" s="0" t="s">
        <v>232</v>
      </c>
      <c r="J1" s="0" t="s">
        <v>233</v>
      </c>
      <c r="K1" s="0" t="s">
        <v>234</v>
      </c>
      <c r="L1" s="0" t="s">
        <v>235</v>
      </c>
      <c r="M1" s="0" t="s">
        <v>236</v>
      </c>
      <c r="N1" s="0" t="s">
        <v>237</v>
      </c>
      <c r="O1" s="0" t="s">
        <v>238</v>
      </c>
    </row>
    <row collapsed="false" customFormat="false" customHeight="true" hidden="false" ht="13.3" outlineLevel="0" r="2">
      <c r="A2" s="0" t="n">
        <f aca="false">IF(d110cc_csv!$A2&lt;&gt;"",d110cc_csv!$A2,"")</f>
        <v>1</v>
      </c>
      <c r="B2" s="0" t="n">
        <f aca="false">IF($A2&lt;&gt;"",d110cc_csv!$C2,"")</f>
        <v>35</v>
      </c>
      <c r="C2" s="0" t="n">
        <f aca="false">IF($A2&lt;&gt;"",d110cc_csv!$D2,"")</f>
        <v>1</v>
      </c>
      <c r="D2" s="0" t="n">
        <f aca="false">IF($A2&lt;&gt;"",d110cc_csv!$E2,"")</f>
        <v>1</v>
      </c>
      <c r="E2" s="0" t="n">
        <f aca="false">IF($A2&lt;&gt;"",d110cc_csv!$F2,"")</f>
        <v>1</v>
      </c>
      <c r="F2" s="0" t="n">
        <f aca="false">IF($A2&lt;&gt;"",IF(MOD($C2,'Project Description'!$B$9)=0,'Project Description'!$B$9,MOD($C2,'Project Description'!$B$9)),"")</f>
        <v>1</v>
      </c>
      <c r="G2" s="0" t="n">
        <f aca="false">IF($A2&lt;&gt;"",IF(MOD($D2,'Project Description'!$B$7)=0,'Project Description'!$B$7,MOD($D2,'Project Description'!$B$7)),"")</f>
        <v>1</v>
      </c>
      <c r="H2" s="0" t="n">
        <f aca="false">IF($A2&lt;&gt;"",IF(MOD($D2,'Project Description'!$B$8)=0,'Project Description'!$B$8,MOD($D2,'Project Description'!$B$8)),"")</f>
        <v>1</v>
      </c>
      <c r="I2" s="0" t="n">
        <f aca="false">IF($A2&lt;&gt;"",ROUNDUP($C2/'Project Description'!$B$9,0),"")</f>
        <v>1</v>
      </c>
      <c r="J2" s="0" t="n">
        <f aca="false">IF($A2&lt;&gt;"",IF(MOD($A2,'Project Description'!$B$19)=0,'Project Description'!$B$19,MOD($A2,'Project Description'!$B$19)),"")</f>
        <v>1</v>
      </c>
      <c r="K2" s="16" t="n">
        <f aca="false">IF($A2&lt;&gt;"",ROUNDUP(D2/'Project Description'!$B$7,0),"")</f>
        <v>1</v>
      </c>
      <c r="L2" s="0" t="n">
        <f aca="false">IF($A2&lt;&gt;"",(K2-1)*'Project Description'!$B$17+I2,"")</f>
        <v>1</v>
      </c>
      <c r="M2" s="0" t="n">
        <f aca="false">IF($A2&lt;&gt;"",($G2-1)*'Project Description'!$B$9+$F2,"")</f>
        <v>1</v>
      </c>
      <c r="N2" s="0" t="n">
        <f aca="false">IF($A2&lt;&gt;"",IF(VLOOKUP($B2,LineNames!$A$2:$C$111,3,0)="Yes",1,0),"")</f>
        <v>0</v>
      </c>
      <c r="O2" s="0" t="n">
        <f aca="false">IF($A2&lt;&gt;"",($H2-1)*'Project Description'!$B$10+$C2,"")</f>
        <v>1</v>
      </c>
    </row>
    <row collapsed="false" customFormat="false" customHeight="true" hidden="false" ht="13.3" outlineLevel="0" r="3">
      <c r="A3" s="0" t="n">
        <f aca="false">IF(d110cc_csv!$A3&lt;&gt;"",d110cc_csv!$A3,"")</f>
        <v>2</v>
      </c>
      <c r="B3" s="0" t="n">
        <f aca="false">IF($A3&lt;&gt;"",d110cc_csv!$C3,"")</f>
        <v>98</v>
      </c>
      <c r="C3" s="0" t="n">
        <f aca="false">IF($A3&lt;&gt;"",d110cc_csv!$D3,"")</f>
        <v>2</v>
      </c>
      <c r="D3" s="0" t="n">
        <f aca="false">IF($A3&lt;&gt;"",d110cc_csv!$E3,"")</f>
        <v>1</v>
      </c>
      <c r="E3" s="0" t="n">
        <f aca="false">IF($A3&lt;&gt;"",d110cc_csv!$F3,"")</f>
        <v>1</v>
      </c>
      <c r="F3" s="0" t="n">
        <f aca="false">IF($A3&lt;&gt;"",IF(MOD($C3,'Project Description'!$B$9)=0,'Project Description'!$B$9,MOD($C3,'Project Description'!$B$9)),"")</f>
        <v>2</v>
      </c>
      <c r="G3" s="0" t="n">
        <f aca="false">IF($A3&lt;&gt;"",IF(MOD($D3,'Project Description'!$B$7)=0,'Project Description'!$B$7,MOD($D3,'Project Description'!$B$7)),"")</f>
        <v>1</v>
      </c>
      <c r="H3" s="0" t="n">
        <f aca="false">IF($A3&lt;&gt;"",IF(MOD($D3,'Project Description'!$B$8)=0,'Project Description'!$B$8,MOD($D3,'Project Description'!$B$8)),"")</f>
        <v>1</v>
      </c>
      <c r="I3" s="0" t="n">
        <f aca="false">IF($A3&lt;&gt;"",ROUNDUP($C3/'Project Description'!$B$9,0),"")</f>
        <v>1</v>
      </c>
      <c r="J3" s="0" t="n">
        <f aca="false">IF($A3&lt;&gt;"",IF(MOD($A3,'Project Description'!$B$19)=0,'Project Description'!$B$19,MOD($A3,'Project Description'!$B$19)),"")</f>
        <v>2</v>
      </c>
      <c r="K3" s="16" t="n">
        <f aca="false">IF($A3&lt;&gt;"",ROUNDUP(D3/'Project Description'!$B$7,0),"")</f>
        <v>1</v>
      </c>
      <c r="L3" s="0" t="n">
        <f aca="false">IF($A3&lt;&gt;"",(K3-1)*'Project Description'!$B$17+I3,"")</f>
        <v>1</v>
      </c>
      <c r="M3" s="0" t="n">
        <f aca="false">IF($A3&lt;&gt;"",($G3-1)*'Project Description'!$B$9+$F3,"")</f>
        <v>2</v>
      </c>
      <c r="N3" s="0" t="n">
        <f aca="false">IF($A3&lt;&gt;"",IF(VLOOKUP($B3,LineNames!$A$2:$C$111,3,0)="Yes",1,0),"")</f>
        <v>0</v>
      </c>
      <c r="O3" s="0" t="n">
        <f aca="false">IF($A3&lt;&gt;"",($H3-1)*'Project Description'!$B$10+$C3,"")</f>
        <v>2</v>
      </c>
    </row>
    <row collapsed="false" customFormat="false" customHeight="true" hidden="false" ht="13.3" outlineLevel="0" r="4">
      <c r="A4" s="0" t="n">
        <f aca="false">IF(d110cc_csv!$A4&lt;&gt;"",d110cc_csv!$A4,"")</f>
        <v>3</v>
      </c>
      <c r="B4" s="0" t="n">
        <f aca="false">IF($A4&lt;&gt;"",d110cc_csv!$C4,"")</f>
        <v>107</v>
      </c>
      <c r="C4" s="0" t="n">
        <f aca="false">IF($A4&lt;&gt;"",d110cc_csv!$D4,"")</f>
        <v>3</v>
      </c>
      <c r="D4" s="0" t="n">
        <f aca="false">IF($A4&lt;&gt;"",d110cc_csv!$E4,"")</f>
        <v>1</v>
      </c>
      <c r="E4" s="0" t="n">
        <f aca="false">IF($A4&lt;&gt;"",d110cc_csv!$F4,"")</f>
        <v>1</v>
      </c>
      <c r="F4" s="0" t="n">
        <f aca="false">IF($A4&lt;&gt;"",IF(MOD($C4,'Project Description'!$B$9)=0,'Project Description'!$B$9,MOD($C4,'Project Description'!$B$9)),"")</f>
        <v>3</v>
      </c>
      <c r="G4" s="0" t="n">
        <f aca="false">IF($A4&lt;&gt;"",IF(MOD($D4,'Project Description'!$B$7)=0,'Project Description'!$B$7,MOD($D4,'Project Description'!$B$7)),"")</f>
        <v>1</v>
      </c>
      <c r="H4" s="0" t="n">
        <f aca="false">IF($A4&lt;&gt;"",IF(MOD($D4,'Project Description'!$B$8)=0,'Project Description'!$B$8,MOD($D4,'Project Description'!$B$8)),"")</f>
        <v>1</v>
      </c>
      <c r="I4" s="0" t="n">
        <f aca="false">IF($A4&lt;&gt;"",ROUNDUP($C4/'Project Description'!$B$9,0),"")</f>
        <v>1</v>
      </c>
      <c r="J4" s="0" t="n">
        <f aca="false">IF($A4&lt;&gt;"",IF(MOD($A4,'Project Description'!$B$19)=0,'Project Description'!$B$19,MOD($A4,'Project Description'!$B$19)),"")</f>
        <v>3</v>
      </c>
      <c r="K4" s="16" t="n">
        <f aca="false">IF($A4&lt;&gt;"",ROUNDUP(D4/'Project Description'!$B$7,0),"")</f>
        <v>1</v>
      </c>
      <c r="L4" s="0" t="n">
        <f aca="false">IF($A4&lt;&gt;"",(K4-1)*'Project Description'!$B$17+I4,"")</f>
        <v>1</v>
      </c>
      <c r="M4" s="0" t="n">
        <f aca="false">IF($A4&lt;&gt;"",($G4-1)*'Project Description'!$B$9+$F4,"")</f>
        <v>3</v>
      </c>
      <c r="N4" s="0" t="n">
        <f aca="false">IF($A4&lt;&gt;"",IF(VLOOKUP($B4,LineNames!$A$2:$C$111,3,0)="Yes",1,0),"")</f>
        <v>0</v>
      </c>
      <c r="O4" s="0" t="n">
        <f aca="false">IF($A4&lt;&gt;"",($H4-1)*'Project Description'!$B$10+$C4,"")</f>
        <v>3</v>
      </c>
    </row>
    <row collapsed="false" customFormat="false" customHeight="true" hidden="false" ht="13.3" outlineLevel="0" r="5">
      <c r="A5" s="0" t="n">
        <f aca="false">IF(d110cc_csv!$A5&lt;&gt;"",d110cc_csv!$A5,"")</f>
        <v>4</v>
      </c>
      <c r="B5" s="0" t="n">
        <f aca="false">IF($A5&lt;&gt;"",d110cc_csv!$C5,"")</f>
        <v>106</v>
      </c>
      <c r="C5" s="0" t="n">
        <f aca="false">IF($A5&lt;&gt;"",d110cc_csv!$D5,"")</f>
        <v>4</v>
      </c>
      <c r="D5" s="0" t="n">
        <f aca="false">IF($A5&lt;&gt;"",d110cc_csv!$E5,"")</f>
        <v>1</v>
      </c>
      <c r="E5" s="0" t="n">
        <f aca="false">IF($A5&lt;&gt;"",d110cc_csv!$F5,"")</f>
        <v>1</v>
      </c>
      <c r="F5" s="0" t="n">
        <f aca="false">IF($A5&lt;&gt;"",IF(MOD($C5,'Project Description'!$B$9)=0,'Project Description'!$B$9,MOD($C5,'Project Description'!$B$9)),"")</f>
        <v>4</v>
      </c>
      <c r="G5" s="0" t="n">
        <f aca="false">IF($A5&lt;&gt;"",IF(MOD($D5,'Project Description'!$B$7)=0,'Project Description'!$B$7,MOD($D5,'Project Description'!$B$7)),"")</f>
        <v>1</v>
      </c>
      <c r="H5" s="0" t="n">
        <f aca="false">IF($A5&lt;&gt;"",IF(MOD($D5,'Project Description'!$B$8)=0,'Project Description'!$B$8,MOD($D5,'Project Description'!$B$8)),"")</f>
        <v>1</v>
      </c>
      <c r="I5" s="0" t="n">
        <f aca="false">IF($A5&lt;&gt;"",ROUNDUP($C5/'Project Description'!$B$9,0),"")</f>
        <v>1</v>
      </c>
      <c r="J5" s="0" t="n">
        <f aca="false">IF($A5&lt;&gt;"",IF(MOD($A5,'Project Description'!$B$19)=0,'Project Description'!$B$19,MOD($A5,'Project Description'!$B$19)),"")</f>
        <v>4</v>
      </c>
      <c r="K5" s="16" t="n">
        <f aca="false">IF($A5&lt;&gt;"",ROUNDUP(D5/'Project Description'!$B$7,0),"")</f>
        <v>1</v>
      </c>
      <c r="L5" s="0" t="n">
        <f aca="false">IF($A5&lt;&gt;"",(K5-1)*'Project Description'!$B$17+I5,"")</f>
        <v>1</v>
      </c>
      <c r="M5" s="0" t="n">
        <f aca="false">IF($A5&lt;&gt;"",($G5-1)*'Project Description'!$B$9+$F5,"")</f>
        <v>4</v>
      </c>
      <c r="N5" s="0" t="n">
        <f aca="false">IF($A5&lt;&gt;"",IF(VLOOKUP($B5,LineNames!$A$2:$C$111,3,0)="Yes",1,0),"")</f>
        <v>0</v>
      </c>
      <c r="O5" s="0" t="n">
        <f aca="false">IF($A5&lt;&gt;"",($H5-1)*'Project Description'!$B$10+$C5,"")</f>
        <v>4</v>
      </c>
    </row>
    <row collapsed="false" customFormat="false" customHeight="true" hidden="false" ht="13.3" outlineLevel="0" r="6">
      <c r="A6" s="0" t="n">
        <f aca="false">IF(d110cc_csv!$A6&lt;&gt;"",d110cc_csv!$A6,"")</f>
        <v>5</v>
      </c>
      <c r="B6" s="0" t="n">
        <f aca="false">IF($A6&lt;&gt;"",d110cc_csv!$C6,"")</f>
        <v>105</v>
      </c>
      <c r="C6" s="0" t="n">
        <f aca="false">IF($A6&lt;&gt;"",d110cc_csv!$D6,"")</f>
        <v>5</v>
      </c>
      <c r="D6" s="0" t="n">
        <f aca="false">IF($A6&lt;&gt;"",d110cc_csv!$E6,"")</f>
        <v>1</v>
      </c>
      <c r="E6" s="0" t="n">
        <f aca="false">IF($A6&lt;&gt;"",d110cc_csv!$F6,"")</f>
        <v>1</v>
      </c>
      <c r="F6" s="0" t="n">
        <f aca="false">IF($A6&lt;&gt;"",IF(MOD($C6,'Project Description'!$B$9)=0,'Project Description'!$B$9,MOD($C6,'Project Description'!$B$9)),"")</f>
        <v>5</v>
      </c>
      <c r="G6" s="0" t="n">
        <f aca="false">IF($A6&lt;&gt;"",IF(MOD($D6,'Project Description'!$B$7)=0,'Project Description'!$B$7,MOD($D6,'Project Description'!$B$7)),"")</f>
        <v>1</v>
      </c>
      <c r="H6" s="0" t="n">
        <f aca="false">IF($A6&lt;&gt;"",IF(MOD($D6,'Project Description'!$B$8)=0,'Project Description'!$B$8,MOD($D6,'Project Description'!$B$8)),"")</f>
        <v>1</v>
      </c>
      <c r="I6" s="0" t="n">
        <f aca="false">IF($A6&lt;&gt;"",ROUNDUP($C6/'Project Description'!$B$9,0),"")</f>
        <v>1</v>
      </c>
      <c r="J6" s="0" t="n">
        <f aca="false">IF($A6&lt;&gt;"",IF(MOD($A6,'Project Description'!$B$19)=0,'Project Description'!$B$19,MOD($A6,'Project Description'!$B$19)),"")</f>
        <v>5</v>
      </c>
      <c r="K6" s="16" t="n">
        <f aca="false">IF($A6&lt;&gt;"",ROUNDUP(D6/'Project Description'!$B$7,0),"")</f>
        <v>1</v>
      </c>
      <c r="L6" s="0" t="n">
        <f aca="false">IF($A6&lt;&gt;"",(K6-1)*'Project Description'!$B$17+I6,"")</f>
        <v>1</v>
      </c>
      <c r="M6" s="0" t="n">
        <f aca="false">IF($A6&lt;&gt;"",($G6-1)*'Project Description'!$B$9+$F6,"")</f>
        <v>5</v>
      </c>
      <c r="N6" s="0" t="n">
        <f aca="false">IF($A6&lt;&gt;"",IF(VLOOKUP($B6,LineNames!$A$2:$C$111,3,0)="Yes",1,0),"")</f>
        <v>0</v>
      </c>
      <c r="O6" s="0" t="n">
        <f aca="false">IF($A6&lt;&gt;"",($H6-1)*'Project Description'!$B$10+$C6,"")</f>
        <v>5</v>
      </c>
    </row>
    <row collapsed="false" customFormat="false" customHeight="true" hidden="false" ht="13.3" outlineLevel="0" r="7">
      <c r="A7" s="0" t="n">
        <f aca="false">IF(d110cc_csv!$A7&lt;&gt;"",d110cc_csv!$A7,"")</f>
        <v>6</v>
      </c>
      <c r="B7" s="0" t="n">
        <f aca="false">IF($A7&lt;&gt;"",d110cc_csv!$C7,"")</f>
        <v>22</v>
      </c>
      <c r="C7" s="0" t="n">
        <f aca="false">IF($A7&lt;&gt;"",d110cc_csv!$D7,"")</f>
        <v>6</v>
      </c>
      <c r="D7" s="0" t="n">
        <f aca="false">IF($A7&lt;&gt;"",d110cc_csv!$E7,"")</f>
        <v>1</v>
      </c>
      <c r="E7" s="0" t="n">
        <f aca="false">IF($A7&lt;&gt;"",d110cc_csv!$F7,"")</f>
        <v>1</v>
      </c>
      <c r="F7" s="0" t="n">
        <f aca="false">IF($A7&lt;&gt;"",IF(MOD($C7,'Project Description'!$B$9)=0,'Project Description'!$B$9,MOD($C7,'Project Description'!$B$9)),"")</f>
        <v>1</v>
      </c>
      <c r="G7" s="0" t="n">
        <f aca="false">IF($A7&lt;&gt;"",IF(MOD($D7,'Project Description'!$B$7)=0,'Project Description'!$B$7,MOD($D7,'Project Description'!$B$7)),"")</f>
        <v>1</v>
      </c>
      <c r="H7" s="0" t="n">
        <f aca="false">IF($A7&lt;&gt;"",IF(MOD($D7,'Project Description'!$B$8)=0,'Project Description'!$B$8,MOD($D7,'Project Description'!$B$8)),"")</f>
        <v>1</v>
      </c>
      <c r="I7" s="0" t="n">
        <f aca="false">IF($A7&lt;&gt;"",ROUNDUP($C7/'Project Description'!$B$9,0),"")</f>
        <v>2</v>
      </c>
      <c r="J7" s="0" t="n">
        <f aca="false">IF($A7&lt;&gt;"",IF(MOD($A7,'Project Description'!$B$19)=0,'Project Description'!$B$19,MOD($A7,'Project Description'!$B$19)),"")</f>
        <v>6</v>
      </c>
      <c r="K7" s="16" t="n">
        <f aca="false">IF($A7&lt;&gt;"",ROUNDUP(D7/'Project Description'!$B$7,0),"")</f>
        <v>1</v>
      </c>
      <c r="L7" s="0" t="n">
        <f aca="false">IF($A7&lt;&gt;"",(K7-1)*'Project Description'!$B$17+I7,"")</f>
        <v>2</v>
      </c>
      <c r="M7" s="0" t="n">
        <f aca="false">IF($A7&lt;&gt;"",($G7-1)*'Project Description'!$B$9+$F7,"")</f>
        <v>1</v>
      </c>
      <c r="N7" s="0" t="n">
        <f aca="false">IF($A7&lt;&gt;"",IF(VLOOKUP($B7,LineNames!$A$2:$C$111,3,0)="Yes",1,0),"")</f>
        <v>0</v>
      </c>
      <c r="O7" s="0" t="n">
        <f aca="false">IF($A7&lt;&gt;"",($H7-1)*'Project Description'!$B$10+$C7,"")</f>
        <v>6</v>
      </c>
    </row>
    <row collapsed="false" customFormat="false" customHeight="true" hidden="false" ht="13.3" outlineLevel="0" r="8">
      <c r="A8" s="0" t="n">
        <f aca="false">IF(d110cc_csv!$A8&lt;&gt;"",d110cc_csv!$A8,"")</f>
        <v>7</v>
      </c>
      <c r="B8" s="0" t="n">
        <f aca="false">IF($A8&lt;&gt;"",d110cc_csv!$C8,"")</f>
        <v>17</v>
      </c>
      <c r="C8" s="0" t="n">
        <f aca="false">IF($A8&lt;&gt;"",d110cc_csv!$D8,"")</f>
        <v>7</v>
      </c>
      <c r="D8" s="0" t="n">
        <f aca="false">IF($A8&lt;&gt;"",d110cc_csv!$E8,"")</f>
        <v>1</v>
      </c>
      <c r="E8" s="0" t="n">
        <f aca="false">IF($A8&lt;&gt;"",d110cc_csv!$F8,"")</f>
        <v>1</v>
      </c>
      <c r="F8" s="0" t="n">
        <f aca="false">IF($A8&lt;&gt;"",IF(MOD($C8,'Project Description'!$B$9)=0,'Project Description'!$B$9,MOD($C8,'Project Description'!$B$9)),"")</f>
        <v>2</v>
      </c>
      <c r="G8" s="0" t="n">
        <f aca="false">IF($A8&lt;&gt;"",IF(MOD($D8,'Project Description'!$B$7)=0,'Project Description'!$B$7,MOD($D8,'Project Description'!$B$7)),"")</f>
        <v>1</v>
      </c>
      <c r="H8" s="0" t="n">
        <f aca="false">IF($A8&lt;&gt;"",IF(MOD($D8,'Project Description'!$B$8)=0,'Project Description'!$B$8,MOD($D8,'Project Description'!$B$8)),"")</f>
        <v>1</v>
      </c>
      <c r="I8" s="0" t="n">
        <f aca="false">IF($A8&lt;&gt;"",ROUNDUP($C8/'Project Description'!$B$9,0),"")</f>
        <v>2</v>
      </c>
      <c r="J8" s="0" t="n">
        <f aca="false">IF($A8&lt;&gt;"",IF(MOD($A8,'Project Description'!$B$19)=0,'Project Description'!$B$19,MOD($A8,'Project Description'!$B$19)),"")</f>
        <v>7</v>
      </c>
      <c r="K8" s="16" t="n">
        <f aca="false">IF($A8&lt;&gt;"",ROUNDUP(D8/'Project Description'!$B$7,0),"")</f>
        <v>1</v>
      </c>
      <c r="L8" s="0" t="n">
        <f aca="false">IF($A8&lt;&gt;"",(K8-1)*'Project Description'!$B$17+I8,"")</f>
        <v>2</v>
      </c>
      <c r="M8" s="0" t="n">
        <f aca="false">IF($A8&lt;&gt;"",($G8-1)*'Project Description'!$B$9+$F8,"")</f>
        <v>2</v>
      </c>
      <c r="N8" s="0" t="n">
        <f aca="false">IF($A8&lt;&gt;"",IF(VLOOKUP($B8,LineNames!$A$2:$C$111,3,0)="Yes",1,0),"")</f>
        <v>0</v>
      </c>
      <c r="O8" s="0" t="n">
        <f aca="false">IF($A8&lt;&gt;"",($H8-1)*'Project Description'!$B$10+$C8,"")</f>
        <v>7</v>
      </c>
    </row>
    <row collapsed="false" customFormat="false" customHeight="true" hidden="false" ht="13.3" outlineLevel="0" r="9">
      <c r="A9" s="0" t="n">
        <f aca="false">IF(d110cc_csv!$A9&lt;&gt;"",d110cc_csv!$A9,"")</f>
        <v>8</v>
      </c>
      <c r="B9" s="0" t="n">
        <f aca="false">IF($A9&lt;&gt;"",d110cc_csv!$C9,"")</f>
        <v>50</v>
      </c>
      <c r="C9" s="0" t="n">
        <f aca="false">IF($A9&lt;&gt;"",d110cc_csv!$D9,"")</f>
        <v>8</v>
      </c>
      <c r="D9" s="0" t="n">
        <f aca="false">IF($A9&lt;&gt;"",d110cc_csv!$E9,"")</f>
        <v>1</v>
      </c>
      <c r="E9" s="0" t="n">
        <f aca="false">IF($A9&lt;&gt;"",d110cc_csv!$F9,"")</f>
        <v>1</v>
      </c>
      <c r="F9" s="0" t="n">
        <f aca="false">IF($A9&lt;&gt;"",IF(MOD($C9,'Project Description'!$B$9)=0,'Project Description'!$B$9,MOD($C9,'Project Description'!$B$9)),"")</f>
        <v>3</v>
      </c>
      <c r="G9" s="0" t="n">
        <f aca="false">IF($A9&lt;&gt;"",IF(MOD($D9,'Project Description'!$B$7)=0,'Project Description'!$B$7,MOD($D9,'Project Description'!$B$7)),"")</f>
        <v>1</v>
      </c>
      <c r="H9" s="0" t="n">
        <f aca="false">IF($A9&lt;&gt;"",IF(MOD($D9,'Project Description'!$B$8)=0,'Project Description'!$B$8,MOD($D9,'Project Description'!$B$8)),"")</f>
        <v>1</v>
      </c>
      <c r="I9" s="0" t="n">
        <f aca="false">IF($A9&lt;&gt;"",ROUNDUP($C9/'Project Description'!$B$9,0),"")</f>
        <v>2</v>
      </c>
      <c r="J9" s="0" t="n">
        <f aca="false">IF($A9&lt;&gt;"",IF(MOD($A9,'Project Description'!$B$19)=0,'Project Description'!$B$19,MOD($A9,'Project Description'!$B$19)),"")</f>
        <v>8</v>
      </c>
      <c r="K9" s="16" t="n">
        <f aca="false">IF($A9&lt;&gt;"",ROUNDUP(D9/'Project Description'!$B$7,0),"")</f>
        <v>1</v>
      </c>
      <c r="L9" s="0" t="n">
        <f aca="false">IF($A9&lt;&gt;"",(K9-1)*'Project Description'!$B$17+I9,"")</f>
        <v>2</v>
      </c>
      <c r="M9" s="0" t="n">
        <f aca="false">IF($A9&lt;&gt;"",($G9-1)*'Project Description'!$B$9+$F9,"")</f>
        <v>3</v>
      </c>
      <c r="N9" s="0" t="n">
        <f aca="false">IF($A9&lt;&gt;"",IF(VLOOKUP($B9,LineNames!$A$2:$C$111,3,0)="Yes",1,0),"")</f>
        <v>0</v>
      </c>
      <c r="O9" s="0" t="n">
        <f aca="false">IF($A9&lt;&gt;"",($H9-1)*'Project Description'!$B$10+$C9,"")</f>
        <v>8</v>
      </c>
    </row>
    <row collapsed="false" customFormat="false" customHeight="true" hidden="false" ht="13.3" outlineLevel="0" r="10">
      <c r="A10" s="0" t="n">
        <f aca="false">IF(d110cc_csv!$A10&lt;&gt;"",d110cc_csv!$A10,"")</f>
        <v>9</v>
      </c>
      <c r="B10" s="0" t="n">
        <f aca="false">IF($A10&lt;&gt;"",d110cc_csv!$C10,"")</f>
        <v>95</v>
      </c>
      <c r="C10" s="0" t="n">
        <f aca="false">IF($A10&lt;&gt;"",d110cc_csv!$D10,"")</f>
        <v>9</v>
      </c>
      <c r="D10" s="0" t="n">
        <f aca="false">IF($A10&lt;&gt;"",d110cc_csv!$E10,"")</f>
        <v>1</v>
      </c>
      <c r="E10" s="0" t="n">
        <f aca="false">IF($A10&lt;&gt;"",d110cc_csv!$F10,"")</f>
        <v>1</v>
      </c>
      <c r="F10" s="0" t="n">
        <f aca="false">IF($A10&lt;&gt;"",IF(MOD($C10,'Project Description'!$B$9)=0,'Project Description'!$B$9,MOD($C10,'Project Description'!$B$9)),"")</f>
        <v>4</v>
      </c>
      <c r="G10" s="0" t="n">
        <f aca="false">IF($A10&lt;&gt;"",IF(MOD($D10,'Project Description'!$B$7)=0,'Project Description'!$B$7,MOD($D10,'Project Description'!$B$7)),"")</f>
        <v>1</v>
      </c>
      <c r="H10" s="0" t="n">
        <f aca="false">IF($A10&lt;&gt;"",IF(MOD($D10,'Project Description'!$B$8)=0,'Project Description'!$B$8,MOD($D10,'Project Description'!$B$8)),"")</f>
        <v>1</v>
      </c>
      <c r="I10" s="0" t="n">
        <f aca="false">IF($A10&lt;&gt;"",ROUNDUP($C10/'Project Description'!$B$9,0),"")</f>
        <v>2</v>
      </c>
      <c r="J10" s="0" t="n">
        <f aca="false">IF($A10&lt;&gt;"",IF(MOD($A10,'Project Description'!$B$19)=0,'Project Description'!$B$19,MOD($A10,'Project Description'!$B$19)),"")</f>
        <v>9</v>
      </c>
      <c r="K10" s="16" t="n">
        <f aca="false">IF($A10&lt;&gt;"",ROUNDUP(D10/'Project Description'!$B$7,0),"")</f>
        <v>1</v>
      </c>
      <c r="L10" s="0" t="n">
        <f aca="false">IF($A10&lt;&gt;"",(K10-1)*'Project Description'!$B$17+I10,"")</f>
        <v>2</v>
      </c>
      <c r="M10" s="0" t="n">
        <f aca="false">IF($A10&lt;&gt;"",($G10-1)*'Project Description'!$B$9+$F10,"")</f>
        <v>4</v>
      </c>
      <c r="N10" s="0" t="n">
        <f aca="false">IF($A10&lt;&gt;"",IF(VLOOKUP($B10,LineNames!$A$2:$C$111,3,0)="Yes",1,0),"")</f>
        <v>0</v>
      </c>
      <c r="O10" s="0" t="n">
        <f aca="false">IF($A10&lt;&gt;"",($H10-1)*'Project Description'!$B$10+$C10,"")</f>
        <v>9</v>
      </c>
    </row>
    <row collapsed="false" customFormat="false" customHeight="true" hidden="false" ht="13.3" outlineLevel="0" r="11">
      <c r="A11" s="0" t="n">
        <f aca="false">IF(d110cc_csv!$A11&lt;&gt;"",d110cc_csv!$A11,"")</f>
        <v>10</v>
      </c>
      <c r="B11" s="0" t="n">
        <f aca="false">IF($A11&lt;&gt;"",d110cc_csv!$C11,"")</f>
        <v>77</v>
      </c>
      <c r="C11" s="0" t="n">
        <f aca="false">IF($A11&lt;&gt;"",d110cc_csv!$D11,"")</f>
        <v>10</v>
      </c>
      <c r="D11" s="0" t="n">
        <f aca="false">IF($A11&lt;&gt;"",d110cc_csv!$E11,"")</f>
        <v>1</v>
      </c>
      <c r="E11" s="0" t="n">
        <f aca="false">IF($A11&lt;&gt;"",d110cc_csv!$F11,"")</f>
        <v>1</v>
      </c>
      <c r="F11" s="0" t="n">
        <f aca="false">IF($A11&lt;&gt;"",IF(MOD($C11,'Project Description'!$B$9)=0,'Project Description'!$B$9,MOD($C11,'Project Description'!$B$9)),"")</f>
        <v>5</v>
      </c>
      <c r="G11" s="0" t="n">
        <f aca="false">IF($A11&lt;&gt;"",IF(MOD($D11,'Project Description'!$B$7)=0,'Project Description'!$B$7,MOD($D11,'Project Description'!$B$7)),"")</f>
        <v>1</v>
      </c>
      <c r="H11" s="0" t="n">
        <f aca="false">IF($A11&lt;&gt;"",IF(MOD($D11,'Project Description'!$B$8)=0,'Project Description'!$B$8,MOD($D11,'Project Description'!$B$8)),"")</f>
        <v>1</v>
      </c>
      <c r="I11" s="0" t="n">
        <f aca="false">IF($A11&lt;&gt;"",ROUNDUP($C11/'Project Description'!$B$9,0),"")</f>
        <v>2</v>
      </c>
      <c r="J11" s="0" t="n">
        <f aca="false">IF($A11&lt;&gt;"",IF(MOD($A11,'Project Description'!$B$19)=0,'Project Description'!$B$19,MOD($A11,'Project Description'!$B$19)),"")</f>
        <v>10</v>
      </c>
      <c r="K11" s="16" t="n">
        <f aca="false">IF($A11&lt;&gt;"",ROUNDUP(D11/'Project Description'!$B$7,0),"")</f>
        <v>1</v>
      </c>
      <c r="L11" s="0" t="n">
        <f aca="false">IF($A11&lt;&gt;"",(K11-1)*'Project Description'!$B$17+I11,"")</f>
        <v>2</v>
      </c>
      <c r="M11" s="0" t="n">
        <f aca="false">IF($A11&lt;&gt;"",($G11-1)*'Project Description'!$B$9+$F11,"")</f>
        <v>5</v>
      </c>
      <c r="N11" s="0" t="n">
        <f aca="false">IF($A11&lt;&gt;"",IF(VLOOKUP($B11,LineNames!$A$2:$C$111,3,0)="Yes",1,0),"")</f>
        <v>0</v>
      </c>
      <c r="O11" s="0" t="n">
        <f aca="false">IF($A11&lt;&gt;"",($H11-1)*'Project Description'!$B$10+$C11,"")</f>
        <v>10</v>
      </c>
    </row>
    <row collapsed="false" customFormat="false" customHeight="true" hidden="false" ht="13.3" outlineLevel="0" r="12">
      <c r="A12" s="0" t="n">
        <f aca="false">IF(d110cc_csv!$A12&lt;&gt;"",d110cc_csv!$A12,"")</f>
        <v>11</v>
      </c>
      <c r="B12" s="0" t="n">
        <f aca="false">IF($A12&lt;&gt;"",d110cc_csv!$C12,"")</f>
        <v>21</v>
      </c>
      <c r="C12" s="0" t="n">
        <f aca="false">IF($A12&lt;&gt;"",d110cc_csv!$D12,"")</f>
        <v>1</v>
      </c>
      <c r="D12" s="0" t="n">
        <f aca="false">IF($A12&lt;&gt;"",d110cc_csv!$E12,"")</f>
        <v>2</v>
      </c>
      <c r="E12" s="0" t="n">
        <f aca="false">IF($A12&lt;&gt;"",d110cc_csv!$F12,"")</f>
        <v>1</v>
      </c>
      <c r="F12" s="0" t="n">
        <f aca="false">IF($A12&lt;&gt;"",IF(MOD($C12,'Project Description'!$B$9)=0,'Project Description'!$B$9,MOD($C12,'Project Description'!$B$9)),"")</f>
        <v>1</v>
      </c>
      <c r="G12" s="0" t="n">
        <f aca="false">IF($A12&lt;&gt;"",IF(MOD($D12,'Project Description'!$B$7)=0,'Project Description'!$B$7,MOD($D12,'Project Description'!$B$7)),"")</f>
        <v>2</v>
      </c>
      <c r="H12" s="0" t="n">
        <f aca="false">IF($A12&lt;&gt;"",IF(MOD($D12,'Project Description'!$B$8)=0,'Project Description'!$B$8,MOD($D12,'Project Description'!$B$8)),"")</f>
        <v>2</v>
      </c>
      <c r="I12" s="0" t="n">
        <f aca="false">IF($A12&lt;&gt;"",ROUNDUP($C12/'Project Description'!$B$9,0),"")</f>
        <v>1</v>
      </c>
      <c r="J12" s="0" t="n">
        <f aca="false">IF($A12&lt;&gt;"",IF(MOD($A12,'Project Description'!$B$19)=0,'Project Description'!$B$19,MOD($A12,'Project Description'!$B$19)),"")</f>
        <v>11</v>
      </c>
      <c r="K12" s="16" t="n">
        <f aca="false">IF($A12&lt;&gt;"",ROUNDUP(D12/'Project Description'!$B$7,0),"")</f>
        <v>1</v>
      </c>
      <c r="L12" s="0" t="n">
        <f aca="false">IF($A12&lt;&gt;"",(K12-1)*'Project Description'!$B$17+I12,"")</f>
        <v>1</v>
      </c>
      <c r="M12" s="0" t="n">
        <f aca="false">IF($A12&lt;&gt;"",($G12-1)*'Project Description'!$B$9+$F12,"")</f>
        <v>6</v>
      </c>
      <c r="N12" s="0" t="n">
        <f aca="false">IF($A12&lt;&gt;"",IF(VLOOKUP($B12,LineNames!$A$2:$C$111,3,0)="Yes",1,0),"")</f>
        <v>0</v>
      </c>
      <c r="O12" s="0" t="n">
        <f aca="false">IF($A12&lt;&gt;"",($H12-1)*'Project Description'!$B$10+$C12,"")</f>
        <v>11</v>
      </c>
    </row>
    <row collapsed="false" customFormat="false" customHeight="true" hidden="false" ht="13.3" outlineLevel="0" r="13">
      <c r="A13" s="0" t="n">
        <f aca="false">IF(d110cc_csv!$A13&lt;&gt;"",d110cc_csv!$A13,"")</f>
        <v>12</v>
      </c>
      <c r="B13" s="0" t="n">
        <f aca="false">IF($A13&lt;&gt;"",d110cc_csv!$C13,"")</f>
        <v>20</v>
      </c>
      <c r="C13" s="0" t="n">
        <f aca="false">IF($A13&lt;&gt;"",d110cc_csv!$D13,"")</f>
        <v>2</v>
      </c>
      <c r="D13" s="0" t="n">
        <f aca="false">IF($A13&lt;&gt;"",d110cc_csv!$E13,"")</f>
        <v>2</v>
      </c>
      <c r="E13" s="0" t="n">
        <f aca="false">IF($A13&lt;&gt;"",d110cc_csv!$F13,"")</f>
        <v>1</v>
      </c>
      <c r="F13" s="0" t="n">
        <f aca="false">IF($A13&lt;&gt;"",IF(MOD($C13,'Project Description'!$B$9)=0,'Project Description'!$B$9,MOD($C13,'Project Description'!$B$9)),"")</f>
        <v>2</v>
      </c>
      <c r="G13" s="0" t="n">
        <f aca="false">IF($A13&lt;&gt;"",IF(MOD($D13,'Project Description'!$B$7)=0,'Project Description'!$B$7,MOD($D13,'Project Description'!$B$7)),"")</f>
        <v>2</v>
      </c>
      <c r="H13" s="0" t="n">
        <f aca="false">IF($A13&lt;&gt;"",IF(MOD($D13,'Project Description'!$B$8)=0,'Project Description'!$B$8,MOD($D13,'Project Description'!$B$8)),"")</f>
        <v>2</v>
      </c>
      <c r="I13" s="0" t="n">
        <f aca="false">IF($A13&lt;&gt;"",ROUNDUP($C13/'Project Description'!$B$9,0),"")</f>
        <v>1</v>
      </c>
      <c r="J13" s="0" t="n">
        <f aca="false">IF($A13&lt;&gt;"",IF(MOD($A13,'Project Description'!$B$19)=0,'Project Description'!$B$19,MOD($A13,'Project Description'!$B$19)),"")</f>
        <v>12</v>
      </c>
      <c r="K13" s="16" t="n">
        <f aca="false">IF($A13&lt;&gt;"",ROUNDUP(D13/'Project Description'!$B$7,0),"")</f>
        <v>1</v>
      </c>
      <c r="L13" s="0" t="n">
        <f aca="false">IF($A13&lt;&gt;"",(K13-1)*'Project Description'!$B$17+I13,"")</f>
        <v>1</v>
      </c>
      <c r="M13" s="0" t="n">
        <f aca="false">IF($A13&lt;&gt;"",($G13-1)*'Project Description'!$B$9+$F13,"")</f>
        <v>7</v>
      </c>
      <c r="N13" s="0" t="n">
        <f aca="false">IF($A13&lt;&gt;"",IF(VLOOKUP($B13,LineNames!$A$2:$C$111,3,0)="Yes",1,0),"")</f>
        <v>0</v>
      </c>
      <c r="O13" s="0" t="n">
        <f aca="false">IF($A13&lt;&gt;"",($H13-1)*'Project Description'!$B$10+$C13,"")</f>
        <v>12</v>
      </c>
    </row>
    <row collapsed="false" customFormat="false" customHeight="true" hidden="false" ht="13.3" outlineLevel="0" r="14">
      <c r="A14" s="0" t="n">
        <f aca="false">IF(d110cc_csv!$A14&lt;&gt;"",d110cc_csv!$A14,"")</f>
        <v>13</v>
      </c>
      <c r="B14" s="0" t="n">
        <f aca="false">IF($A14&lt;&gt;"",d110cc_csv!$C14,"")</f>
        <v>13</v>
      </c>
      <c r="C14" s="0" t="n">
        <f aca="false">IF($A14&lt;&gt;"",d110cc_csv!$D14,"")</f>
        <v>3</v>
      </c>
      <c r="D14" s="0" t="n">
        <f aca="false">IF($A14&lt;&gt;"",d110cc_csv!$E14,"")</f>
        <v>2</v>
      </c>
      <c r="E14" s="0" t="n">
        <f aca="false">IF($A14&lt;&gt;"",d110cc_csv!$F14,"")</f>
        <v>1</v>
      </c>
      <c r="F14" s="0" t="n">
        <f aca="false">IF($A14&lt;&gt;"",IF(MOD($C14,'Project Description'!$B$9)=0,'Project Description'!$B$9,MOD($C14,'Project Description'!$B$9)),"")</f>
        <v>3</v>
      </c>
      <c r="G14" s="0" t="n">
        <f aca="false">IF($A14&lt;&gt;"",IF(MOD($D14,'Project Description'!$B$7)=0,'Project Description'!$B$7,MOD($D14,'Project Description'!$B$7)),"")</f>
        <v>2</v>
      </c>
      <c r="H14" s="0" t="n">
        <f aca="false">IF($A14&lt;&gt;"",IF(MOD($D14,'Project Description'!$B$8)=0,'Project Description'!$B$8,MOD($D14,'Project Description'!$B$8)),"")</f>
        <v>2</v>
      </c>
      <c r="I14" s="0" t="n">
        <f aca="false">IF($A14&lt;&gt;"",ROUNDUP($C14/'Project Description'!$B$9,0),"")</f>
        <v>1</v>
      </c>
      <c r="J14" s="0" t="n">
        <f aca="false">IF($A14&lt;&gt;"",IF(MOD($A14,'Project Description'!$B$19)=0,'Project Description'!$B$19,MOD($A14,'Project Description'!$B$19)),"")</f>
        <v>13</v>
      </c>
      <c r="K14" s="16" t="n">
        <f aca="false">IF($A14&lt;&gt;"",ROUNDUP(D14/'Project Description'!$B$7,0),"")</f>
        <v>1</v>
      </c>
      <c r="L14" s="0" t="n">
        <f aca="false">IF($A14&lt;&gt;"",(K14-1)*'Project Description'!$B$17+I14,"")</f>
        <v>1</v>
      </c>
      <c r="M14" s="0" t="n">
        <f aca="false">IF($A14&lt;&gt;"",($G14-1)*'Project Description'!$B$9+$F14,"")</f>
        <v>8</v>
      </c>
      <c r="N14" s="0" t="n">
        <f aca="false">IF($A14&lt;&gt;"",IF(VLOOKUP($B14,LineNames!$A$2:$C$111,3,0)="Yes",1,0),"")</f>
        <v>0</v>
      </c>
      <c r="O14" s="0" t="n">
        <f aca="false">IF($A14&lt;&gt;"",($H14-1)*'Project Description'!$B$10+$C14,"")</f>
        <v>13</v>
      </c>
    </row>
    <row collapsed="false" customFormat="false" customHeight="true" hidden="false" ht="13.3" outlineLevel="0" r="15">
      <c r="A15" s="0" t="n">
        <f aca="false">IF(d110cc_csv!$A15&lt;&gt;"",d110cc_csv!$A15,"")</f>
        <v>14</v>
      </c>
      <c r="B15" s="0" t="n">
        <f aca="false">IF($A15&lt;&gt;"",d110cc_csv!$C15,"")</f>
        <v>86</v>
      </c>
      <c r="C15" s="0" t="n">
        <f aca="false">IF($A15&lt;&gt;"",d110cc_csv!$D15,"")</f>
        <v>4</v>
      </c>
      <c r="D15" s="0" t="n">
        <f aca="false">IF($A15&lt;&gt;"",d110cc_csv!$E15,"")</f>
        <v>2</v>
      </c>
      <c r="E15" s="0" t="n">
        <f aca="false">IF($A15&lt;&gt;"",d110cc_csv!$F15,"")</f>
        <v>1</v>
      </c>
      <c r="F15" s="0" t="n">
        <f aca="false">IF($A15&lt;&gt;"",IF(MOD($C15,'Project Description'!$B$9)=0,'Project Description'!$B$9,MOD($C15,'Project Description'!$B$9)),"")</f>
        <v>4</v>
      </c>
      <c r="G15" s="0" t="n">
        <f aca="false">IF($A15&lt;&gt;"",IF(MOD($D15,'Project Description'!$B$7)=0,'Project Description'!$B$7,MOD($D15,'Project Description'!$B$7)),"")</f>
        <v>2</v>
      </c>
      <c r="H15" s="0" t="n">
        <f aca="false">IF($A15&lt;&gt;"",IF(MOD($D15,'Project Description'!$B$8)=0,'Project Description'!$B$8,MOD($D15,'Project Description'!$B$8)),"")</f>
        <v>2</v>
      </c>
      <c r="I15" s="0" t="n">
        <f aca="false">IF($A15&lt;&gt;"",ROUNDUP($C15/'Project Description'!$B$9,0),"")</f>
        <v>1</v>
      </c>
      <c r="J15" s="0" t="n">
        <f aca="false">IF($A15&lt;&gt;"",IF(MOD($A15,'Project Description'!$B$19)=0,'Project Description'!$B$19,MOD($A15,'Project Description'!$B$19)),"")</f>
        <v>14</v>
      </c>
      <c r="K15" s="16" t="n">
        <f aca="false">IF($A15&lt;&gt;"",ROUNDUP(D15/'Project Description'!$B$7,0),"")</f>
        <v>1</v>
      </c>
      <c r="L15" s="0" t="n">
        <f aca="false">IF($A15&lt;&gt;"",(K15-1)*'Project Description'!$B$17+I15,"")</f>
        <v>1</v>
      </c>
      <c r="M15" s="0" t="n">
        <f aca="false">IF($A15&lt;&gt;"",($G15-1)*'Project Description'!$B$9+$F15,"")</f>
        <v>9</v>
      </c>
      <c r="N15" s="0" t="n">
        <f aca="false">IF($A15&lt;&gt;"",IF(VLOOKUP($B15,LineNames!$A$2:$C$111,3,0)="Yes",1,0),"")</f>
        <v>0</v>
      </c>
      <c r="O15" s="0" t="n">
        <f aca="false">IF($A15&lt;&gt;"",($H15-1)*'Project Description'!$B$10+$C15,"")</f>
        <v>14</v>
      </c>
    </row>
    <row collapsed="false" customFormat="false" customHeight="true" hidden="false" ht="13.3" outlineLevel="0" r="16">
      <c r="A16" s="0" t="n">
        <f aca="false">IF(d110cc_csv!$A16&lt;&gt;"",d110cc_csv!$A16,"")</f>
        <v>15</v>
      </c>
      <c r="B16" s="0" t="n">
        <f aca="false">IF($A16&lt;&gt;"",d110cc_csv!$C16,"")</f>
        <v>110</v>
      </c>
      <c r="C16" s="0" t="n">
        <f aca="false">IF($A16&lt;&gt;"",d110cc_csv!$D16,"")</f>
        <v>5</v>
      </c>
      <c r="D16" s="0" t="n">
        <f aca="false">IF($A16&lt;&gt;"",d110cc_csv!$E16,"")</f>
        <v>2</v>
      </c>
      <c r="E16" s="0" t="n">
        <f aca="false">IF($A16&lt;&gt;"",d110cc_csv!$F16,"")</f>
        <v>1</v>
      </c>
      <c r="F16" s="0" t="n">
        <f aca="false">IF($A16&lt;&gt;"",IF(MOD($C16,'Project Description'!$B$9)=0,'Project Description'!$B$9,MOD($C16,'Project Description'!$B$9)),"")</f>
        <v>5</v>
      </c>
      <c r="G16" s="0" t="n">
        <f aca="false">IF($A16&lt;&gt;"",IF(MOD($D16,'Project Description'!$B$7)=0,'Project Description'!$B$7,MOD($D16,'Project Description'!$B$7)),"")</f>
        <v>2</v>
      </c>
      <c r="H16" s="0" t="n">
        <f aca="false">IF($A16&lt;&gt;"",IF(MOD($D16,'Project Description'!$B$8)=0,'Project Description'!$B$8,MOD($D16,'Project Description'!$B$8)),"")</f>
        <v>2</v>
      </c>
      <c r="I16" s="0" t="n">
        <f aca="false">IF($A16&lt;&gt;"",ROUNDUP($C16/'Project Description'!$B$9,0),"")</f>
        <v>1</v>
      </c>
      <c r="J16" s="0" t="n">
        <f aca="false">IF($A16&lt;&gt;"",IF(MOD($A16,'Project Description'!$B$19)=0,'Project Description'!$B$19,MOD($A16,'Project Description'!$B$19)),"")</f>
        <v>15</v>
      </c>
      <c r="K16" s="16" t="n">
        <f aca="false">IF($A16&lt;&gt;"",ROUNDUP(D16/'Project Description'!$B$7,0),"")</f>
        <v>1</v>
      </c>
      <c r="L16" s="0" t="n">
        <f aca="false">IF($A16&lt;&gt;"",(K16-1)*'Project Description'!$B$17+I16,"")</f>
        <v>1</v>
      </c>
      <c r="M16" s="0" t="n">
        <f aca="false">IF($A16&lt;&gt;"",($G16-1)*'Project Description'!$B$9+$F16,"")</f>
        <v>10</v>
      </c>
      <c r="N16" s="0" t="n">
        <f aca="false">IF($A16&lt;&gt;"",IF(VLOOKUP($B16,LineNames!$A$2:$C$111,3,0)="Yes",1,0),"")</f>
        <v>1</v>
      </c>
      <c r="O16" s="0" t="n">
        <f aca="false">IF($A16&lt;&gt;"",($H16-1)*'Project Description'!$B$10+$C16,"")</f>
        <v>15</v>
      </c>
    </row>
    <row collapsed="false" customFormat="false" customHeight="true" hidden="false" ht="13.3" outlineLevel="0" r="17">
      <c r="A17" s="0" t="n">
        <f aca="false">IF(d110cc_csv!$A17&lt;&gt;"",d110cc_csv!$A17,"")</f>
        <v>16</v>
      </c>
      <c r="B17" s="0" t="n">
        <f aca="false">IF($A17&lt;&gt;"",d110cc_csv!$C17,"")</f>
        <v>78</v>
      </c>
      <c r="C17" s="0" t="n">
        <f aca="false">IF($A17&lt;&gt;"",d110cc_csv!$D17,"")</f>
        <v>6</v>
      </c>
      <c r="D17" s="0" t="n">
        <f aca="false">IF($A17&lt;&gt;"",d110cc_csv!$E17,"")</f>
        <v>2</v>
      </c>
      <c r="E17" s="0" t="n">
        <f aca="false">IF($A17&lt;&gt;"",d110cc_csv!$F17,"")</f>
        <v>1</v>
      </c>
      <c r="F17" s="0" t="n">
        <f aca="false">IF($A17&lt;&gt;"",IF(MOD($C17,'Project Description'!$B$9)=0,'Project Description'!$B$9,MOD($C17,'Project Description'!$B$9)),"")</f>
        <v>1</v>
      </c>
      <c r="G17" s="0" t="n">
        <f aca="false">IF($A17&lt;&gt;"",IF(MOD($D17,'Project Description'!$B$7)=0,'Project Description'!$B$7,MOD($D17,'Project Description'!$B$7)),"")</f>
        <v>2</v>
      </c>
      <c r="H17" s="0" t="n">
        <f aca="false">IF($A17&lt;&gt;"",IF(MOD($D17,'Project Description'!$B$8)=0,'Project Description'!$B$8,MOD($D17,'Project Description'!$B$8)),"")</f>
        <v>2</v>
      </c>
      <c r="I17" s="0" t="n">
        <f aca="false">IF($A17&lt;&gt;"",ROUNDUP($C17/'Project Description'!$B$9,0),"")</f>
        <v>2</v>
      </c>
      <c r="J17" s="0" t="n">
        <f aca="false">IF($A17&lt;&gt;"",IF(MOD($A17,'Project Description'!$B$19)=0,'Project Description'!$B$19,MOD($A17,'Project Description'!$B$19)),"")</f>
        <v>16</v>
      </c>
      <c r="K17" s="16" t="n">
        <f aca="false">IF($A17&lt;&gt;"",ROUNDUP(D17/'Project Description'!$B$7,0),"")</f>
        <v>1</v>
      </c>
      <c r="L17" s="0" t="n">
        <f aca="false">IF($A17&lt;&gt;"",(K17-1)*'Project Description'!$B$17+I17,"")</f>
        <v>2</v>
      </c>
      <c r="M17" s="0" t="n">
        <f aca="false">IF($A17&lt;&gt;"",($G17-1)*'Project Description'!$B$9+$F17,"")</f>
        <v>6</v>
      </c>
      <c r="N17" s="0" t="n">
        <f aca="false">IF($A17&lt;&gt;"",IF(VLOOKUP($B17,LineNames!$A$2:$C$111,3,0)="Yes",1,0),"")</f>
        <v>0</v>
      </c>
      <c r="O17" s="0" t="n">
        <f aca="false">IF($A17&lt;&gt;"",($H17-1)*'Project Description'!$B$10+$C17,"")</f>
        <v>16</v>
      </c>
    </row>
    <row collapsed="false" customFormat="false" customHeight="true" hidden="false" ht="13.3" outlineLevel="0" r="18">
      <c r="A18" s="0" t="n">
        <f aca="false">IF(d110cc_csv!$A18&lt;&gt;"",d110cc_csv!$A18,"")</f>
        <v>17</v>
      </c>
      <c r="B18" s="0" t="n">
        <f aca="false">IF($A18&lt;&gt;"",d110cc_csv!$C18,"")</f>
        <v>61</v>
      </c>
      <c r="C18" s="0" t="n">
        <f aca="false">IF($A18&lt;&gt;"",d110cc_csv!$D18,"")</f>
        <v>7</v>
      </c>
      <c r="D18" s="0" t="n">
        <f aca="false">IF($A18&lt;&gt;"",d110cc_csv!$E18,"")</f>
        <v>2</v>
      </c>
      <c r="E18" s="0" t="n">
        <f aca="false">IF($A18&lt;&gt;"",d110cc_csv!$F18,"")</f>
        <v>1</v>
      </c>
      <c r="F18" s="0" t="n">
        <f aca="false">IF($A18&lt;&gt;"",IF(MOD($C18,'Project Description'!$B$9)=0,'Project Description'!$B$9,MOD($C18,'Project Description'!$B$9)),"")</f>
        <v>2</v>
      </c>
      <c r="G18" s="0" t="n">
        <f aca="false">IF($A18&lt;&gt;"",IF(MOD($D18,'Project Description'!$B$7)=0,'Project Description'!$B$7,MOD($D18,'Project Description'!$B$7)),"")</f>
        <v>2</v>
      </c>
      <c r="H18" s="0" t="n">
        <f aca="false">IF($A18&lt;&gt;"",IF(MOD($D18,'Project Description'!$B$8)=0,'Project Description'!$B$8,MOD($D18,'Project Description'!$B$8)),"")</f>
        <v>2</v>
      </c>
      <c r="I18" s="0" t="n">
        <f aca="false">IF($A18&lt;&gt;"",ROUNDUP($C18/'Project Description'!$B$9,0),"")</f>
        <v>2</v>
      </c>
      <c r="J18" s="0" t="n">
        <f aca="false">IF($A18&lt;&gt;"",IF(MOD($A18,'Project Description'!$B$19)=0,'Project Description'!$B$19,MOD($A18,'Project Description'!$B$19)),"")</f>
        <v>17</v>
      </c>
      <c r="K18" s="16" t="n">
        <f aca="false">IF($A18&lt;&gt;"",ROUNDUP(D18/'Project Description'!$B$7,0),"")</f>
        <v>1</v>
      </c>
      <c r="L18" s="0" t="n">
        <f aca="false">IF($A18&lt;&gt;"",(K18-1)*'Project Description'!$B$17+I18,"")</f>
        <v>2</v>
      </c>
      <c r="M18" s="0" t="n">
        <f aca="false">IF($A18&lt;&gt;"",($G18-1)*'Project Description'!$B$9+$F18,"")</f>
        <v>7</v>
      </c>
      <c r="N18" s="0" t="n">
        <f aca="false">IF($A18&lt;&gt;"",IF(VLOOKUP($B18,LineNames!$A$2:$C$111,3,0)="Yes",1,0),"")</f>
        <v>0</v>
      </c>
      <c r="O18" s="0" t="n">
        <f aca="false">IF($A18&lt;&gt;"",($H18-1)*'Project Description'!$B$10+$C18,"")</f>
        <v>17</v>
      </c>
    </row>
    <row collapsed="false" customFormat="false" customHeight="true" hidden="false" ht="13.3" outlineLevel="0" r="19">
      <c r="A19" s="0" t="n">
        <f aca="false">IF(d110cc_csv!$A19&lt;&gt;"",d110cc_csv!$A19,"")</f>
        <v>18</v>
      </c>
      <c r="B19" s="0" t="n">
        <f aca="false">IF($A19&lt;&gt;"",d110cc_csv!$C19,"")</f>
        <v>109</v>
      </c>
      <c r="C19" s="0" t="n">
        <f aca="false">IF($A19&lt;&gt;"",d110cc_csv!$D19,"")</f>
        <v>8</v>
      </c>
      <c r="D19" s="0" t="n">
        <f aca="false">IF($A19&lt;&gt;"",d110cc_csv!$E19,"")</f>
        <v>2</v>
      </c>
      <c r="E19" s="0" t="n">
        <f aca="false">IF($A19&lt;&gt;"",d110cc_csv!$F19,"")</f>
        <v>1</v>
      </c>
      <c r="F19" s="0" t="n">
        <f aca="false">IF($A19&lt;&gt;"",IF(MOD($C19,'Project Description'!$B$9)=0,'Project Description'!$B$9,MOD($C19,'Project Description'!$B$9)),"")</f>
        <v>3</v>
      </c>
      <c r="G19" s="0" t="n">
        <f aca="false">IF($A19&lt;&gt;"",IF(MOD($D19,'Project Description'!$B$7)=0,'Project Description'!$B$7,MOD($D19,'Project Description'!$B$7)),"")</f>
        <v>2</v>
      </c>
      <c r="H19" s="0" t="n">
        <f aca="false">IF($A19&lt;&gt;"",IF(MOD($D19,'Project Description'!$B$8)=0,'Project Description'!$B$8,MOD($D19,'Project Description'!$B$8)),"")</f>
        <v>2</v>
      </c>
      <c r="I19" s="0" t="n">
        <f aca="false">IF($A19&lt;&gt;"",ROUNDUP($C19/'Project Description'!$B$9,0),"")</f>
        <v>2</v>
      </c>
      <c r="J19" s="0" t="n">
        <f aca="false">IF($A19&lt;&gt;"",IF(MOD($A19,'Project Description'!$B$19)=0,'Project Description'!$B$19,MOD($A19,'Project Description'!$B$19)),"")</f>
        <v>18</v>
      </c>
      <c r="K19" s="16" t="n">
        <f aca="false">IF($A19&lt;&gt;"",ROUNDUP(D19/'Project Description'!$B$7,0),"")</f>
        <v>1</v>
      </c>
      <c r="L19" s="0" t="n">
        <f aca="false">IF($A19&lt;&gt;"",(K19-1)*'Project Description'!$B$17+I19,"")</f>
        <v>2</v>
      </c>
      <c r="M19" s="0" t="n">
        <f aca="false">IF($A19&lt;&gt;"",($G19-1)*'Project Description'!$B$9+$F19,"")</f>
        <v>8</v>
      </c>
      <c r="N19" s="0" t="n">
        <f aca="false">IF($A19&lt;&gt;"",IF(VLOOKUP($B19,LineNames!$A$2:$C$111,3,0)="Yes",1,0),"")</f>
        <v>1</v>
      </c>
      <c r="O19" s="0" t="n">
        <f aca="false">IF($A19&lt;&gt;"",($H19-1)*'Project Description'!$B$10+$C19,"")</f>
        <v>18</v>
      </c>
    </row>
    <row collapsed="false" customFormat="false" customHeight="true" hidden="false" ht="13.3" outlineLevel="0" r="20">
      <c r="A20" s="0" t="n">
        <f aca="false">IF(d110cc_csv!$A20&lt;&gt;"",d110cc_csv!$A20,"")</f>
        <v>19</v>
      </c>
      <c r="B20" s="0" t="n">
        <f aca="false">IF($A20&lt;&gt;"",d110cc_csv!$C20,"")</f>
        <v>110</v>
      </c>
      <c r="C20" s="0" t="n">
        <f aca="false">IF($A20&lt;&gt;"",d110cc_csv!$D20,"")</f>
        <v>9</v>
      </c>
      <c r="D20" s="0" t="n">
        <f aca="false">IF($A20&lt;&gt;"",d110cc_csv!$E20,"")</f>
        <v>2</v>
      </c>
      <c r="E20" s="0" t="n">
        <f aca="false">IF($A20&lt;&gt;"",d110cc_csv!$F20,"")</f>
        <v>1</v>
      </c>
      <c r="F20" s="0" t="n">
        <f aca="false">IF($A20&lt;&gt;"",IF(MOD($C20,'Project Description'!$B$9)=0,'Project Description'!$B$9,MOD($C20,'Project Description'!$B$9)),"")</f>
        <v>4</v>
      </c>
      <c r="G20" s="0" t="n">
        <f aca="false">IF($A20&lt;&gt;"",IF(MOD($D20,'Project Description'!$B$7)=0,'Project Description'!$B$7,MOD($D20,'Project Description'!$B$7)),"")</f>
        <v>2</v>
      </c>
      <c r="H20" s="0" t="n">
        <f aca="false">IF($A20&lt;&gt;"",IF(MOD($D20,'Project Description'!$B$8)=0,'Project Description'!$B$8,MOD($D20,'Project Description'!$B$8)),"")</f>
        <v>2</v>
      </c>
      <c r="I20" s="0" t="n">
        <f aca="false">IF($A20&lt;&gt;"",ROUNDUP($C20/'Project Description'!$B$9,0),"")</f>
        <v>2</v>
      </c>
      <c r="J20" s="0" t="n">
        <f aca="false">IF($A20&lt;&gt;"",IF(MOD($A20,'Project Description'!$B$19)=0,'Project Description'!$B$19,MOD($A20,'Project Description'!$B$19)),"")</f>
        <v>19</v>
      </c>
      <c r="K20" s="16" t="n">
        <f aca="false">IF($A20&lt;&gt;"",ROUNDUP(D20/'Project Description'!$B$7,0),"")</f>
        <v>1</v>
      </c>
      <c r="L20" s="0" t="n">
        <f aca="false">IF($A20&lt;&gt;"",(K20-1)*'Project Description'!$B$17+I20,"")</f>
        <v>2</v>
      </c>
      <c r="M20" s="0" t="n">
        <f aca="false">IF($A20&lt;&gt;"",($G20-1)*'Project Description'!$B$9+$F20,"")</f>
        <v>9</v>
      </c>
      <c r="N20" s="0" t="n">
        <f aca="false">IF($A20&lt;&gt;"",IF(VLOOKUP($B20,LineNames!$A$2:$C$111,3,0)="Yes",1,0),"")</f>
        <v>1</v>
      </c>
      <c r="O20" s="0" t="n">
        <f aca="false">IF($A20&lt;&gt;"",($H20-1)*'Project Description'!$B$10+$C20,"")</f>
        <v>19</v>
      </c>
    </row>
    <row collapsed="false" customFormat="false" customHeight="true" hidden="false" ht="13.3" outlineLevel="0" r="21">
      <c r="A21" s="0" t="n">
        <f aca="false">IF(d110cc_csv!$A21&lt;&gt;"",d110cc_csv!$A21,"")</f>
        <v>20</v>
      </c>
      <c r="B21" s="0" t="n">
        <f aca="false">IF($A21&lt;&gt;"",d110cc_csv!$C21,"")</f>
        <v>99</v>
      </c>
      <c r="C21" s="0" t="n">
        <f aca="false">IF($A21&lt;&gt;"",d110cc_csv!$D21,"")</f>
        <v>10</v>
      </c>
      <c r="D21" s="0" t="n">
        <f aca="false">IF($A21&lt;&gt;"",d110cc_csv!$E21,"")</f>
        <v>2</v>
      </c>
      <c r="E21" s="0" t="n">
        <f aca="false">IF($A21&lt;&gt;"",d110cc_csv!$F21,"")</f>
        <v>1</v>
      </c>
      <c r="F21" s="0" t="n">
        <f aca="false">IF($A21&lt;&gt;"",IF(MOD($C21,'Project Description'!$B$9)=0,'Project Description'!$B$9,MOD($C21,'Project Description'!$B$9)),"")</f>
        <v>5</v>
      </c>
      <c r="G21" s="0" t="n">
        <f aca="false">IF($A21&lt;&gt;"",IF(MOD($D21,'Project Description'!$B$7)=0,'Project Description'!$B$7,MOD($D21,'Project Description'!$B$7)),"")</f>
        <v>2</v>
      </c>
      <c r="H21" s="0" t="n">
        <f aca="false">IF($A21&lt;&gt;"",IF(MOD($D21,'Project Description'!$B$8)=0,'Project Description'!$B$8,MOD($D21,'Project Description'!$B$8)),"")</f>
        <v>2</v>
      </c>
      <c r="I21" s="0" t="n">
        <f aca="false">IF($A21&lt;&gt;"",ROUNDUP($C21/'Project Description'!$B$9,0),"")</f>
        <v>2</v>
      </c>
      <c r="J21" s="0" t="n">
        <f aca="false">IF($A21&lt;&gt;"",IF(MOD($A21,'Project Description'!$B$19)=0,'Project Description'!$B$19,MOD($A21,'Project Description'!$B$19)),"")</f>
        <v>20</v>
      </c>
      <c r="K21" s="16" t="n">
        <f aca="false">IF($A21&lt;&gt;"",ROUNDUP(D21/'Project Description'!$B$7,0),"")</f>
        <v>1</v>
      </c>
      <c r="L21" s="0" t="n">
        <f aca="false">IF($A21&lt;&gt;"",(K21-1)*'Project Description'!$B$17+I21,"")</f>
        <v>2</v>
      </c>
      <c r="M21" s="0" t="n">
        <f aca="false">IF($A21&lt;&gt;"",($G21-1)*'Project Description'!$B$9+$F21,"")</f>
        <v>10</v>
      </c>
      <c r="N21" s="0" t="n">
        <f aca="false">IF($A21&lt;&gt;"",IF(VLOOKUP($B21,LineNames!$A$2:$C$111,3,0)="Yes",1,0),"")</f>
        <v>0</v>
      </c>
      <c r="O21" s="0" t="n">
        <f aca="false">IF($A21&lt;&gt;"",($H21-1)*'Project Description'!$B$10+$C21,"")</f>
        <v>20</v>
      </c>
    </row>
    <row collapsed="false" customFormat="false" customHeight="true" hidden="false" ht="13.3" outlineLevel="0" r="22">
      <c r="A22" s="0" t="n">
        <f aca="false">IF(d110cc_csv!$A22&lt;&gt;"",d110cc_csv!$A22,"")</f>
        <v>21</v>
      </c>
      <c r="B22" s="0" t="n">
        <f aca="false">IF($A22&lt;&gt;"",d110cc_csv!$C22,"")</f>
        <v>52</v>
      </c>
      <c r="C22" s="0" t="n">
        <f aca="false">IF($A22&lt;&gt;"",d110cc_csv!$D22,"")</f>
        <v>1</v>
      </c>
      <c r="D22" s="0" t="n">
        <f aca="false">IF($A22&lt;&gt;"",d110cc_csv!$E22,"")</f>
        <v>3</v>
      </c>
      <c r="E22" s="0" t="n">
        <f aca="false">IF($A22&lt;&gt;"",d110cc_csv!$F22,"")</f>
        <v>1</v>
      </c>
      <c r="F22" s="0" t="n">
        <f aca="false">IF($A22&lt;&gt;"",IF(MOD($C22,'Project Description'!$B$9)=0,'Project Description'!$B$9,MOD($C22,'Project Description'!$B$9)),"")</f>
        <v>1</v>
      </c>
      <c r="G22" s="0" t="n">
        <f aca="false">IF($A22&lt;&gt;"",IF(MOD($D22,'Project Description'!$B$7)=0,'Project Description'!$B$7,MOD($D22,'Project Description'!$B$7)),"")</f>
        <v>3</v>
      </c>
      <c r="H22" s="0" t="n">
        <f aca="false">IF($A22&lt;&gt;"",IF(MOD($D22,'Project Description'!$B$8)=0,'Project Description'!$B$8,MOD($D22,'Project Description'!$B$8)),"")</f>
        <v>3</v>
      </c>
      <c r="I22" s="0" t="n">
        <f aca="false">IF($A22&lt;&gt;"",ROUNDUP($C22/'Project Description'!$B$9,0),"")</f>
        <v>1</v>
      </c>
      <c r="J22" s="0" t="n">
        <f aca="false">IF($A22&lt;&gt;"",IF(MOD($A22,'Project Description'!$B$19)=0,'Project Description'!$B$19,MOD($A22,'Project Description'!$B$19)),"")</f>
        <v>21</v>
      </c>
      <c r="K22" s="16" t="n">
        <f aca="false">IF($A22&lt;&gt;"",ROUNDUP(D22/'Project Description'!$B$7,0),"")</f>
        <v>1</v>
      </c>
      <c r="L22" s="0" t="n">
        <f aca="false">IF($A22&lt;&gt;"",(K22-1)*'Project Description'!$B$17+I22,"")</f>
        <v>1</v>
      </c>
      <c r="M22" s="0" t="n">
        <f aca="false">IF($A22&lt;&gt;"",($G22-1)*'Project Description'!$B$9+$F22,"")</f>
        <v>11</v>
      </c>
      <c r="N22" s="0" t="n">
        <f aca="false">IF($A22&lt;&gt;"",IF(VLOOKUP($B22,LineNames!$A$2:$C$111,3,0)="Yes",1,0),"")</f>
        <v>0</v>
      </c>
      <c r="O22" s="0" t="n">
        <f aca="false">IF($A22&lt;&gt;"",($H22-1)*'Project Description'!$B$10+$C22,"")</f>
        <v>21</v>
      </c>
    </row>
    <row collapsed="false" customFormat="false" customHeight="true" hidden="false" ht="13.3" outlineLevel="0" r="23">
      <c r="A23" s="0" t="n">
        <f aca="false">IF(d110cc_csv!$A23&lt;&gt;"",d110cc_csv!$A23,"")</f>
        <v>22</v>
      </c>
      <c r="B23" s="0" t="n">
        <f aca="false">IF($A23&lt;&gt;"",d110cc_csv!$C23,"")</f>
        <v>109</v>
      </c>
      <c r="C23" s="0" t="n">
        <f aca="false">IF($A23&lt;&gt;"",d110cc_csv!$D23,"")</f>
        <v>2</v>
      </c>
      <c r="D23" s="0" t="n">
        <f aca="false">IF($A23&lt;&gt;"",d110cc_csv!$E23,"")</f>
        <v>3</v>
      </c>
      <c r="E23" s="0" t="n">
        <f aca="false">IF($A23&lt;&gt;"",d110cc_csv!$F23,"")</f>
        <v>1</v>
      </c>
      <c r="F23" s="0" t="n">
        <f aca="false">IF($A23&lt;&gt;"",IF(MOD($C23,'Project Description'!$B$9)=0,'Project Description'!$B$9,MOD($C23,'Project Description'!$B$9)),"")</f>
        <v>2</v>
      </c>
      <c r="G23" s="0" t="n">
        <f aca="false">IF($A23&lt;&gt;"",IF(MOD($D23,'Project Description'!$B$7)=0,'Project Description'!$B$7,MOD($D23,'Project Description'!$B$7)),"")</f>
        <v>3</v>
      </c>
      <c r="H23" s="0" t="n">
        <f aca="false">IF($A23&lt;&gt;"",IF(MOD($D23,'Project Description'!$B$8)=0,'Project Description'!$B$8,MOD($D23,'Project Description'!$B$8)),"")</f>
        <v>3</v>
      </c>
      <c r="I23" s="0" t="n">
        <f aca="false">IF($A23&lt;&gt;"",ROUNDUP($C23/'Project Description'!$B$9,0),"")</f>
        <v>1</v>
      </c>
      <c r="J23" s="0" t="n">
        <f aca="false">IF($A23&lt;&gt;"",IF(MOD($A23,'Project Description'!$B$19)=0,'Project Description'!$B$19,MOD($A23,'Project Description'!$B$19)),"")</f>
        <v>22</v>
      </c>
      <c r="K23" s="16" t="n">
        <f aca="false">IF($A23&lt;&gt;"",ROUNDUP(D23/'Project Description'!$B$7,0),"")</f>
        <v>1</v>
      </c>
      <c r="L23" s="0" t="n">
        <f aca="false">IF($A23&lt;&gt;"",(K23-1)*'Project Description'!$B$17+I23,"")</f>
        <v>1</v>
      </c>
      <c r="M23" s="0" t="n">
        <f aca="false">IF($A23&lt;&gt;"",($G23-1)*'Project Description'!$B$9+$F23,"")</f>
        <v>12</v>
      </c>
      <c r="N23" s="0" t="n">
        <f aca="false">IF($A23&lt;&gt;"",IF(VLOOKUP($B23,LineNames!$A$2:$C$111,3,0)="Yes",1,0),"")</f>
        <v>1</v>
      </c>
      <c r="O23" s="0" t="n">
        <f aca="false">IF($A23&lt;&gt;"",($H23-1)*'Project Description'!$B$10+$C23,"")</f>
        <v>22</v>
      </c>
    </row>
    <row collapsed="false" customFormat="false" customHeight="true" hidden="false" ht="13.3" outlineLevel="0" r="24">
      <c r="A24" s="0" t="n">
        <f aca="false">IF(d110cc_csv!$A24&lt;&gt;"",d110cc_csv!$A24,"")</f>
        <v>23</v>
      </c>
      <c r="B24" s="0" t="n">
        <f aca="false">IF($A24&lt;&gt;"",d110cc_csv!$C24,"")</f>
        <v>33</v>
      </c>
      <c r="C24" s="0" t="n">
        <f aca="false">IF($A24&lt;&gt;"",d110cc_csv!$D24,"")</f>
        <v>3</v>
      </c>
      <c r="D24" s="0" t="n">
        <f aca="false">IF($A24&lt;&gt;"",d110cc_csv!$E24,"")</f>
        <v>3</v>
      </c>
      <c r="E24" s="0" t="n">
        <f aca="false">IF($A24&lt;&gt;"",d110cc_csv!$F24,"")</f>
        <v>1</v>
      </c>
      <c r="F24" s="0" t="n">
        <f aca="false">IF($A24&lt;&gt;"",IF(MOD($C24,'Project Description'!$B$9)=0,'Project Description'!$B$9,MOD($C24,'Project Description'!$B$9)),"")</f>
        <v>3</v>
      </c>
      <c r="G24" s="0" t="n">
        <f aca="false">IF($A24&lt;&gt;"",IF(MOD($D24,'Project Description'!$B$7)=0,'Project Description'!$B$7,MOD($D24,'Project Description'!$B$7)),"")</f>
        <v>3</v>
      </c>
      <c r="H24" s="0" t="n">
        <f aca="false">IF($A24&lt;&gt;"",IF(MOD($D24,'Project Description'!$B$8)=0,'Project Description'!$B$8,MOD($D24,'Project Description'!$B$8)),"")</f>
        <v>3</v>
      </c>
      <c r="I24" s="0" t="n">
        <f aca="false">IF($A24&lt;&gt;"",ROUNDUP($C24/'Project Description'!$B$9,0),"")</f>
        <v>1</v>
      </c>
      <c r="J24" s="0" t="n">
        <f aca="false">IF($A24&lt;&gt;"",IF(MOD($A24,'Project Description'!$B$19)=0,'Project Description'!$B$19,MOD($A24,'Project Description'!$B$19)),"")</f>
        <v>23</v>
      </c>
      <c r="K24" s="16" t="n">
        <f aca="false">IF($A24&lt;&gt;"",ROUNDUP(D24/'Project Description'!$B$7,0),"")</f>
        <v>1</v>
      </c>
      <c r="L24" s="0" t="n">
        <f aca="false">IF($A24&lt;&gt;"",(K24-1)*'Project Description'!$B$17+I24,"")</f>
        <v>1</v>
      </c>
      <c r="M24" s="0" t="n">
        <f aca="false">IF($A24&lt;&gt;"",($G24-1)*'Project Description'!$B$9+$F24,"")</f>
        <v>13</v>
      </c>
      <c r="N24" s="0" t="n">
        <f aca="false">IF($A24&lt;&gt;"",IF(VLOOKUP($B24,LineNames!$A$2:$C$111,3,0)="Yes",1,0),"")</f>
        <v>0</v>
      </c>
      <c r="O24" s="0" t="n">
        <f aca="false">IF($A24&lt;&gt;"",($H24-1)*'Project Description'!$B$10+$C24,"")</f>
        <v>23</v>
      </c>
    </row>
    <row collapsed="false" customFormat="false" customHeight="true" hidden="false" ht="13.3" outlineLevel="0" r="25">
      <c r="A25" s="0" t="n">
        <f aca="false">IF(d110cc_csv!$A25&lt;&gt;"",d110cc_csv!$A25,"")</f>
        <v>24</v>
      </c>
      <c r="B25" s="0" t="n">
        <f aca="false">IF($A25&lt;&gt;"",d110cc_csv!$C25,"")</f>
        <v>36</v>
      </c>
      <c r="C25" s="0" t="n">
        <f aca="false">IF($A25&lt;&gt;"",d110cc_csv!$D25,"")</f>
        <v>4</v>
      </c>
      <c r="D25" s="0" t="n">
        <f aca="false">IF($A25&lt;&gt;"",d110cc_csv!$E25,"")</f>
        <v>3</v>
      </c>
      <c r="E25" s="0" t="n">
        <f aca="false">IF($A25&lt;&gt;"",d110cc_csv!$F25,"")</f>
        <v>1</v>
      </c>
      <c r="F25" s="0" t="n">
        <f aca="false">IF($A25&lt;&gt;"",IF(MOD($C25,'Project Description'!$B$9)=0,'Project Description'!$B$9,MOD($C25,'Project Description'!$B$9)),"")</f>
        <v>4</v>
      </c>
      <c r="G25" s="0" t="n">
        <f aca="false">IF($A25&lt;&gt;"",IF(MOD($D25,'Project Description'!$B$7)=0,'Project Description'!$B$7,MOD($D25,'Project Description'!$B$7)),"")</f>
        <v>3</v>
      </c>
      <c r="H25" s="0" t="n">
        <f aca="false">IF($A25&lt;&gt;"",IF(MOD($D25,'Project Description'!$B$8)=0,'Project Description'!$B$8,MOD($D25,'Project Description'!$B$8)),"")</f>
        <v>3</v>
      </c>
      <c r="I25" s="0" t="n">
        <f aca="false">IF($A25&lt;&gt;"",ROUNDUP($C25/'Project Description'!$B$9,0),"")</f>
        <v>1</v>
      </c>
      <c r="J25" s="0" t="n">
        <f aca="false">IF($A25&lt;&gt;"",IF(MOD($A25,'Project Description'!$B$19)=0,'Project Description'!$B$19,MOD($A25,'Project Description'!$B$19)),"")</f>
        <v>24</v>
      </c>
      <c r="K25" s="16" t="n">
        <f aca="false">IF($A25&lt;&gt;"",ROUNDUP(D25/'Project Description'!$B$7,0),"")</f>
        <v>1</v>
      </c>
      <c r="L25" s="0" t="n">
        <f aca="false">IF($A25&lt;&gt;"",(K25-1)*'Project Description'!$B$17+I25,"")</f>
        <v>1</v>
      </c>
      <c r="M25" s="0" t="n">
        <f aca="false">IF($A25&lt;&gt;"",($G25-1)*'Project Description'!$B$9+$F25,"")</f>
        <v>14</v>
      </c>
      <c r="N25" s="0" t="n">
        <f aca="false">IF($A25&lt;&gt;"",IF(VLOOKUP($B25,LineNames!$A$2:$C$111,3,0)="Yes",1,0),"")</f>
        <v>0</v>
      </c>
      <c r="O25" s="0" t="n">
        <f aca="false">IF($A25&lt;&gt;"",($H25-1)*'Project Description'!$B$10+$C25,"")</f>
        <v>24</v>
      </c>
    </row>
    <row collapsed="false" customFormat="false" customHeight="true" hidden="false" ht="13.3" outlineLevel="0" r="26">
      <c r="A26" s="0" t="n">
        <f aca="false">IF(d110cc_csv!$A26&lt;&gt;"",d110cc_csv!$A26,"")</f>
        <v>25</v>
      </c>
      <c r="B26" s="0" t="n">
        <f aca="false">IF($A26&lt;&gt;"",d110cc_csv!$C26,"")</f>
        <v>34</v>
      </c>
      <c r="C26" s="0" t="n">
        <f aca="false">IF($A26&lt;&gt;"",d110cc_csv!$D26,"")</f>
        <v>5</v>
      </c>
      <c r="D26" s="0" t="n">
        <f aca="false">IF($A26&lt;&gt;"",d110cc_csv!$E26,"")</f>
        <v>3</v>
      </c>
      <c r="E26" s="0" t="n">
        <f aca="false">IF($A26&lt;&gt;"",d110cc_csv!$F26,"")</f>
        <v>1</v>
      </c>
      <c r="F26" s="0" t="n">
        <f aca="false">IF($A26&lt;&gt;"",IF(MOD($C26,'Project Description'!$B$9)=0,'Project Description'!$B$9,MOD($C26,'Project Description'!$B$9)),"")</f>
        <v>5</v>
      </c>
      <c r="G26" s="0" t="n">
        <f aca="false">IF($A26&lt;&gt;"",IF(MOD($D26,'Project Description'!$B$7)=0,'Project Description'!$B$7,MOD($D26,'Project Description'!$B$7)),"")</f>
        <v>3</v>
      </c>
      <c r="H26" s="0" t="n">
        <f aca="false">IF($A26&lt;&gt;"",IF(MOD($D26,'Project Description'!$B$8)=0,'Project Description'!$B$8,MOD($D26,'Project Description'!$B$8)),"")</f>
        <v>3</v>
      </c>
      <c r="I26" s="0" t="n">
        <f aca="false">IF($A26&lt;&gt;"",ROUNDUP($C26/'Project Description'!$B$9,0),"")</f>
        <v>1</v>
      </c>
      <c r="J26" s="0" t="n">
        <f aca="false">IF($A26&lt;&gt;"",IF(MOD($A26,'Project Description'!$B$19)=0,'Project Description'!$B$19,MOD($A26,'Project Description'!$B$19)),"")</f>
        <v>25</v>
      </c>
      <c r="K26" s="16" t="n">
        <f aca="false">IF($A26&lt;&gt;"",ROUNDUP(D26/'Project Description'!$B$7,0),"")</f>
        <v>1</v>
      </c>
      <c r="L26" s="0" t="n">
        <f aca="false">IF($A26&lt;&gt;"",(K26-1)*'Project Description'!$B$17+I26,"")</f>
        <v>1</v>
      </c>
      <c r="M26" s="0" t="n">
        <f aca="false">IF($A26&lt;&gt;"",($G26-1)*'Project Description'!$B$9+$F26,"")</f>
        <v>15</v>
      </c>
      <c r="N26" s="0" t="n">
        <f aca="false">IF($A26&lt;&gt;"",IF(VLOOKUP($B26,LineNames!$A$2:$C$111,3,0)="Yes",1,0),"")</f>
        <v>0</v>
      </c>
      <c r="O26" s="0" t="n">
        <f aca="false">IF($A26&lt;&gt;"",($H26-1)*'Project Description'!$B$10+$C26,"")</f>
        <v>25</v>
      </c>
    </row>
    <row collapsed="false" customFormat="false" customHeight="true" hidden="false" ht="13.3" outlineLevel="0" r="27">
      <c r="A27" s="0" t="n">
        <f aca="false">IF(d110cc_csv!$A27&lt;&gt;"",d110cc_csv!$A27,"")</f>
        <v>26</v>
      </c>
      <c r="B27" s="0" t="n">
        <f aca="false">IF($A27&lt;&gt;"",d110cc_csv!$C27,"")</f>
        <v>82</v>
      </c>
      <c r="C27" s="0" t="n">
        <f aca="false">IF($A27&lt;&gt;"",d110cc_csv!$D27,"")</f>
        <v>6</v>
      </c>
      <c r="D27" s="0" t="n">
        <f aca="false">IF($A27&lt;&gt;"",d110cc_csv!$E27,"")</f>
        <v>3</v>
      </c>
      <c r="E27" s="0" t="n">
        <f aca="false">IF($A27&lt;&gt;"",d110cc_csv!$F27,"")</f>
        <v>1</v>
      </c>
      <c r="F27" s="0" t="n">
        <f aca="false">IF($A27&lt;&gt;"",IF(MOD($C27,'Project Description'!$B$9)=0,'Project Description'!$B$9,MOD($C27,'Project Description'!$B$9)),"")</f>
        <v>1</v>
      </c>
      <c r="G27" s="0" t="n">
        <f aca="false">IF($A27&lt;&gt;"",IF(MOD($D27,'Project Description'!$B$7)=0,'Project Description'!$B$7,MOD($D27,'Project Description'!$B$7)),"")</f>
        <v>3</v>
      </c>
      <c r="H27" s="0" t="n">
        <f aca="false">IF($A27&lt;&gt;"",IF(MOD($D27,'Project Description'!$B$8)=0,'Project Description'!$B$8,MOD($D27,'Project Description'!$B$8)),"")</f>
        <v>3</v>
      </c>
      <c r="I27" s="0" t="n">
        <f aca="false">IF($A27&lt;&gt;"",ROUNDUP($C27/'Project Description'!$B$9,0),"")</f>
        <v>2</v>
      </c>
      <c r="J27" s="0" t="n">
        <f aca="false">IF($A27&lt;&gt;"",IF(MOD($A27,'Project Description'!$B$19)=0,'Project Description'!$B$19,MOD($A27,'Project Description'!$B$19)),"")</f>
        <v>26</v>
      </c>
      <c r="K27" s="16" t="n">
        <f aca="false">IF($A27&lt;&gt;"",ROUNDUP(D27/'Project Description'!$B$7,0),"")</f>
        <v>1</v>
      </c>
      <c r="L27" s="0" t="n">
        <f aca="false">IF($A27&lt;&gt;"",(K27-1)*'Project Description'!$B$17+I27,"")</f>
        <v>2</v>
      </c>
      <c r="M27" s="0" t="n">
        <f aca="false">IF($A27&lt;&gt;"",($G27-1)*'Project Description'!$B$9+$F27,"")</f>
        <v>11</v>
      </c>
      <c r="N27" s="0" t="n">
        <f aca="false">IF($A27&lt;&gt;"",IF(VLOOKUP($B27,LineNames!$A$2:$C$111,3,0)="Yes",1,0),"")</f>
        <v>0</v>
      </c>
      <c r="O27" s="0" t="n">
        <f aca="false">IF($A27&lt;&gt;"",($H27-1)*'Project Description'!$B$10+$C27,"")</f>
        <v>26</v>
      </c>
    </row>
    <row collapsed="false" customFormat="false" customHeight="true" hidden="false" ht="13.3" outlineLevel="0" r="28">
      <c r="A28" s="0" t="n">
        <f aca="false">IF(d110cc_csv!$A28&lt;&gt;"",d110cc_csv!$A28,"")</f>
        <v>27</v>
      </c>
      <c r="B28" s="0" t="n">
        <f aca="false">IF($A28&lt;&gt;"",d110cc_csv!$C28,"")</f>
        <v>46</v>
      </c>
      <c r="C28" s="0" t="n">
        <f aca="false">IF($A28&lt;&gt;"",d110cc_csv!$D28,"")</f>
        <v>7</v>
      </c>
      <c r="D28" s="0" t="n">
        <f aca="false">IF($A28&lt;&gt;"",d110cc_csv!$E28,"")</f>
        <v>3</v>
      </c>
      <c r="E28" s="0" t="n">
        <f aca="false">IF($A28&lt;&gt;"",d110cc_csv!$F28,"")</f>
        <v>1</v>
      </c>
      <c r="F28" s="0" t="n">
        <f aca="false">IF($A28&lt;&gt;"",IF(MOD($C28,'Project Description'!$B$9)=0,'Project Description'!$B$9,MOD($C28,'Project Description'!$B$9)),"")</f>
        <v>2</v>
      </c>
      <c r="G28" s="0" t="n">
        <f aca="false">IF($A28&lt;&gt;"",IF(MOD($D28,'Project Description'!$B$7)=0,'Project Description'!$B$7,MOD($D28,'Project Description'!$B$7)),"")</f>
        <v>3</v>
      </c>
      <c r="H28" s="0" t="n">
        <f aca="false">IF($A28&lt;&gt;"",IF(MOD($D28,'Project Description'!$B$8)=0,'Project Description'!$B$8,MOD($D28,'Project Description'!$B$8)),"")</f>
        <v>3</v>
      </c>
      <c r="I28" s="0" t="n">
        <f aca="false">IF($A28&lt;&gt;"",ROUNDUP($C28/'Project Description'!$B$9,0),"")</f>
        <v>2</v>
      </c>
      <c r="J28" s="0" t="n">
        <f aca="false">IF($A28&lt;&gt;"",IF(MOD($A28,'Project Description'!$B$19)=0,'Project Description'!$B$19,MOD($A28,'Project Description'!$B$19)),"")</f>
        <v>27</v>
      </c>
      <c r="K28" s="16" t="n">
        <f aca="false">IF($A28&lt;&gt;"",ROUNDUP(D28/'Project Description'!$B$7,0),"")</f>
        <v>1</v>
      </c>
      <c r="L28" s="0" t="n">
        <f aca="false">IF($A28&lt;&gt;"",(K28-1)*'Project Description'!$B$17+I28,"")</f>
        <v>2</v>
      </c>
      <c r="M28" s="0" t="n">
        <f aca="false">IF($A28&lt;&gt;"",($G28-1)*'Project Description'!$B$9+$F28,"")</f>
        <v>12</v>
      </c>
      <c r="N28" s="0" t="n">
        <f aca="false">IF($A28&lt;&gt;"",IF(VLOOKUP($B28,LineNames!$A$2:$C$111,3,0)="Yes",1,0),"")</f>
        <v>0</v>
      </c>
      <c r="O28" s="0" t="n">
        <f aca="false">IF($A28&lt;&gt;"",($H28-1)*'Project Description'!$B$10+$C28,"")</f>
        <v>27</v>
      </c>
    </row>
    <row collapsed="false" customFormat="false" customHeight="true" hidden="false" ht="13.3" outlineLevel="0" r="29">
      <c r="A29" s="0" t="n">
        <f aca="false">IF(d110cc_csv!$A29&lt;&gt;"",d110cc_csv!$A29,"")</f>
        <v>28</v>
      </c>
      <c r="B29" s="0" t="n">
        <f aca="false">IF($A29&lt;&gt;"",d110cc_csv!$C29,"")</f>
        <v>27</v>
      </c>
      <c r="C29" s="0" t="n">
        <f aca="false">IF($A29&lt;&gt;"",d110cc_csv!$D29,"")</f>
        <v>8</v>
      </c>
      <c r="D29" s="0" t="n">
        <f aca="false">IF($A29&lt;&gt;"",d110cc_csv!$E29,"")</f>
        <v>3</v>
      </c>
      <c r="E29" s="0" t="n">
        <f aca="false">IF($A29&lt;&gt;"",d110cc_csv!$F29,"")</f>
        <v>1</v>
      </c>
      <c r="F29" s="0" t="n">
        <f aca="false">IF($A29&lt;&gt;"",IF(MOD($C29,'Project Description'!$B$9)=0,'Project Description'!$B$9,MOD($C29,'Project Description'!$B$9)),"")</f>
        <v>3</v>
      </c>
      <c r="G29" s="0" t="n">
        <f aca="false">IF($A29&lt;&gt;"",IF(MOD($D29,'Project Description'!$B$7)=0,'Project Description'!$B$7,MOD($D29,'Project Description'!$B$7)),"")</f>
        <v>3</v>
      </c>
      <c r="H29" s="0" t="n">
        <f aca="false">IF($A29&lt;&gt;"",IF(MOD($D29,'Project Description'!$B$8)=0,'Project Description'!$B$8,MOD($D29,'Project Description'!$B$8)),"")</f>
        <v>3</v>
      </c>
      <c r="I29" s="0" t="n">
        <f aca="false">IF($A29&lt;&gt;"",ROUNDUP($C29/'Project Description'!$B$9,0),"")</f>
        <v>2</v>
      </c>
      <c r="J29" s="0" t="n">
        <f aca="false">IF($A29&lt;&gt;"",IF(MOD($A29,'Project Description'!$B$19)=0,'Project Description'!$B$19,MOD($A29,'Project Description'!$B$19)),"")</f>
        <v>28</v>
      </c>
      <c r="K29" s="16" t="n">
        <f aca="false">IF($A29&lt;&gt;"",ROUNDUP(D29/'Project Description'!$B$7,0),"")</f>
        <v>1</v>
      </c>
      <c r="L29" s="0" t="n">
        <f aca="false">IF($A29&lt;&gt;"",(K29-1)*'Project Description'!$B$17+I29,"")</f>
        <v>2</v>
      </c>
      <c r="M29" s="0" t="n">
        <f aca="false">IF($A29&lt;&gt;"",($G29-1)*'Project Description'!$B$9+$F29,"")</f>
        <v>13</v>
      </c>
      <c r="N29" s="0" t="n">
        <f aca="false">IF($A29&lt;&gt;"",IF(VLOOKUP($B29,LineNames!$A$2:$C$111,3,0)="Yes",1,0),"")</f>
        <v>0</v>
      </c>
      <c r="O29" s="0" t="n">
        <f aca="false">IF($A29&lt;&gt;"",($H29-1)*'Project Description'!$B$10+$C29,"")</f>
        <v>28</v>
      </c>
    </row>
    <row collapsed="false" customFormat="false" customHeight="true" hidden="false" ht="13.3" outlineLevel="0" r="30">
      <c r="A30" s="0" t="n">
        <f aca="false">IF(d110cc_csv!$A30&lt;&gt;"",d110cc_csv!$A30,"")</f>
        <v>29</v>
      </c>
      <c r="B30" s="0" t="n">
        <f aca="false">IF($A30&lt;&gt;"",d110cc_csv!$C30,"")</f>
        <v>3</v>
      </c>
      <c r="C30" s="0" t="n">
        <f aca="false">IF($A30&lt;&gt;"",d110cc_csv!$D30,"")</f>
        <v>9</v>
      </c>
      <c r="D30" s="0" t="n">
        <f aca="false">IF($A30&lt;&gt;"",d110cc_csv!$E30,"")</f>
        <v>3</v>
      </c>
      <c r="E30" s="0" t="n">
        <f aca="false">IF($A30&lt;&gt;"",d110cc_csv!$F30,"")</f>
        <v>1</v>
      </c>
      <c r="F30" s="0" t="n">
        <f aca="false">IF($A30&lt;&gt;"",IF(MOD($C30,'Project Description'!$B$9)=0,'Project Description'!$B$9,MOD($C30,'Project Description'!$B$9)),"")</f>
        <v>4</v>
      </c>
      <c r="G30" s="0" t="n">
        <f aca="false">IF($A30&lt;&gt;"",IF(MOD($D30,'Project Description'!$B$7)=0,'Project Description'!$B$7,MOD($D30,'Project Description'!$B$7)),"")</f>
        <v>3</v>
      </c>
      <c r="H30" s="0" t="n">
        <f aca="false">IF($A30&lt;&gt;"",IF(MOD($D30,'Project Description'!$B$8)=0,'Project Description'!$B$8,MOD($D30,'Project Description'!$B$8)),"")</f>
        <v>3</v>
      </c>
      <c r="I30" s="0" t="n">
        <f aca="false">IF($A30&lt;&gt;"",ROUNDUP($C30/'Project Description'!$B$9,0),"")</f>
        <v>2</v>
      </c>
      <c r="J30" s="0" t="n">
        <f aca="false">IF($A30&lt;&gt;"",IF(MOD($A30,'Project Description'!$B$19)=0,'Project Description'!$B$19,MOD($A30,'Project Description'!$B$19)),"")</f>
        <v>29</v>
      </c>
      <c r="K30" s="16" t="n">
        <f aca="false">IF($A30&lt;&gt;"",ROUNDUP(D30/'Project Description'!$B$7,0),"")</f>
        <v>1</v>
      </c>
      <c r="L30" s="0" t="n">
        <f aca="false">IF($A30&lt;&gt;"",(K30-1)*'Project Description'!$B$17+I30,"")</f>
        <v>2</v>
      </c>
      <c r="M30" s="0" t="n">
        <f aca="false">IF($A30&lt;&gt;"",($G30-1)*'Project Description'!$B$9+$F30,"")</f>
        <v>14</v>
      </c>
      <c r="N30" s="0" t="n">
        <f aca="false">IF($A30&lt;&gt;"",IF(VLOOKUP($B30,LineNames!$A$2:$C$111,3,0)="Yes",1,0),"")</f>
        <v>0</v>
      </c>
      <c r="O30" s="0" t="n">
        <f aca="false">IF($A30&lt;&gt;"",($H30-1)*'Project Description'!$B$10+$C30,"")</f>
        <v>29</v>
      </c>
    </row>
    <row collapsed="false" customFormat="false" customHeight="true" hidden="false" ht="13.3" outlineLevel="0" r="31">
      <c r="A31" s="0" t="n">
        <f aca="false">IF(d110cc_csv!$A31&lt;&gt;"",d110cc_csv!$A31,"")</f>
        <v>30</v>
      </c>
      <c r="B31" s="0" t="n">
        <f aca="false">IF($A31&lt;&gt;"",d110cc_csv!$C31,"")</f>
        <v>67</v>
      </c>
      <c r="C31" s="0" t="n">
        <f aca="false">IF($A31&lt;&gt;"",d110cc_csv!$D31,"")</f>
        <v>10</v>
      </c>
      <c r="D31" s="0" t="n">
        <f aca="false">IF($A31&lt;&gt;"",d110cc_csv!$E31,"")</f>
        <v>3</v>
      </c>
      <c r="E31" s="0" t="n">
        <f aca="false">IF($A31&lt;&gt;"",d110cc_csv!$F31,"")</f>
        <v>1</v>
      </c>
      <c r="F31" s="0" t="n">
        <f aca="false">IF($A31&lt;&gt;"",IF(MOD($C31,'Project Description'!$B$9)=0,'Project Description'!$B$9,MOD($C31,'Project Description'!$B$9)),"")</f>
        <v>5</v>
      </c>
      <c r="G31" s="0" t="n">
        <f aca="false">IF($A31&lt;&gt;"",IF(MOD($D31,'Project Description'!$B$7)=0,'Project Description'!$B$7,MOD($D31,'Project Description'!$B$7)),"")</f>
        <v>3</v>
      </c>
      <c r="H31" s="0" t="n">
        <f aca="false">IF($A31&lt;&gt;"",IF(MOD($D31,'Project Description'!$B$8)=0,'Project Description'!$B$8,MOD($D31,'Project Description'!$B$8)),"")</f>
        <v>3</v>
      </c>
      <c r="I31" s="0" t="n">
        <f aca="false">IF($A31&lt;&gt;"",ROUNDUP($C31/'Project Description'!$B$9,0),"")</f>
        <v>2</v>
      </c>
      <c r="J31" s="0" t="n">
        <f aca="false">IF($A31&lt;&gt;"",IF(MOD($A31,'Project Description'!$B$19)=0,'Project Description'!$B$19,MOD($A31,'Project Description'!$B$19)),"")</f>
        <v>30</v>
      </c>
      <c r="K31" s="16" t="n">
        <f aca="false">IF($A31&lt;&gt;"",ROUNDUP(D31/'Project Description'!$B$7,0),"")</f>
        <v>1</v>
      </c>
      <c r="L31" s="0" t="n">
        <f aca="false">IF($A31&lt;&gt;"",(K31-1)*'Project Description'!$B$17+I31,"")</f>
        <v>2</v>
      </c>
      <c r="M31" s="0" t="n">
        <f aca="false">IF($A31&lt;&gt;"",($G31-1)*'Project Description'!$B$9+$F31,"")</f>
        <v>15</v>
      </c>
      <c r="N31" s="0" t="n">
        <f aca="false">IF($A31&lt;&gt;"",IF(VLOOKUP($B31,LineNames!$A$2:$C$111,3,0)="Yes",1,0),"")</f>
        <v>0</v>
      </c>
      <c r="O31" s="0" t="n">
        <f aca="false">IF($A31&lt;&gt;"",($H31-1)*'Project Description'!$B$10+$C31,"")</f>
        <v>30</v>
      </c>
    </row>
    <row collapsed="false" customFormat="false" customHeight="true" hidden="false" ht="13.3" outlineLevel="0" r="32">
      <c r="A32" s="0" t="n">
        <f aca="false">IF(d110cc_csv!$A32&lt;&gt;"",d110cc_csv!$A32,"")</f>
        <v>31</v>
      </c>
      <c r="B32" s="0" t="n">
        <f aca="false">IF($A32&lt;&gt;"",d110cc_csv!$C32,"")</f>
        <v>9</v>
      </c>
      <c r="C32" s="0" t="n">
        <f aca="false">IF($A32&lt;&gt;"",d110cc_csv!$D32,"")</f>
        <v>1</v>
      </c>
      <c r="D32" s="0" t="n">
        <f aca="false">IF($A32&lt;&gt;"",d110cc_csv!$E32,"")</f>
        <v>4</v>
      </c>
      <c r="E32" s="0" t="n">
        <f aca="false">IF($A32&lt;&gt;"",d110cc_csv!$F32,"")</f>
        <v>1</v>
      </c>
      <c r="F32" s="0" t="n">
        <f aca="false">IF($A32&lt;&gt;"",IF(MOD($C32,'Project Description'!$B$9)=0,'Project Description'!$B$9,MOD($C32,'Project Description'!$B$9)),"")</f>
        <v>1</v>
      </c>
      <c r="G32" s="0" t="n">
        <f aca="false">IF($A32&lt;&gt;"",IF(MOD($D32,'Project Description'!$B$7)=0,'Project Description'!$B$7,MOD($D32,'Project Description'!$B$7)),"")</f>
        <v>4</v>
      </c>
      <c r="H32" s="0" t="n">
        <f aca="false">IF($A32&lt;&gt;"",IF(MOD($D32,'Project Description'!$B$8)=0,'Project Description'!$B$8,MOD($D32,'Project Description'!$B$8)),"")</f>
        <v>4</v>
      </c>
      <c r="I32" s="0" t="n">
        <f aca="false">IF($A32&lt;&gt;"",ROUNDUP($C32/'Project Description'!$B$9,0),"")</f>
        <v>1</v>
      </c>
      <c r="J32" s="0" t="n">
        <f aca="false">IF($A32&lt;&gt;"",IF(MOD($A32,'Project Description'!$B$19)=0,'Project Description'!$B$19,MOD($A32,'Project Description'!$B$19)),"")</f>
        <v>31</v>
      </c>
      <c r="K32" s="16" t="n">
        <f aca="false">IF($A32&lt;&gt;"",ROUNDUP(D32/'Project Description'!$B$7,0),"")</f>
        <v>1</v>
      </c>
      <c r="L32" s="0" t="n">
        <f aca="false">IF($A32&lt;&gt;"",(K32-1)*'Project Description'!$B$17+I32,"")</f>
        <v>1</v>
      </c>
      <c r="M32" s="0" t="n">
        <f aca="false">IF($A32&lt;&gt;"",($G32-1)*'Project Description'!$B$9+$F32,"")</f>
        <v>16</v>
      </c>
      <c r="N32" s="0" t="n">
        <f aca="false">IF($A32&lt;&gt;"",IF(VLOOKUP($B32,LineNames!$A$2:$C$111,3,0)="Yes",1,0),"")</f>
        <v>0</v>
      </c>
      <c r="O32" s="0" t="n">
        <f aca="false">IF($A32&lt;&gt;"",($H32-1)*'Project Description'!$B$10+$C32,"")</f>
        <v>31</v>
      </c>
    </row>
    <row collapsed="false" customFormat="false" customHeight="true" hidden="false" ht="13.3" outlineLevel="0" r="33">
      <c r="A33" s="0" t="n">
        <f aca="false">IF(d110cc_csv!$A33&lt;&gt;"",d110cc_csv!$A33,"")</f>
        <v>32</v>
      </c>
      <c r="B33" s="0" t="n">
        <f aca="false">IF($A33&lt;&gt;"",d110cc_csv!$C33,"")</f>
        <v>108</v>
      </c>
      <c r="C33" s="0" t="n">
        <f aca="false">IF($A33&lt;&gt;"",d110cc_csv!$D33,"")</f>
        <v>2</v>
      </c>
      <c r="D33" s="0" t="n">
        <f aca="false">IF($A33&lt;&gt;"",d110cc_csv!$E33,"")</f>
        <v>4</v>
      </c>
      <c r="E33" s="0" t="n">
        <f aca="false">IF($A33&lt;&gt;"",d110cc_csv!$F33,"")</f>
        <v>1</v>
      </c>
      <c r="F33" s="0" t="n">
        <f aca="false">IF($A33&lt;&gt;"",IF(MOD($C33,'Project Description'!$B$9)=0,'Project Description'!$B$9,MOD($C33,'Project Description'!$B$9)),"")</f>
        <v>2</v>
      </c>
      <c r="G33" s="0" t="n">
        <f aca="false">IF($A33&lt;&gt;"",IF(MOD($D33,'Project Description'!$B$7)=0,'Project Description'!$B$7,MOD($D33,'Project Description'!$B$7)),"")</f>
        <v>4</v>
      </c>
      <c r="H33" s="0" t="n">
        <f aca="false">IF($A33&lt;&gt;"",IF(MOD($D33,'Project Description'!$B$8)=0,'Project Description'!$B$8,MOD($D33,'Project Description'!$B$8)),"")</f>
        <v>4</v>
      </c>
      <c r="I33" s="0" t="n">
        <f aca="false">IF($A33&lt;&gt;"",ROUNDUP($C33/'Project Description'!$B$9,0),"")</f>
        <v>1</v>
      </c>
      <c r="J33" s="0" t="n">
        <f aca="false">IF($A33&lt;&gt;"",IF(MOD($A33,'Project Description'!$B$19)=0,'Project Description'!$B$19,MOD($A33,'Project Description'!$B$19)),"")</f>
        <v>32</v>
      </c>
      <c r="K33" s="16" t="n">
        <f aca="false">IF($A33&lt;&gt;"",ROUNDUP(D33/'Project Description'!$B$7,0),"")</f>
        <v>1</v>
      </c>
      <c r="L33" s="0" t="n">
        <f aca="false">IF($A33&lt;&gt;"",(K33-1)*'Project Description'!$B$17+I33,"")</f>
        <v>1</v>
      </c>
      <c r="M33" s="0" t="n">
        <f aca="false">IF($A33&lt;&gt;"",($G33-1)*'Project Description'!$B$9+$F33,"")</f>
        <v>17</v>
      </c>
      <c r="N33" s="0" t="n">
        <f aca="false">IF($A33&lt;&gt;"",IF(VLOOKUP($B33,LineNames!$A$2:$C$111,3,0)="Yes",1,0),"")</f>
        <v>0</v>
      </c>
      <c r="O33" s="0" t="n">
        <f aca="false">IF($A33&lt;&gt;"",($H33-1)*'Project Description'!$B$10+$C33,"")</f>
        <v>32</v>
      </c>
    </row>
    <row collapsed="false" customFormat="false" customHeight="true" hidden="false" ht="13.3" outlineLevel="0" r="34">
      <c r="A34" s="0" t="n">
        <f aca="false">IF(d110cc_csv!$A34&lt;&gt;"",d110cc_csv!$A34,"")</f>
        <v>33</v>
      </c>
      <c r="B34" s="0" t="n">
        <f aca="false">IF($A34&lt;&gt;"",d110cc_csv!$C34,"")</f>
        <v>75</v>
      </c>
      <c r="C34" s="0" t="n">
        <f aca="false">IF($A34&lt;&gt;"",d110cc_csv!$D34,"")</f>
        <v>3</v>
      </c>
      <c r="D34" s="0" t="n">
        <f aca="false">IF($A34&lt;&gt;"",d110cc_csv!$E34,"")</f>
        <v>4</v>
      </c>
      <c r="E34" s="0" t="n">
        <f aca="false">IF($A34&lt;&gt;"",d110cc_csv!$F34,"")</f>
        <v>1</v>
      </c>
      <c r="F34" s="0" t="n">
        <f aca="false">IF($A34&lt;&gt;"",IF(MOD($C34,'Project Description'!$B$9)=0,'Project Description'!$B$9,MOD($C34,'Project Description'!$B$9)),"")</f>
        <v>3</v>
      </c>
      <c r="G34" s="0" t="n">
        <f aca="false">IF($A34&lt;&gt;"",IF(MOD($D34,'Project Description'!$B$7)=0,'Project Description'!$B$7,MOD($D34,'Project Description'!$B$7)),"")</f>
        <v>4</v>
      </c>
      <c r="H34" s="0" t="n">
        <f aca="false">IF($A34&lt;&gt;"",IF(MOD($D34,'Project Description'!$B$8)=0,'Project Description'!$B$8,MOD($D34,'Project Description'!$B$8)),"")</f>
        <v>4</v>
      </c>
      <c r="I34" s="0" t="n">
        <f aca="false">IF($A34&lt;&gt;"",ROUNDUP($C34/'Project Description'!$B$9,0),"")</f>
        <v>1</v>
      </c>
      <c r="J34" s="0" t="n">
        <f aca="false">IF($A34&lt;&gt;"",IF(MOD($A34,'Project Description'!$B$19)=0,'Project Description'!$B$19,MOD($A34,'Project Description'!$B$19)),"")</f>
        <v>33</v>
      </c>
      <c r="K34" s="16" t="n">
        <f aca="false">IF($A34&lt;&gt;"",ROUNDUP(D34/'Project Description'!$B$7,0),"")</f>
        <v>1</v>
      </c>
      <c r="L34" s="0" t="n">
        <f aca="false">IF($A34&lt;&gt;"",(K34-1)*'Project Description'!$B$17+I34,"")</f>
        <v>1</v>
      </c>
      <c r="M34" s="0" t="n">
        <f aca="false">IF($A34&lt;&gt;"",($G34-1)*'Project Description'!$B$9+$F34,"")</f>
        <v>18</v>
      </c>
      <c r="N34" s="0" t="n">
        <f aca="false">IF($A34&lt;&gt;"",IF(VLOOKUP($B34,LineNames!$A$2:$C$111,3,0)="Yes",1,0),"")</f>
        <v>0</v>
      </c>
      <c r="O34" s="0" t="n">
        <f aca="false">IF($A34&lt;&gt;"",($H34-1)*'Project Description'!$B$10+$C34,"")</f>
        <v>33</v>
      </c>
    </row>
    <row collapsed="false" customFormat="false" customHeight="true" hidden="false" ht="13.3" outlineLevel="0" r="35">
      <c r="A35" s="0" t="n">
        <f aca="false">IF(d110cc_csv!$A35&lt;&gt;"",d110cc_csv!$A35,"")</f>
        <v>34</v>
      </c>
      <c r="B35" s="0" t="n">
        <f aca="false">IF($A35&lt;&gt;"",d110cc_csv!$C35,"")</f>
        <v>37</v>
      </c>
      <c r="C35" s="0" t="n">
        <f aca="false">IF($A35&lt;&gt;"",d110cc_csv!$D35,"")</f>
        <v>4</v>
      </c>
      <c r="D35" s="0" t="n">
        <f aca="false">IF($A35&lt;&gt;"",d110cc_csv!$E35,"")</f>
        <v>4</v>
      </c>
      <c r="E35" s="0" t="n">
        <f aca="false">IF($A35&lt;&gt;"",d110cc_csv!$F35,"")</f>
        <v>1</v>
      </c>
      <c r="F35" s="0" t="n">
        <f aca="false">IF($A35&lt;&gt;"",IF(MOD($C35,'Project Description'!$B$9)=0,'Project Description'!$B$9,MOD($C35,'Project Description'!$B$9)),"")</f>
        <v>4</v>
      </c>
      <c r="G35" s="0" t="n">
        <f aca="false">IF($A35&lt;&gt;"",IF(MOD($D35,'Project Description'!$B$7)=0,'Project Description'!$B$7,MOD($D35,'Project Description'!$B$7)),"")</f>
        <v>4</v>
      </c>
      <c r="H35" s="0" t="n">
        <f aca="false">IF($A35&lt;&gt;"",IF(MOD($D35,'Project Description'!$B$8)=0,'Project Description'!$B$8,MOD($D35,'Project Description'!$B$8)),"")</f>
        <v>4</v>
      </c>
      <c r="I35" s="0" t="n">
        <f aca="false">IF($A35&lt;&gt;"",ROUNDUP($C35/'Project Description'!$B$9,0),"")</f>
        <v>1</v>
      </c>
      <c r="J35" s="0" t="n">
        <f aca="false">IF($A35&lt;&gt;"",IF(MOD($A35,'Project Description'!$B$19)=0,'Project Description'!$B$19,MOD($A35,'Project Description'!$B$19)),"")</f>
        <v>34</v>
      </c>
      <c r="K35" s="16" t="n">
        <f aca="false">IF($A35&lt;&gt;"",ROUNDUP(D35/'Project Description'!$B$7,0),"")</f>
        <v>1</v>
      </c>
      <c r="L35" s="0" t="n">
        <f aca="false">IF($A35&lt;&gt;"",(K35-1)*'Project Description'!$B$17+I35,"")</f>
        <v>1</v>
      </c>
      <c r="M35" s="0" t="n">
        <f aca="false">IF($A35&lt;&gt;"",($G35-1)*'Project Description'!$B$9+$F35,"")</f>
        <v>19</v>
      </c>
      <c r="N35" s="0" t="n">
        <f aca="false">IF($A35&lt;&gt;"",IF(VLOOKUP($B35,LineNames!$A$2:$C$111,3,0)="Yes",1,0),"")</f>
        <v>0</v>
      </c>
      <c r="O35" s="0" t="n">
        <f aca="false">IF($A35&lt;&gt;"",($H35-1)*'Project Description'!$B$10+$C35,"")</f>
        <v>34</v>
      </c>
    </row>
    <row collapsed="false" customFormat="false" customHeight="true" hidden="false" ht="13.3" outlineLevel="0" r="36">
      <c r="A36" s="0" t="n">
        <f aca="false">IF(d110cc_csv!$A36&lt;&gt;"",d110cc_csv!$A36,"")</f>
        <v>35</v>
      </c>
      <c r="B36" s="0" t="n">
        <f aca="false">IF($A36&lt;&gt;"",d110cc_csv!$C36,"")</f>
        <v>1</v>
      </c>
      <c r="C36" s="0" t="n">
        <f aca="false">IF($A36&lt;&gt;"",d110cc_csv!$D36,"")</f>
        <v>5</v>
      </c>
      <c r="D36" s="0" t="n">
        <f aca="false">IF($A36&lt;&gt;"",d110cc_csv!$E36,"")</f>
        <v>4</v>
      </c>
      <c r="E36" s="0" t="n">
        <f aca="false">IF($A36&lt;&gt;"",d110cc_csv!$F36,"")</f>
        <v>1</v>
      </c>
      <c r="F36" s="0" t="n">
        <f aca="false">IF($A36&lt;&gt;"",IF(MOD($C36,'Project Description'!$B$9)=0,'Project Description'!$B$9,MOD($C36,'Project Description'!$B$9)),"")</f>
        <v>5</v>
      </c>
      <c r="G36" s="0" t="n">
        <f aca="false">IF($A36&lt;&gt;"",IF(MOD($D36,'Project Description'!$B$7)=0,'Project Description'!$B$7,MOD($D36,'Project Description'!$B$7)),"")</f>
        <v>4</v>
      </c>
      <c r="H36" s="0" t="n">
        <f aca="false">IF($A36&lt;&gt;"",IF(MOD($D36,'Project Description'!$B$8)=0,'Project Description'!$B$8,MOD($D36,'Project Description'!$B$8)),"")</f>
        <v>4</v>
      </c>
      <c r="I36" s="0" t="n">
        <f aca="false">IF($A36&lt;&gt;"",ROUNDUP($C36/'Project Description'!$B$9,0),"")</f>
        <v>1</v>
      </c>
      <c r="J36" s="0" t="n">
        <f aca="false">IF($A36&lt;&gt;"",IF(MOD($A36,'Project Description'!$B$19)=0,'Project Description'!$B$19,MOD($A36,'Project Description'!$B$19)),"")</f>
        <v>35</v>
      </c>
      <c r="K36" s="16" t="n">
        <f aca="false">IF($A36&lt;&gt;"",ROUNDUP(D36/'Project Description'!$B$7,0),"")</f>
        <v>1</v>
      </c>
      <c r="L36" s="0" t="n">
        <f aca="false">IF($A36&lt;&gt;"",(K36-1)*'Project Description'!$B$17+I36,"")</f>
        <v>1</v>
      </c>
      <c r="M36" s="0" t="n">
        <f aca="false">IF($A36&lt;&gt;"",($G36-1)*'Project Description'!$B$9+$F36,"")</f>
        <v>20</v>
      </c>
      <c r="N36" s="0" t="n">
        <f aca="false">IF($A36&lt;&gt;"",IF(VLOOKUP($B36,LineNames!$A$2:$C$111,3,0)="Yes",1,0),"")</f>
        <v>0</v>
      </c>
      <c r="O36" s="0" t="n">
        <f aca="false">IF($A36&lt;&gt;"",($H36-1)*'Project Description'!$B$10+$C36,"")</f>
        <v>35</v>
      </c>
    </row>
    <row collapsed="false" customFormat="false" customHeight="true" hidden="false" ht="13.3" outlineLevel="0" r="37">
      <c r="A37" s="0" t="n">
        <f aca="false">IF(d110cc_csv!$A37&lt;&gt;"",d110cc_csv!$A37,"")</f>
        <v>36</v>
      </c>
      <c r="B37" s="0" t="n">
        <f aca="false">IF($A37&lt;&gt;"",d110cc_csv!$C37,"")</f>
        <v>80</v>
      </c>
      <c r="C37" s="0" t="n">
        <f aca="false">IF($A37&lt;&gt;"",d110cc_csv!$D37,"")</f>
        <v>6</v>
      </c>
      <c r="D37" s="0" t="n">
        <f aca="false">IF($A37&lt;&gt;"",d110cc_csv!$E37,"")</f>
        <v>4</v>
      </c>
      <c r="E37" s="0" t="n">
        <f aca="false">IF($A37&lt;&gt;"",d110cc_csv!$F37,"")</f>
        <v>1</v>
      </c>
      <c r="F37" s="0" t="n">
        <f aca="false">IF($A37&lt;&gt;"",IF(MOD($C37,'Project Description'!$B$9)=0,'Project Description'!$B$9,MOD($C37,'Project Description'!$B$9)),"")</f>
        <v>1</v>
      </c>
      <c r="G37" s="0" t="n">
        <f aca="false">IF($A37&lt;&gt;"",IF(MOD($D37,'Project Description'!$B$7)=0,'Project Description'!$B$7,MOD($D37,'Project Description'!$B$7)),"")</f>
        <v>4</v>
      </c>
      <c r="H37" s="0" t="n">
        <f aca="false">IF($A37&lt;&gt;"",IF(MOD($D37,'Project Description'!$B$8)=0,'Project Description'!$B$8,MOD($D37,'Project Description'!$B$8)),"")</f>
        <v>4</v>
      </c>
      <c r="I37" s="0" t="n">
        <f aca="false">IF($A37&lt;&gt;"",ROUNDUP($C37/'Project Description'!$B$9,0),"")</f>
        <v>2</v>
      </c>
      <c r="J37" s="0" t="n">
        <f aca="false">IF($A37&lt;&gt;"",IF(MOD($A37,'Project Description'!$B$19)=0,'Project Description'!$B$19,MOD($A37,'Project Description'!$B$19)),"")</f>
        <v>36</v>
      </c>
      <c r="K37" s="16" t="n">
        <f aca="false">IF($A37&lt;&gt;"",ROUNDUP(D37/'Project Description'!$B$7,0),"")</f>
        <v>1</v>
      </c>
      <c r="L37" s="0" t="n">
        <f aca="false">IF($A37&lt;&gt;"",(K37-1)*'Project Description'!$B$17+I37,"")</f>
        <v>2</v>
      </c>
      <c r="M37" s="0" t="n">
        <f aca="false">IF($A37&lt;&gt;"",($G37-1)*'Project Description'!$B$9+$F37,"")</f>
        <v>16</v>
      </c>
      <c r="N37" s="0" t="n">
        <f aca="false">IF($A37&lt;&gt;"",IF(VLOOKUP($B37,LineNames!$A$2:$C$111,3,0)="Yes",1,0),"")</f>
        <v>0</v>
      </c>
      <c r="O37" s="0" t="n">
        <f aca="false">IF($A37&lt;&gt;"",($H37-1)*'Project Description'!$B$10+$C37,"")</f>
        <v>36</v>
      </c>
    </row>
    <row collapsed="false" customFormat="false" customHeight="true" hidden="false" ht="13.3" outlineLevel="0" r="38">
      <c r="A38" s="0" t="n">
        <f aca="false">IF(d110cc_csv!$A38&lt;&gt;"",d110cc_csv!$A38,"")</f>
        <v>37</v>
      </c>
      <c r="B38" s="0" t="n">
        <f aca="false">IF($A38&lt;&gt;"",d110cc_csv!$C38,"")</f>
        <v>41</v>
      </c>
      <c r="C38" s="0" t="n">
        <f aca="false">IF($A38&lt;&gt;"",d110cc_csv!$D38,"")</f>
        <v>7</v>
      </c>
      <c r="D38" s="0" t="n">
        <f aca="false">IF($A38&lt;&gt;"",d110cc_csv!$E38,"")</f>
        <v>4</v>
      </c>
      <c r="E38" s="0" t="n">
        <f aca="false">IF($A38&lt;&gt;"",d110cc_csv!$F38,"")</f>
        <v>1</v>
      </c>
      <c r="F38" s="0" t="n">
        <f aca="false">IF($A38&lt;&gt;"",IF(MOD($C38,'Project Description'!$B$9)=0,'Project Description'!$B$9,MOD($C38,'Project Description'!$B$9)),"")</f>
        <v>2</v>
      </c>
      <c r="G38" s="0" t="n">
        <f aca="false">IF($A38&lt;&gt;"",IF(MOD($D38,'Project Description'!$B$7)=0,'Project Description'!$B$7,MOD($D38,'Project Description'!$B$7)),"")</f>
        <v>4</v>
      </c>
      <c r="H38" s="0" t="n">
        <f aca="false">IF($A38&lt;&gt;"",IF(MOD($D38,'Project Description'!$B$8)=0,'Project Description'!$B$8,MOD($D38,'Project Description'!$B$8)),"")</f>
        <v>4</v>
      </c>
      <c r="I38" s="0" t="n">
        <f aca="false">IF($A38&lt;&gt;"",ROUNDUP($C38/'Project Description'!$B$9,0),"")</f>
        <v>2</v>
      </c>
      <c r="J38" s="0" t="n">
        <f aca="false">IF($A38&lt;&gt;"",IF(MOD($A38,'Project Description'!$B$19)=0,'Project Description'!$B$19,MOD($A38,'Project Description'!$B$19)),"")</f>
        <v>37</v>
      </c>
      <c r="K38" s="16" t="n">
        <f aca="false">IF($A38&lt;&gt;"",ROUNDUP(D38/'Project Description'!$B$7,0),"")</f>
        <v>1</v>
      </c>
      <c r="L38" s="0" t="n">
        <f aca="false">IF($A38&lt;&gt;"",(K38-1)*'Project Description'!$B$17+I38,"")</f>
        <v>2</v>
      </c>
      <c r="M38" s="0" t="n">
        <f aca="false">IF($A38&lt;&gt;"",($G38-1)*'Project Description'!$B$9+$F38,"")</f>
        <v>17</v>
      </c>
      <c r="N38" s="0" t="n">
        <f aca="false">IF($A38&lt;&gt;"",IF(VLOOKUP($B38,LineNames!$A$2:$C$111,3,0)="Yes",1,0),"")</f>
        <v>0</v>
      </c>
      <c r="O38" s="0" t="n">
        <f aca="false">IF($A38&lt;&gt;"",($H38-1)*'Project Description'!$B$10+$C38,"")</f>
        <v>37</v>
      </c>
    </row>
    <row collapsed="false" customFormat="false" customHeight="true" hidden="false" ht="13.3" outlineLevel="0" r="39">
      <c r="A39" s="0" t="n">
        <f aca="false">IF(d110cc_csv!$A39&lt;&gt;"",d110cc_csv!$A39,"")</f>
        <v>38</v>
      </c>
      <c r="B39" s="0" t="n">
        <f aca="false">IF($A39&lt;&gt;"",d110cc_csv!$C39,"")</f>
        <v>38</v>
      </c>
      <c r="C39" s="0" t="n">
        <f aca="false">IF($A39&lt;&gt;"",d110cc_csv!$D39,"")</f>
        <v>8</v>
      </c>
      <c r="D39" s="0" t="n">
        <f aca="false">IF($A39&lt;&gt;"",d110cc_csv!$E39,"")</f>
        <v>4</v>
      </c>
      <c r="E39" s="0" t="n">
        <f aca="false">IF($A39&lt;&gt;"",d110cc_csv!$F39,"")</f>
        <v>1</v>
      </c>
      <c r="F39" s="0" t="n">
        <f aca="false">IF($A39&lt;&gt;"",IF(MOD($C39,'Project Description'!$B$9)=0,'Project Description'!$B$9,MOD($C39,'Project Description'!$B$9)),"")</f>
        <v>3</v>
      </c>
      <c r="G39" s="0" t="n">
        <f aca="false">IF($A39&lt;&gt;"",IF(MOD($D39,'Project Description'!$B$7)=0,'Project Description'!$B$7,MOD($D39,'Project Description'!$B$7)),"")</f>
        <v>4</v>
      </c>
      <c r="H39" s="0" t="n">
        <f aca="false">IF($A39&lt;&gt;"",IF(MOD($D39,'Project Description'!$B$8)=0,'Project Description'!$B$8,MOD($D39,'Project Description'!$B$8)),"")</f>
        <v>4</v>
      </c>
      <c r="I39" s="0" t="n">
        <f aca="false">IF($A39&lt;&gt;"",ROUNDUP($C39/'Project Description'!$B$9,0),"")</f>
        <v>2</v>
      </c>
      <c r="J39" s="0" t="n">
        <f aca="false">IF($A39&lt;&gt;"",IF(MOD($A39,'Project Description'!$B$19)=0,'Project Description'!$B$19,MOD($A39,'Project Description'!$B$19)),"")</f>
        <v>38</v>
      </c>
      <c r="K39" s="16" t="n">
        <f aca="false">IF($A39&lt;&gt;"",ROUNDUP(D39/'Project Description'!$B$7,0),"")</f>
        <v>1</v>
      </c>
      <c r="L39" s="0" t="n">
        <f aca="false">IF($A39&lt;&gt;"",(K39-1)*'Project Description'!$B$17+I39,"")</f>
        <v>2</v>
      </c>
      <c r="M39" s="0" t="n">
        <f aca="false">IF($A39&lt;&gt;"",($G39-1)*'Project Description'!$B$9+$F39,"")</f>
        <v>18</v>
      </c>
      <c r="N39" s="0" t="n">
        <f aca="false">IF($A39&lt;&gt;"",IF(VLOOKUP($B39,LineNames!$A$2:$C$111,3,0)="Yes",1,0),"")</f>
        <v>0</v>
      </c>
      <c r="O39" s="0" t="n">
        <f aca="false">IF($A39&lt;&gt;"",($H39-1)*'Project Description'!$B$10+$C39,"")</f>
        <v>38</v>
      </c>
    </row>
    <row collapsed="false" customFormat="false" customHeight="true" hidden="false" ht="13.3" outlineLevel="0" r="40">
      <c r="A40" s="0" t="n">
        <f aca="false">IF(d110cc_csv!$A40&lt;&gt;"",d110cc_csv!$A40,"")</f>
        <v>39</v>
      </c>
      <c r="B40" s="0" t="n">
        <f aca="false">IF($A40&lt;&gt;"",d110cc_csv!$C40,"")</f>
        <v>15</v>
      </c>
      <c r="C40" s="0" t="n">
        <f aca="false">IF($A40&lt;&gt;"",d110cc_csv!$D40,"")</f>
        <v>9</v>
      </c>
      <c r="D40" s="0" t="n">
        <f aca="false">IF($A40&lt;&gt;"",d110cc_csv!$E40,"")</f>
        <v>4</v>
      </c>
      <c r="E40" s="0" t="n">
        <f aca="false">IF($A40&lt;&gt;"",d110cc_csv!$F40,"")</f>
        <v>1</v>
      </c>
      <c r="F40" s="0" t="n">
        <f aca="false">IF($A40&lt;&gt;"",IF(MOD($C40,'Project Description'!$B$9)=0,'Project Description'!$B$9,MOD($C40,'Project Description'!$B$9)),"")</f>
        <v>4</v>
      </c>
      <c r="G40" s="0" t="n">
        <f aca="false">IF($A40&lt;&gt;"",IF(MOD($D40,'Project Description'!$B$7)=0,'Project Description'!$B$7,MOD($D40,'Project Description'!$B$7)),"")</f>
        <v>4</v>
      </c>
      <c r="H40" s="0" t="n">
        <f aca="false">IF($A40&lt;&gt;"",IF(MOD($D40,'Project Description'!$B$8)=0,'Project Description'!$B$8,MOD($D40,'Project Description'!$B$8)),"")</f>
        <v>4</v>
      </c>
      <c r="I40" s="0" t="n">
        <f aca="false">IF($A40&lt;&gt;"",ROUNDUP($C40/'Project Description'!$B$9,0),"")</f>
        <v>2</v>
      </c>
      <c r="J40" s="0" t="n">
        <f aca="false">IF($A40&lt;&gt;"",IF(MOD($A40,'Project Description'!$B$19)=0,'Project Description'!$B$19,MOD($A40,'Project Description'!$B$19)),"")</f>
        <v>39</v>
      </c>
      <c r="K40" s="16" t="n">
        <f aca="false">IF($A40&lt;&gt;"",ROUNDUP(D40/'Project Description'!$B$7,0),"")</f>
        <v>1</v>
      </c>
      <c r="L40" s="0" t="n">
        <f aca="false">IF($A40&lt;&gt;"",(K40-1)*'Project Description'!$B$17+I40,"")</f>
        <v>2</v>
      </c>
      <c r="M40" s="0" t="n">
        <f aca="false">IF($A40&lt;&gt;"",($G40-1)*'Project Description'!$B$9+$F40,"")</f>
        <v>19</v>
      </c>
      <c r="N40" s="0" t="n">
        <f aca="false">IF($A40&lt;&gt;"",IF(VLOOKUP($B40,LineNames!$A$2:$C$111,3,0)="Yes",1,0),"")</f>
        <v>0</v>
      </c>
      <c r="O40" s="0" t="n">
        <f aca="false">IF($A40&lt;&gt;"",($H40-1)*'Project Description'!$B$10+$C40,"")</f>
        <v>39</v>
      </c>
    </row>
    <row collapsed="false" customFormat="false" customHeight="true" hidden="false" ht="13.3" outlineLevel="0" r="41">
      <c r="A41" s="0" t="n">
        <f aca="false">IF(d110cc_csv!$A41&lt;&gt;"",d110cc_csv!$A41,"")</f>
        <v>40</v>
      </c>
      <c r="B41" s="0" t="n">
        <f aca="false">IF($A41&lt;&gt;"",d110cc_csv!$C41,"")</f>
        <v>104</v>
      </c>
      <c r="C41" s="0" t="n">
        <f aca="false">IF($A41&lt;&gt;"",d110cc_csv!$D41,"")</f>
        <v>10</v>
      </c>
      <c r="D41" s="0" t="n">
        <f aca="false">IF($A41&lt;&gt;"",d110cc_csv!$E41,"")</f>
        <v>4</v>
      </c>
      <c r="E41" s="0" t="n">
        <f aca="false">IF($A41&lt;&gt;"",d110cc_csv!$F41,"")</f>
        <v>1</v>
      </c>
      <c r="F41" s="0" t="n">
        <f aca="false">IF($A41&lt;&gt;"",IF(MOD($C41,'Project Description'!$B$9)=0,'Project Description'!$B$9,MOD($C41,'Project Description'!$B$9)),"")</f>
        <v>5</v>
      </c>
      <c r="G41" s="0" t="n">
        <f aca="false">IF($A41&lt;&gt;"",IF(MOD($D41,'Project Description'!$B$7)=0,'Project Description'!$B$7,MOD($D41,'Project Description'!$B$7)),"")</f>
        <v>4</v>
      </c>
      <c r="H41" s="0" t="n">
        <f aca="false">IF($A41&lt;&gt;"",IF(MOD($D41,'Project Description'!$B$8)=0,'Project Description'!$B$8,MOD($D41,'Project Description'!$B$8)),"")</f>
        <v>4</v>
      </c>
      <c r="I41" s="0" t="n">
        <f aca="false">IF($A41&lt;&gt;"",ROUNDUP($C41/'Project Description'!$B$9,0),"")</f>
        <v>2</v>
      </c>
      <c r="J41" s="0" t="n">
        <f aca="false">IF($A41&lt;&gt;"",IF(MOD($A41,'Project Description'!$B$19)=0,'Project Description'!$B$19,MOD($A41,'Project Description'!$B$19)),"")</f>
        <v>40</v>
      </c>
      <c r="K41" s="16" t="n">
        <f aca="false">IF($A41&lt;&gt;"",ROUNDUP(D41/'Project Description'!$B$7,0),"")</f>
        <v>1</v>
      </c>
      <c r="L41" s="0" t="n">
        <f aca="false">IF($A41&lt;&gt;"",(K41-1)*'Project Description'!$B$17+I41,"")</f>
        <v>2</v>
      </c>
      <c r="M41" s="0" t="n">
        <f aca="false">IF($A41&lt;&gt;"",($G41-1)*'Project Description'!$B$9+$F41,"")</f>
        <v>20</v>
      </c>
      <c r="N41" s="0" t="n">
        <f aca="false">IF($A41&lt;&gt;"",IF(VLOOKUP($B41,LineNames!$A$2:$C$111,3,0)="Yes",1,0),"")</f>
        <v>0</v>
      </c>
      <c r="O41" s="0" t="n">
        <f aca="false">IF($A41&lt;&gt;"",($H41-1)*'Project Description'!$B$10+$C41,"")</f>
        <v>40</v>
      </c>
    </row>
    <row collapsed="false" customFormat="false" customHeight="true" hidden="false" ht="13.3" outlineLevel="0" r="42">
      <c r="A42" s="0" t="n">
        <f aca="false">IF(d110cc_csv!$A42&lt;&gt;"",d110cc_csv!$A42,"")</f>
        <v>41</v>
      </c>
      <c r="B42" s="0" t="n">
        <f aca="false">IF($A42&lt;&gt;"",d110cc_csv!$C42,"")</f>
        <v>4</v>
      </c>
      <c r="C42" s="0" t="n">
        <f aca="false">IF($A42&lt;&gt;"",d110cc_csv!$D42,"")</f>
        <v>1</v>
      </c>
      <c r="D42" s="0" t="n">
        <f aca="false">IF($A42&lt;&gt;"",d110cc_csv!$E42,"")</f>
        <v>5</v>
      </c>
      <c r="E42" s="0" t="n">
        <f aca="false">IF($A42&lt;&gt;"",d110cc_csv!$F42,"")</f>
        <v>1</v>
      </c>
      <c r="F42" s="0" t="n">
        <f aca="false">IF($A42&lt;&gt;"",IF(MOD($C42,'Project Description'!$B$9)=0,'Project Description'!$B$9,MOD($C42,'Project Description'!$B$9)),"")</f>
        <v>1</v>
      </c>
      <c r="G42" s="0" t="n">
        <f aca="false">IF($A42&lt;&gt;"",IF(MOD($D42,'Project Description'!$B$7)=0,'Project Description'!$B$7,MOD($D42,'Project Description'!$B$7)),"")</f>
        <v>1</v>
      </c>
      <c r="H42" s="0" t="n">
        <f aca="false">IF($A42&lt;&gt;"",IF(MOD($D42,'Project Description'!$B$8)=0,'Project Description'!$B$8,MOD($D42,'Project Description'!$B$8)),"")</f>
        <v>5</v>
      </c>
      <c r="I42" s="0" t="n">
        <f aca="false">IF($A42&lt;&gt;"",ROUNDUP($C42/'Project Description'!$B$9,0),"")</f>
        <v>1</v>
      </c>
      <c r="J42" s="0" t="n">
        <f aca="false">IF($A42&lt;&gt;"",IF(MOD($A42,'Project Description'!$B$19)=0,'Project Description'!$B$19,MOD($A42,'Project Description'!$B$19)),"")</f>
        <v>1</v>
      </c>
      <c r="K42" s="16" t="n">
        <f aca="false">IF($A42&lt;&gt;"",ROUNDUP(D42/'Project Description'!$B$7,0),"")</f>
        <v>2</v>
      </c>
      <c r="L42" s="0" t="n">
        <f aca="false">IF($A42&lt;&gt;"",(K42-1)*'Project Description'!$B$17+I42,"")</f>
        <v>3</v>
      </c>
      <c r="M42" s="0" t="n">
        <f aca="false">IF($A42&lt;&gt;"",($G42-1)*'Project Description'!$B$9+$F42,"")</f>
        <v>1</v>
      </c>
      <c r="N42" s="0" t="n">
        <f aca="false">IF($A42&lt;&gt;"",IF(VLOOKUP($B42,LineNames!$A$2:$C$111,3,0)="Yes",1,0),"")</f>
        <v>0</v>
      </c>
      <c r="O42" s="0" t="n">
        <f aca="false">IF($A42&lt;&gt;"",($H42-1)*'Project Description'!$B$10+$C42,"")</f>
        <v>41</v>
      </c>
    </row>
    <row collapsed="false" customFormat="false" customHeight="true" hidden="false" ht="13.3" outlineLevel="0" r="43">
      <c r="A43" s="0" t="n">
        <f aca="false">IF(d110cc_csv!$A43&lt;&gt;"",d110cc_csv!$A43,"")</f>
        <v>42</v>
      </c>
      <c r="B43" s="0" t="n">
        <f aca="false">IF($A43&lt;&gt;"",d110cc_csv!$C43,"")</f>
        <v>64</v>
      </c>
      <c r="C43" s="0" t="n">
        <f aca="false">IF($A43&lt;&gt;"",d110cc_csv!$D43,"")</f>
        <v>2</v>
      </c>
      <c r="D43" s="0" t="n">
        <f aca="false">IF($A43&lt;&gt;"",d110cc_csv!$E43,"")</f>
        <v>5</v>
      </c>
      <c r="E43" s="0" t="n">
        <f aca="false">IF($A43&lt;&gt;"",d110cc_csv!$F43,"")</f>
        <v>1</v>
      </c>
      <c r="F43" s="0" t="n">
        <f aca="false">IF($A43&lt;&gt;"",IF(MOD($C43,'Project Description'!$B$9)=0,'Project Description'!$B$9,MOD($C43,'Project Description'!$B$9)),"")</f>
        <v>2</v>
      </c>
      <c r="G43" s="0" t="n">
        <f aca="false">IF($A43&lt;&gt;"",IF(MOD($D43,'Project Description'!$B$7)=0,'Project Description'!$B$7,MOD($D43,'Project Description'!$B$7)),"")</f>
        <v>1</v>
      </c>
      <c r="H43" s="0" t="n">
        <f aca="false">IF($A43&lt;&gt;"",IF(MOD($D43,'Project Description'!$B$8)=0,'Project Description'!$B$8,MOD($D43,'Project Description'!$B$8)),"")</f>
        <v>5</v>
      </c>
      <c r="I43" s="0" t="n">
        <f aca="false">IF($A43&lt;&gt;"",ROUNDUP($C43/'Project Description'!$B$9,0),"")</f>
        <v>1</v>
      </c>
      <c r="J43" s="0" t="n">
        <f aca="false">IF($A43&lt;&gt;"",IF(MOD($A43,'Project Description'!$B$19)=0,'Project Description'!$B$19,MOD($A43,'Project Description'!$B$19)),"")</f>
        <v>2</v>
      </c>
      <c r="K43" s="16" t="n">
        <f aca="false">IF($A43&lt;&gt;"",ROUNDUP(D43/'Project Description'!$B$7,0),"")</f>
        <v>2</v>
      </c>
      <c r="L43" s="0" t="n">
        <f aca="false">IF($A43&lt;&gt;"",(K43-1)*'Project Description'!$B$17+I43,"")</f>
        <v>3</v>
      </c>
      <c r="M43" s="0" t="n">
        <f aca="false">IF($A43&lt;&gt;"",($G43-1)*'Project Description'!$B$9+$F43,"")</f>
        <v>2</v>
      </c>
      <c r="N43" s="0" t="n">
        <f aca="false">IF($A43&lt;&gt;"",IF(VLOOKUP($B43,LineNames!$A$2:$C$111,3,0)="Yes",1,0),"")</f>
        <v>0</v>
      </c>
      <c r="O43" s="0" t="n">
        <f aca="false">IF($A43&lt;&gt;"",($H43-1)*'Project Description'!$B$10+$C43,"")</f>
        <v>42</v>
      </c>
    </row>
    <row collapsed="false" customFormat="false" customHeight="true" hidden="false" ht="13.3" outlineLevel="0" r="44">
      <c r="A44" s="0" t="n">
        <f aca="false">IF(d110cc_csv!$A44&lt;&gt;"",d110cc_csv!$A44,"")</f>
        <v>43</v>
      </c>
      <c r="B44" s="0" t="n">
        <f aca="false">IF($A44&lt;&gt;"",d110cc_csv!$C44,"")</f>
        <v>26</v>
      </c>
      <c r="C44" s="0" t="n">
        <f aca="false">IF($A44&lt;&gt;"",d110cc_csv!$D44,"")</f>
        <v>3</v>
      </c>
      <c r="D44" s="0" t="n">
        <f aca="false">IF($A44&lt;&gt;"",d110cc_csv!$E44,"")</f>
        <v>5</v>
      </c>
      <c r="E44" s="0" t="n">
        <f aca="false">IF($A44&lt;&gt;"",d110cc_csv!$F44,"")</f>
        <v>1</v>
      </c>
      <c r="F44" s="0" t="n">
        <f aca="false">IF($A44&lt;&gt;"",IF(MOD($C44,'Project Description'!$B$9)=0,'Project Description'!$B$9,MOD($C44,'Project Description'!$B$9)),"")</f>
        <v>3</v>
      </c>
      <c r="G44" s="0" t="n">
        <f aca="false">IF($A44&lt;&gt;"",IF(MOD($D44,'Project Description'!$B$7)=0,'Project Description'!$B$7,MOD($D44,'Project Description'!$B$7)),"")</f>
        <v>1</v>
      </c>
      <c r="H44" s="0" t="n">
        <f aca="false">IF($A44&lt;&gt;"",IF(MOD($D44,'Project Description'!$B$8)=0,'Project Description'!$B$8,MOD($D44,'Project Description'!$B$8)),"")</f>
        <v>5</v>
      </c>
      <c r="I44" s="0" t="n">
        <f aca="false">IF($A44&lt;&gt;"",ROUNDUP($C44/'Project Description'!$B$9,0),"")</f>
        <v>1</v>
      </c>
      <c r="J44" s="0" t="n">
        <f aca="false">IF($A44&lt;&gt;"",IF(MOD($A44,'Project Description'!$B$19)=0,'Project Description'!$B$19,MOD($A44,'Project Description'!$B$19)),"")</f>
        <v>3</v>
      </c>
      <c r="K44" s="16" t="n">
        <f aca="false">IF($A44&lt;&gt;"",ROUNDUP(D44/'Project Description'!$B$7,0),"")</f>
        <v>2</v>
      </c>
      <c r="L44" s="0" t="n">
        <f aca="false">IF($A44&lt;&gt;"",(K44-1)*'Project Description'!$B$17+I44,"")</f>
        <v>3</v>
      </c>
      <c r="M44" s="0" t="n">
        <f aca="false">IF($A44&lt;&gt;"",($G44-1)*'Project Description'!$B$9+$F44,"")</f>
        <v>3</v>
      </c>
      <c r="N44" s="0" t="n">
        <f aca="false">IF($A44&lt;&gt;"",IF(VLOOKUP($B44,LineNames!$A$2:$C$111,3,0)="Yes",1,0),"")</f>
        <v>0</v>
      </c>
      <c r="O44" s="0" t="n">
        <f aca="false">IF($A44&lt;&gt;"",($H44-1)*'Project Description'!$B$10+$C44,"")</f>
        <v>43</v>
      </c>
    </row>
    <row collapsed="false" customFormat="false" customHeight="true" hidden="false" ht="13.3" outlineLevel="0" r="45">
      <c r="A45" s="0" t="n">
        <f aca="false">IF(d110cc_csv!$A45&lt;&gt;"",d110cc_csv!$A45,"")</f>
        <v>44</v>
      </c>
      <c r="B45" s="0" t="n">
        <f aca="false">IF($A45&lt;&gt;"",d110cc_csv!$C45,"")</f>
        <v>47</v>
      </c>
      <c r="C45" s="0" t="n">
        <f aca="false">IF($A45&lt;&gt;"",d110cc_csv!$D45,"")</f>
        <v>4</v>
      </c>
      <c r="D45" s="0" t="n">
        <f aca="false">IF($A45&lt;&gt;"",d110cc_csv!$E45,"")</f>
        <v>5</v>
      </c>
      <c r="E45" s="0" t="n">
        <f aca="false">IF($A45&lt;&gt;"",d110cc_csv!$F45,"")</f>
        <v>1</v>
      </c>
      <c r="F45" s="0" t="n">
        <f aca="false">IF($A45&lt;&gt;"",IF(MOD($C45,'Project Description'!$B$9)=0,'Project Description'!$B$9,MOD($C45,'Project Description'!$B$9)),"")</f>
        <v>4</v>
      </c>
      <c r="G45" s="0" t="n">
        <f aca="false">IF($A45&lt;&gt;"",IF(MOD($D45,'Project Description'!$B$7)=0,'Project Description'!$B$7,MOD($D45,'Project Description'!$B$7)),"")</f>
        <v>1</v>
      </c>
      <c r="H45" s="0" t="n">
        <f aca="false">IF($A45&lt;&gt;"",IF(MOD($D45,'Project Description'!$B$8)=0,'Project Description'!$B$8,MOD($D45,'Project Description'!$B$8)),"")</f>
        <v>5</v>
      </c>
      <c r="I45" s="0" t="n">
        <f aca="false">IF($A45&lt;&gt;"",ROUNDUP($C45/'Project Description'!$B$9,0),"")</f>
        <v>1</v>
      </c>
      <c r="J45" s="0" t="n">
        <f aca="false">IF($A45&lt;&gt;"",IF(MOD($A45,'Project Description'!$B$19)=0,'Project Description'!$B$19,MOD($A45,'Project Description'!$B$19)),"")</f>
        <v>4</v>
      </c>
      <c r="K45" s="16" t="n">
        <f aca="false">IF($A45&lt;&gt;"",ROUNDUP(D45/'Project Description'!$B$7,0),"")</f>
        <v>2</v>
      </c>
      <c r="L45" s="0" t="n">
        <f aca="false">IF($A45&lt;&gt;"",(K45-1)*'Project Description'!$B$17+I45,"")</f>
        <v>3</v>
      </c>
      <c r="M45" s="0" t="n">
        <f aca="false">IF($A45&lt;&gt;"",($G45-1)*'Project Description'!$B$9+$F45,"")</f>
        <v>4</v>
      </c>
      <c r="N45" s="0" t="n">
        <f aca="false">IF($A45&lt;&gt;"",IF(VLOOKUP($B45,LineNames!$A$2:$C$111,3,0)="Yes",1,0),"")</f>
        <v>0</v>
      </c>
      <c r="O45" s="0" t="n">
        <f aca="false">IF($A45&lt;&gt;"",($H45-1)*'Project Description'!$B$10+$C45,"")</f>
        <v>44</v>
      </c>
    </row>
    <row collapsed="false" customFormat="false" customHeight="true" hidden="false" ht="13.3" outlineLevel="0" r="46">
      <c r="A46" s="0" t="n">
        <f aca="false">IF(d110cc_csv!$A46&lt;&gt;"",d110cc_csv!$A46,"")</f>
        <v>45</v>
      </c>
      <c r="B46" s="0" t="n">
        <f aca="false">IF($A46&lt;&gt;"",d110cc_csv!$C46,"")</f>
        <v>23</v>
      </c>
      <c r="C46" s="0" t="n">
        <f aca="false">IF($A46&lt;&gt;"",d110cc_csv!$D46,"")</f>
        <v>5</v>
      </c>
      <c r="D46" s="0" t="n">
        <f aca="false">IF($A46&lt;&gt;"",d110cc_csv!$E46,"")</f>
        <v>5</v>
      </c>
      <c r="E46" s="0" t="n">
        <f aca="false">IF($A46&lt;&gt;"",d110cc_csv!$F46,"")</f>
        <v>1</v>
      </c>
      <c r="F46" s="0" t="n">
        <f aca="false">IF($A46&lt;&gt;"",IF(MOD($C46,'Project Description'!$B$9)=0,'Project Description'!$B$9,MOD($C46,'Project Description'!$B$9)),"")</f>
        <v>5</v>
      </c>
      <c r="G46" s="0" t="n">
        <f aca="false">IF($A46&lt;&gt;"",IF(MOD($D46,'Project Description'!$B$7)=0,'Project Description'!$B$7,MOD($D46,'Project Description'!$B$7)),"")</f>
        <v>1</v>
      </c>
      <c r="H46" s="0" t="n">
        <f aca="false">IF($A46&lt;&gt;"",IF(MOD($D46,'Project Description'!$B$8)=0,'Project Description'!$B$8,MOD($D46,'Project Description'!$B$8)),"")</f>
        <v>5</v>
      </c>
      <c r="I46" s="0" t="n">
        <f aca="false">IF($A46&lt;&gt;"",ROUNDUP($C46/'Project Description'!$B$9,0),"")</f>
        <v>1</v>
      </c>
      <c r="J46" s="0" t="n">
        <f aca="false">IF($A46&lt;&gt;"",IF(MOD($A46,'Project Description'!$B$19)=0,'Project Description'!$B$19,MOD($A46,'Project Description'!$B$19)),"")</f>
        <v>5</v>
      </c>
      <c r="K46" s="16" t="n">
        <f aca="false">IF($A46&lt;&gt;"",ROUNDUP(D46/'Project Description'!$B$7,0),"")</f>
        <v>2</v>
      </c>
      <c r="L46" s="0" t="n">
        <f aca="false">IF($A46&lt;&gt;"",(K46-1)*'Project Description'!$B$17+I46,"")</f>
        <v>3</v>
      </c>
      <c r="M46" s="0" t="n">
        <f aca="false">IF($A46&lt;&gt;"",($G46-1)*'Project Description'!$B$9+$F46,"")</f>
        <v>5</v>
      </c>
      <c r="N46" s="0" t="n">
        <f aca="false">IF($A46&lt;&gt;"",IF(VLOOKUP($B46,LineNames!$A$2:$C$111,3,0)="Yes",1,0),"")</f>
        <v>0</v>
      </c>
      <c r="O46" s="0" t="n">
        <f aca="false">IF($A46&lt;&gt;"",($H46-1)*'Project Description'!$B$10+$C46,"")</f>
        <v>45</v>
      </c>
    </row>
    <row collapsed="false" customFormat="false" customHeight="true" hidden="false" ht="13.3" outlineLevel="0" r="47">
      <c r="A47" s="0" t="n">
        <f aca="false">IF(d110cc_csv!$A47&lt;&gt;"",d110cc_csv!$A47,"")</f>
        <v>46</v>
      </c>
      <c r="B47" s="0" t="n">
        <f aca="false">IF($A47&lt;&gt;"",d110cc_csv!$C47,"")</f>
        <v>93</v>
      </c>
      <c r="C47" s="0" t="n">
        <f aca="false">IF($A47&lt;&gt;"",d110cc_csv!$D47,"")</f>
        <v>6</v>
      </c>
      <c r="D47" s="0" t="n">
        <f aca="false">IF($A47&lt;&gt;"",d110cc_csv!$E47,"")</f>
        <v>5</v>
      </c>
      <c r="E47" s="0" t="n">
        <f aca="false">IF($A47&lt;&gt;"",d110cc_csv!$F47,"")</f>
        <v>1</v>
      </c>
      <c r="F47" s="0" t="n">
        <f aca="false">IF($A47&lt;&gt;"",IF(MOD($C47,'Project Description'!$B$9)=0,'Project Description'!$B$9,MOD($C47,'Project Description'!$B$9)),"")</f>
        <v>1</v>
      </c>
      <c r="G47" s="0" t="n">
        <f aca="false">IF($A47&lt;&gt;"",IF(MOD($D47,'Project Description'!$B$7)=0,'Project Description'!$B$7,MOD($D47,'Project Description'!$B$7)),"")</f>
        <v>1</v>
      </c>
      <c r="H47" s="0" t="n">
        <f aca="false">IF($A47&lt;&gt;"",IF(MOD($D47,'Project Description'!$B$8)=0,'Project Description'!$B$8,MOD($D47,'Project Description'!$B$8)),"")</f>
        <v>5</v>
      </c>
      <c r="I47" s="0" t="n">
        <f aca="false">IF($A47&lt;&gt;"",ROUNDUP($C47/'Project Description'!$B$9,0),"")</f>
        <v>2</v>
      </c>
      <c r="J47" s="0" t="n">
        <f aca="false">IF($A47&lt;&gt;"",IF(MOD($A47,'Project Description'!$B$19)=0,'Project Description'!$B$19,MOD($A47,'Project Description'!$B$19)),"")</f>
        <v>6</v>
      </c>
      <c r="K47" s="16" t="n">
        <f aca="false">IF($A47&lt;&gt;"",ROUNDUP(D47/'Project Description'!$B$7,0),"")</f>
        <v>2</v>
      </c>
      <c r="L47" s="0" t="n">
        <f aca="false">IF($A47&lt;&gt;"",(K47-1)*'Project Description'!$B$17+I47,"")</f>
        <v>4</v>
      </c>
      <c r="M47" s="0" t="n">
        <f aca="false">IF($A47&lt;&gt;"",($G47-1)*'Project Description'!$B$9+$F47,"")</f>
        <v>1</v>
      </c>
      <c r="N47" s="0" t="n">
        <f aca="false">IF($A47&lt;&gt;"",IF(VLOOKUP($B47,LineNames!$A$2:$C$111,3,0)="Yes",1,0),"")</f>
        <v>0</v>
      </c>
      <c r="O47" s="0" t="n">
        <f aca="false">IF($A47&lt;&gt;"",($H47-1)*'Project Description'!$B$10+$C47,"")</f>
        <v>46</v>
      </c>
    </row>
    <row collapsed="false" customFormat="false" customHeight="true" hidden="false" ht="13.3" outlineLevel="0" r="48">
      <c r="A48" s="0" t="n">
        <f aca="false">IF(d110cc_csv!$A48&lt;&gt;"",d110cc_csv!$A48,"")</f>
        <v>47</v>
      </c>
      <c r="B48" s="0" t="n">
        <f aca="false">IF($A48&lt;&gt;"",d110cc_csv!$C48,"")</f>
        <v>30</v>
      </c>
      <c r="C48" s="0" t="n">
        <f aca="false">IF($A48&lt;&gt;"",d110cc_csv!$D48,"")</f>
        <v>7</v>
      </c>
      <c r="D48" s="0" t="n">
        <f aca="false">IF($A48&lt;&gt;"",d110cc_csv!$E48,"")</f>
        <v>5</v>
      </c>
      <c r="E48" s="0" t="n">
        <f aca="false">IF($A48&lt;&gt;"",d110cc_csv!$F48,"")</f>
        <v>1</v>
      </c>
      <c r="F48" s="0" t="n">
        <f aca="false">IF($A48&lt;&gt;"",IF(MOD($C48,'Project Description'!$B$9)=0,'Project Description'!$B$9,MOD($C48,'Project Description'!$B$9)),"")</f>
        <v>2</v>
      </c>
      <c r="G48" s="0" t="n">
        <f aca="false">IF($A48&lt;&gt;"",IF(MOD($D48,'Project Description'!$B$7)=0,'Project Description'!$B$7,MOD($D48,'Project Description'!$B$7)),"")</f>
        <v>1</v>
      </c>
      <c r="H48" s="0" t="n">
        <f aca="false">IF($A48&lt;&gt;"",IF(MOD($D48,'Project Description'!$B$8)=0,'Project Description'!$B$8,MOD($D48,'Project Description'!$B$8)),"")</f>
        <v>5</v>
      </c>
      <c r="I48" s="0" t="n">
        <f aca="false">IF($A48&lt;&gt;"",ROUNDUP($C48/'Project Description'!$B$9,0),"")</f>
        <v>2</v>
      </c>
      <c r="J48" s="0" t="n">
        <f aca="false">IF($A48&lt;&gt;"",IF(MOD($A48,'Project Description'!$B$19)=0,'Project Description'!$B$19,MOD($A48,'Project Description'!$B$19)),"")</f>
        <v>7</v>
      </c>
      <c r="K48" s="16" t="n">
        <f aca="false">IF($A48&lt;&gt;"",ROUNDUP(D48/'Project Description'!$B$7,0),"")</f>
        <v>2</v>
      </c>
      <c r="L48" s="0" t="n">
        <f aca="false">IF($A48&lt;&gt;"",(K48-1)*'Project Description'!$B$17+I48,"")</f>
        <v>4</v>
      </c>
      <c r="M48" s="0" t="n">
        <f aca="false">IF($A48&lt;&gt;"",($G48-1)*'Project Description'!$B$9+$F48,"")</f>
        <v>2</v>
      </c>
      <c r="N48" s="0" t="n">
        <f aca="false">IF($A48&lt;&gt;"",IF(VLOOKUP($B48,LineNames!$A$2:$C$111,3,0)="Yes",1,0),"")</f>
        <v>0</v>
      </c>
      <c r="O48" s="0" t="n">
        <f aca="false">IF($A48&lt;&gt;"",($H48-1)*'Project Description'!$B$10+$C48,"")</f>
        <v>47</v>
      </c>
    </row>
    <row collapsed="false" customFormat="false" customHeight="true" hidden="false" ht="13.3" outlineLevel="0" r="49">
      <c r="A49" s="0" t="n">
        <f aca="false">IF(d110cc_csv!$A49&lt;&gt;"",d110cc_csv!$A49,"")</f>
        <v>48</v>
      </c>
      <c r="B49" s="0" t="n">
        <f aca="false">IF($A49&lt;&gt;"",d110cc_csv!$C49,"")</f>
        <v>16</v>
      </c>
      <c r="C49" s="0" t="n">
        <f aca="false">IF($A49&lt;&gt;"",d110cc_csv!$D49,"")</f>
        <v>8</v>
      </c>
      <c r="D49" s="0" t="n">
        <f aca="false">IF($A49&lt;&gt;"",d110cc_csv!$E49,"")</f>
        <v>5</v>
      </c>
      <c r="E49" s="0" t="n">
        <f aca="false">IF($A49&lt;&gt;"",d110cc_csv!$F49,"")</f>
        <v>1</v>
      </c>
      <c r="F49" s="0" t="n">
        <f aca="false">IF($A49&lt;&gt;"",IF(MOD($C49,'Project Description'!$B$9)=0,'Project Description'!$B$9,MOD($C49,'Project Description'!$B$9)),"")</f>
        <v>3</v>
      </c>
      <c r="G49" s="0" t="n">
        <f aca="false">IF($A49&lt;&gt;"",IF(MOD($D49,'Project Description'!$B$7)=0,'Project Description'!$B$7,MOD($D49,'Project Description'!$B$7)),"")</f>
        <v>1</v>
      </c>
      <c r="H49" s="0" t="n">
        <f aca="false">IF($A49&lt;&gt;"",IF(MOD($D49,'Project Description'!$B$8)=0,'Project Description'!$B$8,MOD($D49,'Project Description'!$B$8)),"")</f>
        <v>5</v>
      </c>
      <c r="I49" s="0" t="n">
        <f aca="false">IF($A49&lt;&gt;"",ROUNDUP($C49/'Project Description'!$B$9,0),"")</f>
        <v>2</v>
      </c>
      <c r="J49" s="0" t="n">
        <f aca="false">IF($A49&lt;&gt;"",IF(MOD($A49,'Project Description'!$B$19)=0,'Project Description'!$B$19,MOD($A49,'Project Description'!$B$19)),"")</f>
        <v>8</v>
      </c>
      <c r="K49" s="16" t="n">
        <f aca="false">IF($A49&lt;&gt;"",ROUNDUP(D49/'Project Description'!$B$7,0),"")</f>
        <v>2</v>
      </c>
      <c r="L49" s="0" t="n">
        <f aca="false">IF($A49&lt;&gt;"",(K49-1)*'Project Description'!$B$17+I49,"")</f>
        <v>4</v>
      </c>
      <c r="M49" s="0" t="n">
        <f aca="false">IF($A49&lt;&gt;"",($G49-1)*'Project Description'!$B$9+$F49,"")</f>
        <v>3</v>
      </c>
      <c r="N49" s="0" t="n">
        <f aca="false">IF($A49&lt;&gt;"",IF(VLOOKUP($B49,LineNames!$A$2:$C$111,3,0)="Yes",1,0),"")</f>
        <v>0</v>
      </c>
      <c r="O49" s="0" t="n">
        <f aca="false">IF($A49&lt;&gt;"",($H49-1)*'Project Description'!$B$10+$C49,"")</f>
        <v>48</v>
      </c>
    </row>
    <row collapsed="false" customFormat="false" customHeight="true" hidden="false" ht="13.3" outlineLevel="0" r="50">
      <c r="A50" s="0" t="n">
        <f aca="false">IF(d110cc_csv!$A50&lt;&gt;"",d110cc_csv!$A50,"")</f>
        <v>49</v>
      </c>
      <c r="B50" s="0" t="n">
        <f aca="false">IF($A50&lt;&gt;"",d110cc_csv!$C50,"")</f>
        <v>81</v>
      </c>
      <c r="C50" s="0" t="n">
        <f aca="false">IF($A50&lt;&gt;"",d110cc_csv!$D50,"")</f>
        <v>9</v>
      </c>
      <c r="D50" s="0" t="n">
        <f aca="false">IF($A50&lt;&gt;"",d110cc_csv!$E50,"")</f>
        <v>5</v>
      </c>
      <c r="E50" s="0" t="n">
        <f aca="false">IF($A50&lt;&gt;"",d110cc_csv!$F50,"")</f>
        <v>1</v>
      </c>
      <c r="F50" s="0" t="n">
        <f aca="false">IF($A50&lt;&gt;"",IF(MOD($C50,'Project Description'!$B$9)=0,'Project Description'!$B$9,MOD($C50,'Project Description'!$B$9)),"")</f>
        <v>4</v>
      </c>
      <c r="G50" s="0" t="n">
        <f aca="false">IF($A50&lt;&gt;"",IF(MOD($D50,'Project Description'!$B$7)=0,'Project Description'!$B$7,MOD($D50,'Project Description'!$B$7)),"")</f>
        <v>1</v>
      </c>
      <c r="H50" s="0" t="n">
        <f aca="false">IF($A50&lt;&gt;"",IF(MOD($D50,'Project Description'!$B$8)=0,'Project Description'!$B$8,MOD($D50,'Project Description'!$B$8)),"")</f>
        <v>5</v>
      </c>
      <c r="I50" s="0" t="n">
        <f aca="false">IF($A50&lt;&gt;"",ROUNDUP($C50/'Project Description'!$B$9,0),"")</f>
        <v>2</v>
      </c>
      <c r="J50" s="0" t="n">
        <f aca="false">IF($A50&lt;&gt;"",IF(MOD($A50,'Project Description'!$B$19)=0,'Project Description'!$B$19,MOD($A50,'Project Description'!$B$19)),"")</f>
        <v>9</v>
      </c>
      <c r="K50" s="16" t="n">
        <f aca="false">IF($A50&lt;&gt;"",ROUNDUP(D50/'Project Description'!$B$7,0),"")</f>
        <v>2</v>
      </c>
      <c r="L50" s="0" t="n">
        <f aca="false">IF($A50&lt;&gt;"",(K50-1)*'Project Description'!$B$17+I50,"")</f>
        <v>4</v>
      </c>
      <c r="M50" s="0" t="n">
        <f aca="false">IF($A50&lt;&gt;"",($G50-1)*'Project Description'!$B$9+$F50,"")</f>
        <v>4</v>
      </c>
      <c r="N50" s="0" t="n">
        <f aca="false">IF($A50&lt;&gt;"",IF(VLOOKUP($B50,LineNames!$A$2:$C$111,3,0)="Yes",1,0),"")</f>
        <v>0</v>
      </c>
      <c r="O50" s="0" t="n">
        <f aca="false">IF($A50&lt;&gt;"",($H50-1)*'Project Description'!$B$10+$C50,"")</f>
        <v>49</v>
      </c>
    </row>
    <row collapsed="false" customFormat="false" customHeight="true" hidden="false" ht="13.3" outlineLevel="0" r="51">
      <c r="A51" s="0" t="n">
        <f aca="false">IF(d110cc_csv!$A51&lt;&gt;"",d110cc_csv!$A51,"")</f>
        <v>50</v>
      </c>
      <c r="B51" s="0" t="n">
        <f aca="false">IF($A51&lt;&gt;"",d110cc_csv!$C51,"")</f>
        <v>72</v>
      </c>
      <c r="C51" s="0" t="n">
        <f aca="false">IF($A51&lt;&gt;"",d110cc_csv!$D51,"")</f>
        <v>10</v>
      </c>
      <c r="D51" s="0" t="n">
        <f aca="false">IF($A51&lt;&gt;"",d110cc_csv!$E51,"")</f>
        <v>5</v>
      </c>
      <c r="E51" s="0" t="n">
        <f aca="false">IF($A51&lt;&gt;"",d110cc_csv!$F51,"")</f>
        <v>1</v>
      </c>
      <c r="F51" s="0" t="n">
        <f aca="false">IF($A51&lt;&gt;"",IF(MOD($C51,'Project Description'!$B$9)=0,'Project Description'!$B$9,MOD($C51,'Project Description'!$B$9)),"")</f>
        <v>5</v>
      </c>
      <c r="G51" s="0" t="n">
        <f aca="false">IF($A51&lt;&gt;"",IF(MOD($D51,'Project Description'!$B$7)=0,'Project Description'!$B$7,MOD($D51,'Project Description'!$B$7)),"")</f>
        <v>1</v>
      </c>
      <c r="H51" s="0" t="n">
        <f aca="false">IF($A51&lt;&gt;"",IF(MOD($D51,'Project Description'!$B$8)=0,'Project Description'!$B$8,MOD($D51,'Project Description'!$B$8)),"")</f>
        <v>5</v>
      </c>
      <c r="I51" s="0" t="n">
        <f aca="false">IF($A51&lt;&gt;"",ROUNDUP($C51/'Project Description'!$B$9,0),"")</f>
        <v>2</v>
      </c>
      <c r="J51" s="0" t="n">
        <f aca="false">IF($A51&lt;&gt;"",IF(MOD($A51,'Project Description'!$B$19)=0,'Project Description'!$B$19,MOD($A51,'Project Description'!$B$19)),"")</f>
        <v>10</v>
      </c>
      <c r="K51" s="16" t="n">
        <f aca="false">IF($A51&lt;&gt;"",ROUNDUP(D51/'Project Description'!$B$7,0),"")</f>
        <v>2</v>
      </c>
      <c r="L51" s="0" t="n">
        <f aca="false">IF($A51&lt;&gt;"",(K51-1)*'Project Description'!$B$17+I51,"")</f>
        <v>4</v>
      </c>
      <c r="M51" s="0" t="n">
        <f aca="false">IF($A51&lt;&gt;"",($G51-1)*'Project Description'!$B$9+$F51,"")</f>
        <v>5</v>
      </c>
      <c r="N51" s="0" t="n">
        <f aca="false">IF($A51&lt;&gt;"",IF(VLOOKUP($B51,LineNames!$A$2:$C$111,3,0)="Yes",1,0),"")</f>
        <v>0</v>
      </c>
      <c r="O51" s="0" t="n">
        <f aca="false">IF($A51&lt;&gt;"",($H51-1)*'Project Description'!$B$10+$C51,"")</f>
        <v>50</v>
      </c>
    </row>
    <row collapsed="false" customFormat="false" customHeight="true" hidden="false" ht="13.3" outlineLevel="0" r="52">
      <c r="A52" s="0" t="n">
        <f aca="false">IF(d110cc_csv!$A52&lt;&gt;"",d110cc_csv!$A52,"")</f>
        <v>51</v>
      </c>
      <c r="B52" s="0" t="n">
        <f aca="false">IF($A52&lt;&gt;"",d110cc_csv!$C52,"")</f>
        <v>40</v>
      </c>
      <c r="C52" s="0" t="n">
        <f aca="false">IF($A52&lt;&gt;"",d110cc_csv!$D52,"")</f>
        <v>1</v>
      </c>
      <c r="D52" s="0" t="n">
        <f aca="false">IF($A52&lt;&gt;"",d110cc_csv!$E52,"")</f>
        <v>6</v>
      </c>
      <c r="E52" s="0" t="n">
        <f aca="false">IF($A52&lt;&gt;"",d110cc_csv!$F52,"")</f>
        <v>1</v>
      </c>
      <c r="F52" s="0" t="n">
        <f aca="false">IF($A52&lt;&gt;"",IF(MOD($C52,'Project Description'!$B$9)=0,'Project Description'!$B$9,MOD($C52,'Project Description'!$B$9)),"")</f>
        <v>1</v>
      </c>
      <c r="G52" s="0" t="n">
        <f aca="false">IF($A52&lt;&gt;"",IF(MOD($D52,'Project Description'!$B$7)=0,'Project Description'!$B$7,MOD($D52,'Project Description'!$B$7)),"")</f>
        <v>2</v>
      </c>
      <c r="H52" s="0" t="n">
        <f aca="false">IF($A52&lt;&gt;"",IF(MOD($D52,'Project Description'!$B$8)=0,'Project Description'!$B$8,MOD($D52,'Project Description'!$B$8)),"")</f>
        <v>6</v>
      </c>
      <c r="I52" s="0" t="n">
        <f aca="false">IF($A52&lt;&gt;"",ROUNDUP($C52/'Project Description'!$B$9,0),"")</f>
        <v>1</v>
      </c>
      <c r="J52" s="0" t="n">
        <f aca="false">IF($A52&lt;&gt;"",IF(MOD($A52,'Project Description'!$B$19)=0,'Project Description'!$B$19,MOD($A52,'Project Description'!$B$19)),"")</f>
        <v>11</v>
      </c>
      <c r="K52" s="16" t="n">
        <f aca="false">IF($A52&lt;&gt;"",ROUNDUP(D52/'Project Description'!$B$7,0),"")</f>
        <v>2</v>
      </c>
      <c r="L52" s="0" t="n">
        <f aca="false">IF($A52&lt;&gt;"",(K52-1)*'Project Description'!$B$17+I52,"")</f>
        <v>3</v>
      </c>
      <c r="M52" s="0" t="n">
        <f aca="false">IF($A52&lt;&gt;"",($G52-1)*'Project Description'!$B$9+$F52,"")</f>
        <v>6</v>
      </c>
      <c r="N52" s="0" t="n">
        <f aca="false">IF($A52&lt;&gt;"",IF(VLOOKUP($B52,LineNames!$A$2:$C$111,3,0)="Yes",1,0),"")</f>
        <v>0</v>
      </c>
      <c r="O52" s="0" t="n">
        <f aca="false">IF($A52&lt;&gt;"",($H52-1)*'Project Description'!$B$10+$C52,"")</f>
        <v>51</v>
      </c>
    </row>
    <row collapsed="false" customFormat="false" customHeight="true" hidden="false" ht="13.3" outlineLevel="0" r="53">
      <c r="A53" s="0" t="n">
        <f aca="false">IF(d110cc_csv!$A53&lt;&gt;"",d110cc_csv!$A53,"")</f>
        <v>52</v>
      </c>
      <c r="B53" s="0" t="n">
        <f aca="false">IF($A53&lt;&gt;"",d110cc_csv!$C53,"")</f>
        <v>94</v>
      </c>
      <c r="C53" s="0" t="n">
        <f aca="false">IF($A53&lt;&gt;"",d110cc_csv!$D53,"")</f>
        <v>2</v>
      </c>
      <c r="D53" s="0" t="n">
        <f aca="false">IF($A53&lt;&gt;"",d110cc_csv!$E53,"")</f>
        <v>6</v>
      </c>
      <c r="E53" s="0" t="n">
        <f aca="false">IF($A53&lt;&gt;"",d110cc_csv!$F53,"")</f>
        <v>1</v>
      </c>
      <c r="F53" s="0" t="n">
        <f aca="false">IF($A53&lt;&gt;"",IF(MOD($C53,'Project Description'!$B$9)=0,'Project Description'!$B$9,MOD($C53,'Project Description'!$B$9)),"")</f>
        <v>2</v>
      </c>
      <c r="G53" s="0" t="n">
        <f aca="false">IF($A53&lt;&gt;"",IF(MOD($D53,'Project Description'!$B$7)=0,'Project Description'!$B$7,MOD($D53,'Project Description'!$B$7)),"")</f>
        <v>2</v>
      </c>
      <c r="H53" s="0" t="n">
        <f aca="false">IF($A53&lt;&gt;"",IF(MOD($D53,'Project Description'!$B$8)=0,'Project Description'!$B$8,MOD($D53,'Project Description'!$B$8)),"")</f>
        <v>6</v>
      </c>
      <c r="I53" s="0" t="n">
        <f aca="false">IF($A53&lt;&gt;"",ROUNDUP($C53/'Project Description'!$B$9,0),"")</f>
        <v>1</v>
      </c>
      <c r="J53" s="0" t="n">
        <f aca="false">IF($A53&lt;&gt;"",IF(MOD($A53,'Project Description'!$B$19)=0,'Project Description'!$B$19,MOD($A53,'Project Description'!$B$19)),"")</f>
        <v>12</v>
      </c>
      <c r="K53" s="16" t="n">
        <f aca="false">IF($A53&lt;&gt;"",ROUNDUP(D53/'Project Description'!$B$7,0),"")</f>
        <v>2</v>
      </c>
      <c r="L53" s="0" t="n">
        <f aca="false">IF($A53&lt;&gt;"",(K53-1)*'Project Description'!$B$17+I53,"")</f>
        <v>3</v>
      </c>
      <c r="M53" s="0" t="n">
        <f aca="false">IF($A53&lt;&gt;"",($G53-1)*'Project Description'!$B$9+$F53,"")</f>
        <v>7</v>
      </c>
      <c r="N53" s="0" t="n">
        <f aca="false">IF($A53&lt;&gt;"",IF(VLOOKUP($B53,LineNames!$A$2:$C$111,3,0)="Yes",1,0),"")</f>
        <v>0</v>
      </c>
      <c r="O53" s="0" t="n">
        <f aca="false">IF($A53&lt;&gt;"",($H53-1)*'Project Description'!$B$10+$C53,"")</f>
        <v>52</v>
      </c>
    </row>
    <row collapsed="false" customFormat="false" customHeight="true" hidden="false" ht="13.3" outlineLevel="0" r="54">
      <c r="A54" s="0" t="n">
        <f aca="false">IF(d110cc_csv!$A54&lt;&gt;"",d110cc_csv!$A54,"")</f>
        <v>53</v>
      </c>
      <c r="B54" s="0" t="n">
        <f aca="false">IF($A54&lt;&gt;"",d110cc_csv!$C54,"")</f>
        <v>56</v>
      </c>
      <c r="C54" s="0" t="n">
        <f aca="false">IF($A54&lt;&gt;"",d110cc_csv!$D54,"")</f>
        <v>3</v>
      </c>
      <c r="D54" s="0" t="n">
        <f aca="false">IF($A54&lt;&gt;"",d110cc_csv!$E54,"")</f>
        <v>6</v>
      </c>
      <c r="E54" s="0" t="n">
        <f aca="false">IF($A54&lt;&gt;"",d110cc_csv!$F54,"")</f>
        <v>1</v>
      </c>
      <c r="F54" s="0" t="n">
        <f aca="false">IF($A54&lt;&gt;"",IF(MOD($C54,'Project Description'!$B$9)=0,'Project Description'!$B$9,MOD($C54,'Project Description'!$B$9)),"")</f>
        <v>3</v>
      </c>
      <c r="G54" s="0" t="n">
        <f aca="false">IF($A54&lt;&gt;"",IF(MOD($D54,'Project Description'!$B$7)=0,'Project Description'!$B$7,MOD($D54,'Project Description'!$B$7)),"")</f>
        <v>2</v>
      </c>
      <c r="H54" s="0" t="n">
        <f aca="false">IF($A54&lt;&gt;"",IF(MOD($D54,'Project Description'!$B$8)=0,'Project Description'!$B$8,MOD($D54,'Project Description'!$B$8)),"")</f>
        <v>6</v>
      </c>
      <c r="I54" s="0" t="n">
        <f aca="false">IF($A54&lt;&gt;"",ROUNDUP($C54/'Project Description'!$B$9,0),"")</f>
        <v>1</v>
      </c>
      <c r="J54" s="0" t="n">
        <f aca="false">IF($A54&lt;&gt;"",IF(MOD($A54,'Project Description'!$B$19)=0,'Project Description'!$B$19,MOD($A54,'Project Description'!$B$19)),"")</f>
        <v>13</v>
      </c>
      <c r="K54" s="16" t="n">
        <f aca="false">IF($A54&lt;&gt;"",ROUNDUP(D54/'Project Description'!$B$7,0),"")</f>
        <v>2</v>
      </c>
      <c r="L54" s="0" t="n">
        <f aca="false">IF($A54&lt;&gt;"",(K54-1)*'Project Description'!$B$17+I54,"")</f>
        <v>3</v>
      </c>
      <c r="M54" s="0" t="n">
        <f aca="false">IF($A54&lt;&gt;"",($G54-1)*'Project Description'!$B$9+$F54,"")</f>
        <v>8</v>
      </c>
      <c r="N54" s="0" t="n">
        <f aca="false">IF($A54&lt;&gt;"",IF(VLOOKUP($B54,LineNames!$A$2:$C$111,3,0)="Yes",1,0),"")</f>
        <v>0</v>
      </c>
      <c r="O54" s="0" t="n">
        <f aca="false">IF($A54&lt;&gt;"",($H54-1)*'Project Description'!$B$10+$C54,"")</f>
        <v>53</v>
      </c>
    </row>
    <row collapsed="false" customFormat="false" customHeight="true" hidden="false" ht="13.3" outlineLevel="0" r="55">
      <c r="A55" s="0" t="n">
        <f aca="false">IF(d110cc_csv!$A55&lt;&gt;"",d110cc_csv!$A55,"")</f>
        <v>54</v>
      </c>
      <c r="B55" s="0" t="n">
        <f aca="false">IF($A55&lt;&gt;"",d110cc_csv!$C55,"")</f>
        <v>7</v>
      </c>
      <c r="C55" s="0" t="n">
        <f aca="false">IF($A55&lt;&gt;"",d110cc_csv!$D55,"")</f>
        <v>4</v>
      </c>
      <c r="D55" s="0" t="n">
        <f aca="false">IF($A55&lt;&gt;"",d110cc_csv!$E55,"")</f>
        <v>6</v>
      </c>
      <c r="E55" s="0" t="n">
        <f aca="false">IF($A55&lt;&gt;"",d110cc_csv!$F55,"")</f>
        <v>1</v>
      </c>
      <c r="F55" s="0" t="n">
        <f aca="false">IF($A55&lt;&gt;"",IF(MOD($C55,'Project Description'!$B$9)=0,'Project Description'!$B$9,MOD($C55,'Project Description'!$B$9)),"")</f>
        <v>4</v>
      </c>
      <c r="G55" s="0" t="n">
        <f aca="false">IF($A55&lt;&gt;"",IF(MOD($D55,'Project Description'!$B$7)=0,'Project Description'!$B$7,MOD($D55,'Project Description'!$B$7)),"")</f>
        <v>2</v>
      </c>
      <c r="H55" s="0" t="n">
        <f aca="false">IF($A55&lt;&gt;"",IF(MOD($D55,'Project Description'!$B$8)=0,'Project Description'!$B$8,MOD($D55,'Project Description'!$B$8)),"")</f>
        <v>6</v>
      </c>
      <c r="I55" s="0" t="n">
        <f aca="false">IF($A55&lt;&gt;"",ROUNDUP($C55/'Project Description'!$B$9,0),"")</f>
        <v>1</v>
      </c>
      <c r="J55" s="0" t="n">
        <f aca="false">IF($A55&lt;&gt;"",IF(MOD($A55,'Project Description'!$B$19)=0,'Project Description'!$B$19,MOD($A55,'Project Description'!$B$19)),"")</f>
        <v>14</v>
      </c>
      <c r="K55" s="16" t="n">
        <f aca="false">IF($A55&lt;&gt;"",ROUNDUP(D55/'Project Description'!$B$7,0),"")</f>
        <v>2</v>
      </c>
      <c r="L55" s="0" t="n">
        <f aca="false">IF($A55&lt;&gt;"",(K55-1)*'Project Description'!$B$17+I55,"")</f>
        <v>3</v>
      </c>
      <c r="M55" s="0" t="n">
        <f aca="false">IF($A55&lt;&gt;"",($G55-1)*'Project Description'!$B$9+$F55,"")</f>
        <v>9</v>
      </c>
      <c r="N55" s="0" t="n">
        <f aca="false">IF($A55&lt;&gt;"",IF(VLOOKUP($B55,LineNames!$A$2:$C$111,3,0)="Yes",1,0),"")</f>
        <v>0</v>
      </c>
      <c r="O55" s="0" t="n">
        <f aca="false">IF($A55&lt;&gt;"",($H55-1)*'Project Description'!$B$10+$C55,"")</f>
        <v>54</v>
      </c>
    </row>
    <row collapsed="false" customFormat="false" customHeight="true" hidden="false" ht="13.3" outlineLevel="0" r="56">
      <c r="A56" s="0" t="n">
        <f aca="false">IF(d110cc_csv!$A56&lt;&gt;"",d110cc_csv!$A56,"")</f>
        <v>55</v>
      </c>
      <c r="B56" s="0" t="n">
        <f aca="false">IF($A56&lt;&gt;"",d110cc_csv!$C56,"")</f>
        <v>8</v>
      </c>
      <c r="C56" s="0" t="n">
        <f aca="false">IF($A56&lt;&gt;"",d110cc_csv!$D56,"")</f>
        <v>5</v>
      </c>
      <c r="D56" s="0" t="n">
        <f aca="false">IF($A56&lt;&gt;"",d110cc_csv!$E56,"")</f>
        <v>6</v>
      </c>
      <c r="E56" s="0" t="n">
        <f aca="false">IF($A56&lt;&gt;"",d110cc_csv!$F56,"")</f>
        <v>1</v>
      </c>
      <c r="F56" s="0" t="n">
        <f aca="false">IF($A56&lt;&gt;"",IF(MOD($C56,'Project Description'!$B$9)=0,'Project Description'!$B$9,MOD($C56,'Project Description'!$B$9)),"")</f>
        <v>5</v>
      </c>
      <c r="G56" s="0" t="n">
        <f aca="false">IF($A56&lt;&gt;"",IF(MOD($D56,'Project Description'!$B$7)=0,'Project Description'!$B$7,MOD($D56,'Project Description'!$B$7)),"")</f>
        <v>2</v>
      </c>
      <c r="H56" s="0" t="n">
        <f aca="false">IF($A56&lt;&gt;"",IF(MOD($D56,'Project Description'!$B$8)=0,'Project Description'!$B$8,MOD($D56,'Project Description'!$B$8)),"")</f>
        <v>6</v>
      </c>
      <c r="I56" s="0" t="n">
        <f aca="false">IF($A56&lt;&gt;"",ROUNDUP($C56/'Project Description'!$B$9,0),"")</f>
        <v>1</v>
      </c>
      <c r="J56" s="0" t="n">
        <f aca="false">IF($A56&lt;&gt;"",IF(MOD($A56,'Project Description'!$B$19)=0,'Project Description'!$B$19,MOD($A56,'Project Description'!$B$19)),"")</f>
        <v>15</v>
      </c>
      <c r="K56" s="16" t="n">
        <f aca="false">IF($A56&lt;&gt;"",ROUNDUP(D56/'Project Description'!$B$7,0),"")</f>
        <v>2</v>
      </c>
      <c r="L56" s="0" t="n">
        <f aca="false">IF($A56&lt;&gt;"",(K56-1)*'Project Description'!$B$17+I56,"")</f>
        <v>3</v>
      </c>
      <c r="M56" s="0" t="n">
        <f aca="false">IF($A56&lt;&gt;"",($G56-1)*'Project Description'!$B$9+$F56,"")</f>
        <v>10</v>
      </c>
      <c r="N56" s="0" t="n">
        <f aca="false">IF($A56&lt;&gt;"",IF(VLOOKUP($B56,LineNames!$A$2:$C$111,3,0)="Yes",1,0),"")</f>
        <v>0</v>
      </c>
      <c r="O56" s="0" t="n">
        <f aca="false">IF($A56&lt;&gt;"",($H56-1)*'Project Description'!$B$10+$C56,"")</f>
        <v>55</v>
      </c>
    </row>
    <row collapsed="false" customFormat="false" customHeight="true" hidden="false" ht="13.3" outlineLevel="0" r="57">
      <c r="A57" s="0" t="n">
        <f aca="false">IF(d110cc_csv!$A57&lt;&gt;"",d110cc_csv!$A57,"")</f>
        <v>56</v>
      </c>
      <c r="B57" s="0" t="n">
        <f aca="false">IF($A57&lt;&gt;"",d110cc_csv!$C57,"")</f>
        <v>55</v>
      </c>
      <c r="C57" s="0" t="n">
        <f aca="false">IF($A57&lt;&gt;"",d110cc_csv!$D57,"")</f>
        <v>6</v>
      </c>
      <c r="D57" s="0" t="n">
        <f aca="false">IF($A57&lt;&gt;"",d110cc_csv!$E57,"")</f>
        <v>6</v>
      </c>
      <c r="E57" s="0" t="n">
        <f aca="false">IF($A57&lt;&gt;"",d110cc_csv!$F57,"")</f>
        <v>1</v>
      </c>
      <c r="F57" s="0" t="n">
        <f aca="false">IF($A57&lt;&gt;"",IF(MOD($C57,'Project Description'!$B$9)=0,'Project Description'!$B$9,MOD($C57,'Project Description'!$B$9)),"")</f>
        <v>1</v>
      </c>
      <c r="G57" s="0" t="n">
        <f aca="false">IF($A57&lt;&gt;"",IF(MOD($D57,'Project Description'!$B$7)=0,'Project Description'!$B$7,MOD($D57,'Project Description'!$B$7)),"")</f>
        <v>2</v>
      </c>
      <c r="H57" s="0" t="n">
        <f aca="false">IF($A57&lt;&gt;"",IF(MOD($D57,'Project Description'!$B$8)=0,'Project Description'!$B$8,MOD($D57,'Project Description'!$B$8)),"")</f>
        <v>6</v>
      </c>
      <c r="I57" s="0" t="n">
        <f aca="false">IF($A57&lt;&gt;"",ROUNDUP($C57/'Project Description'!$B$9,0),"")</f>
        <v>2</v>
      </c>
      <c r="J57" s="0" t="n">
        <f aca="false">IF($A57&lt;&gt;"",IF(MOD($A57,'Project Description'!$B$19)=0,'Project Description'!$B$19,MOD($A57,'Project Description'!$B$19)),"")</f>
        <v>16</v>
      </c>
      <c r="K57" s="16" t="n">
        <f aca="false">IF($A57&lt;&gt;"",ROUNDUP(D57/'Project Description'!$B$7,0),"")</f>
        <v>2</v>
      </c>
      <c r="L57" s="0" t="n">
        <f aca="false">IF($A57&lt;&gt;"",(K57-1)*'Project Description'!$B$17+I57,"")</f>
        <v>4</v>
      </c>
      <c r="M57" s="0" t="n">
        <f aca="false">IF($A57&lt;&gt;"",($G57-1)*'Project Description'!$B$9+$F57,"")</f>
        <v>6</v>
      </c>
      <c r="N57" s="0" t="n">
        <f aca="false">IF($A57&lt;&gt;"",IF(VLOOKUP($B57,LineNames!$A$2:$C$111,3,0)="Yes",1,0),"")</f>
        <v>0</v>
      </c>
      <c r="O57" s="0" t="n">
        <f aca="false">IF($A57&lt;&gt;"",($H57-1)*'Project Description'!$B$10+$C57,"")</f>
        <v>56</v>
      </c>
    </row>
    <row collapsed="false" customFormat="false" customHeight="true" hidden="false" ht="13.3" outlineLevel="0" r="58">
      <c r="A58" s="0" t="n">
        <f aca="false">IF(d110cc_csv!$A58&lt;&gt;"",d110cc_csv!$A58,"")</f>
        <v>57</v>
      </c>
      <c r="B58" s="0" t="n">
        <f aca="false">IF($A58&lt;&gt;"",d110cc_csv!$C58,"")</f>
        <v>84</v>
      </c>
      <c r="C58" s="0" t="n">
        <f aca="false">IF($A58&lt;&gt;"",d110cc_csv!$D58,"")</f>
        <v>7</v>
      </c>
      <c r="D58" s="0" t="n">
        <f aca="false">IF($A58&lt;&gt;"",d110cc_csv!$E58,"")</f>
        <v>6</v>
      </c>
      <c r="E58" s="0" t="n">
        <f aca="false">IF($A58&lt;&gt;"",d110cc_csv!$F58,"")</f>
        <v>1</v>
      </c>
      <c r="F58" s="0" t="n">
        <f aca="false">IF($A58&lt;&gt;"",IF(MOD($C58,'Project Description'!$B$9)=0,'Project Description'!$B$9,MOD($C58,'Project Description'!$B$9)),"")</f>
        <v>2</v>
      </c>
      <c r="G58" s="0" t="n">
        <f aca="false">IF($A58&lt;&gt;"",IF(MOD($D58,'Project Description'!$B$7)=0,'Project Description'!$B$7,MOD($D58,'Project Description'!$B$7)),"")</f>
        <v>2</v>
      </c>
      <c r="H58" s="0" t="n">
        <f aca="false">IF($A58&lt;&gt;"",IF(MOD($D58,'Project Description'!$B$8)=0,'Project Description'!$B$8,MOD($D58,'Project Description'!$B$8)),"")</f>
        <v>6</v>
      </c>
      <c r="I58" s="0" t="n">
        <f aca="false">IF($A58&lt;&gt;"",ROUNDUP($C58/'Project Description'!$B$9,0),"")</f>
        <v>2</v>
      </c>
      <c r="J58" s="0" t="n">
        <f aca="false">IF($A58&lt;&gt;"",IF(MOD($A58,'Project Description'!$B$19)=0,'Project Description'!$B$19,MOD($A58,'Project Description'!$B$19)),"")</f>
        <v>17</v>
      </c>
      <c r="K58" s="16" t="n">
        <f aca="false">IF($A58&lt;&gt;"",ROUNDUP(D58/'Project Description'!$B$7,0),"")</f>
        <v>2</v>
      </c>
      <c r="L58" s="0" t="n">
        <f aca="false">IF($A58&lt;&gt;"",(K58-1)*'Project Description'!$B$17+I58,"")</f>
        <v>4</v>
      </c>
      <c r="M58" s="0" t="n">
        <f aca="false">IF($A58&lt;&gt;"",($G58-1)*'Project Description'!$B$9+$F58,"")</f>
        <v>7</v>
      </c>
      <c r="N58" s="0" t="n">
        <f aca="false">IF($A58&lt;&gt;"",IF(VLOOKUP($B58,LineNames!$A$2:$C$111,3,0)="Yes",1,0),"")</f>
        <v>0</v>
      </c>
      <c r="O58" s="0" t="n">
        <f aca="false">IF($A58&lt;&gt;"",($H58-1)*'Project Description'!$B$10+$C58,"")</f>
        <v>57</v>
      </c>
    </row>
    <row collapsed="false" customFormat="false" customHeight="true" hidden="false" ht="13.3" outlineLevel="0" r="59">
      <c r="A59" s="0" t="n">
        <f aca="false">IF(d110cc_csv!$A59&lt;&gt;"",d110cc_csv!$A59,"")</f>
        <v>58</v>
      </c>
      <c r="B59" s="0" t="n">
        <f aca="false">IF($A59&lt;&gt;"",d110cc_csv!$C59,"")</f>
        <v>2</v>
      </c>
      <c r="C59" s="0" t="n">
        <f aca="false">IF($A59&lt;&gt;"",d110cc_csv!$D59,"")</f>
        <v>8</v>
      </c>
      <c r="D59" s="0" t="n">
        <f aca="false">IF($A59&lt;&gt;"",d110cc_csv!$E59,"")</f>
        <v>6</v>
      </c>
      <c r="E59" s="0" t="n">
        <f aca="false">IF($A59&lt;&gt;"",d110cc_csv!$F59,"")</f>
        <v>1</v>
      </c>
      <c r="F59" s="0" t="n">
        <f aca="false">IF($A59&lt;&gt;"",IF(MOD($C59,'Project Description'!$B$9)=0,'Project Description'!$B$9,MOD($C59,'Project Description'!$B$9)),"")</f>
        <v>3</v>
      </c>
      <c r="G59" s="0" t="n">
        <f aca="false">IF($A59&lt;&gt;"",IF(MOD($D59,'Project Description'!$B$7)=0,'Project Description'!$B$7,MOD($D59,'Project Description'!$B$7)),"")</f>
        <v>2</v>
      </c>
      <c r="H59" s="0" t="n">
        <f aca="false">IF($A59&lt;&gt;"",IF(MOD($D59,'Project Description'!$B$8)=0,'Project Description'!$B$8,MOD($D59,'Project Description'!$B$8)),"")</f>
        <v>6</v>
      </c>
      <c r="I59" s="0" t="n">
        <f aca="false">IF($A59&lt;&gt;"",ROUNDUP($C59/'Project Description'!$B$9,0),"")</f>
        <v>2</v>
      </c>
      <c r="J59" s="0" t="n">
        <f aca="false">IF($A59&lt;&gt;"",IF(MOD($A59,'Project Description'!$B$19)=0,'Project Description'!$B$19,MOD($A59,'Project Description'!$B$19)),"")</f>
        <v>18</v>
      </c>
      <c r="K59" s="16" t="n">
        <f aca="false">IF($A59&lt;&gt;"",ROUNDUP(D59/'Project Description'!$B$7,0),"")</f>
        <v>2</v>
      </c>
      <c r="L59" s="0" t="n">
        <f aca="false">IF($A59&lt;&gt;"",(K59-1)*'Project Description'!$B$17+I59,"")</f>
        <v>4</v>
      </c>
      <c r="M59" s="0" t="n">
        <f aca="false">IF($A59&lt;&gt;"",($G59-1)*'Project Description'!$B$9+$F59,"")</f>
        <v>8</v>
      </c>
      <c r="N59" s="0" t="n">
        <f aca="false">IF($A59&lt;&gt;"",IF(VLOOKUP($B59,LineNames!$A$2:$C$111,3,0)="Yes",1,0),"")</f>
        <v>0</v>
      </c>
      <c r="O59" s="0" t="n">
        <f aca="false">IF($A59&lt;&gt;"",($H59-1)*'Project Description'!$B$10+$C59,"")</f>
        <v>58</v>
      </c>
    </row>
    <row collapsed="false" customFormat="false" customHeight="true" hidden="false" ht="13.3" outlineLevel="0" r="60">
      <c r="A60" s="0" t="n">
        <f aca="false">IF(d110cc_csv!$A60&lt;&gt;"",d110cc_csv!$A60,"")</f>
        <v>59</v>
      </c>
      <c r="B60" s="0" t="n">
        <f aca="false">IF($A60&lt;&gt;"",d110cc_csv!$C60,"")</f>
        <v>110</v>
      </c>
      <c r="C60" s="0" t="n">
        <f aca="false">IF($A60&lt;&gt;"",d110cc_csv!$D60,"")</f>
        <v>9</v>
      </c>
      <c r="D60" s="0" t="n">
        <f aca="false">IF($A60&lt;&gt;"",d110cc_csv!$E60,"")</f>
        <v>6</v>
      </c>
      <c r="E60" s="0" t="n">
        <f aca="false">IF($A60&lt;&gt;"",d110cc_csv!$F60,"")</f>
        <v>1</v>
      </c>
      <c r="F60" s="0" t="n">
        <f aca="false">IF($A60&lt;&gt;"",IF(MOD($C60,'Project Description'!$B$9)=0,'Project Description'!$B$9,MOD($C60,'Project Description'!$B$9)),"")</f>
        <v>4</v>
      </c>
      <c r="G60" s="0" t="n">
        <f aca="false">IF($A60&lt;&gt;"",IF(MOD($D60,'Project Description'!$B$7)=0,'Project Description'!$B$7,MOD($D60,'Project Description'!$B$7)),"")</f>
        <v>2</v>
      </c>
      <c r="H60" s="0" t="n">
        <f aca="false">IF($A60&lt;&gt;"",IF(MOD($D60,'Project Description'!$B$8)=0,'Project Description'!$B$8,MOD($D60,'Project Description'!$B$8)),"")</f>
        <v>6</v>
      </c>
      <c r="I60" s="0" t="n">
        <f aca="false">IF($A60&lt;&gt;"",ROUNDUP($C60/'Project Description'!$B$9,0),"")</f>
        <v>2</v>
      </c>
      <c r="J60" s="0" t="n">
        <f aca="false">IF($A60&lt;&gt;"",IF(MOD($A60,'Project Description'!$B$19)=0,'Project Description'!$B$19,MOD($A60,'Project Description'!$B$19)),"")</f>
        <v>19</v>
      </c>
      <c r="K60" s="16" t="n">
        <f aca="false">IF($A60&lt;&gt;"",ROUNDUP(D60/'Project Description'!$B$7,0),"")</f>
        <v>2</v>
      </c>
      <c r="L60" s="0" t="n">
        <f aca="false">IF($A60&lt;&gt;"",(K60-1)*'Project Description'!$B$17+I60,"")</f>
        <v>4</v>
      </c>
      <c r="M60" s="0" t="n">
        <f aca="false">IF($A60&lt;&gt;"",($G60-1)*'Project Description'!$B$9+$F60,"")</f>
        <v>9</v>
      </c>
      <c r="N60" s="0" t="n">
        <f aca="false">IF($A60&lt;&gt;"",IF(VLOOKUP($B60,LineNames!$A$2:$C$111,3,0)="Yes",1,0),"")</f>
        <v>1</v>
      </c>
      <c r="O60" s="0" t="n">
        <f aca="false">IF($A60&lt;&gt;"",($H60-1)*'Project Description'!$B$10+$C60,"")</f>
        <v>59</v>
      </c>
    </row>
    <row collapsed="false" customFormat="false" customHeight="true" hidden="false" ht="13.3" outlineLevel="0" r="61">
      <c r="A61" s="0" t="n">
        <f aca="false">IF(d110cc_csv!$A61&lt;&gt;"",d110cc_csv!$A61,"")</f>
        <v>60</v>
      </c>
      <c r="B61" s="0" t="n">
        <f aca="false">IF($A61&lt;&gt;"",d110cc_csv!$C61,"")</f>
        <v>5</v>
      </c>
      <c r="C61" s="0" t="n">
        <f aca="false">IF($A61&lt;&gt;"",d110cc_csv!$D61,"")</f>
        <v>10</v>
      </c>
      <c r="D61" s="0" t="n">
        <f aca="false">IF($A61&lt;&gt;"",d110cc_csv!$E61,"")</f>
        <v>6</v>
      </c>
      <c r="E61" s="0" t="n">
        <f aca="false">IF($A61&lt;&gt;"",d110cc_csv!$F61,"")</f>
        <v>1</v>
      </c>
      <c r="F61" s="0" t="n">
        <f aca="false">IF($A61&lt;&gt;"",IF(MOD($C61,'Project Description'!$B$9)=0,'Project Description'!$B$9,MOD($C61,'Project Description'!$B$9)),"")</f>
        <v>5</v>
      </c>
      <c r="G61" s="0" t="n">
        <f aca="false">IF($A61&lt;&gt;"",IF(MOD($D61,'Project Description'!$B$7)=0,'Project Description'!$B$7,MOD($D61,'Project Description'!$B$7)),"")</f>
        <v>2</v>
      </c>
      <c r="H61" s="0" t="n">
        <f aca="false">IF($A61&lt;&gt;"",IF(MOD($D61,'Project Description'!$B$8)=0,'Project Description'!$B$8,MOD($D61,'Project Description'!$B$8)),"")</f>
        <v>6</v>
      </c>
      <c r="I61" s="0" t="n">
        <f aca="false">IF($A61&lt;&gt;"",ROUNDUP($C61/'Project Description'!$B$9,0),"")</f>
        <v>2</v>
      </c>
      <c r="J61" s="0" t="n">
        <f aca="false">IF($A61&lt;&gt;"",IF(MOD($A61,'Project Description'!$B$19)=0,'Project Description'!$B$19,MOD($A61,'Project Description'!$B$19)),"")</f>
        <v>20</v>
      </c>
      <c r="K61" s="16" t="n">
        <f aca="false">IF($A61&lt;&gt;"",ROUNDUP(D61/'Project Description'!$B$7,0),"")</f>
        <v>2</v>
      </c>
      <c r="L61" s="0" t="n">
        <f aca="false">IF($A61&lt;&gt;"",(K61-1)*'Project Description'!$B$17+I61,"")</f>
        <v>4</v>
      </c>
      <c r="M61" s="0" t="n">
        <f aca="false">IF($A61&lt;&gt;"",($G61-1)*'Project Description'!$B$9+$F61,"")</f>
        <v>10</v>
      </c>
      <c r="N61" s="0" t="n">
        <f aca="false">IF($A61&lt;&gt;"",IF(VLOOKUP($B61,LineNames!$A$2:$C$111,3,0)="Yes",1,0),"")</f>
        <v>0</v>
      </c>
      <c r="O61" s="0" t="n">
        <f aca="false">IF($A61&lt;&gt;"",($H61-1)*'Project Description'!$B$10+$C61,"")</f>
        <v>60</v>
      </c>
    </row>
    <row collapsed="false" customFormat="false" customHeight="true" hidden="false" ht="13.3" outlineLevel="0" r="62">
      <c r="A62" s="0" t="n">
        <f aca="false">IF(d110cc_csv!$A62&lt;&gt;"",d110cc_csv!$A62,"")</f>
        <v>61</v>
      </c>
      <c r="B62" s="0" t="n">
        <f aca="false">IF($A62&lt;&gt;"",d110cc_csv!$C62,"")</f>
        <v>51</v>
      </c>
      <c r="C62" s="0" t="n">
        <f aca="false">IF($A62&lt;&gt;"",d110cc_csv!$D62,"")</f>
        <v>1</v>
      </c>
      <c r="D62" s="0" t="n">
        <f aca="false">IF($A62&lt;&gt;"",d110cc_csv!$E62,"")</f>
        <v>7</v>
      </c>
      <c r="E62" s="0" t="n">
        <f aca="false">IF($A62&lt;&gt;"",d110cc_csv!$F62,"")</f>
        <v>1</v>
      </c>
      <c r="F62" s="0" t="n">
        <f aca="false">IF($A62&lt;&gt;"",IF(MOD($C62,'Project Description'!$B$9)=0,'Project Description'!$B$9,MOD($C62,'Project Description'!$B$9)),"")</f>
        <v>1</v>
      </c>
      <c r="G62" s="0" t="n">
        <f aca="false">IF($A62&lt;&gt;"",IF(MOD($D62,'Project Description'!$B$7)=0,'Project Description'!$B$7,MOD($D62,'Project Description'!$B$7)),"")</f>
        <v>3</v>
      </c>
      <c r="H62" s="0" t="n">
        <f aca="false">IF($A62&lt;&gt;"",IF(MOD($D62,'Project Description'!$B$8)=0,'Project Description'!$B$8,MOD($D62,'Project Description'!$B$8)),"")</f>
        <v>7</v>
      </c>
      <c r="I62" s="0" t="n">
        <f aca="false">IF($A62&lt;&gt;"",ROUNDUP($C62/'Project Description'!$B$9,0),"")</f>
        <v>1</v>
      </c>
      <c r="J62" s="0" t="n">
        <f aca="false">IF($A62&lt;&gt;"",IF(MOD($A62,'Project Description'!$B$19)=0,'Project Description'!$B$19,MOD($A62,'Project Description'!$B$19)),"")</f>
        <v>21</v>
      </c>
      <c r="K62" s="16" t="n">
        <f aca="false">IF($A62&lt;&gt;"",ROUNDUP(D62/'Project Description'!$B$7,0),"")</f>
        <v>2</v>
      </c>
      <c r="L62" s="0" t="n">
        <f aca="false">IF($A62&lt;&gt;"",(K62-1)*'Project Description'!$B$17+I62,"")</f>
        <v>3</v>
      </c>
      <c r="M62" s="0" t="n">
        <f aca="false">IF($A62&lt;&gt;"",($G62-1)*'Project Description'!$B$9+$F62,"")</f>
        <v>11</v>
      </c>
      <c r="N62" s="0" t="n">
        <f aca="false">IF($A62&lt;&gt;"",IF(VLOOKUP($B62,LineNames!$A$2:$C$111,3,0)="Yes",1,0),"")</f>
        <v>0</v>
      </c>
      <c r="O62" s="0" t="n">
        <f aca="false">IF($A62&lt;&gt;"",($H62-1)*'Project Description'!$B$10+$C62,"")</f>
        <v>61</v>
      </c>
    </row>
    <row collapsed="false" customFormat="false" customHeight="true" hidden="false" ht="13.3" outlineLevel="0" r="63">
      <c r="A63" s="0" t="n">
        <f aca="false">IF(d110cc_csv!$A63&lt;&gt;"",d110cc_csv!$A63,"")</f>
        <v>62</v>
      </c>
      <c r="B63" s="0" t="n">
        <f aca="false">IF($A63&lt;&gt;"",d110cc_csv!$C63,"")</f>
        <v>24</v>
      </c>
      <c r="C63" s="0" t="n">
        <f aca="false">IF($A63&lt;&gt;"",d110cc_csv!$D63,"")</f>
        <v>2</v>
      </c>
      <c r="D63" s="0" t="n">
        <f aca="false">IF($A63&lt;&gt;"",d110cc_csv!$E63,"")</f>
        <v>7</v>
      </c>
      <c r="E63" s="0" t="n">
        <f aca="false">IF($A63&lt;&gt;"",d110cc_csv!$F63,"")</f>
        <v>1</v>
      </c>
      <c r="F63" s="0" t="n">
        <f aca="false">IF($A63&lt;&gt;"",IF(MOD($C63,'Project Description'!$B$9)=0,'Project Description'!$B$9,MOD($C63,'Project Description'!$B$9)),"")</f>
        <v>2</v>
      </c>
      <c r="G63" s="0" t="n">
        <f aca="false">IF($A63&lt;&gt;"",IF(MOD($D63,'Project Description'!$B$7)=0,'Project Description'!$B$7,MOD($D63,'Project Description'!$B$7)),"")</f>
        <v>3</v>
      </c>
      <c r="H63" s="0" t="n">
        <f aca="false">IF($A63&lt;&gt;"",IF(MOD($D63,'Project Description'!$B$8)=0,'Project Description'!$B$8,MOD($D63,'Project Description'!$B$8)),"")</f>
        <v>7</v>
      </c>
      <c r="I63" s="0" t="n">
        <f aca="false">IF($A63&lt;&gt;"",ROUNDUP($C63/'Project Description'!$B$9,0),"")</f>
        <v>1</v>
      </c>
      <c r="J63" s="0" t="n">
        <f aca="false">IF($A63&lt;&gt;"",IF(MOD($A63,'Project Description'!$B$19)=0,'Project Description'!$B$19,MOD($A63,'Project Description'!$B$19)),"")</f>
        <v>22</v>
      </c>
      <c r="K63" s="16" t="n">
        <f aca="false">IF($A63&lt;&gt;"",ROUNDUP(D63/'Project Description'!$B$7,0),"")</f>
        <v>2</v>
      </c>
      <c r="L63" s="0" t="n">
        <f aca="false">IF($A63&lt;&gt;"",(K63-1)*'Project Description'!$B$17+I63,"")</f>
        <v>3</v>
      </c>
      <c r="M63" s="0" t="n">
        <f aca="false">IF($A63&lt;&gt;"",($G63-1)*'Project Description'!$B$9+$F63,"")</f>
        <v>12</v>
      </c>
      <c r="N63" s="0" t="n">
        <f aca="false">IF($A63&lt;&gt;"",IF(VLOOKUP($B63,LineNames!$A$2:$C$111,3,0)="Yes",1,0),"")</f>
        <v>0</v>
      </c>
      <c r="O63" s="0" t="n">
        <f aca="false">IF($A63&lt;&gt;"",($H63-1)*'Project Description'!$B$10+$C63,"")</f>
        <v>62</v>
      </c>
    </row>
    <row collapsed="false" customFormat="false" customHeight="true" hidden="false" ht="13.3" outlineLevel="0" r="64">
      <c r="A64" s="0" t="n">
        <f aca="false">IF(d110cc_csv!$A64&lt;&gt;"",d110cc_csv!$A64,"")</f>
        <v>63</v>
      </c>
      <c r="B64" s="0" t="n">
        <f aca="false">IF($A64&lt;&gt;"",d110cc_csv!$C64,"")</f>
        <v>109</v>
      </c>
      <c r="C64" s="0" t="n">
        <f aca="false">IF($A64&lt;&gt;"",d110cc_csv!$D64,"")</f>
        <v>3</v>
      </c>
      <c r="D64" s="0" t="n">
        <f aca="false">IF($A64&lt;&gt;"",d110cc_csv!$E64,"")</f>
        <v>7</v>
      </c>
      <c r="E64" s="0" t="n">
        <f aca="false">IF($A64&lt;&gt;"",d110cc_csv!$F64,"")</f>
        <v>1</v>
      </c>
      <c r="F64" s="0" t="n">
        <f aca="false">IF($A64&lt;&gt;"",IF(MOD($C64,'Project Description'!$B$9)=0,'Project Description'!$B$9,MOD($C64,'Project Description'!$B$9)),"")</f>
        <v>3</v>
      </c>
      <c r="G64" s="0" t="n">
        <f aca="false">IF($A64&lt;&gt;"",IF(MOD($D64,'Project Description'!$B$7)=0,'Project Description'!$B$7,MOD($D64,'Project Description'!$B$7)),"")</f>
        <v>3</v>
      </c>
      <c r="H64" s="0" t="n">
        <f aca="false">IF($A64&lt;&gt;"",IF(MOD($D64,'Project Description'!$B$8)=0,'Project Description'!$B$8,MOD($D64,'Project Description'!$B$8)),"")</f>
        <v>7</v>
      </c>
      <c r="I64" s="0" t="n">
        <f aca="false">IF($A64&lt;&gt;"",ROUNDUP($C64/'Project Description'!$B$9,0),"")</f>
        <v>1</v>
      </c>
      <c r="J64" s="0" t="n">
        <f aca="false">IF($A64&lt;&gt;"",IF(MOD($A64,'Project Description'!$B$19)=0,'Project Description'!$B$19,MOD($A64,'Project Description'!$B$19)),"")</f>
        <v>23</v>
      </c>
      <c r="K64" s="16" t="n">
        <f aca="false">IF($A64&lt;&gt;"",ROUNDUP(D64/'Project Description'!$B$7,0),"")</f>
        <v>2</v>
      </c>
      <c r="L64" s="0" t="n">
        <f aca="false">IF($A64&lt;&gt;"",(K64-1)*'Project Description'!$B$17+I64,"")</f>
        <v>3</v>
      </c>
      <c r="M64" s="0" t="n">
        <f aca="false">IF($A64&lt;&gt;"",($G64-1)*'Project Description'!$B$9+$F64,"")</f>
        <v>13</v>
      </c>
      <c r="N64" s="0" t="n">
        <f aca="false">IF($A64&lt;&gt;"",IF(VLOOKUP($B64,LineNames!$A$2:$C$111,3,0)="Yes",1,0),"")</f>
        <v>1</v>
      </c>
      <c r="O64" s="0" t="n">
        <f aca="false">IF($A64&lt;&gt;"",($H64-1)*'Project Description'!$B$10+$C64,"")</f>
        <v>63</v>
      </c>
    </row>
    <row collapsed="false" customFormat="false" customHeight="true" hidden="false" ht="13.3" outlineLevel="0" r="65">
      <c r="A65" s="0" t="n">
        <f aca="false">IF(d110cc_csv!$A65&lt;&gt;"",d110cc_csv!$A65,"")</f>
        <v>64</v>
      </c>
      <c r="B65" s="0" t="n">
        <f aca="false">IF($A65&lt;&gt;"",d110cc_csv!$C65,"")</f>
        <v>76</v>
      </c>
      <c r="C65" s="0" t="n">
        <f aca="false">IF($A65&lt;&gt;"",d110cc_csv!$D65,"")</f>
        <v>4</v>
      </c>
      <c r="D65" s="0" t="n">
        <f aca="false">IF($A65&lt;&gt;"",d110cc_csv!$E65,"")</f>
        <v>7</v>
      </c>
      <c r="E65" s="0" t="n">
        <f aca="false">IF($A65&lt;&gt;"",d110cc_csv!$F65,"")</f>
        <v>1</v>
      </c>
      <c r="F65" s="0" t="n">
        <f aca="false">IF($A65&lt;&gt;"",IF(MOD($C65,'Project Description'!$B$9)=0,'Project Description'!$B$9,MOD($C65,'Project Description'!$B$9)),"")</f>
        <v>4</v>
      </c>
      <c r="G65" s="0" t="n">
        <f aca="false">IF($A65&lt;&gt;"",IF(MOD($D65,'Project Description'!$B$7)=0,'Project Description'!$B$7,MOD($D65,'Project Description'!$B$7)),"")</f>
        <v>3</v>
      </c>
      <c r="H65" s="0" t="n">
        <f aca="false">IF($A65&lt;&gt;"",IF(MOD($D65,'Project Description'!$B$8)=0,'Project Description'!$B$8,MOD($D65,'Project Description'!$B$8)),"")</f>
        <v>7</v>
      </c>
      <c r="I65" s="0" t="n">
        <f aca="false">IF($A65&lt;&gt;"",ROUNDUP($C65/'Project Description'!$B$9,0),"")</f>
        <v>1</v>
      </c>
      <c r="J65" s="0" t="n">
        <f aca="false">IF($A65&lt;&gt;"",IF(MOD($A65,'Project Description'!$B$19)=0,'Project Description'!$B$19,MOD($A65,'Project Description'!$B$19)),"")</f>
        <v>24</v>
      </c>
      <c r="K65" s="16" t="n">
        <f aca="false">IF($A65&lt;&gt;"",ROUNDUP(D65/'Project Description'!$B$7,0),"")</f>
        <v>2</v>
      </c>
      <c r="L65" s="0" t="n">
        <f aca="false">IF($A65&lt;&gt;"",(K65-1)*'Project Description'!$B$17+I65,"")</f>
        <v>3</v>
      </c>
      <c r="M65" s="0" t="n">
        <f aca="false">IF($A65&lt;&gt;"",($G65-1)*'Project Description'!$B$9+$F65,"")</f>
        <v>14</v>
      </c>
      <c r="N65" s="0" t="n">
        <f aca="false">IF($A65&lt;&gt;"",IF(VLOOKUP($B65,LineNames!$A$2:$C$111,3,0)="Yes",1,0),"")</f>
        <v>0</v>
      </c>
      <c r="O65" s="0" t="n">
        <f aca="false">IF($A65&lt;&gt;"",($H65-1)*'Project Description'!$B$10+$C65,"")</f>
        <v>64</v>
      </c>
    </row>
    <row collapsed="false" customFormat="false" customHeight="true" hidden="false" ht="13.3" outlineLevel="0" r="66">
      <c r="A66" s="0" t="n">
        <f aca="false">IF(d110cc_csv!$A66&lt;&gt;"",d110cc_csv!$A66,"")</f>
        <v>65</v>
      </c>
      <c r="B66" s="0" t="n">
        <f aca="false">IF($A66&lt;&gt;"",d110cc_csv!$C66,"")</f>
        <v>32</v>
      </c>
      <c r="C66" s="0" t="n">
        <f aca="false">IF($A66&lt;&gt;"",d110cc_csv!$D66,"")</f>
        <v>5</v>
      </c>
      <c r="D66" s="0" t="n">
        <f aca="false">IF($A66&lt;&gt;"",d110cc_csv!$E66,"")</f>
        <v>7</v>
      </c>
      <c r="E66" s="0" t="n">
        <f aca="false">IF($A66&lt;&gt;"",d110cc_csv!$F66,"")</f>
        <v>1</v>
      </c>
      <c r="F66" s="0" t="n">
        <f aca="false">IF($A66&lt;&gt;"",IF(MOD($C66,'Project Description'!$B$9)=0,'Project Description'!$B$9,MOD($C66,'Project Description'!$B$9)),"")</f>
        <v>5</v>
      </c>
      <c r="G66" s="0" t="n">
        <f aca="false">IF($A66&lt;&gt;"",IF(MOD($D66,'Project Description'!$B$7)=0,'Project Description'!$B$7,MOD($D66,'Project Description'!$B$7)),"")</f>
        <v>3</v>
      </c>
      <c r="H66" s="0" t="n">
        <f aca="false">IF($A66&lt;&gt;"",IF(MOD($D66,'Project Description'!$B$8)=0,'Project Description'!$B$8,MOD($D66,'Project Description'!$B$8)),"")</f>
        <v>7</v>
      </c>
      <c r="I66" s="0" t="n">
        <f aca="false">IF($A66&lt;&gt;"",ROUNDUP($C66/'Project Description'!$B$9,0),"")</f>
        <v>1</v>
      </c>
      <c r="J66" s="0" t="n">
        <f aca="false">IF($A66&lt;&gt;"",IF(MOD($A66,'Project Description'!$B$19)=0,'Project Description'!$B$19,MOD($A66,'Project Description'!$B$19)),"")</f>
        <v>25</v>
      </c>
      <c r="K66" s="16" t="n">
        <f aca="false">IF($A66&lt;&gt;"",ROUNDUP(D66/'Project Description'!$B$7,0),"")</f>
        <v>2</v>
      </c>
      <c r="L66" s="0" t="n">
        <f aca="false">IF($A66&lt;&gt;"",(K66-1)*'Project Description'!$B$17+I66,"")</f>
        <v>3</v>
      </c>
      <c r="M66" s="0" t="n">
        <f aca="false">IF($A66&lt;&gt;"",($G66-1)*'Project Description'!$B$9+$F66,"")</f>
        <v>15</v>
      </c>
      <c r="N66" s="0" t="n">
        <f aca="false">IF($A66&lt;&gt;"",IF(VLOOKUP($B66,LineNames!$A$2:$C$111,3,0)="Yes",1,0),"")</f>
        <v>0</v>
      </c>
      <c r="O66" s="0" t="n">
        <f aca="false">IF($A66&lt;&gt;"",($H66-1)*'Project Description'!$B$10+$C66,"")</f>
        <v>65</v>
      </c>
    </row>
    <row collapsed="false" customFormat="false" customHeight="true" hidden="false" ht="13.3" outlineLevel="0" r="67">
      <c r="A67" s="0" t="n">
        <f aca="false">IF(d110cc_csv!$A67&lt;&gt;"",d110cc_csv!$A67,"")</f>
        <v>66</v>
      </c>
      <c r="B67" s="0" t="n">
        <f aca="false">IF($A67&lt;&gt;"",d110cc_csv!$C67,"")</f>
        <v>89</v>
      </c>
      <c r="C67" s="0" t="n">
        <f aca="false">IF($A67&lt;&gt;"",d110cc_csv!$D67,"")</f>
        <v>6</v>
      </c>
      <c r="D67" s="0" t="n">
        <f aca="false">IF($A67&lt;&gt;"",d110cc_csv!$E67,"")</f>
        <v>7</v>
      </c>
      <c r="E67" s="0" t="n">
        <f aca="false">IF($A67&lt;&gt;"",d110cc_csv!$F67,"")</f>
        <v>1</v>
      </c>
      <c r="F67" s="0" t="n">
        <f aca="false">IF($A67&lt;&gt;"",IF(MOD($C67,'Project Description'!$B$9)=0,'Project Description'!$B$9,MOD($C67,'Project Description'!$B$9)),"")</f>
        <v>1</v>
      </c>
      <c r="G67" s="0" t="n">
        <f aca="false">IF($A67&lt;&gt;"",IF(MOD($D67,'Project Description'!$B$7)=0,'Project Description'!$B$7,MOD($D67,'Project Description'!$B$7)),"")</f>
        <v>3</v>
      </c>
      <c r="H67" s="0" t="n">
        <f aca="false">IF($A67&lt;&gt;"",IF(MOD($D67,'Project Description'!$B$8)=0,'Project Description'!$B$8,MOD($D67,'Project Description'!$B$8)),"")</f>
        <v>7</v>
      </c>
      <c r="I67" s="0" t="n">
        <f aca="false">IF($A67&lt;&gt;"",ROUNDUP($C67/'Project Description'!$B$9,0),"")</f>
        <v>2</v>
      </c>
      <c r="J67" s="0" t="n">
        <f aca="false">IF($A67&lt;&gt;"",IF(MOD($A67,'Project Description'!$B$19)=0,'Project Description'!$B$19,MOD($A67,'Project Description'!$B$19)),"")</f>
        <v>26</v>
      </c>
      <c r="K67" s="16" t="n">
        <f aca="false">IF($A67&lt;&gt;"",ROUNDUP(D67/'Project Description'!$B$7,0),"")</f>
        <v>2</v>
      </c>
      <c r="L67" s="0" t="n">
        <f aca="false">IF($A67&lt;&gt;"",(K67-1)*'Project Description'!$B$17+I67,"")</f>
        <v>4</v>
      </c>
      <c r="M67" s="0" t="n">
        <f aca="false">IF($A67&lt;&gt;"",($G67-1)*'Project Description'!$B$9+$F67,"")</f>
        <v>11</v>
      </c>
      <c r="N67" s="0" t="n">
        <f aca="false">IF($A67&lt;&gt;"",IF(VLOOKUP($B67,LineNames!$A$2:$C$111,3,0)="Yes",1,0),"")</f>
        <v>0</v>
      </c>
      <c r="O67" s="0" t="n">
        <f aca="false">IF($A67&lt;&gt;"",($H67-1)*'Project Description'!$B$10+$C67,"")</f>
        <v>66</v>
      </c>
    </row>
    <row collapsed="false" customFormat="false" customHeight="true" hidden="false" ht="13.3" outlineLevel="0" r="68">
      <c r="A68" s="0" t="n">
        <f aca="false">IF(d110cc_csv!$A68&lt;&gt;"",d110cc_csv!$A68,"")</f>
        <v>67</v>
      </c>
      <c r="B68" s="0" t="n">
        <f aca="false">IF($A68&lt;&gt;"",d110cc_csv!$C68,"")</f>
        <v>91</v>
      </c>
      <c r="C68" s="0" t="n">
        <f aca="false">IF($A68&lt;&gt;"",d110cc_csv!$D68,"")</f>
        <v>7</v>
      </c>
      <c r="D68" s="0" t="n">
        <f aca="false">IF($A68&lt;&gt;"",d110cc_csv!$E68,"")</f>
        <v>7</v>
      </c>
      <c r="E68" s="0" t="n">
        <f aca="false">IF($A68&lt;&gt;"",d110cc_csv!$F68,"")</f>
        <v>1</v>
      </c>
      <c r="F68" s="0" t="n">
        <f aca="false">IF($A68&lt;&gt;"",IF(MOD($C68,'Project Description'!$B$9)=0,'Project Description'!$B$9,MOD($C68,'Project Description'!$B$9)),"")</f>
        <v>2</v>
      </c>
      <c r="G68" s="0" t="n">
        <f aca="false">IF($A68&lt;&gt;"",IF(MOD($D68,'Project Description'!$B$7)=0,'Project Description'!$B$7,MOD($D68,'Project Description'!$B$7)),"")</f>
        <v>3</v>
      </c>
      <c r="H68" s="0" t="n">
        <f aca="false">IF($A68&lt;&gt;"",IF(MOD($D68,'Project Description'!$B$8)=0,'Project Description'!$B$8,MOD($D68,'Project Description'!$B$8)),"")</f>
        <v>7</v>
      </c>
      <c r="I68" s="0" t="n">
        <f aca="false">IF($A68&lt;&gt;"",ROUNDUP($C68/'Project Description'!$B$9,0),"")</f>
        <v>2</v>
      </c>
      <c r="J68" s="0" t="n">
        <f aca="false">IF($A68&lt;&gt;"",IF(MOD($A68,'Project Description'!$B$19)=0,'Project Description'!$B$19,MOD($A68,'Project Description'!$B$19)),"")</f>
        <v>27</v>
      </c>
      <c r="K68" s="16" t="n">
        <f aca="false">IF($A68&lt;&gt;"",ROUNDUP(D68/'Project Description'!$B$7,0),"")</f>
        <v>2</v>
      </c>
      <c r="L68" s="0" t="n">
        <f aca="false">IF($A68&lt;&gt;"",(K68-1)*'Project Description'!$B$17+I68,"")</f>
        <v>4</v>
      </c>
      <c r="M68" s="0" t="n">
        <f aca="false">IF($A68&lt;&gt;"",($G68-1)*'Project Description'!$B$9+$F68,"")</f>
        <v>12</v>
      </c>
      <c r="N68" s="0" t="n">
        <f aca="false">IF($A68&lt;&gt;"",IF(VLOOKUP($B68,LineNames!$A$2:$C$111,3,0)="Yes",1,0),"")</f>
        <v>0</v>
      </c>
      <c r="O68" s="0" t="n">
        <f aca="false">IF($A68&lt;&gt;"",($H68-1)*'Project Description'!$B$10+$C68,"")</f>
        <v>67</v>
      </c>
    </row>
    <row collapsed="false" customFormat="false" customHeight="true" hidden="false" ht="13.3" outlineLevel="0" r="69">
      <c r="A69" s="0" t="n">
        <f aca="false">IF(d110cc_csv!$A69&lt;&gt;"",d110cc_csv!$A69,"")</f>
        <v>68</v>
      </c>
      <c r="B69" s="0" t="n">
        <f aca="false">IF($A69&lt;&gt;"",d110cc_csv!$C69,"")</f>
        <v>100</v>
      </c>
      <c r="C69" s="0" t="n">
        <f aca="false">IF($A69&lt;&gt;"",d110cc_csv!$D69,"")</f>
        <v>8</v>
      </c>
      <c r="D69" s="0" t="n">
        <f aca="false">IF($A69&lt;&gt;"",d110cc_csv!$E69,"")</f>
        <v>7</v>
      </c>
      <c r="E69" s="0" t="n">
        <f aca="false">IF($A69&lt;&gt;"",d110cc_csv!$F69,"")</f>
        <v>1</v>
      </c>
      <c r="F69" s="0" t="n">
        <f aca="false">IF($A69&lt;&gt;"",IF(MOD($C69,'Project Description'!$B$9)=0,'Project Description'!$B$9,MOD($C69,'Project Description'!$B$9)),"")</f>
        <v>3</v>
      </c>
      <c r="G69" s="0" t="n">
        <f aca="false">IF($A69&lt;&gt;"",IF(MOD($D69,'Project Description'!$B$7)=0,'Project Description'!$B$7,MOD($D69,'Project Description'!$B$7)),"")</f>
        <v>3</v>
      </c>
      <c r="H69" s="0" t="n">
        <f aca="false">IF($A69&lt;&gt;"",IF(MOD($D69,'Project Description'!$B$8)=0,'Project Description'!$B$8,MOD($D69,'Project Description'!$B$8)),"")</f>
        <v>7</v>
      </c>
      <c r="I69" s="0" t="n">
        <f aca="false">IF($A69&lt;&gt;"",ROUNDUP($C69/'Project Description'!$B$9,0),"")</f>
        <v>2</v>
      </c>
      <c r="J69" s="0" t="n">
        <f aca="false">IF($A69&lt;&gt;"",IF(MOD($A69,'Project Description'!$B$19)=0,'Project Description'!$B$19,MOD($A69,'Project Description'!$B$19)),"")</f>
        <v>28</v>
      </c>
      <c r="K69" s="16" t="n">
        <f aca="false">IF($A69&lt;&gt;"",ROUNDUP(D69/'Project Description'!$B$7,0),"")</f>
        <v>2</v>
      </c>
      <c r="L69" s="0" t="n">
        <f aca="false">IF($A69&lt;&gt;"",(K69-1)*'Project Description'!$B$17+I69,"")</f>
        <v>4</v>
      </c>
      <c r="M69" s="0" t="n">
        <f aca="false">IF($A69&lt;&gt;"",($G69-1)*'Project Description'!$B$9+$F69,"")</f>
        <v>13</v>
      </c>
      <c r="N69" s="0" t="n">
        <f aca="false">IF($A69&lt;&gt;"",IF(VLOOKUP($B69,LineNames!$A$2:$C$111,3,0)="Yes",1,0),"")</f>
        <v>0</v>
      </c>
      <c r="O69" s="0" t="n">
        <f aca="false">IF($A69&lt;&gt;"",($H69-1)*'Project Description'!$B$10+$C69,"")</f>
        <v>68</v>
      </c>
    </row>
    <row collapsed="false" customFormat="false" customHeight="true" hidden="false" ht="13.3" outlineLevel="0" r="70">
      <c r="A70" s="0" t="n">
        <f aca="false">IF(d110cc_csv!$A70&lt;&gt;"",d110cc_csv!$A70,"")</f>
        <v>69</v>
      </c>
      <c r="B70" s="0" t="n">
        <f aca="false">IF($A70&lt;&gt;"",d110cc_csv!$C70,"")</f>
        <v>87</v>
      </c>
      <c r="C70" s="0" t="n">
        <f aca="false">IF($A70&lt;&gt;"",d110cc_csv!$D70,"")</f>
        <v>9</v>
      </c>
      <c r="D70" s="0" t="n">
        <f aca="false">IF($A70&lt;&gt;"",d110cc_csv!$E70,"")</f>
        <v>7</v>
      </c>
      <c r="E70" s="0" t="n">
        <f aca="false">IF($A70&lt;&gt;"",d110cc_csv!$F70,"")</f>
        <v>1</v>
      </c>
      <c r="F70" s="0" t="n">
        <f aca="false">IF($A70&lt;&gt;"",IF(MOD($C70,'Project Description'!$B$9)=0,'Project Description'!$B$9,MOD($C70,'Project Description'!$B$9)),"")</f>
        <v>4</v>
      </c>
      <c r="G70" s="0" t="n">
        <f aca="false">IF($A70&lt;&gt;"",IF(MOD($D70,'Project Description'!$B$7)=0,'Project Description'!$B$7,MOD($D70,'Project Description'!$B$7)),"")</f>
        <v>3</v>
      </c>
      <c r="H70" s="0" t="n">
        <f aca="false">IF($A70&lt;&gt;"",IF(MOD($D70,'Project Description'!$B$8)=0,'Project Description'!$B$8,MOD($D70,'Project Description'!$B$8)),"")</f>
        <v>7</v>
      </c>
      <c r="I70" s="0" t="n">
        <f aca="false">IF($A70&lt;&gt;"",ROUNDUP($C70/'Project Description'!$B$9,0),"")</f>
        <v>2</v>
      </c>
      <c r="J70" s="0" t="n">
        <f aca="false">IF($A70&lt;&gt;"",IF(MOD($A70,'Project Description'!$B$19)=0,'Project Description'!$B$19,MOD($A70,'Project Description'!$B$19)),"")</f>
        <v>29</v>
      </c>
      <c r="K70" s="16" t="n">
        <f aca="false">IF($A70&lt;&gt;"",ROUNDUP(D70/'Project Description'!$B$7,0),"")</f>
        <v>2</v>
      </c>
      <c r="L70" s="0" t="n">
        <f aca="false">IF($A70&lt;&gt;"",(K70-1)*'Project Description'!$B$17+I70,"")</f>
        <v>4</v>
      </c>
      <c r="M70" s="0" t="n">
        <f aca="false">IF($A70&lt;&gt;"",($G70-1)*'Project Description'!$B$9+$F70,"")</f>
        <v>14</v>
      </c>
      <c r="N70" s="0" t="n">
        <f aca="false">IF($A70&lt;&gt;"",IF(VLOOKUP($B70,LineNames!$A$2:$C$111,3,0)="Yes",1,0),"")</f>
        <v>0</v>
      </c>
      <c r="O70" s="0" t="n">
        <f aca="false">IF($A70&lt;&gt;"",($H70-1)*'Project Description'!$B$10+$C70,"")</f>
        <v>69</v>
      </c>
    </row>
    <row collapsed="false" customFormat="false" customHeight="true" hidden="false" ht="13.3" outlineLevel="0" r="71">
      <c r="A71" s="0" t="n">
        <f aca="false">IF(d110cc_csv!$A71&lt;&gt;"",d110cc_csv!$A71,"")</f>
        <v>70</v>
      </c>
      <c r="B71" s="0" t="n">
        <f aca="false">IF($A71&lt;&gt;"",d110cc_csv!$C71,"")</f>
        <v>69</v>
      </c>
      <c r="C71" s="0" t="n">
        <f aca="false">IF($A71&lt;&gt;"",d110cc_csv!$D71,"")</f>
        <v>10</v>
      </c>
      <c r="D71" s="0" t="n">
        <f aca="false">IF($A71&lt;&gt;"",d110cc_csv!$E71,"")</f>
        <v>7</v>
      </c>
      <c r="E71" s="0" t="n">
        <f aca="false">IF($A71&lt;&gt;"",d110cc_csv!$F71,"")</f>
        <v>1</v>
      </c>
      <c r="F71" s="0" t="n">
        <f aca="false">IF($A71&lt;&gt;"",IF(MOD($C71,'Project Description'!$B$9)=0,'Project Description'!$B$9,MOD($C71,'Project Description'!$B$9)),"")</f>
        <v>5</v>
      </c>
      <c r="G71" s="0" t="n">
        <f aca="false">IF($A71&lt;&gt;"",IF(MOD($D71,'Project Description'!$B$7)=0,'Project Description'!$B$7,MOD($D71,'Project Description'!$B$7)),"")</f>
        <v>3</v>
      </c>
      <c r="H71" s="0" t="n">
        <f aca="false">IF($A71&lt;&gt;"",IF(MOD($D71,'Project Description'!$B$8)=0,'Project Description'!$B$8,MOD($D71,'Project Description'!$B$8)),"")</f>
        <v>7</v>
      </c>
      <c r="I71" s="0" t="n">
        <f aca="false">IF($A71&lt;&gt;"",ROUNDUP($C71/'Project Description'!$B$9,0),"")</f>
        <v>2</v>
      </c>
      <c r="J71" s="0" t="n">
        <f aca="false">IF($A71&lt;&gt;"",IF(MOD($A71,'Project Description'!$B$19)=0,'Project Description'!$B$19,MOD($A71,'Project Description'!$B$19)),"")</f>
        <v>30</v>
      </c>
      <c r="K71" s="16" t="n">
        <f aca="false">IF($A71&lt;&gt;"",ROUNDUP(D71/'Project Description'!$B$7,0),"")</f>
        <v>2</v>
      </c>
      <c r="L71" s="0" t="n">
        <f aca="false">IF($A71&lt;&gt;"",(K71-1)*'Project Description'!$B$17+I71,"")</f>
        <v>4</v>
      </c>
      <c r="M71" s="0" t="n">
        <f aca="false">IF($A71&lt;&gt;"",($G71-1)*'Project Description'!$B$9+$F71,"")</f>
        <v>15</v>
      </c>
      <c r="N71" s="0" t="n">
        <f aca="false">IF($A71&lt;&gt;"",IF(VLOOKUP($B71,LineNames!$A$2:$C$111,3,0)="Yes",1,0),"")</f>
        <v>0</v>
      </c>
      <c r="O71" s="0" t="n">
        <f aca="false">IF($A71&lt;&gt;"",($H71-1)*'Project Description'!$B$10+$C71,"")</f>
        <v>70</v>
      </c>
    </row>
    <row collapsed="false" customFormat="false" customHeight="true" hidden="false" ht="13.3" outlineLevel="0" r="72">
      <c r="A72" s="0" t="n">
        <f aca="false">IF(d110cc_csv!$A72&lt;&gt;"",d110cc_csv!$A72,"")</f>
        <v>71</v>
      </c>
      <c r="B72" s="0" t="n">
        <f aca="false">IF($A72&lt;&gt;"",d110cc_csv!$C72,"")</f>
        <v>18</v>
      </c>
      <c r="C72" s="0" t="n">
        <f aca="false">IF($A72&lt;&gt;"",d110cc_csv!$D72,"")</f>
        <v>1</v>
      </c>
      <c r="D72" s="0" t="n">
        <f aca="false">IF($A72&lt;&gt;"",d110cc_csv!$E72,"")</f>
        <v>8</v>
      </c>
      <c r="E72" s="0" t="n">
        <f aca="false">IF($A72&lt;&gt;"",d110cc_csv!$F72,"")</f>
        <v>1</v>
      </c>
      <c r="F72" s="0" t="n">
        <f aca="false">IF($A72&lt;&gt;"",IF(MOD($C72,'Project Description'!$B$9)=0,'Project Description'!$B$9,MOD($C72,'Project Description'!$B$9)),"")</f>
        <v>1</v>
      </c>
      <c r="G72" s="0" t="n">
        <f aca="false">IF($A72&lt;&gt;"",IF(MOD($D72,'Project Description'!$B$7)=0,'Project Description'!$B$7,MOD($D72,'Project Description'!$B$7)),"")</f>
        <v>4</v>
      </c>
      <c r="H72" s="0" t="n">
        <f aca="false">IF($A72&lt;&gt;"",IF(MOD($D72,'Project Description'!$B$8)=0,'Project Description'!$B$8,MOD($D72,'Project Description'!$B$8)),"")</f>
        <v>8</v>
      </c>
      <c r="I72" s="0" t="n">
        <f aca="false">IF($A72&lt;&gt;"",ROUNDUP($C72/'Project Description'!$B$9,0),"")</f>
        <v>1</v>
      </c>
      <c r="J72" s="0" t="n">
        <f aca="false">IF($A72&lt;&gt;"",IF(MOD($A72,'Project Description'!$B$19)=0,'Project Description'!$B$19,MOD($A72,'Project Description'!$B$19)),"")</f>
        <v>31</v>
      </c>
      <c r="K72" s="16" t="n">
        <f aca="false">IF($A72&lt;&gt;"",ROUNDUP(D72/'Project Description'!$B$7,0),"")</f>
        <v>2</v>
      </c>
      <c r="L72" s="0" t="n">
        <f aca="false">IF($A72&lt;&gt;"",(K72-1)*'Project Description'!$B$17+I72,"")</f>
        <v>3</v>
      </c>
      <c r="M72" s="0" t="n">
        <f aca="false">IF($A72&lt;&gt;"",($G72-1)*'Project Description'!$B$9+$F72,"")</f>
        <v>16</v>
      </c>
      <c r="N72" s="0" t="n">
        <f aca="false">IF($A72&lt;&gt;"",IF(VLOOKUP($B72,LineNames!$A$2:$C$111,3,0)="Yes",1,0),"")</f>
        <v>0</v>
      </c>
      <c r="O72" s="0" t="n">
        <f aca="false">IF($A72&lt;&gt;"",($H72-1)*'Project Description'!$B$10+$C72,"")</f>
        <v>71</v>
      </c>
    </row>
    <row collapsed="false" customFormat="false" customHeight="true" hidden="false" ht="13.3" outlineLevel="0" r="73">
      <c r="A73" s="0" t="n">
        <f aca="false">IF(d110cc_csv!$A73&lt;&gt;"",d110cc_csv!$A73,"")</f>
        <v>72</v>
      </c>
      <c r="B73" s="0" t="n">
        <f aca="false">IF($A73&lt;&gt;"",d110cc_csv!$C73,"")</f>
        <v>110</v>
      </c>
      <c r="C73" s="0" t="n">
        <f aca="false">IF($A73&lt;&gt;"",d110cc_csv!$D73,"")</f>
        <v>2</v>
      </c>
      <c r="D73" s="0" t="n">
        <f aca="false">IF($A73&lt;&gt;"",d110cc_csv!$E73,"")</f>
        <v>8</v>
      </c>
      <c r="E73" s="0" t="n">
        <f aca="false">IF($A73&lt;&gt;"",d110cc_csv!$F73,"")</f>
        <v>1</v>
      </c>
      <c r="F73" s="0" t="n">
        <f aca="false">IF($A73&lt;&gt;"",IF(MOD($C73,'Project Description'!$B$9)=0,'Project Description'!$B$9,MOD($C73,'Project Description'!$B$9)),"")</f>
        <v>2</v>
      </c>
      <c r="G73" s="0" t="n">
        <f aca="false">IF($A73&lt;&gt;"",IF(MOD($D73,'Project Description'!$B$7)=0,'Project Description'!$B$7,MOD($D73,'Project Description'!$B$7)),"")</f>
        <v>4</v>
      </c>
      <c r="H73" s="0" t="n">
        <f aca="false">IF($A73&lt;&gt;"",IF(MOD($D73,'Project Description'!$B$8)=0,'Project Description'!$B$8,MOD($D73,'Project Description'!$B$8)),"")</f>
        <v>8</v>
      </c>
      <c r="I73" s="0" t="n">
        <f aca="false">IF($A73&lt;&gt;"",ROUNDUP($C73/'Project Description'!$B$9,0),"")</f>
        <v>1</v>
      </c>
      <c r="J73" s="0" t="n">
        <f aca="false">IF($A73&lt;&gt;"",IF(MOD($A73,'Project Description'!$B$19)=0,'Project Description'!$B$19,MOD($A73,'Project Description'!$B$19)),"")</f>
        <v>32</v>
      </c>
      <c r="K73" s="16" t="n">
        <f aca="false">IF($A73&lt;&gt;"",ROUNDUP(D73/'Project Description'!$B$7,0),"")</f>
        <v>2</v>
      </c>
      <c r="L73" s="0" t="n">
        <f aca="false">IF($A73&lt;&gt;"",(K73-1)*'Project Description'!$B$17+I73,"")</f>
        <v>3</v>
      </c>
      <c r="M73" s="0" t="n">
        <f aca="false">IF($A73&lt;&gt;"",($G73-1)*'Project Description'!$B$9+$F73,"")</f>
        <v>17</v>
      </c>
      <c r="N73" s="0" t="n">
        <f aca="false">IF($A73&lt;&gt;"",IF(VLOOKUP($B73,LineNames!$A$2:$C$111,3,0)="Yes",1,0),"")</f>
        <v>1</v>
      </c>
      <c r="O73" s="0" t="n">
        <f aca="false">IF($A73&lt;&gt;"",($H73-1)*'Project Description'!$B$10+$C73,"")</f>
        <v>72</v>
      </c>
    </row>
    <row collapsed="false" customFormat="false" customHeight="true" hidden="false" ht="13.3" outlineLevel="0" r="74">
      <c r="A74" s="0" t="n">
        <f aca="false">IF(d110cc_csv!$A74&lt;&gt;"",d110cc_csv!$A74,"")</f>
        <v>73</v>
      </c>
      <c r="B74" s="0" t="n">
        <f aca="false">IF($A74&lt;&gt;"",d110cc_csv!$C74,"")</f>
        <v>39</v>
      </c>
      <c r="C74" s="0" t="n">
        <f aca="false">IF($A74&lt;&gt;"",d110cc_csv!$D74,"")</f>
        <v>3</v>
      </c>
      <c r="D74" s="0" t="n">
        <f aca="false">IF($A74&lt;&gt;"",d110cc_csv!$E74,"")</f>
        <v>8</v>
      </c>
      <c r="E74" s="0" t="n">
        <f aca="false">IF($A74&lt;&gt;"",d110cc_csv!$F74,"")</f>
        <v>1</v>
      </c>
      <c r="F74" s="0" t="n">
        <f aca="false">IF($A74&lt;&gt;"",IF(MOD($C74,'Project Description'!$B$9)=0,'Project Description'!$B$9,MOD($C74,'Project Description'!$B$9)),"")</f>
        <v>3</v>
      </c>
      <c r="G74" s="0" t="n">
        <f aca="false">IF($A74&lt;&gt;"",IF(MOD($D74,'Project Description'!$B$7)=0,'Project Description'!$B$7,MOD($D74,'Project Description'!$B$7)),"")</f>
        <v>4</v>
      </c>
      <c r="H74" s="0" t="n">
        <f aca="false">IF($A74&lt;&gt;"",IF(MOD($D74,'Project Description'!$B$8)=0,'Project Description'!$B$8,MOD($D74,'Project Description'!$B$8)),"")</f>
        <v>8</v>
      </c>
      <c r="I74" s="0" t="n">
        <f aca="false">IF($A74&lt;&gt;"",ROUNDUP($C74/'Project Description'!$B$9,0),"")</f>
        <v>1</v>
      </c>
      <c r="J74" s="0" t="n">
        <f aca="false">IF($A74&lt;&gt;"",IF(MOD($A74,'Project Description'!$B$19)=0,'Project Description'!$B$19,MOD($A74,'Project Description'!$B$19)),"")</f>
        <v>33</v>
      </c>
      <c r="K74" s="16" t="n">
        <f aca="false">IF($A74&lt;&gt;"",ROUNDUP(D74/'Project Description'!$B$7,0),"")</f>
        <v>2</v>
      </c>
      <c r="L74" s="0" t="n">
        <f aca="false">IF($A74&lt;&gt;"",(K74-1)*'Project Description'!$B$17+I74,"")</f>
        <v>3</v>
      </c>
      <c r="M74" s="0" t="n">
        <f aca="false">IF($A74&lt;&gt;"",($G74-1)*'Project Description'!$B$9+$F74,"")</f>
        <v>18</v>
      </c>
      <c r="N74" s="0" t="n">
        <f aca="false">IF($A74&lt;&gt;"",IF(VLOOKUP($B74,LineNames!$A$2:$C$111,3,0)="Yes",1,0),"")</f>
        <v>0</v>
      </c>
      <c r="O74" s="0" t="n">
        <f aca="false">IF($A74&lt;&gt;"",($H74-1)*'Project Description'!$B$10+$C74,"")</f>
        <v>73</v>
      </c>
    </row>
    <row collapsed="false" customFormat="false" customHeight="true" hidden="false" ht="13.3" outlineLevel="0" r="75">
      <c r="A75" s="0" t="n">
        <f aca="false">IF(d110cc_csv!$A75&lt;&gt;"",d110cc_csv!$A75,"")</f>
        <v>74</v>
      </c>
      <c r="B75" s="0" t="n">
        <f aca="false">IF($A75&lt;&gt;"",d110cc_csv!$C75,"")</f>
        <v>31</v>
      </c>
      <c r="C75" s="0" t="n">
        <f aca="false">IF($A75&lt;&gt;"",d110cc_csv!$D75,"")</f>
        <v>4</v>
      </c>
      <c r="D75" s="0" t="n">
        <f aca="false">IF($A75&lt;&gt;"",d110cc_csv!$E75,"")</f>
        <v>8</v>
      </c>
      <c r="E75" s="0" t="n">
        <f aca="false">IF($A75&lt;&gt;"",d110cc_csv!$F75,"")</f>
        <v>1</v>
      </c>
      <c r="F75" s="0" t="n">
        <f aca="false">IF($A75&lt;&gt;"",IF(MOD($C75,'Project Description'!$B$9)=0,'Project Description'!$B$9,MOD($C75,'Project Description'!$B$9)),"")</f>
        <v>4</v>
      </c>
      <c r="G75" s="0" t="n">
        <f aca="false">IF($A75&lt;&gt;"",IF(MOD($D75,'Project Description'!$B$7)=0,'Project Description'!$B$7,MOD($D75,'Project Description'!$B$7)),"")</f>
        <v>4</v>
      </c>
      <c r="H75" s="0" t="n">
        <f aca="false">IF($A75&lt;&gt;"",IF(MOD($D75,'Project Description'!$B$8)=0,'Project Description'!$B$8,MOD($D75,'Project Description'!$B$8)),"")</f>
        <v>8</v>
      </c>
      <c r="I75" s="0" t="n">
        <f aca="false">IF($A75&lt;&gt;"",ROUNDUP($C75/'Project Description'!$B$9,0),"")</f>
        <v>1</v>
      </c>
      <c r="J75" s="0" t="n">
        <f aca="false">IF($A75&lt;&gt;"",IF(MOD($A75,'Project Description'!$B$19)=0,'Project Description'!$B$19,MOD($A75,'Project Description'!$B$19)),"")</f>
        <v>34</v>
      </c>
      <c r="K75" s="16" t="n">
        <f aca="false">IF($A75&lt;&gt;"",ROUNDUP(D75/'Project Description'!$B$7,0),"")</f>
        <v>2</v>
      </c>
      <c r="L75" s="0" t="n">
        <f aca="false">IF($A75&lt;&gt;"",(K75-1)*'Project Description'!$B$17+I75,"")</f>
        <v>3</v>
      </c>
      <c r="M75" s="0" t="n">
        <f aca="false">IF($A75&lt;&gt;"",($G75-1)*'Project Description'!$B$9+$F75,"")</f>
        <v>19</v>
      </c>
      <c r="N75" s="0" t="n">
        <f aca="false">IF($A75&lt;&gt;"",IF(VLOOKUP($B75,LineNames!$A$2:$C$111,3,0)="Yes",1,0),"")</f>
        <v>0</v>
      </c>
      <c r="O75" s="0" t="n">
        <f aca="false">IF($A75&lt;&gt;"",($H75-1)*'Project Description'!$B$10+$C75,"")</f>
        <v>74</v>
      </c>
    </row>
    <row collapsed="false" customFormat="false" customHeight="true" hidden="false" ht="13.3" outlineLevel="0" r="76">
      <c r="A76" s="0" t="n">
        <f aca="false">IF(d110cc_csv!$A76&lt;&gt;"",d110cc_csv!$A76,"")</f>
        <v>75</v>
      </c>
      <c r="B76" s="0" t="n">
        <f aca="false">IF($A76&lt;&gt;"",d110cc_csv!$C76,"")</f>
        <v>70</v>
      </c>
      <c r="C76" s="0" t="n">
        <f aca="false">IF($A76&lt;&gt;"",d110cc_csv!$D76,"")</f>
        <v>5</v>
      </c>
      <c r="D76" s="0" t="n">
        <f aca="false">IF($A76&lt;&gt;"",d110cc_csv!$E76,"")</f>
        <v>8</v>
      </c>
      <c r="E76" s="0" t="n">
        <f aca="false">IF($A76&lt;&gt;"",d110cc_csv!$F76,"")</f>
        <v>1</v>
      </c>
      <c r="F76" s="0" t="n">
        <f aca="false">IF($A76&lt;&gt;"",IF(MOD($C76,'Project Description'!$B$9)=0,'Project Description'!$B$9,MOD($C76,'Project Description'!$B$9)),"")</f>
        <v>5</v>
      </c>
      <c r="G76" s="0" t="n">
        <f aca="false">IF($A76&lt;&gt;"",IF(MOD($D76,'Project Description'!$B$7)=0,'Project Description'!$B$7,MOD($D76,'Project Description'!$B$7)),"")</f>
        <v>4</v>
      </c>
      <c r="H76" s="0" t="n">
        <f aca="false">IF($A76&lt;&gt;"",IF(MOD($D76,'Project Description'!$B$8)=0,'Project Description'!$B$8,MOD($D76,'Project Description'!$B$8)),"")</f>
        <v>8</v>
      </c>
      <c r="I76" s="0" t="n">
        <f aca="false">IF($A76&lt;&gt;"",ROUNDUP($C76/'Project Description'!$B$9,0),"")</f>
        <v>1</v>
      </c>
      <c r="J76" s="0" t="n">
        <f aca="false">IF($A76&lt;&gt;"",IF(MOD($A76,'Project Description'!$B$19)=0,'Project Description'!$B$19,MOD($A76,'Project Description'!$B$19)),"")</f>
        <v>35</v>
      </c>
      <c r="K76" s="16" t="n">
        <f aca="false">IF($A76&lt;&gt;"",ROUNDUP(D76/'Project Description'!$B$7,0),"")</f>
        <v>2</v>
      </c>
      <c r="L76" s="0" t="n">
        <f aca="false">IF($A76&lt;&gt;"",(K76-1)*'Project Description'!$B$17+I76,"")</f>
        <v>3</v>
      </c>
      <c r="M76" s="0" t="n">
        <f aca="false">IF($A76&lt;&gt;"",($G76-1)*'Project Description'!$B$9+$F76,"")</f>
        <v>20</v>
      </c>
      <c r="N76" s="0" t="n">
        <f aca="false">IF($A76&lt;&gt;"",IF(VLOOKUP($B76,LineNames!$A$2:$C$111,3,0)="Yes",1,0),"")</f>
        <v>0</v>
      </c>
      <c r="O76" s="0" t="n">
        <f aca="false">IF($A76&lt;&gt;"",($H76-1)*'Project Description'!$B$10+$C76,"")</f>
        <v>75</v>
      </c>
    </row>
    <row collapsed="false" customFormat="false" customHeight="true" hidden="false" ht="13.3" outlineLevel="0" r="77">
      <c r="A77" s="0" t="n">
        <f aca="false">IF(d110cc_csv!$A77&lt;&gt;"",d110cc_csv!$A77,"")</f>
        <v>76</v>
      </c>
      <c r="B77" s="0" t="n">
        <f aca="false">IF($A77&lt;&gt;"",d110cc_csv!$C77,"")</f>
        <v>45</v>
      </c>
      <c r="C77" s="0" t="n">
        <f aca="false">IF($A77&lt;&gt;"",d110cc_csv!$D77,"")</f>
        <v>6</v>
      </c>
      <c r="D77" s="0" t="n">
        <f aca="false">IF($A77&lt;&gt;"",d110cc_csv!$E77,"")</f>
        <v>8</v>
      </c>
      <c r="E77" s="0" t="n">
        <f aca="false">IF($A77&lt;&gt;"",d110cc_csv!$F77,"")</f>
        <v>1</v>
      </c>
      <c r="F77" s="0" t="n">
        <f aca="false">IF($A77&lt;&gt;"",IF(MOD($C77,'Project Description'!$B$9)=0,'Project Description'!$B$9,MOD($C77,'Project Description'!$B$9)),"")</f>
        <v>1</v>
      </c>
      <c r="G77" s="0" t="n">
        <f aca="false">IF($A77&lt;&gt;"",IF(MOD($D77,'Project Description'!$B$7)=0,'Project Description'!$B$7,MOD($D77,'Project Description'!$B$7)),"")</f>
        <v>4</v>
      </c>
      <c r="H77" s="0" t="n">
        <f aca="false">IF($A77&lt;&gt;"",IF(MOD($D77,'Project Description'!$B$8)=0,'Project Description'!$B$8,MOD($D77,'Project Description'!$B$8)),"")</f>
        <v>8</v>
      </c>
      <c r="I77" s="0" t="n">
        <f aca="false">IF($A77&lt;&gt;"",ROUNDUP($C77/'Project Description'!$B$9,0),"")</f>
        <v>2</v>
      </c>
      <c r="J77" s="0" t="n">
        <f aca="false">IF($A77&lt;&gt;"",IF(MOD($A77,'Project Description'!$B$19)=0,'Project Description'!$B$19,MOD($A77,'Project Description'!$B$19)),"")</f>
        <v>36</v>
      </c>
      <c r="K77" s="16" t="n">
        <f aca="false">IF($A77&lt;&gt;"",ROUNDUP(D77/'Project Description'!$B$7,0),"")</f>
        <v>2</v>
      </c>
      <c r="L77" s="0" t="n">
        <f aca="false">IF($A77&lt;&gt;"",(K77-1)*'Project Description'!$B$17+I77,"")</f>
        <v>4</v>
      </c>
      <c r="M77" s="0" t="n">
        <f aca="false">IF($A77&lt;&gt;"",($G77-1)*'Project Description'!$B$9+$F77,"")</f>
        <v>16</v>
      </c>
      <c r="N77" s="0" t="n">
        <f aca="false">IF($A77&lt;&gt;"",IF(VLOOKUP($B77,LineNames!$A$2:$C$111,3,0)="Yes",1,0),"")</f>
        <v>0</v>
      </c>
      <c r="O77" s="0" t="n">
        <f aca="false">IF($A77&lt;&gt;"",($H77-1)*'Project Description'!$B$10+$C77,"")</f>
        <v>76</v>
      </c>
    </row>
    <row collapsed="false" customFormat="false" customHeight="true" hidden="false" ht="13.3" outlineLevel="0" r="78">
      <c r="A78" s="0" t="n">
        <f aca="false">IF(d110cc_csv!$A78&lt;&gt;"",d110cc_csv!$A78,"")</f>
        <v>77</v>
      </c>
      <c r="B78" s="0" t="n">
        <f aca="false">IF($A78&lt;&gt;"",d110cc_csv!$C78,"")</f>
        <v>109</v>
      </c>
      <c r="C78" s="0" t="n">
        <f aca="false">IF($A78&lt;&gt;"",d110cc_csv!$D78,"")</f>
        <v>7</v>
      </c>
      <c r="D78" s="0" t="n">
        <f aca="false">IF($A78&lt;&gt;"",d110cc_csv!$E78,"")</f>
        <v>8</v>
      </c>
      <c r="E78" s="0" t="n">
        <f aca="false">IF($A78&lt;&gt;"",d110cc_csv!$F78,"")</f>
        <v>1</v>
      </c>
      <c r="F78" s="0" t="n">
        <f aca="false">IF($A78&lt;&gt;"",IF(MOD($C78,'Project Description'!$B$9)=0,'Project Description'!$B$9,MOD($C78,'Project Description'!$B$9)),"")</f>
        <v>2</v>
      </c>
      <c r="G78" s="0" t="n">
        <f aca="false">IF($A78&lt;&gt;"",IF(MOD($D78,'Project Description'!$B$7)=0,'Project Description'!$B$7,MOD($D78,'Project Description'!$B$7)),"")</f>
        <v>4</v>
      </c>
      <c r="H78" s="0" t="n">
        <f aca="false">IF($A78&lt;&gt;"",IF(MOD($D78,'Project Description'!$B$8)=0,'Project Description'!$B$8,MOD($D78,'Project Description'!$B$8)),"")</f>
        <v>8</v>
      </c>
      <c r="I78" s="0" t="n">
        <f aca="false">IF($A78&lt;&gt;"",ROUNDUP($C78/'Project Description'!$B$9,0),"")</f>
        <v>2</v>
      </c>
      <c r="J78" s="0" t="n">
        <f aca="false">IF($A78&lt;&gt;"",IF(MOD($A78,'Project Description'!$B$19)=0,'Project Description'!$B$19,MOD($A78,'Project Description'!$B$19)),"")</f>
        <v>37</v>
      </c>
      <c r="K78" s="16" t="n">
        <f aca="false">IF($A78&lt;&gt;"",ROUNDUP(D78/'Project Description'!$B$7,0),"")</f>
        <v>2</v>
      </c>
      <c r="L78" s="0" t="n">
        <f aca="false">IF($A78&lt;&gt;"",(K78-1)*'Project Description'!$B$17+I78,"")</f>
        <v>4</v>
      </c>
      <c r="M78" s="0" t="n">
        <f aca="false">IF($A78&lt;&gt;"",($G78-1)*'Project Description'!$B$9+$F78,"")</f>
        <v>17</v>
      </c>
      <c r="N78" s="0" t="n">
        <f aca="false">IF($A78&lt;&gt;"",IF(VLOOKUP($B78,LineNames!$A$2:$C$111,3,0)="Yes",1,0),"")</f>
        <v>1</v>
      </c>
      <c r="O78" s="0" t="n">
        <f aca="false">IF($A78&lt;&gt;"",($H78-1)*'Project Description'!$B$10+$C78,"")</f>
        <v>77</v>
      </c>
    </row>
    <row collapsed="false" customFormat="false" customHeight="true" hidden="false" ht="13.3" outlineLevel="0" r="79">
      <c r="A79" s="0" t="n">
        <f aca="false">IF(d110cc_csv!$A79&lt;&gt;"",d110cc_csv!$A79,"")</f>
        <v>78</v>
      </c>
      <c r="B79" s="0" t="n">
        <f aca="false">IF($A79&lt;&gt;"",d110cc_csv!$C79,"")</f>
        <v>73</v>
      </c>
      <c r="C79" s="0" t="n">
        <f aca="false">IF($A79&lt;&gt;"",d110cc_csv!$D79,"")</f>
        <v>8</v>
      </c>
      <c r="D79" s="0" t="n">
        <f aca="false">IF($A79&lt;&gt;"",d110cc_csv!$E79,"")</f>
        <v>8</v>
      </c>
      <c r="E79" s="0" t="n">
        <f aca="false">IF($A79&lt;&gt;"",d110cc_csv!$F79,"")</f>
        <v>1</v>
      </c>
      <c r="F79" s="0" t="n">
        <f aca="false">IF($A79&lt;&gt;"",IF(MOD($C79,'Project Description'!$B$9)=0,'Project Description'!$B$9,MOD($C79,'Project Description'!$B$9)),"")</f>
        <v>3</v>
      </c>
      <c r="G79" s="0" t="n">
        <f aca="false">IF($A79&lt;&gt;"",IF(MOD($D79,'Project Description'!$B$7)=0,'Project Description'!$B$7,MOD($D79,'Project Description'!$B$7)),"")</f>
        <v>4</v>
      </c>
      <c r="H79" s="0" t="n">
        <f aca="false">IF($A79&lt;&gt;"",IF(MOD($D79,'Project Description'!$B$8)=0,'Project Description'!$B$8,MOD($D79,'Project Description'!$B$8)),"")</f>
        <v>8</v>
      </c>
      <c r="I79" s="0" t="n">
        <f aca="false">IF($A79&lt;&gt;"",ROUNDUP($C79/'Project Description'!$B$9,0),"")</f>
        <v>2</v>
      </c>
      <c r="J79" s="0" t="n">
        <f aca="false">IF($A79&lt;&gt;"",IF(MOD($A79,'Project Description'!$B$19)=0,'Project Description'!$B$19,MOD($A79,'Project Description'!$B$19)),"")</f>
        <v>38</v>
      </c>
      <c r="K79" s="16" t="n">
        <f aca="false">IF($A79&lt;&gt;"",ROUNDUP(D79/'Project Description'!$B$7,0),"")</f>
        <v>2</v>
      </c>
      <c r="L79" s="0" t="n">
        <f aca="false">IF($A79&lt;&gt;"",(K79-1)*'Project Description'!$B$17+I79,"")</f>
        <v>4</v>
      </c>
      <c r="M79" s="0" t="n">
        <f aca="false">IF($A79&lt;&gt;"",($G79-1)*'Project Description'!$B$9+$F79,"")</f>
        <v>18</v>
      </c>
      <c r="N79" s="0" t="n">
        <f aca="false">IF($A79&lt;&gt;"",IF(VLOOKUP($B79,LineNames!$A$2:$C$111,3,0)="Yes",1,0),"")</f>
        <v>0</v>
      </c>
      <c r="O79" s="0" t="n">
        <f aca="false">IF($A79&lt;&gt;"",($H79-1)*'Project Description'!$B$10+$C79,"")</f>
        <v>78</v>
      </c>
    </row>
    <row collapsed="false" customFormat="false" customHeight="true" hidden="false" ht="13.3" outlineLevel="0" r="80">
      <c r="A80" s="0" t="n">
        <f aca="false">IF(d110cc_csv!$A80&lt;&gt;"",d110cc_csv!$A80,"")</f>
        <v>79</v>
      </c>
      <c r="B80" s="0" t="n">
        <f aca="false">IF($A80&lt;&gt;"",d110cc_csv!$C80,"")</f>
        <v>53</v>
      </c>
      <c r="C80" s="0" t="n">
        <f aca="false">IF($A80&lt;&gt;"",d110cc_csv!$D80,"")</f>
        <v>9</v>
      </c>
      <c r="D80" s="0" t="n">
        <f aca="false">IF($A80&lt;&gt;"",d110cc_csv!$E80,"")</f>
        <v>8</v>
      </c>
      <c r="E80" s="0" t="n">
        <f aca="false">IF($A80&lt;&gt;"",d110cc_csv!$F80,"")</f>
        <v>1</v>
      </c>
      <c r="F80" s="0" t="n">
        <f aca="false">IF($A80&lt;&gt;"",IF(MOD($C80,'Project Description'!$B$9)=0,'Project Description'!$B$9,MOD($C80,'Project Description'!$B$9)),"")</f>
        <v>4</v>
      </c>
      <c r="G80" s="0" t="n">
        <f aca="false">IF($A80&lt;&gt;"",IF(MOD($D80,'Project Description'!$B$7)=0,'Project Description'!$B$7,MOD($D80,'Project Description'!$B$7)),"")</f>
        <v>4</v>
      </c>
      <c r="H80" s="0" t="n">
        <f aca="false">IF($A80&lt;&gt;"",IF(MOD($D80,'Project Description'!$B$8)=0,'Project Description'!$B$8,MOD($D80,'Project Description'!$B$8)),"")</f>
        <v>8</v>
      </c>
      <c r="I80" s="0" t="n">
        <f aca="false">IF($A80&lt;&gt;"",ROUNDUP($C80/'Project Description'!$B$9,0),"")</f>
        <v>2</v>
      </c>
      <c r="J80" s="0" t="n">
        <f aca="false">IF($A80&lt;&gt;"",IF(MOD($A80,'Project Description'!$B$19)=0,'Project Description'!$B$19,MOD($A80,'Project Description'!$B$19)),"")</f>
        <v>39</v>
      </c>
      <c r="K80" s="16" t="n">
        <f aca="false">IF($A80&lt;&gt;"",ROUNDUP(D80/'Project Description'!$B$7,0),"")</f>
        <v>2</v>
      </c>
      <c r="L80" s="0" t="n">
        <f aca="false">IF($A80&lt;&gt;"",(K80-1)*'Project Description'!$B$17+I80,"")</f>
        <v>4</v>
      </c>
      <c r="M80" s="0" t="n">
        <f aca="false">IF($A80&lt;&gt;"",($G80-1)*'Project Description'!$B$9+$F80,"")</f>
        <v>19</v>
      </c>
      <c r="N80" s="0" t="n">
        <f aca="false">IF($A80&lt;&gt;"",IF(VLOOKUP($B80,LineNames!$A$2:$C$111,3,0)="Yes",1,0),"")</f>
        <v>0</v>
      </c>
      <c r="O80" s="0" t="n">
        <f aca="false">IF($A80&lt;&gt;"",($H80-1)*'Project Description'!$B$10+$C80,"")</f>
        <v>79</v>
      </c>
    </row>
    <row collapsed="false" customFormat="false" customHeight="true" hidden="false" ht="13.3" outlineLevel="0" r="81">
      <c r="A81" s="0" t="n">
        <f aca="false">IF(d110cc_csv!$A81&lt;&gt;"",d110cc_csv!$A81,"")</f>
        <v>80</v>
      </c>
      <c r="B81" s="0" t="n">
        <f aca="false">IF($A81&lt;&gt;"",d110cc_csv!$C81,"")</f>
        <v>42</v>
      </c>
      <c r="C81" s="0" t="n">
        <f aca="false">IF($A81&lt;&gt;"",d110cc_csv!$D81,"")</f>
        <v>10</v>
      </c>
      <c r="D81" s="0" t="n">
        <f aca="false">IF($A81&lt;&gt;"",d110cc_csv!$E81,"")</f>
        <v>8</v>
      </c>
      <c r="E81" s="0" t="n">
        <f aca="false">IF($A81&lt;&gt;"",d110cc_csv!$F81,"")</f>
        <v>1</v>
      </c>
      <c r="F81" s="0" t="n">
        <f aca="false">IF($A81&lt;&gt;"",IF(MOD($C81,'Project Description'!$B$9)=0,'Project Description'!$B$9,MOD($C81,'Project Description'!$B$9)),"")</f>
        <v>5</v>
      </c>
      <c r="G81" s="0" t="n">
        <f aca="false">IF($A81&lt;&gt;"",IF(MOD($D81,'Project Description'!$B$7)=0,'Project Description'!$B$7,MOD($D81,'Project Description'!$B$7)),"")</f>
        <v>4</v>
      </c>
      <c r="H81" s="0" t="n">
        <f aca="false">IF($A81&lt;&gt;"",IF(MOD($D81,'Project Description'!$B$8)=0,'Project Description'!$B$8,MOD($D81,'Project Description'!$B$8)),"")</f>
        <v>8</v>
      </c>
      <c r="I81" s="0" t="n">
        <f aca="false">IF($A81&lt;&gt;"",ROUNDUP($C81/'Project Description'!$B$9,0),"")</f>
        <v>2</v>
      </c>
      <c r="J81" s="0" t="n">
        <f aca="false">IF($A81&lt;&gt;"",IF(MOD($A81,'Project Description'!$B$19)=0,'Project Description'!$B$19,MOD($A81,'Project Description'!$B$19)),"")</f>
        <v>40</v>
      </c>
      <c r="K81" s="16" t="n">
        <f aca="false">IF($A81&lt;&gt;"",ROUNDUP(D81/'Project Description'!$B$7,0),"")</f>
        <v>2</v>
      </c>
      <c r="L81" s="0" t="n">
        <f aca="false">IF($A81&lt;&gt;"",(K81-1)*'Project Description'!$B$17+I81,"")</f>
        <v>4</v>
      </c>
      <c r="M81" s="0" t="n">
        <f aca="false">IF($A81&lt;&gt;"",($G81-1)*'Project Description'!$B$9+$F81,"")</f>
        <v>20</v>
      </c>
      <c r="N81" s="0" t="n">
        <f aca="false">IF($A81&lt;&gt;"",IF(VLOOKUP($B81,LineNames!$A$2:$C$111,3,0)="Yes",1,0),"")</f>
        <v>0</v>
      </c>
      <c r="O81" s="0" t="n">
        <f aca="false">IF($A81&lt;&gt;"",($H81-1)*'Project Description'!$B$10+$C81,"")</f>
        <v>80</v>
      </c>
    </row>
    <row collapsed="false" customFormat="false" customHeight="true" hidden="false" ht="13.3" outlineLevel="0" r="82">
      <c r="A82" s="0" t="n">
        <f aca="false">IF(d110cc_csv!$A82&lt;&gt;"",d110cc_csv!$A82,"")</f>
        <v>81</v>
      </c>
      <c r="B82" s="0" t="n">
        <f aca="false">IF($A82&lt;&gt;"",d110cc_csv!$C82,"")</f>
        <v>58</v>
      </c>
      <c r="C82" s="0" t="n">
        <f aca="false">IF($A82&lt;&gt;"",d110cc_csv!$D82,"")</f>
        <v>1</v>
      </c>
      <c r="D82" s="0" t="n">
        <f aca="false">IF($A82&lt;&gt;"",d110cc_csv!$E82,"")</f>
        <v>9</v>
      </c>
      <c r="E82" s="0" t="n">
        <f aca="false">IF($A82&lt;&gt;"",d110cc_csv!$F82,"")</f>
        <v>1</v>
      </c>
      <c r="F82" s="0" t="n">
        <f aca="false">IF($A82&lt;&gt;"",IF(MOD($C82,'Project Description'!$B$9)=0,'Project Description'!$B$9,MOD($C82,'Project Description'!$B$9)),"")</f>
        <v>1</v>
      </c>
      <c r="G82" s="0" t="n">
        <f aca="false">IF($A82&lt;&gt;"",IF(MOD($D82,'Project Description'!$B$7)=0,'Project Description'!$B$7,MOD($D82,'Project Description'!$B$7)),"")</f>
        <v>1</v>
      </c>
      <c r="H82" s="0" t="n">
        <f aca="false">IF($A82&lt;&gt;"",IF(MOD($D82,'Project Description'!$B$8)=0,'Project Description'!$B$8,MOD($D82,'Project Description'!$B$8)),"")</f>
        <v>9</v>
      </c>
      <c r="I82" s="0" t="n">
        <f aca="false">IF($A82&lt;&gt;"",ROUNDUP($C82/'Project Description'!$B$9,0),"")</f>
        <v>1</v>
      </c>
      <c r="J82" s="0" t="n">
        <f aca="false">IF($A82&lt;&gt;"",IF(MOD($A82,'Project Description'!$B$19)=0,'Project Description'!$B$19,MOD($A82,'Project Description'!$B$19)),"")</f>
        <v>1</v>
      </c>
      <c r="K82" s="16" t="n">
        <f aca="false">IF($A82&lt;&gt;"",ROUNDUP(D82/'Project Description'!$B$7,0),"")</f>
        <v>3</v>
      </c>
      <c r="L82" s="0" t="n">
        <f aca="false">IF($A82&lt;&gt;"",(K82-1)*'Project Description'!$B$17+I82,"")</f>
        <v>5</v>
      </c>
      <c r="M82" s="0" t="n">
        <f aca="false">IF($A82&lt;&gt;"",($G82-1)*'Project Description'!$B$9+$F82,"")</f>
        <v>1</v>
      </c>
      <c r="N82" s="0" t="n">
        <f aca="false">IF($A82&lt;&gt;"",IF(VLOOKUP($B82,LineNames!$A$2:$C$111,3,0)="Yes",1,0),"")</f>
        <v>0</v>
      </c>
      <c r="O82" s="0" t="n">
        <f aca="false">IF($A82&lt;&gt;"",($H82-1)*'Project Description'!$B$10+$C82,"")</f>
        <v>81</v>
      </c>
    </row>
    <row collapsed="false" customFormat="false" customHeight="true" hidden="false" ht="13.3" outlineLevel="0" r="83">
      <c r="A83" s="0" t="n">
        <f aca="false">IF(d110cc_csv!$A83&lt;&gt;"",d110cc_csv!$A83,"")</f>
        <v>82</v>
      </c>
      <c r="B83" s="0" t="n">
        <f aca="false">IF($A83&lt;&gt;"",d110cc_csv!$C83,"")</f>
        <v>49</v>
      </c>
      <c r="C83" s="0" t="n">
        <f aca="false">IF($A83&lt;&gt;"",d110cc_csv!$D83,"")</f>
        <v>2</v>
      </c>
      <c r="D83" s="0" t="n">
        <f aca="false">IF($A83&lt;&gt;"",d110cc_csv!$E83,"")</f>
        <v>9</v>
      </c>
      <c r="E83" s="0" t="n">
        <f aca="false">IF($A83&lt;&gt;"",d110cc_csv!$F83,"")</f>
        <v>1</v>
      </c>
      <c r="F83" s="0" t="n">
        <f aca="false">IF($A83&lt;&gt;"",IF(MOD($C83,'Project Description'!$B$9)=0,'Project Description'!$B$9,MOD($C83,'Project Description'!$B$9)),"")</f>
        <v>2</v>
      </c>
      <c r="G83" s="0" t="n">
        <f aca="false">IF($A83&lt;&gt;"",IF(MOD($D83,'Project Description'!$B$7)=0,'Project Description'!$B$7,MOD($D83,'Project Description'!$B$7)),"")</f>
        <v>1</v>
      </c>
      <c r="H83" s="0" t="n">
        <f aca="false">IF($A83&lt;&gt;"",IF(MOD($D83,'Project Description'!$B$8)=0,'Project Description'!$B$8,MOD($D83,'Project Description'!$B$8)),"")</f>
        <v>9</v>
      </c>
      <c r="I83" s="0" t="n">
        <f aca="false">IF($A83&lt;&gt;"",ROUNDUP($C83/'Project Description'!$B$9,0),"")</f>
        <v>1</v>
      </c>
      <c r="J83" s="0" t="n">
        <f aca="false">IF($A83&lt;&gt;"",IF(MOD($A83,'Project Description'!$B$19)=0,'Project Description'!$B$19,MOD($A83,'Project Description'!$B$19)),"")</f>
        <v>2</v>
      </c>
      <c r="K83" s="16" t="n">
        <f aca="false">IF($A83&lt;&gt;"",ROUNDUP(D83/'Project Description'!$B$7,0),"")</f>
        <v>3</v>
      </c>
      <c r="L83" s="0" t="n">
        <f aca="false">IF($A83&lt;&gt;"",(K83-1)*'Project Description'!$B$17+I83,"")</f>
        <v>5</v>
      </c>
      <c r="M83" s="0" t="n">
        <f aca="false">IF($A83&lt;&gt;"",($G83-1)*'Project Description'!$B$9+$F83,"")</f>
        <v>2</v>
      </c>
      <c r="N83" s="0" t="n">
        <f aca="false">IF($A83&lt;&gt;"",IF(VLOOKUP($B83,LineNames!$A$2:$C$111,3,0)="Yes",1,0),"")</f>
        <v>0</v>
      </c>
      <c r="O83" s="0" t="n">
        <f aca="false">IF($A83&lt;&gt;"",($H83-1)*'Project Description'!$B$10+$C83,"")</f>
        <v>82</v>
      </c>
    </row>
    <row collapsed="false" customFormat="false" customHeight="true" hidden="false" ht="13.3" outlineLevel="0" r="84">
      <c r="A84" s="0" t="n">
        <f aca="false">IF(d110cc_csv!$A84&lt;&gt;"",d110cc_csv!$A84,"")</f>
        <v>83</v>
      </c>
      <c r="B84" s="0" t="n">
        <f aca="false">IF($A84&lt;&gt;"",d110cc_csv!$C84,"")</f>
        <v>96</v>
      </c>
      <c r="C84" s="0" t="n">
        <f aca="false">IF($A84&lt;&gt;"",d110cc_csv!$D84,"")</f>
        <v>3</v>
      </c>
      <c r="D84" s="0" t="n">
        <f aca="false">IF($A84&lt;&gt;"",d110cc_csv!$E84,"")</f>
        <v>9</v>
      </c>
      <c r="E84" s="0" t="n">
        <f aca="false">IF($A84&lt;&gt;"",d110cc_csv!$F84,"")</f>
        <v>1</v>
      </c>
      <c r="F84" s="0" t="n">
        <f aca="false">IF($A84&lt;&gt;"",IF(MOD($C84,'Project Description'!$B$9)=0,'Project Description'!$B$9,MOD($C84,'Project Description'!$B$9)),"")</f>
        <v>3</v>
      </c>
      <c r="G84" s="0" t="n">
        <f aca="false">IF($A84&lt;&gt;"",IF(MOD($D84,'Project Description'!$B$7)=0,'Project Description'!$B$7,MOD($D84,'Project Description'!$B$7)),"")</f>
        <v>1</v>
      </c>
      <c r="H84" s="0" t="n">
        <f aca="false">IF($A84&lt;&gt;"",IF(MOD($D84,'Project Description'!$B$8)=0,'Project Description'!$B$8,MOD($D84,'Project Description'!$B$8)),"")</f>
        <v>9</v>
      </c>
      <c r="I84" s="0" t="n">
        <f aca="false">IF($A84&lt;&gt;"",ROUNDUP($C84/'Project Description'!$B$9,0),"")</f>
        <v>1</v>
      </c>
      <c r="J84" s="0" t="n">
        <f aca="false">IF($A84&lt;&gt;"",IF(MOD($A84,'Project Description'!$B$19)=0,'Project Description'!$B$19,MOD($A84,'Project Description'!$B$19)),"")</f>
        <v>3</v>
      </c>
      <c r="K84" s="16" t="n">
        <f aca="false">IF($A84&lt;&gt;"",ROUNDUP(D84/'Project Description'!$B$7,0),"")</f>
        <v>3</v>
      </c>
      <c r="L84" s="0" t="n">
        <f aca="false">IF($A84&lt;&gt;"",(K84-1)*'Project Description'!$B$17+I84,"")</f>
        <v>5</v>
      </c>
      <c r="M84" s="0" t="n">
        <f aca="false">IF($A84&lt;&gt;"",($G84-1)*'Project Description'!$B$9+$F84,"")</f>
        <v>3</v>
      </c>
      <c r="N84" s="0" t="n">
        <f aca="false">IF($A84&lt;&gt;"",IF(VLOOKUP($B84,LineNames!$A$2:$C$111,3,0)="Yes",1,0),"")</f>
        <v>0</v>
      </c>
      <c r="O84" s="0" t="n">
        <f aca="false">IF($A84&lt;&gt;"",($H84-1)*'Project Description'!$B$10+$C84,"")</f>
        <v>83</v>
      </c>
    </row>
    <row collapsed="false" customFormat="false" customHeight="true" hidden="false" ht="13.3" outlineLevel="0" r="85">
      <c r="A85" s="0" t="n">
        <f aca="false">IF(d110cc_csv!$A85&lt;&gt;"",d110cc_csv!$A85,"")</f>
        <v>84</v>
      </c>
      <c r="B85" s="0" t="n">
        <f aca="false">IF($A85&lt;&gt;"",d110cc_csv!$C85,"")</f>
        <v>97</v>
      </c>
      <c r="C85" s="0" t="n">
        <f aca="false">IF($A85&lt;&gt;"",d110cc_csv!$D85,"")</f>
        <v>4</v>
      </c>
      <c r="D85" s="0" t="n">
        <f aca="false">IF($A85&lt;&gt;"",d110cc_csv!$E85,"")</f>
        <v>9</v>
      </c>
      <c r="E85" s="0" t="n">
        <f aca="false">IF($A85&lt;&gt;"",d110cc_csv!$F85,"")</f>
        <v>1</v>
      </c>
      <c r="F85" s="0" t="n">
        <f aca="false">IF($A85&lt;&gt;"",IF(MOD($C85,'Project Description'!$B$9)=0,'Project Description'!$B$9,MOD($C85,'Project Description'!$B$9)),"")</f>
        <v>4</v>
      </c>
      <c r="G85" s="0" t="n">
        <f aca="false">IF($A85&lt;&gt;"",IF(MOD($D85,'Project Description'!$B$7)=0,'Project Description'!$B$7,MOD($D85,'Project Description'!$B$7)),"")</f>
        <v>1</v>
      </c>
      <c r="H85" s="0" t="n">
        <f aca="false">IF($A85&lt;&gt;"",IF(MOD($D85,'Project Description'!$B$8)=0,'Project Description'!$B$8,MOD($D85,'Project Description'!$B$8)),"")</f>
        <v>9</v>
      </c>
      <c r="I85" s="0" t="n">
        <f aca="false">IF($A85&lt;&gt;"",ROUNDUP($C85/'Project Description'!$B$9,0),"")</f>
        <v>1</v>
      </c>
      <c r="J85" s="0" t="n">
        <f aca="false">IF($A85&lt;&gt;"",IF(MOD($A85,'Project Description'!$B$19)=0,'Project Description'!$B$19,MOD($A85,'Project Description'!$B$19)),"")</f>
        <v>4</v>
      </c>
      <c r="K85" s="16" t="n">
        <f aca="false">IF($A85&lt;&gt;"",ROUNDUP(D85/'Project Description'!$B$7,0),"")</f>
        <v>3</v>
      </c>
      <c r="L85" s="0" t="n">
        <f aca="false">IF($A85&lt;&gt;"",(K85-1)*'Project Description'!$B$17+I85,"")</f>
        <v>5</v>
      </c>
      <c r="M85" s="0" t="n">
        <f aca="false">IF($A85&lt;&gt;"",($G85-1)*'Project Description'!$B$9+$F85,"")</f>
        <v>4</v>
      </c>
      <c r="N85" s="0" t="n">
        <f aca="false">IF($A85&lt;&gt;"",IF(VLOOKUP($B85,LineNames!$A$2:$C$111,3,0)="Yes",1,0),"")</f>
        <v>0</v>
      </c>
      <c r="O85" s="0" t="n">
        <f aca="false">IF($A85&lt;&gt;"",($H85-1)*'Project Description'!$B$10+$C85,"")</f>
        <v>84</v>
      </c>
    </row>
    <row collapsed="false" customFormat="false" customHeight="true" hidden="false" ht="13.3" outlineLevel="0" r="86">
      <c r="A86" s="0" t="n">
        <f aca="false">IF(d110cc_csv!$A86&lt;&gt;"",d110cc_csv!$A86,"")</f>
        <v>85</v>
      </c>
      <c r="B86" s="0" t="n">
        <f aca="false">IF($A86&lt;&gt;"",d110cc_csv!$C86,"")</f>
        <v>29</v>
      </c>
      <c r="C86" s="0" t="n">
        <f aca="false">IF($A86&lt;&gt;"",d110cc_csv!$D86,"")</f>
        <v>5</v>
      </c>
      <c r="D86" s="0" t="n">
        <f aca="false">IF($A86&lt;&gt;"",d110cc_csv!$E86,"")</f>
        <v>9</v>
      </c>
      <c r="E86" s="0" t="n">
        <f aca="false">IF($A86&lt;&gt;"",d110cc_csv!$F86,"")</f>
        <v>1</v>
      </c>
      <c r="F86" s="0" t="n">
        <f aca="false">IF($A86&lt;&gt;"",IF(MOD($C86,'Project Description'!$B$9)=0,'Project Description'!$B$9,MOD($C86,'Project Description'!$B$9)),"")</f>
        <v>5</v>
      </c>
      <c r="G86" s="0" t="n">
        <f aca="false">IF($A86&lt;&gt;"",IF(MOD($D86,'Project Description'!$B$7)=0,'Project Description'!$B$7,MOD($D86,'Project Description'!$B$7)),"")</f>
        <v>1</v>
      </c>
      <c r="H86" s="0" t="n">
        <f aca="false">IF($A86&lt;&gt;"",IF(MOD($D86,'Project Description'!$B$8)=0,'Project Description'!$B$8,MOD($D86,'Project Description'!$B$8)),"")</f>
        <v>9</v>
      </c>
      <c r="I86" s="0" t="n">
        <f aca="false">IF($A86&lt;&gt;"",ROUNDUP($C86/'Project Description'!$B$9,0),"")</f>
        <v>1</v>
      </c>
      <c r="J86" s="0" t="n">
        <f aca="false">IF($A86&lt;&gt;"",IF(MOD($A86,'Project Description'!$B$19)=0,'Project Description'!$B$19,MOD($A86,'Project Description'!$B$19)),"")</f>
        <v>5</v>
      </c>
      <c r="K86" s="16" t="n">
        <f aca="false">IF($A86&lt;&gt;"",ROUNDUP(D86/'Project Description'!$B$7,0),"")</f>
        <v>3</v>
      </c>
      <c r="L86" s="0" t="n">
        <f aca="false">IF($A86&lt;&gt;"",(K86-1)*'Project Description'!$B$17+I86,"")</f>
        <v>5</v>
      </c>
      <c r="M86" s="0" t="n">
        <f aca="false">IF($A86&lt;&gt;"",($G86-1)*'Project Description'!$B$9+$F86,"")</f>
        <v>5</v>
      </c>
      <c r="N86" s="0" t="n">
        <f aca="false">IF($A86&lt;&gt;"",IF(VLOOKUP($B86,LineNames!$A$2:$C$111,3,0)="Yes",1,0),"")</f>
        <v>0</v>
      </c>
      <c r="O86" s="0" t="n">
        <f aca="false">IF($A86&lt;&gt;"",($H86-1)*'Project Description'!$B$10+$C86,"")</f>
        <v>85</v>
      </c>
    </row>
    <row collapsed="false" customFormat="false" customHeight="true" hidden="false" ht="13.3" outlineLevel="0" r="87">
      <c r="A87" s="0" t="n">
        <f aca="false">IF(d110cc_csv!$A87&lt;&gt;"",d110cc_csv!$A87,"")</f>
        <v>86</v>
      </c>
      <c r="B87" s="0" t="n">
        <f aca="false">IF($A87&lt;&gt;"",d110cc_csv!$C87,"")</f>
        <v>14</v>
      </c>
      <c r="C87" s="0" t="n">
        <f aca="false">IF($A87&lt;&gt;"",d110cc_csv!$D87,"")</f>
        <v>6</v>
      </c>
      <c r="D87" s="0" t="n">
        <f aca="false">IF($A87&lt;&gt;"",d110cc_csv!$E87,"")</f>
        <v>9</v>
      </c>
      <c r="E87" s="0" t="n">
        <f aca="false">IF($A87&lt;&gt;"",d110cc_csv!$F87,"")</f>
        <v>1</v>
      </c>
      <c r="F87" s="0" t="n">
        <f aca="false">IF($A87&lt;&gt;"",IF(MOD($C87,'Project Description'!$B$9)=0,'Project Description'!$B$9,MOD($C87,'Project Description'!$B$9)),"")</f>
        <v>1</v>
      </c>
      <c r="G87" s="0" t="n">
        <f aca="false">IF($A87&lt;&gt;"",IF(MOD($D87,'Project Description'!$B$7)=0,'Project Description'!$B$7,MOD($D87,'Project Description'!$B$7)),"")</f>
        <v>1</v>
      </c>
      <c r="H87" s="0" t="n">
        <f aca="false">IF($A87&lt;&gt;"",IF(MOD($D87,'Project Description'!$B$8)=0,'Project Description'!$B$8,MOD($D87,'Project Description'!$B$8)),"")</f>
        <v>9</v>
      </c>
      <c r="I87" s="0" t="n">
        <f aca="false">IF($A87&lt;&gt;"",ROUNDUP($C87/'Project Description'!$B$9,0),"")</f>
        <v>2</v>
      </c>
      <c r="J87" s="0" t="n">
        <f aca="false">IF($A87&lt;&gt;"",IF(MOD($A87,'Project Description'!$B$19)=0,'Project Description'!$B$19,MOD($A87,'Project Description'!$B$19)),"")</f>
        <v>6</v>
      </c>
      <c r="K87" s="16" t="n">
        <f aca="false">IF($A87&lt;&gt;"",ROUNDUP(D87/'Project Description'!$B$7,0),"")</f>
        <v>3</v>
      </c>
      <c r="L87" s="0" t="n">
        <f aca="false">IF($A87&lt;&gt;"",(K87-1)*'Project Description'!$B$17+I87,"")</f>
        <v>6</v>
      </c>
      <c r="M87" s="0" t="n">
        <f aca="false">IF($A87&lt;&gt;"",($G87-1)*'Project Description'!$B$9+$F87,"")</f>
        <v>1</v>
      </c>
      <c r="N87" s="0" t="n">
        <f aca="false">IF($A87&lt;&gt;"",IF(VLOOKUP($B87,LineNames!$A$2:$C$111,3,0)="Yes",1,0),"")</f>
        <v>0</v>
      </c>
      <c r="O87" s="0" t="n">
        <f aca="false">IF($A87&lt;&gt;"",($H87-1)*'Project Description'!$B$10+$C87,"")</f>
        <v>86</v>
      </c>
    </row>
    <row collapsed="false" customFormat="false" customHeight="true" hidden="false" ht="13.3" outlineLevel="0" r="88">
      <c r="A88" s="0" t="n">
        <f aca="false">IF(d110cc_csv!$A88&lt;&gt;"",d110cc_csv!$A88,"")</f>
        <v>87</v>
      </c>
      <c r="B88" s="0" t="n">
        <f aca="false">IF($A88&lt;&gt;"",d110cc_csv!$C88,"")</f>
        <v>71</v>
      </c>
      <c r="C88" s="0" t="n">
        <f aca="false">IF($A88&lt;&gt;"",d110cc_csv!$D88,"")</f>
        <v>7</v>
      </c>
      <c r="D88" s="0" t="n">
        <f aca="false">IF($A88&lt;&gt;"",d110cc_csv!$E88,"")</f>
        <v>9</v>
      </c>
      <c r="E88" s="0" t="n">
        <f aca="false">IF($A88&lt;&gt;"",d110cc_csv!$F88,"")</f>
        <v>1</v>
      </c>
      <c r="F88" s="0" t="n">
        <f aca="false">IF($A88&lt;&gt;"",IF(MOD($C88,'Project Description'!$B$9)=0,'Project Description'!$B$9,MOD($C88,'Project Description'!$B$9)),"")</f>
        <v>2</v>
      </c>
      <c r="G88" s="0" t="n">
        <f aca="false">IF($A88&lt;&gt;"",IF(MOD($D88,'Project Description'!$B$7)=0,'Project Description'!$B$7,MOD($D88,'Project Description'!$B$7)),"")</f>
        <v>1</v>
      </c>
      <c r="H88" s="0" t="n">
        <f aca="false">IF($A88&lt;&gt;"",IF(MOD($D88,'Project Description'!$B$8)=0,'Project Description'!$B$8,MOD($D88,'Project Description'!$B$8)),"")</f>
        <v>9</v>
      </c>
      <c r="I88" s="0" t="n">
        <f aca="false">IF($A88&lt;&gt;"",ROUNDUP($C88/'Project Description'!$B$9,0),"")</f>
        <v>2</v>
      </c>
      <c r="J88" s="0" t="n">
        <f aca="false">IF($A88&lt;&gt;"",IF(MOD($A88,'Project Description'!$B$19)=0,'Project Description'!$B$19,MOD($A88,'Project Description'!$B$19)),"")</f>
        <v>7</v>
      </c>
      <c r="K88" s="16" t="n">
        <f aca="false">IF($A88&lt;&gt;"",ROUNDUP(D88/'Project Description'!$B$7,0),"")</f>
        <v>3</v>
      </c>
      <c r="L88" s="0" t="n">
        <f aca="false">IF($A88&lt;&gt;"",(K88-1)*'Project Description'!$B$17+I88,"")</f>
        <v>6</v>
      </c>
      <c r="M88" s="0" t="n">
        <f aca="false">IF($A88&lt;&gt;"",($G88-1)*'Project Description'!$B$9+$F88,"")</f>
        <v>2</v>
      </c>
      <c r="N88" s="0" t="n">
        <f aca="false">IF($A88&lt;&gt;"",IF(VLOOKUP($B88,LineNames!$A$2:$C$111,3,0)="Yes",1,0),"")</f>
        <v>0</v>
      </c>
      <c r="O88" s="0" t="n">
        <f aca="false">IF($A88&lt;&gt;"",($H88-1)*'Project Description'!$B$10+$C88,"")</f>
        <v>87</v>
      </c>
    </row>
    <row collapsed="false" customFormat="false" customHeight="true" hidden="false" ht="13.3" outlineLevel="0" r="89">
      <c r="A89" s="0" t="n">
        <f aca="false">IF(d110cc_csv!$A89&lt;&gt;"",d110cc_csv!$A89,"")</f>
        <v>88</v>
      </c>
      <c r="B89" s="0" t="n">
        <f aca="false">IF($A89&lt;&gt;"",d110cc_csv!$C89,"")</f>
        <v>11</v>
      </c>
      <c r="C89" s="0" t="n">
        <f aca="false">IF($A89&lt;&gt;"",d110cc_csv!$D89,"")</f>
        <v>8</v>
      </c>
      <c r="D89" s="0" t="n">
        <f aca="false">IF($A89&lt;&gt;"",d110cc_csv!$E89,"")</f>
        <v>9</v>
      </c>
      <c r="E89" s="0" t="n">
        <f aca="false">IF($A89&lt;&gt;"",d110cc_csv!$F89,"")</f>
        <v>1</v>
      </c>
      <c r="F89" s="0" t="n">
        <f aca="false">IF($A89&lt;&gt;"",IF(MOD($C89,'Project Description'!$B$9)=0,'Project Description'!$B$9,MOD($C89,'Project Description'!$B$9)),"")</f>
        <v>3</v>
      </c>
      <c r="G89" s="0" t="n">
        <f aca="false">IF($A89&lt;&gt;"",IF(MOD($D89,'Project Description'!$B$7)=0,'Project Description'!$B$7,MOD($D89,'Project Description'!$B$7)),"")</f>
        <v>1</v>
      </c>
      <c r="H89" s="0" t="n">
        <f aca="false">IF($A89&lt;&gt;"",IF(MOD($D89,'Project Description'!$B$8)=0,'Project Description'!$B$8,MOD($D89,'Project Description'!$B$8)),"")</f>
        <v>9</v>
      </c>
      <c r="I89" s="0" t="n">
        <f aca="false">IF($A89&lt;&gt;"",ROUNDUP($C89/'Project Description'!$B$9,0),"")</f>
        <v>2</v>
      </c>
      <c r="J89" s="0" t="n">
        <f aca="false">IF($A89&lt;&gt;"",IF(MOD($A89,'Project Description'!$B$19)=0,'Project Description'!$B$19,MOD($A89,'Project Description'!$B$19)),"")</f>
        <v>8</v>
      </c>
      <c r="K89" s="16" t="n">
        <f aca="false">IF($A89&lt;&gt;"",ROUNDUP(D89/'Project Description'!$B$7,0),"")</f>
        <v>3</v>
      </c>
      <c r="L89" s="0" t="n">
        <f aca="false">IF($A89&lt;&gt;"",(K89-1)*'Project Description'!$B$17+I89,"")</f>
        <v>6</v>
      </c>
      <c r="M89" s="0" t="n">
        <f aca="false">IF($A89&lt;&gt;"",($G89-1)*'Project Description'!$B$9+$F89,"")</f>
        <v>3</v>
      </c>
      <c r="N89" s="0" t="n">
        <f aca="false">IF($A89&lt;&gt;"",IF(VLOOKUP($B89,LineNames!$A$2:$C$111,3,0)="Yes",1,0),"")</f>
        <v>0</v>
      </c>
      <c r="O89" s="0" t="n">
        <f aca="false">IF($A89&lt;&gt;"",($H89-1)*'Project Description'!$B$10+$C89,"")</f>
        <v>88</v>
      </c>
    </row>
    <row collapsed="false" customFormat="false" customHeight="true" hidden="false" ht="13.3" outlineLevel="0" r="90">
      <c r="A90" s="0" t="n">
        <f aca="false">IF(d110cc_csv!$A90&lt;&gt;"",d110cc_csv!$A90,"")</f>
        <v>89</v>
      </c>
      <c r="B90" s="0" t="n">
        <f aca="false">IF($A90&lt;&gt;"",d110cc_csv!$C90,"")</f>
        <v>66</v>
      </c>
      <c r="C90" s="0" t="n">
        <f aca="false">IF($A90&lt;&gt;"",d110cc_csv!$D90,"")</f>
        <v>9</v>
      </c>
      <c r="D90" s="0" t="n">
        <f aca="false">IF($A90&lt;&gt;"",d110cc_csv!$E90,"")</f>
        <v>9</v>
      </c>
      <c r="E90" s="0" t="n">
        <f aca="false">IF($A90&lt;&gt;"",d110cc_csv!$F90,"")</f>
        <v>1</v>
      </c>
      <c r="F90" s="0" t="n">
        <f aca="false">IF($A90&lt;&gt;"",IF(MOD($C90,'Project Description'!$B$9)=0,'Project Description'!$B$9,MOD($C90,'Project Description'!$B$9)),"")</f>
        <v>4</v>
      </c>
      <c r="G90" s="0" t="n">
        <f aca="false">IF($A90&lt;&gt;"",IF(MOD($D90,'Project Description'!$B$7)=0,'Project Description'!$B$7,MOD($D90,'Project Description'!$B$7)),"")</f>
        <v>1</v>
      </c>
      <c r="H90" s="0" t="n">
        <f aca="false">IF($A90&lt;&gt;"",IF(MOD($D90,'Project Description'!$B$8)=0,'Project Description'!$B$8,MOD($D90,'Project Description'!$B$8)),"")</f>
        <v>9</v>
      </c>
      <c r="I90" s="0" t="n">
        <f aca="false">IF($A90&lt;&gt;"",ROUNDUP($C90/'Project Description'!$B$9,0),"")</f>
        <v>2</v>
      </c>
      <c r="J90" s="0" t="n">
        <f aca="false">IF($A90&lt;&gt;"",IF(MOD($A90,'Project Description'!$B$19)=0,'Project Description'!$B$19,MOD($A90,'Project Description'!$B$19)),"")</f>
        <v>9</v>
      </c>
      <c r="K90" s="16" t="n">
        <f aca="false">IF($A90&lt;&gt;"",ROUNDUP(D90/'Project Description'!$B$7,0),"")</f>
        <v>3</v>
      </c>
      <c r="L90" s="0" t="n">
        <f aca="false">IF($A90&lt;&gt;"",(K90-1)*'Project Description'!$B$17+I90,"")</f>
        <v>6</v>
      </c>
      <c r="M90" s="0" t="n">
        <f aca="false">IF($A90&lt;&gt;"",($G90-1)*'Project Description'!$B$9+$F90,"")</f>
        <v>4</v>
      </c>
      <c r="N90" s="0" t="n">
        <f aca="false">IF($A90&lt;&gt;"",IF(VLOOKUP($B90,LineNames!$A$2:$C$111,3,0)="Yes",1,0),"")</f>
        <v>0</v>
      </c>
      <c r="O90" s="0" t="n">
        <f aca="false">IF($A90&lt;&gt;"",($H90-1)*'Project Description'!$B$10+$C90,"")</f>
        <v>89</v>
      </c>
    </row>
    <row collapsed="false" customFormat="false" customHeight="true" hidden="false" ht="13.3" outlineLevel="0" r="91">
      <c r="A91" s="0" t="n">
        <f aca="false">IF(d110cc_csv!$A91&lt;&gt;"",d110cc_csv!$A91,"")</f>
        <v>90</v>
      </c>
      <c r="B91" s="0" t="n">
        <f aca="false">IF($A91&lt;&gt;"",d110cc_csv!$C91,"")</f>
        <v>79</v>
      </c>
      <c r="C91" s="0" t="n">
        <f aca="false">IF($A91&lt;&gt;"",d110cc_csv!$D91,"")</f>
        <v>10</v>
      </c>
      <c r="D91" s="0" t="n">
        <f aca="false">IF($A91&lt;&gt;"",d110cc_csv!$E91,"")</f>
        <v>9</v>
      </c>
      <c r="E91" s="0" t="n">
        <f aca="false">IF($A91&lt;&gt;"",d110cc_csv!$F91,"")</f>
        <v>1</v>
      </c>
      <c r="F91" s="0" t="n">
        <f aca="false">IF($A91&lt;&gt;"",IF(MOD($C91,'Project Description'!$B$9)=0,'Project Description'!$B$9,MOD($C91,'Project Description'!$B$9)),"")</f>
        <v>5</v>
      </c>
      <c r="G91" s="0" t="n">
        <f aca="false">IF($A91&lt;&gt;"",IF(MOD($D91,'Project Description'!$B$7)=0,'Project Description'!$B$7,MOD($D91,'Project Description'!$B$7)),"")</f>
        <v>1</v>
      </c>
      <c r="H91" s="0" t="n">
        <f aca="false">IF($A91&lt;&gt;"",IF(MOD($D91,'Project Description'!$B$8)=0,'Project Description'!$B$8,MOD($D91,'Project Description'!$B$8)),"")</f>
        <v>9</v>
      </c>
      <c r="I91" s="0" t="n">
        <f aca="false">IF($A91&lt;&gt;"",ROUNDUP($C91/'Project Description'!$B$9,0),"")</f>
        <v>2</v>
      </c>
      <c r="J91" s="0" t="n">
        <f aca="false">IF($A91&lt;&gt;"",IF(MOD($A91,'Project Description'!$B$19)=0,'Project Description'!$B$19,MOD($A91,'Project Description'!$B$19)),"")</f>
        <v>10</v>
      </c>
      <c r="K91" s="16" t="n">
        <f aca="false">IF($A91&lt;&gt;"",ROUNDUP(D91/'Project Description'!$B$7,0),"")</f>
        <v>3</v>
      </c>
      <c r="L91" s="0" t="n">
        <f aca="false">IF($A91&lt;&gt;"",(K91-1)*'Project Description'!$B$17+I91,"")</f>
        <v>6</v>
      </c>
      <c r="M91" s="0" t="n">
        <f aca="false">IF($A91&lt;&gt;"",($G91-1)*'Project Description'!$B$9+$F91,"")</f>
        <v>5</v>
      </c>
      <c r="N91" s="0" t="n">
        <f aca="false">IF($A91&lt;&gt;"",IF(VLOOKUP($B91,LineNames!$A$2:$C$111,3,0)="Yes",1,0),"")</f>
        <v>0</v>
      </c>
      <c r="O91" s="0" t="n">
        <f aca="false">IF($A91&lt;&gt;"",($H91-1)*'Project Description'!$B$10+$C91,"")</f>
        <v>90</v>
      </c>
    </row>
    <row collapsed="false" customFormat="false" customHeight="true" hidden="false" ht="13.3" outlineLevel="0" r="92">
      <c r="A92" s="0" t="n">
        <f aca="false">IF(d110cc_csv!$A92&lt;&gt;"",d110cc_csv!$A92,"")</f>
        <v>91</v>
      </c>
      <c r="B92" s="0" t="n">
        <f aca="false">IF($A92&lt;&gt;"",d110cc_csv!$C92,"")</f>
        <v>101</v>
      </c>
      <c r="C92" s="0" t="n">
        <f aca="false">IF($A92&lt;&gt;"",d110cc_csv!$D92,"")</f>
        <v>1</v>
      </c>
      <c r="D92" s="0" t="n">
        <f aca="false">IF($A92&lt;&gt;"",d110cc_csv!$E92,"")</f>
        <v>10</v>
      </c>
      <c r="E92" s="0" t="n">
        <f aca="false">IF($A92&lt;&gt;"",d110cc_csv!$F92,"")</f>
        <v>1</v>
      </c>
      <c r="F92" s="0" t="n">
        <f aca="false">IF($A92&lt;&gt;"",IF(MOD($C92,'Project Description'!$B$9)=0,'Project Description'!$B$9,MOD($C92,'Project Description'!$B$9)),"")</f>
        <v>1</v>
      </c>
      <c r="G92" s="0" t="n">
        <f aca="false">IF($A92&lt;&gt;"",IF(MOD($D92,'Project Description'!$B$7)=0,'Project Description'!$B$7,MOD($D92,'Project Description'!$B$7)),"")</f>
        <v>2</v>
      </c>
      <c r="H92" s="0" t="n">
        <f aca="false">IF($A92&lt;&gt;"",IF(MOD($D92,'Project Description'!$B$8)=0,'Project Description'!$B$8,MOD($D92,'Project Description'!$B$8)),"")</f>
        <v>10</v>
      </c>
      <c r="I92" s="0" t="n">
        <f aca="false">IF($A92&lt;&gt;"",ROUNDUP($C92/'Project Description'!$B$9,0),"")</f>
        <v>1</v>
      </c>
      <c r="J92" s="0" t="n">
        <f aca="false">IF($A92&lt;&gt;"",IF(MOD($A92,'Project Description'!$B$19)=0,'Project Description'!$B$19,MOD($A92,'Project Description'!$B$19)),"")</f>
        <v>11</v>
      </c>
      <c r="K92" s="16" t="n">
        <f aca="false">IF($A92&lt;&gt;"",ROUNDUP(D92/'Project Description'!$B$7,0),"")</f>
        <v>3</v>
      </c>
      <c r="L92" s="0" t="n">
        <f aca="false">IF($A92&lt;&gt;"",(K92-1)*'Project Description'!$B$17+I92,"")</f>
        <v>5</v>
      </c>
      <c r="M92" s="0" t="n">
        <f aca="false">IF($A92&lt;&gt;"",($G92-1)*'Project Description'!$B$9+$F92,"")</f>
        <v>6</v>
      </c>
      <c r="N92" s="0" t="n">
        <f aca="false">IF($A92&lt;&gt;"",IF(VLOOKUP($B92,LineNames!$A$2:$C$111,3,0)="Yes",1,0),"")</f>
        <v>0</v>
      </c>
      <c r="O92" s="0" t="n">
        <f aca="false">IF($A92&lt;&gt;"",($H92-1)*'Project Description'!$B$10+$C92,"")</f>
        <v>91</v>
      </c>
    </row>
    <row collapsed="false" customFormat="false" customHeight="true" hidden="false" ht="13.3" outlineLevel="0" r="93">
      <c r="A93" s="0" t="n">
        <f aca="false">IF(d110cc_csv!$A93&lt;&gt;"",d110cc_csv!$A93,"")</f>
        <v>92</v>
      </c>
      <c r="B93" s="0" t="n">
        <f aca="false">IF($A93&lt;&gt;"",d110cc_csv!$C93,"")</f>
        <v>110</v>
      </c>
      <c r="C93" s="0" t="n">
        <f aca="false">IF($A93&lt;&gt;"",d110cc_csv!$D93,"")</f>
        <v>2</v>
      </c>
      <c r="D93" s="0" t="n">
        <f aca="false">IF($A93&lt;&gt;"",d110cc_csv!$E93,"")</f>
        <v>10</v>
      </c>
      <c r="E93" s="0" t="n">
        <f aca="false">IF($A93&lt;&gt;"",d110cc_csv!$F93,"")</f>
        <v>1</v>
      </c>
      <c r="F93" s="0" t="n">
        <f aca="false">IF($A93&lt;&gt;"",IF(MOD($C93,'Project Description'!$B$9)=0,'Project Description'!$B$9,MOD($C93,'Project Description'!$B$9)),"")</f>
        <v>2</v>
      </c>
      <c r="G93" s="0" t="n">
        <f aca="false">IF($A93&lt;&gt;"",IF(MOD($D93,'Project Description'!$B$7)=0,'Project Description'!$B$7,MOD($D93,'Project Description'!$B$7)),"")</f>
        <v>2</v>
      </c>
      <c r="H93" s="0" t="n">
        <f aca="false">IF($A93&lt;&gt;"",IF(MOD($D93,'Project Description'!$B$8)=0,'Project Description'!$B$8,MOD($D93,'Project Description'!$B$8)),"")</f>
        <v>10</v>
      </c>
      <c r="I93" s="0" t="n">
        <f aca="false">IF($A93&lt;&gt;"",ROUNDUP($C93/'Project Description'!$B$9,0),"")</f>
        <v>1</v>
      </c>
      <c r="J93" s="0" t="n">
        <f aca="false">IF($A93&lt;&gt;"",IF(MOD($A93,'Project Description'!$B$19)=0,'Project Description'!$B$19,MOD($A93,'Project Description'!$B$19)),"")</f>
        <v>12</v>
      </c>
      <c r="K93" s="16" t="n">
        <f aca="false">IF($A93&lt;&gt;"",ROUNDUP(D93/'Project Description'!$B$7,0),"")</f>
        <v>3</v>
      </c>
      <c r="L93" s="0" t="n">
        <f aca="false">IF($A93&lt;&gt;"",(K93-1)*'Project Description'!$B$17+I93,"")</f>
        <v>5</v>
      </c>
      <c r="M93" s="0" t="n">
        <f aca="false">IF($A93&lt;&gt;"",($G93-1)*'Project Description'!$B$9+$F93,"")</f>
        <v>7</v>
      </c>
      <c r="N93" s="0" t="n">
        <f aca="false">IF($A93&lt;&gt;"",IF(VLOOKUP($B93,LineNames!$A$2:$C$111,3,0)="Yes",1,0),"")</f>
        <v>1</v>
      </c>
      <c r="O93" s="0" t="n">
        <f aca="false">IF($A93&lt;&gt;"",($H93-1)*'Project Description'!$B$10+$C93,"")</f>
        <v>92</v>
      </c>
    </row>
    <row collapsed="false" customFormat="false" customHeight="true" hidden="false" ht="13.3" outlineLevel="0" r="94">
      <c r="A94" s="0" t="n">
        <f aca="false">IF(d110cc_csv!$A94&lt;&gt;"",d110cc_csv!$A94,"")</f>
        <v>93</v>
      </c>
      <c r="B94" s="0" t="n">
        <f aca="false">IF($A94&lt;&gt;"",d110cc_csv!$C94,"")</f>
        <v>63</v>
      </c>
      <c r="C94" s="0" t="n">
        <f aca="false">IF($A94&lt;&gt;"",d110cc_csv!$D94,"")</f>
        <v>3</v>
      </c>
      <c r="D94" s="0" t="n">
        <f aca="false">IF($A94&lt;&gt;"",d110cc_csv!$E94,"")</f>
        <v>10</v>
      </c>
      <c r="E94" s="0" t="n">
        <f aca="false">IF($A94&lt;&gt;"",d110cc_csv!$F94,"")</f>
        <v>1</v>
      </c>
      <c r="F94" s="0" t="n">
        <f aca="false">IF($A94&lt;&gt;"",IF(MOD($C94,'Project Description'!$B$9)=0,'Project Description'!$B$9,MOD($C94,'Project Description'!$B$9)),"")</f>
        <v>3</v>
      </c>
      <c r="G94" s="0" t="n">
        <f aca="false">IF($A94&lt;&gt;"",IF(MOD($D94,'Project Description'!$B$7)=0,'Project Description'!$B$7,MOD($D94,'Project Description'!$B$7)),"")</f>
        <v>2</v>
      </c>
      <c r="H94" s="0" t="n">
        <f aca="false">IF($A94&lt;&gt;"",IF(MOD($D94,'Project Description'!$B$8)=0,'Project Description'!$B$8,MOD($D94,'Project Description'!$B$8)),"")</f>
        <v>10</v>
      </c>
      <c r="I94" s="0" t="n">
        <f aca="false">IF($A94&lt;&gt;"",ROUNDUP($C94/'Project Description'!$B$9,0),"")</f>
        <v>1</v>
      </c>
      <c r="J94" s="0" t="n">
        <f aca="false">IF($A94&lt;&gt;"",IF(MOD($A94,'Project Description'!$B$19)=0,'Project Description'!$B$19,MOD($A94,'Project Description'!$B$19)),"")</f>
        <v>13</v>
      </c>
      <c r="K94" s="16" t="n">
        <f aca="false">IF($A94&lt;&gt;"",ROUNDUP(D94/'Project Description'!$B$7,0),"")</f>
        <v>3</v>
      </c>
      <c r="L94" s="0" t="n">
        <f aca="false">IF($A94&lt;&gt;"",(K94-1)*'Project Description'!$B$17+I94,"")</f>
        <v>5</v>
      </c>
      <c r="M94" s="0" t="n">
        <f aca="false">IF($A94&lt;&gt;"",($G94-1)*'Project Description'!$B$9+$F94,"")</f>
        <v>8</v>
      </c>
      <c r="N94" s="0" t="n">
        <f aca="false">IF($A94&lt;&gt;"",IF(VLOOKUP($B94,LineNames!$A$2:$C$111,3,0)="Yes",1,0),"")</f>
        <v>0</v>
      </c>
      <c r="O94" s="0" t="n">
        <f aca="false">IF($A94&lt;&gt;"",($H94-1)*'Project Description'!$B$10+$C94,"")</f>
        <v>93</v>
      </c>
    </row>
    <row collapsed="false" customFormat="false" customHeight="true" hidden="false" ht="13.3" outlineLevel="0" r="95">
      <c r="A95" s="0" t="n">
        <f aca="false">IF(d110cc_csv!$A95&lt;&gt;"",d110cc_csv!$A95,"")</f>
        <v>94</v>
      </c>
      <c r="B95" s="0" t="n">
        <f aca="false">IF($A95&lt;&gt;"",d110cc_csv!$C95,"")</f>
        <v>90</v>
      </c>
      <c r="C95" s="0" t="n">
        <f aca="false">IF($A95&lt;&gt;"",d110cc_csv!$D95,"")</f>
        <v>4</v>
      </c>
      <c r="D95" s="0" t="n">
        <f aca="false">IF($A95&lt;&gt;"",d110cc_csv!$E95,"")</f>
        <v>10</v>
      </c>
      <c r="E95" s="0" t="n">
        <f aca="false">IF($A95&lt;&gt;"",d110cc_csv!$F95,"")</f>
        <v>1</v>
      </c>
      <c r="F95" s="0" t="n">
        <f aca="false">IF($A95&lt;&gt;"",IF(MOD($C95,'Project Description'!$B$9)=0,'Project Description'!$B$9,MOD($C95,'Project Description'!$B$9)),"")</f>
        <v>4</v>
      </c>
      <c r="G95" s="0" t="n">
        <f aca="false">IF($A95&lt;&gt;"",IF(MOD($D95,'Project Description'!$B$7)=0,'Project Description'!$B$7,MOD($D95,'Project Description'!$B$7)),"")</f>
        <v>2</v>
      </c>
      <c r="H95" s="0" t="n">
        <f aca="false">IF($A95&lt;&gt;"",IF(MOD($D95,'Project Description'!$B$8)=0,'Project Description'!$B$8,MOD($D95,'Project Description'!$B$8)),"")</f>
        <v>10</v>
      </c>
      <c r="I95" s="0" t="n">
        <f aca="false">IF($A95&lt;&gt;"",ROUNDUP($C95/'Project Description'!$B$9,0),"")</f>
        <v>1</v>
      </c>
      <c r="J95" s="0" t="n">
        <f aca="false">IF($A95&lt;&gt;"",IF(MOD($A95,'Project Description'!$B$19)=0,'Project Description'!$B$19,MOD($A95,'Project Description'!$B$19)),"")</f>
        <v>14</v>
      </c>
      <c r="K95" s="16" t="n">
        <f aca="false">IF($A95&lt;&gt;"",ROUNDUP(D95/'Project Description'!$B$7,0),"")</f>
        <v>3</v>
      </c>
      <c r="L95" s="0" t="n">
        <f aca="false">IF($A95&lt;&gt;"",(K95-1)*'Project Description'!$B$17+I95,"")</f>
        <v>5</v>
      </c>
      <c r="M95" s="0" t="n">
        <f aca="false">IF($A95&lt;&gt;"",($G95-1)*'Project Description'!$B$9+$F95,"")</f>
        <v>9</v>
      </c>
      <c r="N95" s="0" t="n">
        <f aca="false">IF($A95&lt;&gt;"",IF(VLOOKUP($B95,LineNames!$A$2:$C$111,3,0)="Yes",1,0),"")</f>
        <v>0</v>
      </c>
      <c r="O95" s="0" t="n">
        <f aca="false">IF($A95&lt;&gt;"",($H95-1)*'Project Description'!$B$10+$C95,"")</f>
        <v>94</v>
      </c>
    </row>
    <row collapsed="false" customFormat="false" customHeight="true" hidden="false" ht="13.3" outlineLevel="0" r="96">
      <c r="A96" s="0" t="n">
        <f aca="false">IF(d110cc_csv!$A96&lt;&gt;"",d110cc_csv!$A96,"")</f>
        <v>95</v>
      </c>
      <c r="B96" s="0" t="n">
        <f aca="false">IF($A96&lt;&gt;"",d110cc_csv!$C96,"")</f>
        <v>60</v>
      </c>
      <c r="C96" s="0" t="n">
        <f aca="false">IF($A96&lt;&gt;"",d110cc_csv!$D96,"")</f>
        <v>5</v>
      </c>
      <c r="D96" s="0" t="n">
        <f aca="false">IF($A96&lt;&gt;"",d110cc_csv!$E96,"")</f>
        <v>10</v>
      </c>
      <c r="E96" s="0" t="n">
        <f aca="false">IF($A96&lt;&gt;"",d110cc_csv!$F96,"")</f>
        <v>1</v>
      </c>
      <c r="F96" s="0" t="n">
        <f aca="false">IF($A96&lt;&gt;"",IF(MOD($C96,'Project Description'!$B$9)=0,'Project Description'!$B$9,MOD($C96,'Project Description'!$B$9)),"")</f>
        <v>5</v>
      </c>
      <c r="G96" s="0" t="n">
        <f aca="false">IF($A96&lt;&gt;"",IF(MOD($D96,'Project Description'!$B$7)=0,'Project Description'!$B$7,MOD($D96,'Project Description'!$B$7)),"")</f>
        <v>2</v>
      </c>
      <c r="H96" s="0" t="n">
        <f aca="false">IF($A96&lt;&gt;"",IF(MOD($D96,'Project Description'!$B$8)=0,'Project Description'!$B$8,MOD($D96,'Project Description'!$B$8)),"")</f>
        <v>10</v>
      </c>
      <c r="I96" s="0" t="n">
        <f aca="false">IF($A96&lt;&gt;"",ROUNDUP($C96/'Project Description'!$B$9,0),"")</f>
        <v>1</v>
      </c>
      <c r="J96" s="0" t="n">
        <f aca="false">IF($A96&lt;&gt;"",IF(MOD($A96,'Project Description'!$B$19)=0,'Project Description'!$B$19,MOD($A96,'Project Description'!$B$19)),"")</f>
        <v>15</v>
      </c>
      <c r="K96" s="16" t="n">
        <f aca="false">IF($A96&lt;&gt;"",ROUNDUP(D96/'Project Description'!$B$7,0),"")</f>
        <v>3</v>
      </c>
      <c r="L96" s="0" t="n">
        <f aca="false">IF($A96&lt;&gt;"",(K96-1)*'Project Description'!$B$17+I96,"")</f>
        <v>5</v>
      </c>
      <c r="M96" s="0" t="n">
        <f aca="false">IF($A96&lt;&gt;"",($G96-1)*'Project Description'!$B$9+$F96,"")</f>
        <v>10</v>
      </c>
      <c r="N96" s="0" t="n">
        <f aca="false">IF($A96&lt;&gt;"",IF(VLOOKUP($B96,LineNames!$A$2:$C$111,3,0)="Yes",1,0),"")</f>
        <v>0</v>
      </c>
      <c r="O96" s="0" t="n">
        <f aca="false">IF($A96&lt;&gt;"",($H96-1)*'Project Description'!$B$10+$C96,"")</f>
        <v>95</v>
      </c>
    </row>
    <row collapsed="false" customFormat="false" customHeight="true" hidden="false" ht="13.3" outlineLevel="0" r="97">
      <c r="A97" s="0" t="n">
        <f aca="false">IF(d110cc_csv!$A97&lt;&gt;"",d110cc_csv!$A97,"")</f>
        <v>96</v>
      </c>
      <c r="B97" s="0" t="n">
        <f aca="false">IF($A97&lt;&gt;"",d110cc_csv!$C97,"")</f>
        <v>92</v>
      </c>
      <c r="C97" s="0" t="n">
        <f aca="false">IF($A97&lt;&gt;"",d110cc_csv!$D97,"")</f>
        <v>6</v>
      </c>
      <c r="D97" s="0" t="n">
        <f aca="false">IF($A97&lt;&gt;"",d110cc_csv!$E97,"")</f>
        <v>10</v>
      </c>
      <c r="E97" s="0" t="n">
        <f aca="false">IF($A97&lt;&gt;"",d110cc_csv!$F97,"")</f>
        <v>1</v>
      </c>
      <c r="F97" s="0" t="n">
        <f aca="false">IF($A97&lt;&gt;"",IF(MOD($C97,'Project Description'!$B$9)=0,'Project Description'!$B$9,MOD($C97,'Project Description'!$B$9)),"")</f>
        <v>1</v>
      </c>
      <c r="G97" s="0" t="n">
        <f aca="false">IF($A97&lt;&gt;"",IF(MOD($D97,'Project Description'!$B$7)=0,'Project Description'!$B$7,MOD($D97,'Project Description'!$B$7)),"")</f>
        <v>2</v>
      </c>
      <c r="H97" s="0" t="n">
        <f aca="false">IF($A97&lt;&gt;"",IF(MOD($D97,'Project Description'!$B$8)=0,'Project Description'!$B$8,MOD($D97,'Project Description'!$B$8)),"")</f>
        <v>10</v>
      </c>
      <c r="I97" s="0" t="n">
        <f aca="false">IF($A97&lt;&gt;"",ROUNDUP($C97/'Project Description'!$B$9,0),"")</f>
        <v>2</v>
      </c>
      <c r="J97" s="0" t="n">
        <f aca="false">IF($A97&lt;&gt;"",IF(MOD($A97,'Project Description'!$B$19)=0,'Project Description'!$B$19,MOD($A97,'Project Description'!$B$19)),"")</f>
        <v>16</v>
      </c>
      <c r="K97" s="16" t="n">
        <f aca="false">IF($A97&lt;&gt;"",ROUNDUP(D97/'Project Description'!$B$7,0),"")</f>
        <v>3</v>
      </c>
      <c r="L97" s="0" t="n">
        <f aca="false">IF($A97&lt;&gt;"",(K97-1)*'Project Description'!$B$17+I97,"")</f>
        <v>6</v>
      </c>
      <c r="M97" s="0" t="n">
        <f aca="false">IF($A97&lt;&gt;"",($G97-1)*'Project Description'!$B$9+$F97,"")</f>
        <v>6</v>
      </c>
      <c r="N97" s="0" t="n">
        <f aca="false">IF($A97&lt;&gt;"",IF(VLOOKUP($B97,LineNames!$A$2:$C$111,3,0)="Yes",1,0),"")</f>
        <v>0</v>
      </c>
      <c r="O97" s="0" t="n">
        <f aca="false">IF($A97&lt;&gt;"",($H97-1)*'Project Description'!$B$10+$C97,"")</f>
        <v>96</v>
      </c>
    </row>
    <row collapsed="false" customFormat="false" customHeight="true" hidden="false" ht="13.3" outlineLevel="0" r="98">
      <c r="A98" s="0" t="n">
        <f aca="false">IF(d110cc_csv!$A98&lt;&gt;"",d110cc_csv!$A98,"")</f>
        <v>97</v>
      </c>
      <c r="B98" s="0" t="n">
        <f aca="false">IF($A98&lt;&gt;"",d110cc_csv!$C98,"")</f>
        <v>6</v>
      </c>
      <c r="C98" s="0" t="n">
        <f aca="false">IF($A98&lt;&gt;"",d110cc_csv!$D98,"")</f>
        <v>7</v>
      </c>
      <c r="D98" s="0" t="n">
        <f aca="false">IF($A98&lt;&gt;"",d110cc_csv!$E98,"")</f>
        <v>10</v>
      </c>
      <c r="E98" s="0" t="n">
        <f aca="false">IF($A98&lt;&gt;"",d110cc_csv!$F98,"")</f>
        <v>1</v>
      </c>
      <c r="F98" s="0" t="n">
        <f aca="false">IF($A98&lt;&gt;"",IF(MOD($C98,'Project Description'!$B$9)=0,'Project Description'!$B$9,MOD($C98,'Project Description'!$B$9)),"")</f>
        <v>2</v>
      </c>
      <c r="G98" s="0" t="n">
        <f aca="false">IF($A98&lt;&gt;"",IF(MOD($D98,'Project Description'!$B$7)=0,'Project Description'!$B$7,MOD($D98,'Project Description'!$B$7)),"")</f>
        <v>2</v>
      </c>
      <c r="H98" s="0" t="n">
        <f aca="false">IF($A98&lt;&gt;"",IF(MOD($D98,'Project Description'!$B$8)=0,'Project Description'!$B$8,MOD($D98,'Project Description'!$B$8)),"")</f>
        <v>10</v>
      </c>
      <c r="I98" s="0" t="n">
        <f aca="false">IF($A98&lt;&gt;"",ROUNDUP($C98/'Project Description'!$B$9,0),"")</f>
        <v>2</v>
      </c>
      <c r="J98" s="0" t="n">
        <f aca="false">IF($A98&lt;&gt;"",IF(MOD($A98,'Project Description'!$B$19)=0,'Project Description'!$B$19,MOD($A98,'Project Description'!$B$19)),"")</f>
        <v>17</v>
      </c>
      <c r="K98" s="16" t="n">
        <f aca="false">IF($A98&lt;&gt;"",ROUNDUP(D98/'Project Description'!$B$7,0),"")</f>
        <v>3</v>
      </c>
      <c r="L98" s="0" t="n">
        <f aca="false">IF($A98&lt;&gt;"",(K98-1)*'Project Description'!$B$17+I98,"")</f>
        <v>6</v>
      </c>
      <c r="M98" s="0" t="n">
        <f aca="false">IF($A98&lt;&gt;"",($G98-1)*'Project Description'!$B$9+$F98,"")</f>
        <v>7</v>
      </c>
      <c r="N98" s="0" t="n">
        <f aca="false">IF($A98&lt;&gt;"",IF(VLOOKUP($B98,LineNames!$A$2:$C$111,3,0)="Yes",1,0),"")</f>
        <v>0</v>
      </c>
      <c r="O98" s="0" t="n">
        <f aca="false">IF($A98&lt;&gt;"",($H98-1)*'Project Description'!$B$10+$C98,"")</f>
        <v>97</v>
      </c>
    </row>
    <row collapsed="false" customFormat="false" customHeight="true" hidden="false" ht="13.3" outlineLevel="0" r="99">
      <c r="A99" s="0" t="n">
        <f aca="false">IF(d110cc_csv!$A99&lt;&gt;"",d110cc_csv!$A99,"")</f>
        <v>98</v>
      </c>
      <c r="B99" s="0" t="n">
        <f aca="false">IF($A99&lt;&gt;"",d110cc_csv!$C99,"")</f>
        <v>109</v>
      </c>
      <c r="C99" s="0" t="n">
        <f aca="false">IF($A99&lt;&gt;"",d110cc_csv!$D99,"")</f>
        <v>8</v>
      </c>
      <c r="D99" s="0" t="n">
        <f aca="false">IF($A99&lt;&gt;"",d110cc_csv!$E99,"")</f>
        <v>10</v>
      </c>
      <c r="E99" s="0" t="n">
        <f aca="false">IF($A99&lt;&gt;"",d110cc_csv!$F99,"")</f>
        <v>1</v>
      </c>
      <c r="F99" s="0" t="n">
        <f aca="false">IF($A99&lt;&gt;"",IF(MOD($C99,'Project Description'!$B$9)=0,'Project Description'!$B$9,MOD($C99,'Project Description'!$B$9)),"")</f>
        <v>3</v>
      </c>
      <c r="G99" s="0" t="n">
        <f aca="false">IF($A99&lt;&gt;"",IF(MOD($D99,'Project Description'!$B$7)=0,'Project Description'!$B$7,MOD($D99,'Project Description'!$B$7)),"")</f>
        <v>2</v>
      </c>
      <c r="H99" s="0" t="n">
        <f aca="false">IF($A99&lt;&gt;"",IF(MOD($D99,'Project Description'!$B$8)=0,'Project Description'!$B$8,MOD($D99,'Project Description'!$B$8)),"")</f>
        <v>10</v>
      </c>
      <c r="I99" s="0" t="n">
        <f aca="false">IF($A99&lt;&gt;"",ROUNDUP($C99/'Project Description'!$B$9,0),"")</f>
        <v>2</v>
      </c>
      <c r="J99" s="0" t="n">
        <f aca="false">IF($A99&lt;&gt;"",IF(MOD($A99,'Project Description'!$B$19)=0,'Project Description'!$B$19,MOD($A99,'Project Description'!$B$19)),"")</f>
        <v>18</v>
      </c>
      <c r="K99" s="16" t="n">
        <f aca="false">IF($A99&lt;&gt;"",ROUNDUP(D99/'Project Description'!$B$7,0),"")</f>
        <v>3</v>
      </c>
      <c r="L99" s="0" t="n">
        <f aca="false">IF($A99&lt;&gt;"",(K99-1)*'Project Description'!$B$17+I99,"")</f>
        <v>6</v>
      </c>
      <c r="M99" s="0" t="n">
        <f aca="false">IF($A99&lt;&gt;"",($G99-1)*'Project Description'!$B$9+$F99,"")</f>
        <v>8</v>
      </c>
      <c r="N99" s="0" t="n">
        <f aca="false">IF($A99&lt;&gt;"",IF(VLOOKUP($B99,LineNames!$A$2:$C$111,3,0)="Yes",1,0),"")</f>
        <v>1</v>
      </c>
      <c r="O99" s="0" t="n">
        <f aca="false">IF($A99&lt;&gt;"",($H99-1)*'Project Description'!$B$10+$C99,"")</f>
        <v>98</v>
      </c>
    </row>
    <row collapsed="false" customFormat="false" customHeight="true" hidden="false" ht="13.3" outlineLevel="0" r="100">
      <c r="A100" s="0" t="n">
        <f aca="false">IF(d110cc_csv!$A100&lt;&gt;"",d110cc_csv!$A100,"")</f>
        <v>99</v>
      </c>
      <c r="B100" s="0" t="n">
        <f aca="false">IF($A100&lt;&gt;"",d110cc_csv!$C100,"")</f>
        <v>65</v>
      </c>
      <c r="C100" s="0" t="n">
        <f aca="false">IF($A100&lt;&gt;"",d110cc_csv!$D100,"")</f>
        <v>9</v>
      </c>
      <c r="D100" s="0" t="n">
        <f aca="false">IF($A100&lt;&gt;"",d110cc_csv!$E100,"")</f>
        <v>10</v>
      </c>
      <c r="E100" s="0" t="n">
        <f aca="false">IF($A100&lt;&gt;"",d110cc_csv!$F100,"")</f>
        <v>1</v>
      </c>
      <c r="F100" s="0" t="n">
        <f aca="false">IF($A100&lt;&gt;"",IF(MOD($C100,'Project Description'!$B$9)=0,'Project Description'!$B$9,MOD($C100,'Project Description'!$B$9)),"")</f>
        <v>4</v>
      </c>
      <c r="G100" s="0" t="n">
        <f aca="false">IF($A100&lt;&gt;"",IF(MOD($D100,'Project Description'!$B$7)=0,'Project Description'!$B$7,MOD($D100,'Project Description'!$B$7)),"")</f>
        <v>2</v>
      </c>
      <c r="H100" s="0" t="n">
        <f aca="false">IF($A100&lt;&gt;"",IF(MOD($D100,'Project Description'!$B$8)=0,'Project Description'!$B$8,MOD($D100,'Project Description'!$B$8)),"")</f>
        <v>10</v>
      </c>
      <c r="I100" s="0" t="n">
        <f aca="false">IF($A100&lt;&gt;"",ROUNDUP($C100/'Project Description'!$B$9,0),"")</f>
        <v>2</v>
      </c>
      <c r="J100" s="0" t="n">
        <f aca="false">IF($A100&lt;&gt;"",IF(MOD($A100,'Project Description'!$B$19)=0,'Project Description'!$B$19,MOD($A100,'Project Description'!$B$19)),"")</f>
        <v>19</v>
      </c>
      <c r="K100" s="16" t="n">
        <f aca="false">IF($A100&lt;&gt;"",ROUNDUP(D100/'Project Description'!$B$7,0),"")</f>
        <v>3</v>
      </c>
      <c r="L100" s="0" t="n">
        <f aca="false">IF($A100&lt;&gt;"",(K100-1)*'Project Description'!$B$17+I100,"")</f>
        <v>6</v>
      </c>
      <c r="M100" s="0" t="n">
        <f aca="false">IF($A100&lt;&gt;"",($G100-1)*'Project Description'!$B$9+$F100,"")</f>
        <v>9</v>
      </c>
      <c r="N100" s="0" t="n">
        <f aca="false">IF($A100&lt;&gt;"",IF(VLOOKUP($B100,LineNames!$A$2:$C$111,3,0)="Yes",1,0),"")</f>
        <v>0</v>
      </c>
      <c r="O100" s="0" t="n">
        <f aca="false">IF($A100&lt;&gt;"",($H100-1)*'Project Description'!$B$10+$C100,"")</f>
        <v>99</v>
      </c>
    </row>
    <row collapsed="false" customFormat="false" customHeight="true" hidden="false" ht="13.3" outlineLevel="0" r="101">
      <c r="A101" s="0" t="n">
        <f aca="false">IF(d110cc_csv!$A101&lt;&gt;"",d110cc_csv!$A101,"")</f>
        <v>100</v>
      </c>
      <c r="B101" s="0" t="n">
        <f aca="false">IF($A101&lt;&gt;"",d110cc_csv!$C101,"")</f>
        <v>57</v>
      </c>
      <c r="C101" s="0" t="n">
        <f aca="false">IF($A101&lt;&gt;"",d110cc_csv!$D101,"")</f>
        <v>10</v>
      </c>
      <c r="D101" s="0" t="n">
        <f aca="false">IF($A101&lt;&gt;"",d110cc_csv!$E101,"")</f>
        <v>10</v>
      </c>
      <c r="E101" s="0" t="n">
        <f aca="false">IF($A101&lt;&gt;"",d110cc_csv!$F101,"")</f>
        <v>1</v>
      </c>
      <c r="F101" s="0" t="n">
        <f aca="false">IF($A101&lt;&gt;"",IF(MOD($C101,'Project Description'!$B$9)=0,'Project Description'!$B$9,MOD($C101,'Project Description'!$B$9)),"")</f>
        <v>5</v>
      </c>
      <c r="G101" s="0" t="n">
        <f aca="false">IF($A101&lt;&gt;"",IF(MOD($D101,'Project Description'!$B$7)=0,'Project Description'!$B$7,MOD($D101,'Project Description'!$B$7)),"")</f>
        <v>2</v>
      </c>
      <c r="H101" s="0" t="n">
        <f aca="false">IF($A101&lt;&gt;"",IF(MOD($D101,'Project Description'!$B$8)=0,'Project Description'!$B$8,MOD($D101,'Project Description'!$B$8)),"")</f>
        <v>10</v>
      </c>
      <c r="I101" s="0" t="n">
        <f aca="false">IF($A101&lt;&gt;"",ROUNDUP($C101/'Project Description'!$B$9,0),"")</f>
        <v>2</v>
      </c>
      <c r="J101" s="0" t="n">
        <f aca="false">IF($A101&lt;&gt;"",IF(MOD($A101,'Project Description'!$B$19)=0,'Project Description'!$B$19,MOD($A101,'Project Description'!$B$19)),"")</f>
        <v>20</v>
      </c>
      <c r="K101" s="16" t="n">
        <f aca="false">IF($A101&lt;&gt;"",ROUNDUP(D101/'Project Description'!$B$7,0),"")</f>
        <v>3</v>
      </c>
      <c r="L101" s="0" t="n">
        <f aca="false">IF($A101&lt;&gt;"",(K101-1)*'Project Description'!$B$17+I101,"")</f>
        <v>6</v>
      </c>
      <c r="M101" s="0" t="n">
        <f aca="false">IF($A101&lt;&gt;"",($G101-1)*'Project Description'!$B$9+$F101,"")</f>
        <v>10</v>
      </c>
      <c r="N101" s="0" t="n">
        <f aca="false">IF($A101&lt;&gt;"",IF(VLOOKUP($B101,LineNames!$A$2:$C$111,3,0)="Yes",1,0),"")</f>
        <v>0</v>
      </c>
      <c r="O101" s="0" t="n">
        <f aca="false">IF($A101&lt;&gt;"",($H101-1)*'Project Description'!$B$10+$C101,"")</f>
        <v>100</v>
      </c>
    </row>
    <row collapsed="false" customFormat="false" customHeight="true" hidden="false" ht="13.3" outlineLevel="0" r="102">
      <c r="A102" s="0" t="n">
        <f aca="false">IF(d110cc_csv!$A102&lt;&gt;"",d110cc_csv!$A102,"")</f>
        <v>101</v>
      </c>
      <c r="B102" s="0" t="n">
        <f aca="false">IF($A102&lt;&gt;"",d110cc_csv!$C102,"")</f>
        <v>25</v>
      </c>
      <c r="C102" s="0" t="n">
        <f aca="false">IF($A102&lt;&gt;"",d110cc_csv!$D102,"")</f>
        <v>1</v>
      </c>
      <c r="D102" s="0" t="n">
        <f aca="false">IF($A102&lt;&gt;"",d110cc_csv!$E102,"")</f>
        <v>11</v>
      </c>
      <c r="E102" s="0" t="n">
        <f aca="false">IF($A102&lt;&gt;"",d110cc_csv!$F102,"")</f>
        <v>1</v>
      </c>
      <c r="F102" s="0" t="n">
        <f aca="false">IF($A102&lt;&gt;"",IF(MOD($C102,'Project Description'!$B$9)=0,'Project Description'!$B$9,MOD($C102,'Project Description'!$B$9)),"")</f>
        <v>1</v>
      </c>
      <c r="G102" s="0" t="n">
        <f aca="false">IF($A102&lt;&gt;"",IF(MOD($D102,'Project Description'!$B$7)=0,'Project Description'!$B$7,MOD($D102,'Project Description'!$B$7)),"")</f>
        <v>3</v>
      </c>
      <c r="H102" s="0" t="n">
        <f aca="false">IF($A102&lt;&gt;"",IF(MOD($D102,'Project Description'!$B$8)=0,'Project Description'!$B$8,MOD($D102,'Project Description'!$B$8)),"")</f>
        <v>11</v>
      </c>
      <c r="I102" s="0" t="n">
        <f aca="false">IF($A102&lt;&gt;"",ROUNDUP($C102/'Project Description'!$B$9,0),"")</f>
        <v>1</v>
      </c>
      <c r="J102" s="0" t="n">
        <f aca="false">IF($A102&lt;&gt;"",IF(MOD($A102,'Project Description'!$B$19)=0,'Project Description'!$B$19,MOD($A102,'Project Description'!$B$19)),"")</f>
        <v>21</v>
      </c>
      <c r="K102" s="16" t="n">
        <f aca="false">IF($A102&lt;&gt;"",ROUNDUP(D102/'Project Description'!$B$7,0),"")</f>
        <v>3</v>
      </c>
      <c r="L102" s="0" t="n">
        <f aca="false">IF($A102&lt;&gt;"",(K102-1)*'Project Description'!$B$17+I102,"")</f>
        <v>5</v>
      </c>
      <c r="M102" s="0" t="n">
        <f aca="false">IF($A102&lt;&gt;"",($G102-1)*'Project Description'!$B$9+$F102,"")</f>
        <v>11</v>
      </c>
      <c r="N102" s="0" t="n">
        <f aca="false">IF($A102&lt;&gt;"",IF(VLOOKUP($B102,LineNames!$A$2:$C$111,3,0)="Yes",1,0),"")</f>
        <v>0</v>
      </c>
      <c r="O102" s="0" t="n">
        <f aca="false">IF($A102&lt;&gt;"",($H102-1)*'Project Description'!$B$10+$C102,"")</f>
        <v>101</v>
      </c>
    </row>
    <row collapsed="false" customFormat="false" customHeight="true" hidden="false" ht="13.3" outlineLevel="0" r="103">
      <c r="A103" s="0" t="n">
        <f aca="false">IF(d110cc_csv!$A103&lt;&gt;"",d110cc_csv!$A103,"")</f>
        <v>102</v>
      </c>
      <c r="B103" s="0" t="n">
        <f aca="false">IF($A103&lt;&gt;"",d110cc_csv!$C103,"")</f>
        <v>109</v>
      </c>
      <c r="C103" s="0" t="n">
        <f aca="false">IF($A103&lt;&gt;"",d110cc_csv!$D103,"")</f>
        <v>2</v>
      </c>
      <c r="D103" s="0" t="n">
        <f aca="false">IF($A103&lt;&gt;"",d110cc_csv!$E103,"")</f>
        <v>11</v>
      </c>
      <c r="E103" s="0" t="n">
        <f aca="false">IF($A103&lt;&gt;"",d110cc_csv!$F103,"")</f>
        <v>1</v>
      </c>
      <c r="F103" s="0" t="n">
        <f aca="false">IF($A103&lt;&gt;"",IF(MOD($C103,'Project Description'!$B$9)=0,'Project Description'!$B$9,MOD($C103,'Project Description'!$B$9)),"")</f>
        <v>2</v>
      </c>
      <c r="G103" s="0" t="n">
        <f aca="false">IF($A103&lt;&gt;"",IF(MOD($D103,'Project Description'!$B$7)=0,'Project Description'!$B$7,MOD($D103,'Project Description'!$B$7)),"")</f>
        <v>3</v>
      </c>
      <c r="H103" s="0" t="n">
        <f aca="false">IF($A103&lt;&gt;"",IF(MOD($D103,'Project Description'!$B$8)=0,'Project Description'!$B$8,MOD($D103,'Project Description'!$B$8)),"")</f>
        <v>11</v>
      </c>
      <c r="I103" s="0" t="n">
        <f aca="false">IF($A103&lt;&gt;"",ROUNDUP($C103/'Project Description'!$B$9,0),"")</f>
        <v>1</v>
      </c>
      <c r="J103" s="0" t="n">
        <f aca="false">IF($A103&lt;&gt;"",IF(MOD($A103,'Project Description'!$B$19)=0,'Project Description'!$B$19,MOD($A103,'Project Description'!$B$19)),"")</f>
        <v>22</v>
      </c>
      <c r="K103" s="16" t="n">
        <f aca="false">IF($A103&lt;&gt;"",ROUNDUP(D103/'Project Description'!$B$7,0),"")</f>
        <v>3</v>
      </c>
      <c r="L103" s="0" t="n">
        <f aca="false">IF($A103&lt;&gt;"",(K103-1)*'Project Description'!$B$17+I103,"")</f>
        <v>5</v>
      </c>
      <c r="M103" s="0" t="n">
        <f aca="false">IF($A103&lt;&gt;"",($G103-1)*'Project Description'!$B$9+$F103,"")</f>
        <v>12</v>
      </c>
      <c r="N103" s="0" t="n">
        <f aca="false">IF($A103&lt;&gt;"",IF(VLOOKUP($B103,LineNames!$A$2:$C$111,3,0)="Yes",1,0),"")</f>
        <v>1</v>
      </c>
      <c r="O103" s="0" t="n">
        <f aca="false">IF($A103&lt;&gt;"",($H103-1)*'Project Description'!$B$10+$C103,"")</f>
        <v>102</v>
      </c>
    </row>
    <row collapsed="false" customFormat="false" customHeight="true" hidden="false" ht="13.3" outlineLevel="0" r="104">
      <c r="A104" s="0" t="n">
        <f aca="false">IF(d110cc_csv!$A104&lt;&gt;"",d110cc_csv!$A104,"")</f>
        <v>103</v>
      </c>
      <c r="B104" s="0" t="n">
        <f aca="false">IF($A104&lt;&gt;"",d110cc_csv!$C104,"")</f>
        <v>59</v>
      </c>
      <c r="C104" s="0" t="n">
        <f aca="false">IF($A104&lt;&gt;"",d110cc_csv!$D104,"")</f>
        <v>3</v>
      </c>
      <c r="D104" s="0" t="n">
        <f aca="false">IF($A104&lt;&gt;"",d110cc_csv!$E104,"")</f>
        <v>11</v>
      </c>
      <c r="E104" s="0" t="n">
        <f aca="false">IF($A104&lt;&gt;"",d110cc_csv!$F104,"")</f>
        <v>1</v>
      </c>
      <c r="F104" s="0" t="n">
        <f aca="false">IF($A104&lt;&gt;"",IF(MOD($C104,'Project Description'!$B$9)=0,'Project Description'!$B$9,MOD($C104,'Project Description'!$B$9)),"")</f>
        <v>3</v>
      </c>
      <c r="G104" s="0" t="n">
        <f aca="false">IF($A104&lt;&gt;"",IF(MOD($D104,'Project Description'!$B$7)=0,'Project Description'!$B$7,MOD($D104,'Project Description'!$B$7)),"")</f>
        <v>3</v>
      </c>
      <c r="H104" s="0" t="n">
        <f aca="false">IF($A104&lt;&gt;"",IF(MOD($D104,'Project Description'!$B$8)=0,'Project Description'!$B$8,MOD($D104,'Project Description'!$B$8)),"")</f>
        <v>11</v>
      </c>
      <c r="I104" s="0" t="n">
        <f aca="false">IF($A104&lt;&gt;"",ROUNDUP($C104/'Project Description'!$B$9,0),"")</f>
        <v>1</v>
      </c>
      <c r="J104" s="0" t="n">
        <f aca="false">IF($A104&lt;&gt;"",IF(MOD($A104,'Project Description'!$B$19)=0,'Project Description'!$B$19,MOD($A104,'Project Description'!$B$19)),"")</f>
        <v>23</v>
      </c>
      <c r="K104" s="16" t="n">
        <f aca="false">IF($A104&lt;&gt;"",ROUNDUP(D104/'Project Description'!$B$7,0),"")</f>
        <v>3</v>
      </c>
      <c r="L104" s="0" t="n">
        <f aca="false">IF($A104&lt;&gt;"",(K104-1)*'Project Description'!$B$17+I104,"")</f>
        <v>5</v>
      </c>
      <c r="M104" s="0" t="n">
        <f aca="false">IF($A104&lt;&gt;"",($G104-1)*'Project Description'!$B$9+$F104,"")</f>
        <v>13</v>
      </c>
      <c r="N104" s="0" t="n">
        <f aca="false">IF($A104&lt;&gt;"",IF(VLOOKUP($B104,LineNames!$A$2:$C$111,3,0)="Yes",1,0),"")</f>
        <v>0</v>
      </c>
      <c r="O104" s="0" t="n">
        <f aca="false">IF($A104&lt;&gt;"",($H104-1)*'Project Description'!$B$10+$C104,"")</f>
        <v>103</v>
      </c>
    </row>
    <row collapsed="false" customFormat="false" customHeight="true" hidden="false" ht="13.3" outlineLevel="0" r="105">
      <c r="A105" s="0" t="n">
        <f aca="false">IF(d110cc_csv!$A105&lt;&gt;"",d110cc_csv!$A105,"")</f>
        <v>104</v>
      </c>
      <c r="B105" s="0" t="n">
        <f aca="false">IF($A105&lt;&gt;"",d110cc_csv!$C105,"")</f>
        <v>48</v>
      </c>
      <c r="C105" s="0" t="n">
        <f aca="false">IF($A105&lt;&gt;"",d110cc_csv!$D105,"")</f>
        <v>4</v>
      </c>
      <c r="D105" s="0" t="n">
        <f aca="false">IF($A105&lt;&gt;"",d110cc_csv!$E105,"")</f>
        <v>11</v>
      </c>
      <c r="E105" s="0" t="n">
        <f aca="false">IF($A105&lt;&gt;"",d110cc_csv!$F105,"")</f>
        <v>1</v>
      </c>
      <c r="F105" s="0" t="n">
        <f aca="false">IF($A105&lt;&gt;"",IF(MOD($C105,'Project Description'!$B$9)=0,'Project Description'!$B$9,MOD($C105,'Project Description'!$B$9)),"")</f>
        <v>4</v>
      </c>
      <c r="G105" s="0" t="n">
        <f aca="false">IF($A105&lt;&gt;"",IF(MOD($D105,'Project Description'!$B$7)=0,'Project Description'!$B$7,MOD($D105,'Project Description'!$B$7)),"")</f>
        <v>3</v>
      </c>
      <c r="H105" s="0" t="n">
        <f aca="false">IF($A105&lt;&gt;"",IF(MOD($D105,'Project Description'!$B$8)=0,'Project Description'!$B$8,MOD($D105,'Project Description'!$B$8)),"")</f>
        <v>11</v>
      </c>
      <c r="I105" s="0" t="n">
        <f aca="false">IF($A105&lt;&gt;"",ROUNDUP($C105/'Project Description'!$B$9,0),"")</f>
        <v>1</v>
      </c>
      <c r="J105" s="0" t="n">
        <f aca="false">IF($A105&lt;&gt;"",IF(MOD($A105,'Project Description'!$B$19)=0,'Project Description'!$B$19,MOD($A105,'Project Description'!$B$19)),"")</f>
        <v>24</v>
      </c>
      <c r="K105" s="16" t="n">
        <f aca="false">IF($A105&lt;&gt;"",ROUNDUP(D105/'Project Description'!$B$7,0),"")</f>
        <v>3</v>
      </c>
      <c r="L105" s="0" t="n">
        <f aca="false">IF($A105&lt;&gt;"",(K105-1)*'Project Description'!$B$17+I105,"")</f>
        <v>5</v>
      </c>
      <c r="M105" s="0" t="n">
        <f aca="false">IF($A105&lt;&gt;"",($G105-1)*'Project Description'!$B$9+$F105,"")</f>
        <v>14</v>
      </c>
      <c r="N105" s="0" t="n">
        <f aca="false">IF($A105&lt;&gt;"",IF(VLOOKUP($B105,LineNames!$A$2:$C$111,3,0)="Yes",1,0),"")</f>
        <v>0</v>
      </c>
      <c r="O105" s="0" t="n">
        <f aca="false">IF($A105&lt;&gt;"",($H105-1)*'Project Description'!$B$10+$C105,"")</f>
        <v>104</v>
      </c>
    </row>
    <row collapsed="false" customFormat="false" customHeight="true" hidden="false" ht="13.3" outlineLevel="0" r="106">
      <c r="A106" s="0" t="n">
        <f aca="false">IF(d110cc_csv!$A106&lt;&gt;"",d110cc_csv!$A106,"")</f>
        <v>105</v>
      </c>
      <c r="B106" s="0" t="n">
        <f aca="false">IF($A106&lt;&gt;"",d110cc_csv!$C106,"")</f>
        <v>102</v>
      </c>
      <c r="C106" s="0" t="n">
        <f aca="false">IF($A106&lt;&gt;"",d110cc_csv!$D106,"")</f>
        <v>5</v>
      </c>
      <c r="D106" s="0" t="n">
        <f aca="false">IF($A106&lt;&gt;"",d110cc_csv!$E106,"")</f>
        <v>11</v>
      </c>
      <c r="E106" s="0" t="n">
        <f aca="false">IF($A106&lt;&gt;"",d110cc_csv!$F106,"")</f>
        <v>1</v>
      </c>
      <c r="F106" s="0" t="n">
        <f aca="false">IF($A106&lt;&gt;"",IF(MOD($C106,'Project Description'!$B$9)=0,'Project Description'!$B$9,MOD($C106,'Project Description'!$B$9)),"")</f>
        <v>5</v>
      </c>
      <c r="G106" s="0" t="n">
        <f aca="false">IF($A106&lt;&gt;"",IF(MOD($D106,'Project Description'!$B$7)=0,'Project Description'!$B$7,MOD($D106,'Project Description'!$B$7)),"")</f>
        <v>3</v>
      </c>
      <c r="H106" s="0" t="n">
        <f aca="false">IF($A106&lt;&gt;"",IF(MOD($D106,'Project Description'!$B$8)=0,'Project Description'!$B$8,MOD($D106,'Project Description'!$B$8)),"")</f>
        <v>11</v>
      </c>
      <c r="I106" s="0" t="n">
        <f aca="false">IF($A106&lt;&gt;"",ROUNDUP($C106/'Project Description'!$B$9,0),"")</f>
        <v>1</v>
      </c>
      <c r="J106" s="0" t="n">
        <f aca="false">IF($A106&lt;&gt;"",IF(MOD($A106,'Project Description'!$B$19)=0,'Project Description'!$B$19,MOD($A106,'Project Description'!$B$19)),"")</f>
        <v>25</v>
      </c>
      <c r="K106" s="16" t="n">
        <f aca="false">IF($A106&lt;&gt;"",ROUNDUP(D106/'Project Description'!$B$7,0),"")</f>
        <v>3</v>
      </c>
      <c r="L106" s="0" t="n">
        <f aca="false">IF($A106&lt;&gt;"",(K106-1)*'Project Description'!$B$17+I106,"")</f>
        <v>5</v>
      </c>
      <c r="M106" s="0" t="n">
        <f aca="false">IF($A106&lt;&gt;"",($G106-1)*'Project Description'!$B$9+$F106,"")</f>
        <v>15</v>
      </c>
      <c r="N106" s="0" t="n">
        <f aca="false">IF($A106&lt;&gt;"",IF(VLOOKUP($B106,LineNames!$A$2:$C$111,3,0)="Yes",1,0),"")</f>
        <v>0</v>
      </c>
      <c r="O106" s="0" t="n">
        <f aca="false">IF($A106&lt;&gt;"",($H106-1)*'Project Description'!$B$10+$C106,"")</f>
        <v>105</v>
      </c>
    </row>
    <row collapsed="false" customFormat="false" customHeight="true" hidden="false" ht="13.3" outlineLevel="0" r="107">
      <c r="A107" s="0" t="n">
        <f aca="false">IF(d110cc_csv!$A107&lt;&gt;"",d110cc_csv!$A107,"")</f>
        <v>106</v>
      </c>
      <c r="B107" s="0" t="n">
        <f aca="false">IF($A107&lt;&gt;"",d110cc_csv!$C107,"")</f>
        <v>10</v>
      </c>
      <c r="C107" s="0" t="n">
        <f aca="false">IF($A107&lt;&gt;"",d110cc_csv!$D107,"")</f>
        <v>6</v>
      </c>
      <c r="D107" s="0" t="n">
        <f aca="false">IF($A107&lt;&gt;"",d110cc_csv!$E107,"")</f>
        <v>11</v>
      </c>
      <c r="E107" s="0" t="n">
        <f aca="false">IF($A107&lt;&gt;"",d110cc_csv!$F107,"")</f>
        <v>1</v>
      </c>
      <c r="F107" s="0" t="n">
        <f aca="false">IF($A107&lt;&gt;"",IF(MOD($C107,'Project Description'!$B$9)=0,'Project Description'!$B$9,MOD($C107,'Project Description'!$B$9)),"")</f>
        <v>1</v>
      </c>
      <c r="G107" s="0" t="n">
        <f aca="false">IF($A107&lt;&gt;"",IF(MOD($D107,'Project Description'!$B$7)=0,'Project Description'!$B$7,MOD($D107,'Project Description'!$B$7)),"")</f>
        <v>3</v>
      </c>
      <c r="H107" s="0" t="n">
        <f aca="false">IF($A107&lt;&gt;"",IF(MOD($D107,'Project Description'!$B$8)=0,'Project Description'!$B$8,MOD($D107,'Project Description'!$B$8)),"")</f>
        <v>11</v>
      </c>
      <c r="I107" s="0" t="n">
        <f aca="false">IF($A107&lt;&gt;"",ROUNDUP($C107/'Project Description'!$B$9,0),"")</f>
        <v>2</v>
      </c>
      <c r="J107" s="0" t="n">
        <f aca="false">IF($A107&lt;&gt;"",IF(MOD($A107,'Project Description'!$B$19)=0,'Project Description'!$B$19,MOD($A107,'Project Description'!$B$19)),"")</f>
        <v>26</v>
      </c>
      <c r="K107" s="16" t="n">
        <f aca="false">IF($A107&lt;&gt;"",ROUNDUP(D107/'Project Description'!$B$7,0),"")</f>
        <v>3</v>
      </c>
      <c r="L107" s="0" t="n">
        <f aca="false">IF($A107&lt;&gt;"",(K107-1)*'Project Description'!$B$17+I107,"")</f>
        <v>6</v>
      </c>
      <c r="M107" s="0" t="n">
        <f aca="false">IF($A107&lt;&gt;"",($G107-1)*'Project Description'!$B$9+$F107,"")</f>
        <v>11</v>
      </c>
      <c r="N107" s="0" t="n">
        <f aca="false">IF($A107&lt;&gt;"",IF(VLOOKUP($B107,LineNames!$A$2:$C$111,3,0)="Yes",1,0),"")</f>
        <v>0</v>
      </c>
      <c r="O107" s="0" t="n">
        <f aca="false">IF($A107&lt;&gt;"",($H107-1)*'Project Description'!$B$10+$C107,"")</f>
        <v>106</v>
      </c>
    </row>
    <row collapsed="false" customFormat="false" customHeight="true" hidden="false" ht="13.3" outlineLevel="0" r="108">
      <c r="A108" s="0" t="n">
        <f aca="false">IF(d110cc_csv!$A108&lt;&gt;"",d110cc_csv!$A108,"")</f>
        <v>107</v>
      </c>
      <c r="B108" s="0" t="n">
        <f aca="false">IF($A108&lt;&gt;"",d110cc_csv!$C108,"")</f>
        <v>28</v>
      </c>
      <c r="C108" s="0" t="n">
        <f aca="false">IF($A108&lt;&gt;"",d110cc_csv!$D108,"")</f>
        <v>7</v>
      </c>
      <c r="D108" s="0" t="n">
        <f aca="false">IF($A108&lt;&gt;"",d110cc_csv!$E108,"")</f>
        <v>11</v>
      </c>
      <c r="E108" s="0" t="n">
        <f aca="false">IF($A108&lt;&gt;"",d110cc_csv!$F108,"")</f>
        <v>1</v>
      </c>
      <c r="F108" s="0" t="n">
        <f aca="false">IF($A108&lt;&gt;"",IF(MOD($C108,'Project Description'!$B$9)=0,'Project Description'!$B$9,MOD($C108,'Project Description'!$B$9)),"")</f>
        <v>2</v>
      </c>
      <c r="G108" s="0" t="n">
        <f aca="false">IF($A108&lt;&gt;"",IF(MOD($D108,'Project Description'!$B$7)=0,'Project Description'!$B$7,MOD($D108,'Project Description'!$B$7)),"")</f>
        <v>3</v>
      </c>
      <c r="H108" s="0" t="n">
        <f aca="false">IF($A108&lt;&gt;"",IF(MOD($D108,'Project Description'!$B$8)=0,'Project Description'!$B$8,MOD($D108,'Project Description'!$B$8)),"")</f>
        <v>11</v>
      </c>
      <c r="I108" s="0" t="n">
        <f aca="false">IF($A108&lt;&gt;"",ROUNDUP($C108/'Project Description'!$B$9,0),"")</f>
        <v>2</v>
      </c>
      <c r="J108" s="0" t="n">
        <f aca="false">IF($A108&lt;&gt;"",IF(MOD($A108,'Project Description'!$B$19)=0,'Project Description'!$B$19,MOD($A108,'Project Description'!$B$19)),"")</f>
        <v>27</v>
      </c>
      <c r="K108" s="16" t="n">
        <f aca="false">IF($A108&lt;&gt;"",ROUNDUP(D108/'Project Description'!$B$7,0),"")</f>
        <v>3</v>
      </c>
      <c r="L108" s="0" t="n">
        <f aca="false">IF($A108&lt;&gt;"",(K108-1)*'Project Description'!$B$17+I108,"")</f>
        <v>6</v>
      </c>
      <c r="M108" s="0" t="n">
        <f aca="false">IF($A108&lt;&gt;"",($G108-1)*'Project Description'!$B$9+$F108,"")</f>
        <v>12</v>
      </c>
      <c r="N108" s="0" t="n">
        <f aca="false">IF($A108&lt;&gt;"",IF(VLOOKUP($B108,LineNames!$A$2:$C$111,3,0)="Yes",1,0),"")</f>
        <v>0</v>
      </c>
      <c r="O108" s="0" t="n">
        <f aca="false">IF($A108&lt;&gt;"",($H108-1)*'Project Description'!$B$10+$C108,"")</f>
        <v>107</v>
      </c>
    </row>
    <row collapsed="false" customFormat="false" customHeight="true" hidden="false" ht="13.3" outlineLevel="0" r="109">
      <c r="A109" s="0" t="n">
        <f aca="false">IF(d110cc_csv!$A109&lt;&gt;"",d110cc_csv!$A109,"")</f>
        <v>108</v>
      </c>
      <c r="B109" s="0" t="n">
        <f aca="false">IF($A109&lt;&gt;"",d110cc_csv!$C109,"")</f>
        <v>12</v>
      </c>
      <c r="C109" s="0" t="n">
        <f aca="false">IF($A109&lt;&gt;"",d110cc_csv!$D109,"")</f>
        <v>8</v>
      </c>
      <c r="D109" s="0" t="n">
        <f aca="false">IF($A109&lt;&gt;"",d110cc_csv!$E109,"")</f>
        <v>11</v>
      </c>
      <c r="E109" s="0" t="n">
        <f aca="false">IF($A109&lt;&gt;"",d110cc_csv!$F109,"")</f>
        <v>1</v>
      </c>
      <c r="F109" s="0" t="n">
        <f aca="false">IF($A109&lt;&gt;"",IF(MOD($C109,'Project Description'!$B$9)=0,'Project Description'!$B$9,MOD($C109,'Project Description'!$B$9)),"")</f>
        <v>3</v>
      </c>
      <c r="G109" s="0" t="n">
        <f aca="false">IF($A109&lt;&gt;"",IF(MOD($D109,'Project Description'!$B$7)=0,'Project Description'!$B$7,MOD($D109,'Project Description'!$B$7)),"")</f>
        <v>3</v>
      </c>
      <c r="H109" s="0" t="n">
        <f aca="false">IF($A109&lt;&gt;"",IF(MOD($D109,'Project Description'!$B$8)=0,'Project Description'!$B$8,MOD($D109,'Project Description'!$B$8)),"")</f>
        <v>11</v>
      </c>
      <c r="I109" s="0" t="n">
        <f aca="false">IF($A109&lt;&gt;"",ROUNDUP($C109/'Project Description'!$B$9,0),"")</f>
        <v>2</v>
      </c>
      <c r="J109" s="0" t="n">
        <f aca="false">IF($A109&lt;&gt;"",IF(MOD($A109,'Project Description'!$B$19)=0,'Project Description'!$B$19,MOD($A109,'Project Description'!$B$19)),"")</f>
        <v>28</v>
      </c>
      <c r="K109" s="16" t="n">
        <f aca="false">IF($A109&lt;&gt;"",ROUNDUP(D109/'Project Description'!$B$7,0),"")</f>
        <v>3</v>
      </c>
      <c r="L109" s="0" t="n">
        <f aca="false">IF($A109&lt;&gt;"",(K109-1)*'Project Description'!$B$17+I109,"")</f>
        <v>6</v>
      </c>
      <c r="M109" s="0" t="n">
        <f aca="false">IF($A109&lt;&gt;"",($G109-1)*'Project Description'!$B$9+$F109,"")</f>
        <v>13</v>
      </c>
      <c r="N109" s="0" t="n">
        <f aca="false">IF($A109&lt;&gt;"",IF(VLOOKUP($B109,LineNames!$A$2:$C$111,3,0)="Yes",1,0),"")</f>
        <v>0</v>
      </c>
      <c r="O109" s="0" t="n">
        <f aca="false">IF($A109&lt;&gt;"",($H109-1)*'Project Description'!$B$10+$C109,"")</f>
        <v>108</v>
      </c>
    </row>
    <row collapsed="false" customFormat="false" customHeight="true" hidden="false" ht="13.3" outlineLevel="0" r="110">
      <c r="A110" s="0" t="n">
        <f aca="false">IF(d110cc_csv!$A110&lt;&gt;"",d110cc_csv!$A110,"")</f>
        <v>109</v>
      </c>
      <c r="B110" s="0" t="n">
        <f aca="false">IF($A110&lt;&gt;"",d110cc_csv!$C110,"")</f>
        <v>68</v>
      </c>
      <c r="C110" s="0" t="n">
        <f aca="false">IF($A110&lt;&gt;"",d110cc_csv!$D110,"")</f>
        <v>9</v>
      </c>
      <c r="D110" s="0" t="n">
        <f aca="false">IF($A110&lt;&gt;"",d110cc_csv!$E110,"")</f>
        <v>11</v>
      </c>
      <c r="E110" s="0" t="n">
        <f aca="false">IF($A110&lt;&gt;"",d110cc_csv!$F110,"")</f>
        <v>1</v>
      </c>
      <c r="F110" s="0" t="n">
        <f aca="false">IF($A110&lt;&gt;"",IF(MOD($C110,'Project Description'!$B$9)=0,'Project Description'!$B$9,MOD($C110,'Project Description'!$B$9)),"")</f>
        <v>4</v>
      </c>
      <c r="G110" s="0" t="n">
        <f aca="false">IF($A110&lt;&gt;"",IF(MOD($D110,'Project Description'!$B$7)=0,'Project Description'!$B$7,MOD($D110,'Project Description'!$B$7)),"")</f>
        <v>3</v>
      </c>
      <c r="H110" s="0" t="n">
        <f aca="false">IF($A110&lt;&gt;"",IF(MOD($D110,'Project Description'!$B$8)=0,'Project Description'!$B$8,MOD($D110,'Project Description'!$B$8)),"")</f>
        <v>11</v>
      </c>
      <c r="I110" s="0" t="n">
        <f aca="false">IF($A110&lt;&gt;"",ROUNDUP($C110/'Project Description'!$B$9,0),"")</f>
        <v>2</v>
      </c>
      <c r="J110" s="0" t="n">
        <f aca="false">IF($A110&lt;&gt;"",IF(MOD($A110,'Project Description'!$B$19)=0,'Project Description'!$B$19,MOD($A110,'Project Description'!$B$19)),"")</f>
        <v>29</v>
      </c>
      <c r="K110" s="16" t="n">
        <f aca="false">IF($A110&lt;&gt;"",ROUNDUP(D110/'Project Description'!$B$7,0),"")</f>
        <v>3</v>
      </c>
      <c r="L110" s="0" t="n">
        <f aca="false">IF($A110&lt;&gt;"",(K110-1)*'Project Description'!$B$17+I110,"")</f>
        <v>6</v>
      </c>
      <c r="M110" s="0" t="n">
        <f aca="false">IF($A110&lt;&gt;"",($G110-1)*'Project Description'!$B$9+$F110,"")</f>
        <v>14</v>
      </c>
      <c r="N110" s="0" t="n">
        <f aca="false">IF($A110&lt;&gt;"",IF(VLOOKUP($B110,LineNames!$A$2:$C$111,3,0)="Yes",1,0),"")</f>
        <v>0</v>
      </c>
      <c r="O110" s="0" t="n">
        <f aca="false">IF($A110&lt;&gt;"",($H110-1)*'Project Description'!$B$10+$C110,"")</f>
        <v>109</v>
      </c>
    </row>
    <row collapsed="false" customFormat="false" customHeight="true" hidden="false" ht="13.3" outlineLevel="0" r="111">
      <c r="A111" s="0" t="n">
        <f aca="false">IF(d110cc_csv!$A111&lt;&gt;"",d110cc_csv!$A111,"")</f>
        <v>110</v>
      </c>
      <c r="B111" s="0" t="n">
        <f aca="false">IF($A111&lt;&gt;"",d110cc_csv!$C111,"")</f>
        <v>88</v>
      </c>
      <c r="C111" s="0" t="n">
        <f aca="false">IF($A111&lt;&gt;"",d110cc_csv!$D111,"")</f>
        <v>10</v>
      </c>
      <c r="D111" s="0" t="n">
        <f aca="false">IF($A111&lt;&gt;"",d110cc_csv!$E111,"")</f>
        <v>11</v>
      </c>
      <c r="E111" s="0" t="n">
        <f aca="false">IF($A111&lt;&gt;"",d110cc_csv!$F111,"")</f>
        <v>1</v>
      </c>
      <c r="F111" s="0" t="n">
        <f aca="false">IF($A111&lt;&gt;"",IF(MOD($C111,'Project Description'!$B$9)=0,'Project Description'!$B$9,MOD($C111,'Project Description'!$B$9)),"")</f>
        <v>5</v>
      </c>
      <c r="G111" s="0" t="n">
        <f aca="false">IF($A111&lt;&gt;"",IF(MOD($D111,'Project Description'!$B$7)=0,'Project Description'!$B$7,MOD($D111,'Project Description'!$B$7)),"")</f>
        <v>3</v>
      </c>
      <c r="H111" s="0" t="n">
        <f aca="false">IF($A111&lt;&gt;"",IF(MOD($D111,'Project Description'!$B$8)=0,'Project Description'!$B$8,MOD($D111,'Project Description'!$B$8)),"")</f>
        <v>11</v>
      </c>
      <c r="I111" s="0" t="n">
        <f aca="false">IF($A111&lt;&gt;"",ROUNDUP($C111/'Project Description'!$B$9,0),"")</f>
        <v>2</v>
      </c>
      <c r="J111" s="0" t="n">
        <f aca="false">IF($A111&lt;&gt;"",IF(MOD($A111,'Project Description'!$B$19)=0,'Project Description'!$B$19,MOD($A111,'Project Description'!$B$19)),"")</f>
        <v>30</v>
      </c>
      <c r="K111" s="16" t="n">
        <f aca="false">IF($A111&lt;&gt;"",ROUNDUP(D111/'Project Description'!$B$7,0),"")</f>
        <v>3</v>
      </c>
      <c r="L111" s="0" t="n">
        <f aca="false">IF($A111&lt;&gt;"",(K111-1)*'Project Description'!$B$17+I111,"")</f>
        <v>6</v>
      </c>
      <c r="M111" s="0" t="n">
        <f aca="false">IF($A111&lt;&gt;"",($G111-1)*'Project Description'!$B$9+$F111,"")</f>
        <v>15</v>
      </c>
      <c r="N111" s="0" t="n">
        <f aca="false">IF($A111&lt;&gt;"",IF(VLOOKUP($B111,LineNames!$A$2:$C$111,3,0)="Yes",1,0),"")</f>
        <v>0</v>
      </c>
      <c r="O111" s="0" t="n">
        <f aca="false">IF($A111&lt;&gt;"",($H111-1)*'Project Description'!$B$10+$C111,"")</f>
        <v>110</v>
      </c>
    </row>
    <row collapsed="false" customFormat="false" customHeight="true" hidden="false" ht="13.3" outlineLevel="0" r="112">
      <c r="A112" s="0" t="n">
        <f aca="false">IF(d110cc_csv!$A112&lt;&gt;"",d110cc_csv!$A112,"")</f>
        <v>111</v>
      </c>
      <c r="B112" s="0" t="n">
        <f aca="false">IF($A112&lt;&gt;"",d110cc_csv!$C112,"")</f>
        <v>43</v>
      </c>
      <c r="C112" s="0" t="n">
        <f aca="false">IF($A112&lt;&gt;"",d110cc_csv!$D112,"")</f>
        <v>1</v>
      </c>
      <c r="D112" s="0" t="n">
        <f aca="false">IF($A112&lt;&gt;"",d110cc_csv!$E112,"")</f>
        <v>12</v>
      </c>
      <c r="E112" s="0" t="n">
        <f aca="false">IF($A112&lt;&gt;"",d110cc_csv!$F112,"")</f>
        <v>1</v>
      </c>
      <c r="F112" s="0" t="n">
        <f aca="false">IF($A112&lt;&gt;"",IF(MOD($C112,'Project Description'!$B$9)=0,'Project Description'!$B$9,MOD($C112,'Project Description'!$B$9)),"")</f>
        <v>1</v>
      </c>
      <c r="G112" s="0" t="n">
        <f aca="false">IF($A112&lt;&gt;"",IF(MOD($D112,'Project Description'!$B$7)=0,'Project Description'!$B$7,MOD($D112,'Project Description'!$B$7)),"")</f>
        <v>4</v>
      </c>
      <c r="H112" s="0" t="n">
        <f aca="false">IF($A112&lt;&gt;"",IF(MOD($D112,'Project Description'!$B$8)=0,'Project Description'!$B$8,MOD($D112,'Project Description'!$B$8)),"")</f>
        <v>12</v>
      </c>
      <c r="I112" s="0" t="n">
        <f aca="false">IF($A112&lt;&gt;"",ROUNDUP($C112/'Project Description'!$B$9,0),"")</f>
        <v>1</v>
      </c>
      <c r="J112" s="0" t="n">
        <f aca="false">IF($A112&lt;&gt;"",IF(MOD($A112,'Project Description'!$B$19)=0,'Project Description'!$B$19,MOD($A112,'Project Description'!$B$19)),"")</f>
        <v>31</v>
      </c>
      <c r="K112" s="16" t="n">
        <f aca="false">IF($A112&lt;&gt;"",ROUNDUP(D112/'Project Description'!$B$7,0),"")</f>
        <v>3</v>
      </c>
      <c r="L112" s="0" t="n">
        <f aca="false">IF($A112&lt;&gt;"",(K112-1)*'Project Description'!$B$17+I112,"")</f>
        <v>5</v>
      </c>
      <c r="M112" s="0" t="n">
        <f aca="false">IF($A112&lt;&gt;"",($G112-1)*'Project Description'!$B$9+$F112,"")</f>
        <v>16</v>
      </c>
      <c r="N112" s="0" t="n">
        <f aca="false">IF($A112&lt;&gt;"",IF(VLOOKUP($B112,LineNames!$A$2:$C$111,3,0)="Yes",1,0),"")</f>
        <v>0</v>
      </c>
      <c r="O112" s="0" t="n">
        <f aca="false">IF($A112&lt;&gt;"",($H112-1)*'Project Description'!$B$10+$C112,"")</f>
        <v>111</v>
      </c>
    </row>
    <row collapsed="false" customFormat="false" customHeight="true" hidden="false" ht="13.3" outlineLevel="0" r="113">
      <c r="A113" s="0" t="n">
        <f aca="false">IF(d110cc_csv!$A113&lt;&gt;"",d110cc_csv!$A113,"")</f>
        <v>112</v>
      </c>
      <c r="B113" s="0" t="n">
        <f aca="false">IF($A113&lt;&gt;"",d110cc_csv!$C113,"")</f>
        <v>44</v>
      </c>
      <c r="C113" s="0" t="n">
        <f aca="false">IF($A113&lt;&gt;"",d110cc_csv!$D113,"")</f>
        <v>2</v>
      </c>
      <c r="D113" s="0" t="n">
        <f aca="false">IF($A113&lt;&gt;"",d110cc_csv!$E113,"")</f>
        <v>12</v>
      </c>
      <c r="E113" s="0" t="n">
        <f aca="false">IF($A113&lt;&gt;"",d110cc_csv!$F113,"")</f>
        <v>1</v>
      </c>
      <c r="F113" s="0" t="n">
        <f aca="false">IF($A113&lt;&gt;"",IF(MOD($C113,'Project Description'!$B$9)=0,'Project Description'!$B$9,MOD($C113,'Project Description'!$B$9)),"")</f>
        <v>2</v>
      </c>
      <c r="G113" s="0" t="n">
        <f aca="false">IF($A113&lt;&gt;"",IF(MOD($D113,'Project Description'!$B$7)=0,'Project Description'!$B$7,MOD($D113,'Project Description'!$B$7)),"")</f>
        <v>4</v>
      </c>
      <c r="H113" s="0" t="n">
        <f aca="false">IF($A113&lt;&gt;"",IF(MOD($D113,'Project Description'!$B$8)=0,'Project Description'!$B$8,MOD($D113,'Project Description'!$B$8)),"")</f>
        <v>12</v>
      </c>
      <c r="I113" s="0" t="n">
        <f aca="false">IF($A113&lt;&gt;"",ROUNDUP($C113/'Project Description'!$B$9,0),"")</f>
        <v>1</v>
      </c>
      <c r="J113" s="0" t="n">
        <f aca="false">IF($A113&lt;&gt;"",IF(MOD($A113,'Project Description'!$B$19)=0,'Project Description'!$B$19,MOD($A113,'Project Description'!$B$19)),"")</f>
        <v>32</v>
      </c>
      <c r="K113" s="16" t="n">
        <f aca="false">IF($A113&lt;&gt;"",ROUNDUP(D113/'Project Description'!$B$7,0),"")</f>
        <v>3</v>
      </c>
      <c r="L113" s="0" t="n">
        <f aca="false">IF($A113&lt;&gt;"",(K113-1)*'Project Description'!$B$17+I113,"")</f>
        <v>5</v>
      </c>
      <c r="M113" s="0" t="n">
        <f aca="false">IF($A113&lt;&gt;"",($G113-1)*'Project Description'!$B$9+$F113,"")</f>
        <v>17</v>
      </c>
      <c r="N113" s="0" t="n">
        <f aca="false">IF($A113&lt;&gt;"",IF(VLOOKUP($B113,LineNames!$A$2:$C$111,3,0)="Yes",1,0),"")</f>
        <v>0</v>
      </c>
      <c r="O113" s="0" t="n">
        <f aca="false">IF($A113&lt;&gt;"",($H113-1)*'Project Description'!$B$10+$C113,"")</f>
        <v>112</v>
      </c>
    </row>
    <row collapsed="false" customFormat="false" customHeight="true" hidden="false" ht="13.3" outlineLevel="0" r="114">
      <c r="A114" s="0" t="n">
        <f aca="false">IF(d110cc_csv!$A114&lt;&gt;"",d110cc_csv!$A114,"")</f>
        <v>113</v>
      </c>
      <c r="B114" s="0" t="n">
        <f aca="false">IF($A114&lt;&gt;"",d110cc_csv!$C114,"")</f>
        <v>83</v>
      </c>
      <c r="C114" s="0" t="n">
        <f aca="false">IF($A114&lt;&gt;"",d110cc_csv!$D114,"")</f>
        <v>3</v>
      </c>
      <c r="D114" s="0" t="n">
        <f aca="false">IF($A114&lt;&gt;"",d110cc_csv!$E114,"")</f>
        <v>12</v>
      </c>
      <c r="E114" s="0" t="n">
        <f aca="false">IF($A114&lt;&gt;"",d110cc_csv!$F114,"")</f>
        <v>1</v>
      </c>
      <c r="F114" s="0" t="n">
        <f aca="false">IF($A114&lt;&gt;"",IF(MOD($C114,'Project Description'!$B$9)=0,'Project Description'!$B$9,MOD($C114,'Project Description'!$B$9)),"")</f>
        <v>3</v>
      </c>
      <c r="G114" s="0" t="n">
        <f aca="false">IF($A114&lt;&gt;"",IF(MOD($D114,'Project Description'!$B$7)=0,'Project Description'!$B$7,MOD($D114,'Project Description'!$B$7)),"")</f>
        <v>4</v>
      </c>
      <c r="H114" s="0" t="n">
        <f aca="false">IF($A114&lt;&gt;"",IF(MOD($D114,'Project Description'!$B$8)=0,'Project Description'!$B$8,MOD($D114,'Project Description'!$B$8)),"")</f>
        <v>12</v>
      </c>
      <c r="I114" s="0" t="n">
        <f aca="false">IF($A114&lt;&gt;"",ROUNDUP($C114/'Project Description'!$B$9,0),"")</f>
        <v>1</v>
      </c>
      <c r="J114" s="0" t="n">
        <f aca="false">IF($A114&lt;&gt;"",IF(MOD($A114,'Project Description'!$B$19)=0,'Project Description'!$B$19,MOD($A114,'Project Description'!$B$19)),"")</f>
        <v>33</v>
      </c>
      <c r="K114" s="16" t="n">
        <f aca="false">IF($A114&lt;&gt;"",ROUNDUP(D114/'Project Description'!$B$7,0),"")</f>
        <v>3</v>
      </c>
      <c r="L114" s="0" t="n">
        <f aca="false">IF($A114&lt;&gt;"",(K114-1)*'Project Description'!$B$17+I114,"")</f>
        <v>5</v>
      </c>
      <c r="M114" s="0" t="n">
        <f aca="false">IF($A114&lt;&gt;"",($G114-1)*'Project Description'!$B$9+$F114,"")</f>
        <v>18</v>
      </c>
      <c r="N114" s="0" t="n">
        <f aca="false">IF($A114&lt;&gt;"",IF(VLOOKUP($B114,LineNames!$A$2:$C$111,3,0)="Yes",1,0),"")</f>
        <v>0</v>
      </c>
      <c r="O114" s="0" t="n">
        <f aca="false">IF($A114&lt;&gt;"",($H114-1)*'Project Description'!$B$10+$C114,"")</f>
        <v>113</v>
      </c>
    </row>
    <row collapsed="false" customFormat="false" customHeight="true" hidden="false" ht="13.3" outlineLevel="0" r="115">
      <c r="A115" s="0" t="n">
        <f aca="false">IF(d110cc_csv!$A115&lt;&gt;"",d110cc_csv!$A115,"")</f>
        <v>114</v>
      </c>
      <c r="B115" s="0" t="n">
        <f aca="false">IF($A115&lt;&gt;"",d110cc_csv!$C115,"")</f>
        <v>54</v>
      </c>
      <c r="C115" s="0" t="n">
        <f aca="false">IF($A115&lt;&gt;"",d110cc_csv!$D115,"")</f>
        <v>4</v>
      </c>
      <c r="D115" s="0" t="n">
        <f aca="false">IF($A115&lt;&gt;"",d110cc_csv!$E115,"")</f>
        <v>12</v>
      </c>
      <c r="E115" s="0" t="n">
        <f aca="false">IF($A115&lt;&gt;"",d110cc_csv!$F115,"")</f>
        <v>1</v>
      </c>
      <c r="F115" s="0" t="n">
        <f aca="false">IF($A115&lt;&gt;"",IF(MOD($C115,'Project Description'!$B$9)=0,'Project Description'!$B$9,MOD($C115,'Project Description'!$B$9)),"")</f>
        <v>4</v>
      </c>
      <c r="G115" s="0" t="n">
        <f aca="false">IF($A115&lt;&gt;"",IF(MOD($D115,'Project Description'!$B$7)=0,'Project Description'!$B$7,MOD($D115,'Project Description'!$B$7)),"")</f>
        <v>4</v>
      </c>
      <c r="H115" s="0" t="n">
        <f aca="false">IF($A115&lt;&gt;"",IF(MOD($D115,'Project Description'!$B$8)=0,'Project Description'!$B$8,MOD($D115,'Project Description'!$B$8)),"")</f>
        <v>12</v>
      </c>
      <c r="I115" s="0" t="n">
        <f aca="false">IF($A115&lt;&gt;"",ROUNDUP($C115/'Project Description'!$B$9,0),"")</f>
        <v>1</v>
      </c>
      <c r="J115" s="0" t="n">
        <f aca="false">IF($A115&lt;&gt;"",IF(MOD($A115,'Project Description'!$B$19)=0,'Project Description'!$B$19,MOD($A115,'Project Description'!$B$19)),"")</f>
        <v>34</v>
      </c>
      <c r="K115" s="16" t="n">
        <f aca="false">IF($A115&lt;&gt;"",ROUNDUP(D115/'Project Description'!$B$7,0),"")</f>
        <v>3</v>
      </c>
      <c r="L115" s="0" t="n">
        <f aca="false">IF($A115&lt;&gt;"",(K115-1)*'Project Description'!$B$17+I115,"")</f>
        <v>5</v>
      </c>
      <c r="M115" s="0" t="n">
        <f aca="false">IF($A115&lt;&gt;"",($G115-1)*'Project Description'!$B$9+$F115,"")</f>
        <v>19</v>
      </c>
      <c r="N115" s="0" t="n">
        <f aca="false">IF($A115&lt;&gt;"",IF(VLOOKUP($B115,LineNames!$A$2:$C$111,3,0)="Yes",1,0),"")</f>
        <v>0</v>
      </c>
      <c r="O115" s="0" t="n">
        <f aca="false">IF($A115&lt;&gt;"",($H115-1)*'Project Description'!$B$10+$C115,"")</f>
        <v>114</v>
      </c>
    </row>
    <row collapsed="false" customFormat="false" customHeight="true" hidden="false" ht="13.3" outlineLevel="0" r="116">
      <c r="A116" s="0" t="n">
        <f aca="false">IF(d110cc_csv!$A116&lt;&gt;"",d110cc_csv!$A116,"")</f>
        <v>115</v>
      </c>
      <c r="B116" s="0" t="n">
        <f aca="false">IF($A116&lt;&gt;"",d110cc_csv!$C116,"")</f>
        <v>74</v>
      </c>
      <c r="C116" s="0" t="n">
        <f aca="false">IF($A116&lt;&gt;"",d110cc_csv!$D116,"")</f>
        <v>5</v>
      </c>
      <c r="D116" s="0" t="n">
        <f aca="false">IF($A116&lt;&gt;"",d110cc_csv!$E116,"")</f>
        <v>12</v>
      </c>
      <c r="E116" s="0" t="n">
        <f aca="false">IF($A116&lt;&gt;"",d110cc_csv!$F116,"")</f>
        <v>1</v>
      </c>
      <c r="F116" s="0" t="n">
        <f aca="false">IF($A116&lt;&gt;"",IF(MOD($C116,'Project Description'!$B$9)=0,'Project Description'!$B$9,MOD($C116,'Project Description'!$B$9)),"")</f>
        <v>5</v>
      </c>
      <c r="G116" s="0" t="n">
        <f aca="false">IF($A116&lt;&gt;"",IF(MOD($D116,'Project Description'!$B$7)=0,'Project Description'!$B$7,MOD($D116,'Project Description'!$B$7)),"")</f>
        <v>4</v>
      </c>
      <c r="H116" s="0" t="n">
        <f aca="false">IF($A116&lt;&gt;"",IF(MOD($D116,'Project Description'!$B$8)=0,'Project Description'!$B$8,MOD($D116,'Project Description'!$B$8)),"")</f>
        <v>12</v>
      </c>
      <c r="I116" s="0" t="n">
        <f aca="false">IF($A116&lt;&gt;"",ROUNDUP($C116/'Project Description'!$B$9,0),"")</f>
        <v>1</v>
      </c>
      <c r="J116" s="0" t="n">
        <f aca="false">IF($A116&lt;&gt;"",IF(MOD($A116,'Project Description'!$B$19)=0,'Project Description'!$B$19,MOD($A116,'Project Description'!$B$19)),"")</f>
        <v>35</v>
      </c>
      <c r="K116" s="16" t="n">
        <f aca="false">IF($A116&lt;&gt;"",ROUNDUP(D116/'Project Description'!$B$7,0),"")</f>
        <v>3</v>
      </c>
      <c r="L116" s="0" t="n">
        <f aca="false">IF($A116&lt;&gt;"",(K116-1)*'Project Description'!$B$17+I116,"")</f>
        <v>5</v>
      </c>
      <c r="M116" s="0" t="n">
        <f aca="false">IF($A116&lt;&gt;"",($G116-1)*'Project Description'!$B$9+$F116,"")</f>
        <v>20</v>
      </c>
      <c r="N116" s="0" t="n">
        <f aca="false">IF($A116&lt;&gt;"",IF(VLOOKUP($B116,LineNames!$A$2:$C$111,3,0)="Yes",1,0),"")</f>
        <v>0</v>
      </c>
      <c r="O116" s="0" t="n">
        <f aca="false">IF($A116&lt;&gt;"",($H116-1)*'Project Description'!$B$10+$C116,"")</f>
        <v>115</v>
      </c>
    </row>
    <row collapsed="false" customFormat="false" customHeight="true" hidden="false" ht="13.3" outlineLevel="0" r="117">
      <c r="A117" s="0" t="n">
        <f aca="false">IF(d110cc_csv!$A117&lt;&gt;"",d110cc_csv!$A117,"")</f>
        <v>116</v>
      </c>
      <c r="B117" s="0" t="n">
        <f aca="false">IF($A117&lt;&gt;"",d110cc_csv!$C117,"")</f>
        <v>62</v>
      </c>
      <c r="C117" s="0" t="n">
        <f aca="false">IF($A117&lt;&gt;"",d110cc_csv!$D117,"")</f>
        <v>6</v>
      </c>
      <c r="D117" s="0" t="n">
        <f aca="false">IF($A117&lt;&gt;"",d110cc_csv!$E117,"")</f>
        <v>12</v>
      </c>
      <c r="E117" s="0" t="n">
        <f aca="false">IF($A117&lt;&gt;"",d110cc_csv!$F117,"")</f>
        <v>1</v>
      </c>
      <c r="F117" s="0" t="n">
        <f aca="false">IF($A117&lt;&gt;"",IF(MOD($C117,'Project Description'!$B$9)=0,'Project Description'!$B$9,MOD($C117,'Project Description'!$B$9)),"")</f>
        <v>1</v>
      </c>
      <c r="G117" s="0" t="n">
        <f aca="false">IF($A117&lt;&gt;"",IF(MOD($D117,'Project Description'!$B$7)=0,'Project Description'!$B$7,MOD($D117,'Project Description'!$B$7)),"")</f>
        <v>4</v>
      </c>
      <c r="H117" s="0" t="n">
        <f aca="false">IF($A117&lt;&gt;"",IF(MOD($D117,'Project Description'!$B$8)=0,'Project Description'!$B$8,MOD($D117,'Project Description'!$B$8)),"")</f>
        <v>12</v>
      </c>
      <c r="I117" s="0" t="n">
        <f aca="false">IF($A117&lt;&gt;"",ROUNDUP($C117/'Project Description'!$B$9,0),"")</f>
        <v>2</v>
      </c>
      <c r="J117" s="0" t="n">
        <f aca="false">IF($A117&lt;&gt;"",IF(MOD($A117,'Project Description'!$B$19)=0,'Project Description'!$B$19,MOD($A117,'Project Description'!$B$19)),"")</f>
        <v>36</v>
      </c>
      <c r="K117" s="16" t="n">
        <f aca="false">IF($A117&lt;&gt;"",ROUNDUP(D117/'Project Description'!$B$7,0),"")</f>
        <v>3</v>
      </c>
      <c r="L117" s="0" t="n">
        <f aca="false">IF($A117&lt;&gt;"",(K117-1)*'Project Description'!$B$17+I117,"")</f>
        <v>6</v>
      </c>
      <c r="M117" s="0" t="n">
        <f aca="false">IF($A117&lt;&gt;"",($G117-1)*'Project Description'!$B$9+$F117,"")</f>
        <v>16</v>
      </c>
      <c r="N117" s="0" t="n">
        <f aca="false">IF($A117&lt;&gt;"",IF(VLOOKUP($B117,LineNames!$A$2:$C$111,3,0)="Yes",1,0),"")</f>
        <v>0</v>
      </c>
      <c r="O117" s="0" t="n">
        <f aca="false">IF($A117&lt;&gt;"",($H117-1)*'Project Description'!$B$10+$C117,"")</f>
        <v>116</v>
      </c>
    </row>
    <row collapsed="false" customFormat="false" customHeight="true" hidden="false" ht="13.3" outlineLevel="0" r="118">
      <c r="A118" s="0" t="n">
        <f aca="false">IF(d110cc_csv!$A118&lt;&gt;"",d110cc_csv!$A118,"")</f>
        <v>117</v>
      </c>
      <c r="B118" s="0" t="n">
        <f aca="false">IF($A118&lt;&gt;"",d110cc_csv!$C118,"")</f>
        <v>85</v>
      </c>
      <c r="C118" s="0" t="n">
        <f aca="false">IF($A118&lt;&gt;"",d110cc_csv!$D118,"")</f>
        <v>7</v>
      </c>
      <c r="D118" s="0" t="n">
        <f aca="false">IF($A118&lt;&gt;"",d110cc_csv!$E118,"")</f>
        <v>12</v>
      </c>
      <c r="E118" s="0" t="n">
        <f aca="false">IF($A118&lt;&gt;"",d110cc_csv!$F118,"")</f>
        <v>1</v>
      </c>
      <c r="F118" s="0" t="n">
        <f aca="false">IF($A118&lt;&gt;"",IF(MOD($C118,'Project Description'!$B$9)=0,'Project Description'!$B$9,MOD($C118,'Project Description'!$B$9)),"")</f>
        <v>2</v>
      </c>
      <c r="G118" s="0" t="n">
        <f aca="false">IF($A118&lt;&gt;"",IF(MOD($D118,'Project Description'!$B$7)=0,'Project Description'!$B$7,MOD($D118,'Project Description'!$B$7)),"")</f>
        <v>4</v>
      </c>
      <c r="H118" s="0" t="n">
        <f aca="false">IF($A118&lt;&gt;"",IF(MOD($D118,'Project Description'!$B$8)=0,'Project Description'!$B$8,MOD($D118,'Project Description'!$B$8)),"")</f>
        <v>12</v>
      </c>
      <c r="I118" s="0" t="n">
        <f aca="false">IF($A118&lt;&gt;"",ROUNDUP($C118/'Project Description'!$B$9,0),"")</f>
        <v>2</v>
      </c>
      <c r="J118" s="0" t="n">
        <f aca="false">IF($A118&lt;&gt;"",IF(MOD($A118,'Project Description'!$B$19)=0,'Project Description'!$B$19,MOD($A118,'Project Description'!$B$19)),"")</f>
        <v>37</v>
      </c>
      <c r="K118" s="16" t="n">
        <f aca="false">IF($A118&lt;&gt;"",ROUNDUP(D118/'Project Description'!$B$7,0),"")</f>
        <v>3</v>
      </c>
      <c r="L118" s="0" t="n">
        <f aca="false">IF($A118&lt;&gt;"",(K118-1)*'Project Description'!$B$17+I118,"")</f>
        <v>6</v>
      </c>
      <c r="M118" s="0" t="n">
        <f aca="false">IF($A118&lt;&gt;"",($G118-1)*'Project Description'!$B$9+$F118,"")</f>
        <v>17</v>
      </c>
      <c r="N118" s="0" t="n">
        <f aca="false">IF($A118&lt;&gt;"",IF(VLOOKUP($B118,LineNames!$A$2:$C$111,3,0)="Yes",1,0),"")</f>
        <v>0</v>
      </c>
      <c r="O118" s="0" t="n">
        <f aca="false">IF($A118&lt;&gt;"",($H118-1)*'Project Description'!$B$10+$C118,"")</f>
        <v>117</v>
      </c>
    </row>
    <row collapsed="false" customFormat="false" customHeight="true" hidden="false" ht="13.3" outlineLevel="0" r="119">
      <c r="A119" s="0" t="n">
        <f aca="false">IF(d110cc_csv!$A119&lt;&gt;"",d110cc_csv!$A119,"")</f>
        <v>118</v>
      </c>
      <c r="B119" s="0" t="n">
        <f aca="false">IF($A119&lt;&gt;"",d110cc_csv!$C119,"")</f>
        <v>110</v>
      </c>
      <c r="C119" s="0" t="n">
        <f aca="false">IF($A119&lt;&gt;"",d110cc_csv!$D119,"")</f>
        <v>8</v>
      </c>
      <c r="D119" s="0" t="n">
        <f aca="false">IF($A119&lt;&gt;"",d110cc_csv!$E119,"")</f>
        <v>12</v>
      </c>
      <c r="E119" s="0" t="n">
        <f aca="false">IF($A119&lt;&gt;"",d110cc_csv!$F119,"")</f>
        <v>1</v>
      </c>
      <c r="F119" s="0" t="n">
        <f aca="false">IF($A119&lt;&gt;"",IF(MOD($C119,'Project Description'!$B$9)=0,'Project Description'!$B$9,MOD($C119,'Project Description'!$B$9)),"")</f>
        <v>3</v>
      </c>
      <c r="G119" s="0" t="n">
        <f aca="false">IF($A119&lt;&gt;"",IF(MOD($D119,'Project Description'!$B$7)=0,'Project Description'!$B$7,MOD($D119,'Project Description'!$B$7)),"")</f>
        <v>4</v>
      </c>
      <c r="H119" s="0" t="n">
        <f aca="false">IF($A119&lt;&gt;"",IF(MOD($D119,'Project Description'!$B$8)=0,'Project Description'!$B$8,MOD($D119,'Project Description'!$B$8)),"")</f>
        <v>12</v>
      </c>
      <c r="I119" s="0" t="n">
        <f aca="false">IF($A119&lt;&gt;"",ROUNDUP($C119/'Project Description'!$B$9,0),"")</f>
        <v>2</v>
      </c>
      <c r="J119" s="0" t="n">
        <f aca="false">IF($A119&lt;&gt;"",IF(MOD($A119,'Project Description'!$B$19)=0,'Project Description'!$B$19,MOD($A119,'Project Description'!$B$19)),"")</f>
        <v>38</v>
      </c>
      <c r="K119" s="16" t="n">
        <f aca="false">IF($A119&lt;&gt;"",ROUNDUP(D119/'Project Description'!$B$7,0),"")</f>
        <v>3</v>
      </c>
      <c r="L119" s="0" t="n">
        <f aca="false">IF($A119&lt;&gt;"",(K119-1)*'Project Description'!$B$17+I119,"")</f>
        <v>6</v>
      </c>
      <c r="M119" s="0" t="n">
        <f aca="false">IF($A119&lt;&gt;"",($G119-1)*'Project Description'!$B$9+$F119,"")</f>
        <v>18</v>
      </c>
      <c r="N119" s="0" t="n">
        <f aca="false">IF($A119&lt;&gt;"",IF(VLOOKUP($B119,LineNames!$A$2:$C$111,3,0)="Yes",1,0),"")</f>
        <v>1</v>
      </c>
      <c r="O119" s="0" t="n">
        <f aca="false">IF($A119&lt;&gt;"",($H119-1)*'Project Description'!$B$10+$C119,"")</f>
        <v>118</v>
      </c>
    </row>
    <row collapsed="false" customFormat="false" customHeight="true" hidden="false" ht="13.3" outlineLevel="0" r="120">
      <c r="A120" s="0" t="n">
        <f aca="false">IF(d110cc_csv!$A120&lt;&gt;"",d110cc_csv!$A120,"")</f>
        <v>119</v>
      </c>
      <c r="B120" s="0" t="n">
        <f aca="false">IF($A120&lt;&gt;"",d110cc_csv!$C120,"")</f>
        <v>103</v>
      </c>
      <c r="C120" s="0" t="n">
        <f aca="false">IF($A120&lt;&gt;"",d110cc_csv!$D120,"")</f>
        <v>9</v>
      </c>
      <c r="D120" s="0" t="n">
        <f aca="false">IF($A120&lt;&gt;"",d110cc_csv!$E120,"")</f>
        <v>12</v>
      </c>
      <c r="E120" s="0" t="n">
        <f aca="false">IF($A120&lt;&gt;"",d110cc_csv!$F120,"")</f>
        <v>1</v>
      </c>
      <c r="F120" s="0" t="n">
        <f aca="false">IF($A120&lt;&gt;"",IF(MOD($C120,'Project Description'!$B$9)=0,'Project Description'!$B$9,MOD($C120,'Project Description'!$B$9)),"")</f>
        <v>4</v>
      </c>
      <c r="G120" s="0" t="n">
        <f aca="false">IF($A120&lt;&gt;"",IF(MOD($D120,'Project Description'!$B$7)=0,'Project Description'!$B$7,MOD($D120,'Project Description'!$B$7)),"")</f>
        <v>4</v>
      </c>
      <c r="H120" s="0" t="n">
        <f aca="false">IF($A120&lt;&gt;"",IF(MOD($D120,'Project Description'!$B$8)=0,'Project Description'!$B$8,MOD($D120,'Project Description'!$B$8)),"")</f>
        <v>12</v>
      </c>
      <c r="I120" s="0" t="n">
        <f aca="false">IF($A120&lt;&gt;"",ROUNDUP($C120/'Project Description'!$B$9,0),"")</f>
        <v>2</v>
      </c>
      <c r="J120" s="0" t="n">
        <f aca="false">IF($A120&lt;&gt;"",IF(MOD($A120,'Project Description'!$B$19)=0,'Project Description'!$B$19,MOD($A120,'Project Description'!$B$19)),"")</f>
        <v>39</v>
      </c>
      <c r="K120" s="16" t="n">
        <f aca="false">IF($A120&lt;&gt;"",ROUNDUP(D120/'Project Description'!$B$7,0),"")</f>
        <v>3</v>
      </c>
      <c r="L120" s="0" t="n">
        <f aca="false">IF($A120&lt;&gt;"",(K120-1)*'Project Description'!$B$17+I120,"")</f>
        <v>6</v>
      </c>
      <c r="M120" s="0" t="n">
        <f aca="false">IF($A120&lt;&gt;"",($G120-1)*'Project Description'!$B$9+$F120,"")</f>
        <v>19</v>
      </c>
      <c r="N120" s="0" t="n">
        <f aca="false">IF($A120&lt;&gt;"",IF(VLOOKUP($B120,LineNames!$A$2:$C$111,3,0)="Yes",1,0),"")</f>
        <v>0</v>
      </c>
      <c r="O120" s="0" t="n">
        <f aca="false">IF($A120&lt;&gt;"",($H120-1)*'Project Description'!$B$10+$C120,"")</f>
        <v>119</v>
      </c>
    </row>
    <row collapsed="false" customFormat="false" customHeight="true" hidden="false" ht="13.3" outlineLevel="0" r="121">
      <c r="A121" s="0" t="n">
        <f aca="false">IF(d110cc_csv!$A121&lt;&gt;"",d110cc_csv!$A121,"")</f>
        <v>120</v>
      </c>
      <c r="B121" s="0" t="n">
        <f aca="false">IF($A121&lt;&gt;"",d110cc_csv!$C121,"")</f>
        <v>19</v>
      </c>
      <c r="C121" s="0" t="n">
        <f aca="false">IF($A121&lt;&gt;"",d110cc_csv!$D121,"")</f>
        <v>10</v>
      </c>
      <c r="D121" s="0" t="n">
        <f aca="false">IF($A121&lt;&gt;"",d110cc_csv!$E121,"")</f>
        <v>12</v>
      </c>
      <c r="E121" s="0" t="n">
        <f aca="false">IF($A121&lt;&gt;"",d110cc_csv!$F121,"")</f>
        <v>1</v>
      </c>
      <c r="F121" s="0" t="n">
        <f aca="false">IF($A121&lt;&gt;"",IF(MOD($C121,'Project Description'!$B$9)=0,'Project Description'!$B$9,MOD($C121,'Project Description'!$B$9)),"")</f>
        <v>5</v>
      </c>
      <c r="G121" s="0" t="n">
        <f aca="false">IF($A121&lt;&gt;"",IF(MOD($D121,'Project Description'!$B$7)=0,'Project Description'!$B$7,MOD($D121,'Project Description'!$B$7)),"")</f>
        <v>4</v>
      </c>
      <c r="H121" s="0" t="n">
        <f aca="false">IF($A121&lt;&gt;"",IF(MOD($D121,'Project Description'!$B$8)=0,'Project Description'!$B$8,MOD($D121,'Project Description'!$B$8)),"")</f>
        <v>12</v>
      </c>
      <c r="I121" s="0" t="n">
        <f aca="false">IF($A121&lt;&gt;"",ROUNDUP($C121/'Project Description'!$B$9,0),"")</f>
        <v>2</v>
      </c>
      <c r="J121" s="0" t="n">
        <f aca="false">IF($A121&lt;&gt;"",IF(MOD($A121,'Project Description'!$B$19)=0,'Project Description'!$B$19,MOD($A121,'Project Description'!$B$19)),"")</f>
        <v>40</v>
      </c>
      <c r="K121" s="16" t="n">
        <f aca="false">IF($A121&lt;&gt;"",ROUNDUP(D121/'Project Description'!$B$7,0),"")</f>
        <v>3</v>
      </c>
      <c r="L121" s="0" t="n">
        <f aca="false">IF($A121&lt;&gt;"",(K121-1)*'Project Description'!$B$17+I121,"")</f>
        <v>6</v>
      </c>
      <c r="M121" s="0" t="n">
        <f aca="false">IF($A121&lt;&gt;"",($G121-1)*'Project Description'!$B$9+$F121,"")</f>
        <v>20</v>
      </c>
      <c r="N121" s="0" t="n">
        <f aca="false">IF($A121&lt;&gt;"",IF(VLOOKUP($B121,LineNames!$A$2:$C$111,3,0)="Yes",1,0),"")</f>
        <v>0</v>
      </c>
      <c r="O121" s="0" t="n">
        <f aca="false">IF($A121&lt;&gt;"",($H121-1)*'Project Description'!$B$10+$C121,"")</f>
        <v>120</v>
      </c>
    </row>
    <row collapsed="false" customFormat="false" customHeight="true" hidden="false" ht="13.3" outlineLevel="0" r="122">
      <c r="A122" s="0" t="n">
        <f aca="false">IF(d110cc_csv!$A122&lt;&gt;"",d110cc_csv!$A122,"")</f>
        <v>121</v>
      </c>
      <c r="B122" s="0" t="n">
        <f aca="false">IF($A122&lt;&gt;"",d110cc_csv!$C122,"")</f>
        <v>47</v>
      </c>
      <c r="C122" s="0" t="n">
        <f aca="false">IF($A122&lt;&gt;"",d110cc_csv!$D122,"")</f>
        <v>1</v>
      </c>
      <c r="D122" s="0" t="n">
        <f aca="false">IF($A122&lt;&gt;"",d110cc_csv!$E122,"")</f>
        <v>13</v>
      </c>
      <c r="E122" s="0" t="n">
        <f aca="false">IF($A122&lt;&gt;"",d110cc_csv!$F122,"")</f>
        <v>2</v>
      </c>
      <c r="F122" s="0" t="n">
        <f aca="false">IF($A122&lt;&gt;"",IF(MOD($C122,'Project Description'!$B$9)=0,'Project Description'!$B$9,MOD($C122,'Project Description'!$B$9)),"")</f>
        <v>1</v>
      </c>
      <c r="G122" s="0" t="n">
        <f aca="false">IF($A122&lt;&gt;"",IF(MOD($D122,'Project Description'!$B$7)=0,'Project Description'!$B$7,MOD($D122,'Project Description'!$B$7)),"")</f>
        <v>1</v>
      </c>
      <c r="H122" s="0" t="n">
        <f aca="false">IF($A122&lt;&gt;"",IF(MOD($D122,'Project Description'!$B$8)=0,'Project Description'!$B$8,MOD($D122,'Project Description'!$B$8)),"")</f>
        <v>1</v>
      </c>
      <c r="I122" s="0" t="n">
        <f aca="false">IF($A122&lt;&gt;"",ROUNDUP($C122/'Project Description'!$B$9,0),"")</f>
        <v>1</v>
      </c>
      <c r="J122" s="0" t="n">
        <f aca="false">IF($A122&lt;&gt;"",IF(MOD($A122,'Project Description'!$B$19)=0,'Project Description'!$B$19,MOD($A122,'Project Description'!$B$19)),"")</f>
        <v>1</v>
      </c>
      <c r="K122" s="16" t="n">
        <f aca="false">IF($A122&lt;&gt;"",ROUNDUP(D122/'Project Description'!$B$7,0),"")</f>
        <v>4</v>
      </c>
      <c r="L122" s="0" t="n">
        <f aca="false">IF($A122&lt;&gt;"",(K122-1)*'Project Description'!$B$17+I122,"")</f>
        <v>7</v>
      </c>
      <c r="M122" s="0" t="n">
        <f aca="false">IF($A122&lt;&gt;"",($G122-1)*'Project Description'!$B$9+$F122,"")</f>
        <v>1</v>
      </c>
      <c r="N122" s="0" t="n">
        <f aca="false">IF($A122&lt;&gt;"",IF(VLOOKUP($B122,LineNames!$A$2:$C$111,3,0)="Yes",1,0),"")</f>
        <v>0</v>
      </c>
      <c r="O122" s="0" t="n">
        <f aca="false">IF($A122&lt;&gt;"",($H122-1)*'Project Description'!$B$10+$C122,"")</f>
        <v>1</v>
      </c>
    </row>
    <row collapsed="false" customFormat="false" customHeight="true" hidden="false" ht="13.3" outlineLevel="0" r="123">
      <c r="A123" s="0" t="n">
        <f aca="false">IF(d110cc_csv!$A123&lt;&gt;"",d110cc_csv!$A123,"")</f>
        <v>122</v>
      </c>
      <c r="B123" s="0" t="n">
        <f aca="false">IF($A123&lt;&gt;"",d110cc_csv!$C123,"")</f>
        <v>39</v>
      </c>
      <c r="C123" s="0" t="n">
        <f aca="false">IF($A123&lt;&gt;"",d110cc_csv!$D123,"")</f>
        <v>2</v>
      </c>
      <c r="D123" s="0" t="n">
        <f aca="false">IF($A123&lt;&gt;"",d110cc_csv!$E123,"")</f>
        <v>13</v>
      </c>
      <c r="E123" s="0" t="n">
        <f aca="false">IF($A123&lt;&gt;"",d110cc_csv!$F123,"")</f>
        <v>2</v>
      </c>
      <c r="F123" s="0" t="n">
        <f aca="false">IF($A123&lt;&gt;"",IF(MOD($C123,'Project Description'!$B$9)=0,'Project Description'!$B$9,MOD($C123,'Project Description'!$B$9)),"")</f>
        <v>2</v>
      </c>
      <c r="G123" s="0" t="n">
        <f aca="false">IF($A123&lt;&gt;"",IF(MOD($D123,'Project Description'!$B$7)=0,'Project Description'!$B$7,MOD($D123,'Project Description'!$B$7)),"")</f>
        <v>1</v>
      </c>
      <c r="H123" s="0" t="n">
        <f aca="false">IF($A123&lt;&gt;"",IF(MOD($D123,'Project Description'!$B$8)=0,'Project Description'!$B$8,MOD($D123,'Project Description'!$B$8)),"")</f>
        <v>1</v>
      </c>
      <c r="I123" s="0" t="n">
        <f aca="false">IF($A123&lt;&gt;"",ROUNDUP($C123/'Project Description'!$B$9,0),"")</f>
        <v>1</v>
      </c>
      <c r="J123" s="0" t="n">
        <f aca="false">IF($A123&lt;&gt;"",IF(MOD($A123,'Project Description'!$B$19)=0,'Project Description'!$B$19,MOD($A123,'Project Description'!$B$19)),"")</f>
        <v>2</v>
      </c>
      <c r="K123" s="16" t="n">
        <f aca="false">IF($A123&lt;&gt;"",ROUNDUP(D123/'Project Description'!$B$7,0),"")</f>
        <v>4</v>
      </c>
      <c r="L123" s="0" t="n">
        <f aca="false">IF($A123&lt;&gt;"",(K123-1)*'Project Description'!$B$17+I123,"")</f>
        <v>7</v>
      </c>
      <c r="M123" s="0" t="n">
        <f aca="false">IF($A123&lt;&gt;"",($G123-1)*'Project Description'!$B$9+$F123,"")</f>
        <v>2</v>
      </c>
      <c r="N123" s="0" t="n">
        <f aca="false">IF($A123&lt;&gt;"",IF(VLOOKUP($B123,LineNames!$A$2:$C$111,3,0)="Yes",1,0),"")</f>
        <v>0</v>
      </c>
      <c r="O123" s="0" t="n">
        <f aca="false">IF($A123&lt;&gt;"",($H123-1)*'Project Description'!$B$10+$C123,"")</f>
        <v>2</v>
      </c>
    </row>
    <row collapsed="false" customFormat="false" customHeight="true" hidden="false" ht="13.3" outlineLevel="0" r="124">
      <c r="A124" s="0" t="n">
        <f aca="false">IF(d110cc_csv!$A124&lt;&gt;"",d110cc_csv!$A124,"")</f>
        <v>123</v>
      </c>
      <c r="B124" s="0" t="n">
        <f aca="false">IF($A124&lt;&gt;"",d110cc_csv!$C124,"")</f>
        <v>54</v>
      </c>
      <c r="C124" s="0" t="n">
        <f aca="false">IF($A124&lt;&gt;"",d110cc_csv!$D124,"")</f>
        <v>3</v>
      </c>
      <c r="D124" s="0" t="n">
        <f aca="false">IF($A124&lt;&gt;"",d110cc_csv!$E124,"")</f>
        <v>13</v>
      </c>
      <c r="E124" s="0" t="n">
        <f aca="false">IF($A124&lt;&gt;"",d110cc_csv!$F124,"")</f>
        <v>2</v>
      </c>
      <c r="F124" s="0" t="n">
        <f aca="false">IF($A124&lt;&gt;"",IF(MOD($C124,'Project Description'!$B$9)=0,'Project Description'!$B$9,MOD($C124,'Project Description'!$B$9)),"")</f>
        <v>3</v>
      </c>
      <c r="G124" s="0" t="n">
        <f aca="false">IF($A124&lt;&gt;"",IF(MOD($D124,'Project Description'!$B$7)=0,'Project Description'!$B$7,MOD($D124,'Project Description'!$B$7)),"")</f>
        <v>1</v>
      </c>
      <c r="H124" s="0" t="n">
        <f aca="false">IF($A124&lt;&gt;"",IF(MOD($D124,'Project Description'!$B$8)=0,'Project Description'!$B$8,MOD($D124,'Project Description'!$B$8)),"")</f>
        <v>1</v>
      </c>
      <c r="I124" s="0" t="n">
        <f aca="false">IF($A124&lt;&gt;"",ROUNDUP($C124/'Project Description'!$B$9,0),"")</f>
        <v>1</v>
      </c>
      <c r="J124" s="0" t="n">
        <f aca="false">IF($A124&lt;&gt;"",IF(MOD($A124,'Project Description'!$B$19)=0,'Project Description'!$B$19,MOD($A124,'Project Description'!$B$19)),"")</f>
        <v>3</v>
      </c>
      <c r="K124" s="16" t="n">
        <f aca="false">IF($A124&lt;&gt;"",ROUNDUP(D124/'Project Description'!$B$7,0),"")</f>
        <v>4</v>
      </c>
      <c r="L124" s="0" t="n">
        <f aca="false">IF($A124&lt;&gt;"",(K124-1)*'Project Description'!$B$17+I124,"")</f>
        <v>7</v>
      </c>
      <c r="M124" s="0" t="n">
        <f aca="false">IF($A124&lt;&gt;"",($G124-1)*'Project Description'!$B$9+$F124,"")</f>
        <v>3</v>
      </c>
      <c r="N124" s="0" t="n">
        <f aca="false">IF($A124&lt;&gt;"",IF(VLOOKUP($B124,LineNames!$A$2:$C$111,3,0)="Yes",1,0),"")</f>
        <v>0</v>
      </c>
      <c r="O124" s="0" t="n">
        <f aca="false">IF($A124&lt;&gt;"",($H124-1)*'Project Description'!$B$10+$C124,"")</f>
        <v>3</v>
      </c>
    </row>
    <row collapsed="false" customFormat="false" customHeight="true" hidden="false" ht="13.3" outlineLevel="0" r="125">
      <c r="A125" s="0" t="n">
        <f aca="false">IF(d110cc_csv!$A125&lt;&gt;"",d110cc_csv!$A125,"")</f>
        <v>124</v>
      </c>
      <c r="B125" s="0" t="n">
        <f aca="false">IF($A125&lt;&gt;"",d110cc_csv!$C125,"")</f>
        <v>32</v>
      </c>
      <c r="C125" s="0" t="n">
        <f aca="false">IF($A125&lt;&gt;"",d110cc_csv!$D125,"")</f>
        <v>4</v>
      </c>
      <c r="D125" s="0" t="n">
        <f aca="false">IF($A125&lt;&gt;"",d110cc_csv!$E125,"")</f>
        <v>13</v>
      </c>
      <c r="E125" s="0" t="n">
        <f aca="false">IF($A125&lt;&gt;"",d110cc_csv!$F125,"")</f>
        <v>2</v>
      </c>
      <c r="F125" s="0" t="n">
        <f aca="false">IF($A125&lt;&gt;"",IF(MOD($C125,'Project Description'!$B$9)=0,'Project Description'!$B$9,MOD($C125,'Project Description'!$B$9)),"")</f>
        <v>4</v>
      </c>
      <c r="G125" s="0" t="n">
        <f aca="false">IF($A125&lt;&gt;"",IF(MOD($D125,'Project Description'!$B$7)=0,'Project Description'!$B$7,MOD($D125,'Project Description'!$B$7)),"")</f>
        <v>1</v>
      </c>
      <c r="H125" s="0" t="n">
        <f aca="false">IF($A125&lt;&gt;"",IF(MOD($D125,'Project Description'!$B$8)=0,'Project Description'!$B$8,MOD($D125,'Project Description'!$B$8)),"")</f>
        <v>1</v>
      </c>
      <c r="I125" s="0" t="n">
        <f aca="false">IF($A125&lt;&gt;"",ROUNDUP($C125/'Project Description'!$B$9,0),"")</f>
        <v>1</v>
      </c>
      <c r="J125" s="0" t="n">
        <f aca="false">IF($A125&lt;&gt;"",IF(MOD($A125,'Project Description'!$B$19)=0,'Project Description'!$B$19,MOD($A125,'Project Description'!$B$19)),"")</f>
        <v>4</v>
      </c>
      <c r="K125" s="16" t="n">
        <f aca="false">IF($A125&lt;&gt;"",ROUNDUP(D125/'Project Description'!$B$7,0),"")</f>
        <v>4</v>
      </c>
      <c r="L125" s="0" t="n">
        <f aca="false">IF($A125&lt;&gt;"",(K125-1)*'Project Description'!$B$17+I125,"")</f>
        <v>7</v>
      </c>
      <c r="M125" s="0" t="n">
        <f aca="false">IF($A125&lt;&gt;"",($G125-1)*'Project Description'!$B$9+$F125,"")</f>
        <v>4</v>
      </c>
      <c r="N125" s="0" t="n">
        <f aca="false">IF($A125&lt;&gt;"",IF(VLOOKUP($B125,LineNames!$A$2:$C$111,3,0)="Yes",1,0),"")</f>
        <v>0</v>
      </c>
      <c r="O125" s="0" t="n">
        <f aca="false">IF($A125&lt;&gt;"",($H125-1)*'Project Description'!$B$10+$C125,"")</f>
        <v>4</v>
      </c>
    </row>
    <row collapsed="false" customFormat="false" customHeight="true" hidden="false" ht="13.3" outlineLevel="0" r="126">
      <c r="A126" s="0" t="n">
        <f aca="false">IF(d110cc_csv!$A126&lt;&gt;"",d110cc_csv!$A126,"")</f>
        <v>125</v>
      </c>
      <c r="B126" s="0" t="n">
        <f aca="false">IF($A126&lt;&gt;"",d110cc_csv!$C126,"")</f>
        <v>10</v>
      </c>
      <c r="C126" s="0" t="n">
        <f aca="false">IF($A126&lt;&gt;"",d110cc_csv!$D126,"")</f>
        <v>5</v>
      </c>
      <c r="D126" s="0" t="n">
        <f aca="false">IF($A126&lt;&gt;"",d110cc_csv!$E126,"")</f>
        <v>13</v>
      </c>
      <c r="E126" s="0" t="n">
        <f aca="false">IF($A126&lt;&gt;"",d110cc_csv!$F126,"")</f>
        <v>2</v>
      </c>
      <c r="F126" s="0" t="n">
        <f aca="false">IF($A126&lt;&gt;"",IF(MOD($C126,'Project Description'!$B$9)=0,'Project Description'!$B$9,MOD($C126,'Project Description'!$B$9)),"")</f>
        <v>5</v>
      </c>
      <c r="G126" s="0" t="n">
        <f aca="false">IF($A126&lt;&gt;"",IF(MOD($D126,'Project Description'!$B$7)=0,'Project Description'!$B$7,MOD($D126,'Project Description'!$B$7)),"")</f>
        <v>1</v>
      </c>
      <c r="H126" s="0" t="n">
        <f aca="false">IF($A126&lt;&gt;"",IF(MOD($D126,'Project Description'!$B$8)=0,'Project Description'!$B$8,MOD($D126,'Project Description'!$B$8)),"")</f>
        <v>1</v>
      </c>
      <c r="I126" s="0" t="n">
        <f aca="false">IF($A126&lt;&gt;"",ROUNDUP($C126/'Project Description'!$B$9,0),"")</f>
        <v>1</v>
      </c>
      <c r="J126" s="0" t="n">
        <f aca="false">IF($A126&lt;&gt;"",IF(MOD($A126,'Project Description'!$B$19)=0,'Project Description'!$B$19,MOD($A126,'Project Description'!$B$19)),"")</f>
        <v>5</v>
      </c>
      <c r="K126" s="16" t="n">
        <f aca="false">IF($A126&lt;&gt;"",ROUNDUP(D126/'Project Description'!$B$7,0),"")</f>
        <v>4</v>
      </c>
      <c r="L126" s="0" t="n">
        <f aca="false">IF($A126&lt;&gt;"",(K126-1)*'Project Description'!$B$17+I126,"")</f>
        <v>7</v>
      </c>
      <c r="M126" s="0" t="n">
        <f aca="false">IF($A126&lt;&gt;"",($G126-1)*'Project Description'!$B$9+$F126,"")</f>
        <v>5</v>
      </c>
      <c r="N126" s="0" t="n">
        <f aca="false">IF($A126&lt;&gt;"",IF(VLOOKUP($B126,LineNames!$A$2:$C$111,3,0)="Yes",1,0),"")</f>
        <v>0</v>
      </c>
      <c r="O126" s="0" t="n">
        <f aca="false">IF($A126&lt;&gt;"",($H126-1)*'Project Description'!$B$10+$C126,"")</f>
        <v>5</v>
      </c>
    </row>
    <row collapsed="false" customFormat="false" customHeight="true" hidden="false" ht="13.3" outlineLevel="0" r="127">
      <c r="A127" s="0" t="n">
        <f aca="false">IF(d110cc_csv!$A127&lt;&gt;"",d110cc_csv!$A127,"")</f>
        <v>126</v>
      </c>
      <c r="B127" s="0" t="n">
        <f aca="false">IF($A127&lt;&gt;"",d110cc_csv!$C127,"")</f>
        <v>3</v>
      </c>
      <c r="C127" s="0" t="n">
        <f aca="false">IF($A127&lt;&gt;"",d110cc_csv!$D127,"")</f>
        <v>6</v>
      </c>
      <c r="D127" s="0" t="n">
        <f aca="false">IF($A127&lt;&gt;"",d110cc_csv!$E127,"")</f>
        <v>13</v>
      </c>
      <c r="E127" s="0" t="n">
        <f aca="false">IF($A127&lt;&gt;"",d110cc_csv!$F127,"")</f>
        <v>2</v>
      </c>
      <c r="F127" s="0" t="n">
        <f aca="false">IF($A127&lt;&gt;"",IF(MOD($C127,'Project Description'!$B$9)=0,'Project Description'!$B$9,MOD($C127,'Project Description'!$B$9)),"")</f>
        <v>1</v>
      </c>
      <c r="G127" s="0" t="n">
        <f aca="false">IF($A127&lt;&gt;"",IF(MOD($D127,'Project Description'!$B$7)=0,'Project Description'!$B$7,MOD($D127,'Project Description'!$B$7)),"")</f>
        <v>1</v>
      </c>
      <c r="H127" s="0" t="n">
        <f aca="false">IF($A127&lt;&gt;"",IF(MOD($D127,'Project Description'!$B$8)=0,'Project Description'!$B$8,MOD($D127,'Project Description'!$B$8)),"")</f>
        <v>1</v>
      </c>
      <c r="I127" s="0" t="n">
        <f aca="false">IF($A127&lt;&gt;"",ROUNDUP($C127/'Project Description'!$B$9,0),"")</f>
        <v>2</v>
      </c>
      <c r="J127" s="0" t="n">
        <f aca="false">IF($A127&lt;&gt;"",IF(MOD($A127,'Project Description'!$B$19)=0,'Project Description'!$B$19,MOD($A127,'Project Description'!$B$19)),"")</f>
        <v>6</v>
      </c>
      <c r="K127" s="16" t="n">
        <f aca="false">IF($A127&lt;&gt;"",ROUNDUP(D127/'Project Description'!$B$7,0),"")</f>
        <v>4</v>
      </c>
      <c r="L127" s="0" t="n">
        <f aca="false">IF($A127&lt;&gt;"",(K127-1)*'Project Description'!$B$17+I127,"")</f>
        <v>8</v>
      </c>
      <c r="M127" s="0" t="n">
        <f aca="false">IF($A127&lt;&gt;"",($G127-1)*'Project Description'!$B$9+$F127,"")</f>
        <v>1</v>
      </c>
      <c r="N127" s="0" t="n">
        <f aca="false">IF($A127&lt;&gt;"",IF(VLOOKUP($B127,LineNames!$A$2:$C$111,3,0)="Yes",1,0),"")</f>
        <v>0</v>
      </c>
      <c r="O127" s="0" t="n">
        <f aca="false">IF($A127&lt;&gt;"",($H127-1)*'Project Description'!$B$10+$C127,"")</f>
        <v>6</v>
      </c>
    </row>
    <row collapsed="false" customFormat="false" customHeight="true" hidden="false" ht="13.3" outlineLevel="0" r="128">
      <c r="A128" s="0" t="n">
        <f aca="false">IF(d110cc_csv!$A128&lt;&gt;"",d110cc_csv!$A128,"")</f>
        <v>127</v>
      </c>
      <c r="B128" s="0" t="n">
        <f aca="false">IF($A128&lt;&gt;"",d110cc_csv!$C128,"")</f>
        <v>109</v>
      </c>
      <c r="C128" s="0" t="n">
        <f aca="false">IF($A128&lt;&gt;"",d110cc_csv!$D128,"")</f>
        <v>7</v>
      </c>
      <c r="D128" s="0" t="n">
        <f aca="false">IF($A128&lt;&gt;"",d110cc_csv!$E128,"")</f>
        <v>13</v>
      </c>
      <c r="E128" s="0" t="n">
        <f aca="false">IF($A128&lt;&gt;"",d110cc_csv!$F128,"")</f>
        <v>2</v>
      </c>
      <c r="F128" s="0" t="n">
        <f aca="false">IF($A128&lt;&gt;"",IF(MOD($C128,'Project Description'!$B$9)=0,'Project Description'!$B$9,MOD($C128,'Project Description'!$B$9)),"")</f>
        <v>2</v>
      </c>
      <c r="G128" s="0" t="n">
        <f aca="false">IF($A128&lt;&gt;"",IF(MOD($D128,'Project Description'!$B$7)=0,'Project Description'!$B$7,MOD($D128,'Project Description'!$B$7)),"")</f>
        <v>1</v>
      </c>
      <c r="H128" s="0" t="n">
        <f aca="false">IF($A128&lt;&gt;"",IF(MOD($D128,'Project Description'!$B$8)=0,'Project Description'!$B$8,MOD($D128,'Project Description'!$B$8)),"")</f>
        <v>1</v>
      </c>
      <c r="I128" s="0" t="n">
        <f aca="false">IF($A128&lt;&gt;"",ROUNDUP($C128/'Project Description'!$B$9,0),"")</f>
        <v>2</v>
      </c>
      <c r="J128" s="0" t="n">
        <f aca="false">IF($A128&lt;&gt;"",IF(MOD($A128,'Project Description'!$B$19)=0,'Project Description'!$B$19,MOD($A128,'Project Description'!$B$19)),"")</f>
        <v>7</v>
      </c>
      <c r="K128" s="16" t="n">
        <f aca="false">IF($A128&lt;&gt;"",ROUNDUP(D128/'Project Description'!$B$7,0),"")</f>
        <v>4</v>
      </c>
      <c r="L128" s="0" t="n">
        <f aca="false">IF($A128&lt;&gt;"",(K128-1)*'Project Description'!$B$17+I128,"")</f>
        <v>8</v>
      </c>
      <c r="M128" s="0" t="n">
        <f aca="false">IF($A128&lt;&gt;"",($G128-1)*'Project Description'!$B$9+$F128,"")</f>
        <v>2</v>
      </c>
      <c r="N128" s="0" t="n">
        <f aca="false">IF($A128&lt;&gt;"",IF(VLOOKUP($B128,LineNames!$A$2:$C$111,3,0)="Yes",1,0),"")</f>
        <v>1</v>
      </c>
      <c r="O128" s="0" t="n">
        <f aca="false">IF($A128&lt;&gt;"",($H128-1)*'Project Description'!$B$10+$C128,"")</f>
        <v>7</v>
      </c>
    </row>
    <row collapsed="false" customFormat="false" customHeight="true" hidden="false" ht="13.3" outlineLevel="0" r="129">
      <c r="A129" s="0" t="n">
        <f aca="false">IF(d110cc_csv!$A129&lt;&gt;"",d110cc_csv!$A129,"")</f>
        <v>128</v>
      </c>
      <c r="B129" s="0" t="n">
        <f aca="false">IF($A129&lt;&gt;"",d110cc_csv!$C129,"")</f>
        <v>40</v>
      </c>
      <c r="C129" s="0" t="n">
        <f aca="false">IF($A129&lt;&gt;"",d110cc_csv!$D129,"")</f>
        <v>8</v>
      </c>
      <c r="D129" s="0" t="n">
        <f aca="false">IF($A129&lt;&gt;"",d110cc_csv!$E129,"")</f>
        <v>13</v>
      </c>
      <c r="E129" s="0" t="n">
        <f aca="false">IF($A129&lt;&gt;"",d110cc_csv!$F129,"")</f>
        <v>2</v>
      </c>
      <c r="F129" s="0" t="n">
        <f aca="false">IF($A129&lt;&gt;"",IF(MOD($C129,'Project Description'!$B$9)=0,'Project Description'!$B$9,MOD($C129,'Project Description'!$B$9)),"")</f>
        <v>3</v>
      </c>
      <c r="G129" s="0" t="n">
        <f aca="false">IF($A129&lt;&gt;"",IF(MOD($D129,'Project Description'!$B$7)=0,'Project Description'!$B$7,MOD($D129,'Project Description'!$B$7)),"")</f>
        <v>1</v>
      </c>
      <c r="H129" s="0" t="n">
        <f aca="false">IF($A129&lt;&gt;"",IF(MOD($D129,'Project Description'!$B$8)=0,'Project Description'!$B$8,MOD($D129,'Project Description'!$B$8)),"")</f>
        <v>1</v>
      </c>
      <c r="I129" s="0" t="n">
        <f aca="false">IF($A129&lt;&gt;"",ROUNDUP($C129/'Project Description'!$B$9,0),"")</f>
        <v>2</v>
      </c>
      <c r="J129" s="0" t="n">
        <f aca="false">IF($A129&lt;&gt;"",IF(MOD($A129,'Project Description'!$B$19)=0,'Project Description'!$B$19,MOD($A129,'Project Description'!$B$19)),"")</f>
        <v>8</v>
      </c>
      <c r="K129" s="16" t="n">
        <f aca="false">IF($A129&lt;&gt;"",ROUNDUP(D129/'Project Description'!$B$7,0),"")</f>
        <v>4</v>
      </c>
      <c r="L129" s="0" t="n">
        <f aca="false">IF($A129&lt;&gt;"",(K129-1)*'Project Description'!$B$17+I129,"")</f>
        <v>8</v>
      </c>
      <c r="M129" s="0" t="n">
        <f aca="false">IF($A129&lt;&gt;"",($G129-1)*'Project Description'!$B$9+$F129,"")</f>
        <v>3</v>
      </c>
      <c r="N129" s="0" t="n">
        <f aca="false">IF($A129&lt;&gt;"",IF(VLOOKUP($B129,LineNames!$A$2:$C$111,3,0)="Yes",1,0),"")</f>
        <v>0</v>
      </c>
      <c r="O129" s="0" t="n">
        <f aca="false">IF($A129&lt;&gt;"",($H129-1)*'Project Description'!$B$10+$C129,"")</f>
        <v>8</v>
      </c>
    </row>
    <row collapsed="false" customFormat="false" customHeight="true" hidden="false" ht="13.3" outlineLevel="0" r="130">
      <c r="A130" s="0" t="n">
        <f aca="false">IF(d110cc_csv!$A130&lt;&gt;"",d110cc_csv!$A130,"")</f>
        <v>129</v>
      </c>
      <c r="B130" s="0" t="n">
        <f aca="false">IF($A130&lt;&gt;"",d110cc_csv!$C130,"")</f>
        <v>17</v>
      </c>
      <c r="C130" s="0" t="n">
        <f aca="false">IF($A130&lt;&gt;"",d110cc_csv!$D130,"")</f>
        <v>9</v>
      </c>
      <c r="D130" s="0" t="n">
        <f aca="false">IF($A130&lt;&gt;"",d110cc_csv!$E130,"")</f>
        <v>13</v>
      </c>
      <c r="E130" s="0" t="n">
        <f aca="false">IF($A130&lt;&gt;"",d110cc_csv!$F130,"")</f>
        <v>2</v>
      </c>
      <c r="F130" s="0" t="n">
        <f aca="false">IF($A130&lt;&gt;"",IF(MOD($C130,'Project Description'!$B$9)=0,'Project Description'!$B$9,MOD($C130,'Project Description'!$B$9)),"")</f>
        <v>4</v>
      </c>
      <c r="G130" s="0" t="n">
        <f aca="false">IF($A130&lt;&gt;"",IF(MOD($D130,'Project Description'!$B$7)=0,'Project Description'!$B$7,MOD($D130,'Project Description'!$B$7)),"")</f>
        <v>1</v>
      </c>
      <c r="H130" s="0" t="n">
        <f aca="false">IF($A130&lt;&gt;"",IF(MOD($D130,'Project Description'!$B$8)=0,'Project Description'!$B$8,MOD($D130,'Project Description'!$B$8)),"")</f>
        <v>1</v>
      </c>
      <c r="I130" s="0" t="n">
        <f aca="false">IF($A130&lt;&gt;"",ROUNDUP($C130/'Project Description'!$B$9,0),"")</f>
        <v>2</v>
      </c>
      <c r="J130" s="0" t="n">
        <f aca="false">IF($A130&lt;&gt;"",IF(MOD($A130,'Project Description'!$B$19)=0,'Project Description'!$B$19,MOD($A130,'Project Description'!$B$19)),"")</f>
        <v>9</v>
      </c>
      <c r="K130" s="16" t="n">
        <f aca="false">IF($A130&lt;&gt;"",ROUNDUP(D130/'Project Description'!$B$7,0),"")</f>
        <v>4</v>
      </c>
      <c r="L130" s="0" t="n">
        <f aca="false">IF($A130&lt;&gt;"",(K130-1)*'Project Description'!$B$17+I130,"")</f>
        <v>8</v>
      </c>
      <c r="M130" s="0" t="n">
        <f aca="false">IF($A130&lt;&gt;"",($G130-1)*'Project Description'!$B$9+$F130,"")</f>
        <v>4</v>
      </c>
      <c r="N130" s="0" t="n">
        <f aca="false">IF($A130&lt;&gt;"",IF(VLOOKUP($B130,LineNames!$A$2:$C$111,3,0)="Yes",1,0),"")</f>
        <v>0</v>
      </c>
      <c r="O130" s="0" t="n">
        <f aca="false">IF($A130&lt;&gt;"",($H130-1)*'Project Description'!$B$10+$C130,"")</f>
        <v>9</v>
      </c>
    </row>
    <row collapsed="false" customFormat="false" customHeight="true" hidden="false" ht="13.3" outlineLevel="0" r="131">
      <c r="A131" s="0" t="n">
        <f aca="false">IF(d110cc_csv!$A131&lt;&gt;"",d110cc_csv!$A131,"")</f>
        <v>130</v>
      </c>
      <c r="B131" s="0" t="n">
        <f aca="false">IF($A131&lt;&gt;"",d110cc_csv!$C131,"")</f>
        <v>63</v>
      </c>
      <c r="C131" s="0" t="n">
        <f aca="false">IF($A131&lt;&gt;"",d110cc_csv!$D131,"")</f>
        <v>10</v>
      </c>
      <c r="D131" s="0" t="n">
        <f aca="false">IF($A131&lt;&gt;"",d110cc_csv!$E131,"")</f>
        <v>13</v>
      </c>
      <c r="E131" s="0" t="n">
        <f aca="false">IF($A131&lt;&gt;"",d110cc_csv!$F131,"")</f>
        <v>2</v>
      </c>
      <c r="F131" s="0" t="n">
        <f aca="false">IF($A131&lt;&gt;"",IF(MOD($C131,'Project Description'!$B$9)=0,'Project Description'!$B$9,MOD($C131,'Project Description'!$B$9)),"")</f>
        <v>5</v>
      </c>
      <c r="G131" s="0" t="n">
        <f aca="false">IF($A131&lt;&gt;"",IF(MOD($D131,'Project Description'!$B$7)=0,'Project Description'!$B$7,MOD($D131,'Project Description'!$B$7)),"")</f>
        <v>1</v>
      </c>
      <c r="H131" s="0" t="n">
        <f aca="false">IF($A131&lt;&gt;"",IF(MOD($D131,'Project Description'!$B$8)=0,'Project Description'!$B$8,MOD($D131,'Project Description'!$B$8)),"")</f>
        <v>1</v>
      </c>
      <c r="I131" s="0" t="n">
        <f aca="false">IF($A131&lt;&gt;"",ROUNDUP($C131/'Project Description'!$B$9,0),"")</f>
        <v>2</v>
      </c>
      <c r="J131" s="0" t="n">
        <f aca="false">IF($A131&lt;&gt;"",IF(MOD($A131,'Project Description'!$B$19)=0,'Project Description'!$B$19,MOD($A131,'Project Description'!$B$19)),"")</f>
        <v>10</v>
      </c>
      <c r="K131" s="16" t="n">
        <f aca="false">IF($A131&lt;&gt;"",ROUNDUP(D131/'Project Description'!$B$7,0),"")</f>
        <v>4</v>
      </c>
      <c r="L131" s="0" t="n">
        <f aca="false">IF($A131&lt;&gt;"",(K131-1)*'Project Description'!$B$17+I131,"")</f>
        <v>8</v>
      </c>
      <c r="M131" s="0" t="n">
        <f aca="false">IF($A131&lt;&gt;"",($G131-1)*'Project Description'!$B$9+$F131,"")</f>
        <v>5</v>
      </c>
      <c r="N131" s="0" t="n">
        <f aca="false">IF($A131&lt;&gt;"",IF(VLOOKUP($B131,LineNames!$A$2:$C$111,3,0)="Yes",1,0),"")</f>
        <v>0</v>
      </c>
      <c r="O131" s="0" t="n">
        <f aca="false">IF($A131&lt;&gt;"",($H131-1)*'Project Description'!$B$10+$C131,"")</f>
        <v>10</v>
      </c>
    </row>
    <row collapsed="false" customFormat="false" customHeight="true" hidden="false" ht="13.3" outlineLevel="0" r="132">
      <c r="A132" s="0" t="n">
        <f aca="false">IF(d110cc_csv!$A132&lt;&gt;"",d110cc_csv!$A132,"")</f>
        <v>131</v>
      </c>
      <c r="B132" s="0" t="n">
        <f aca="false">IF($A132&lt;&gt;"",d110cc_csv!$C132,"")</f>
        <v>33</v>
      </c>
      <c r="C132" s="0" t="n">
        <f aca="false">IF($A132&lt;&gt;"",d110cc_csv!$D132,"")</f>
        <v>1</v>
      </c>
      <c r="D132" s="0" t="n">
        <f aca="false">IF($A132&lt;&gt;"",d110cc_csv!$E132,"")</f>
        <v>14</v>
      </c>
      <c r="E132" s="0" t="n">
        <f aca="false">IF($A132&lt;&gt;"",d110cc_csv!$F132,"")</f>
        <v>2</v>
      </c>
      <c r="F132" s="0" t="n">
        <f aca="false">IF($A132&lt;&gt;"",IF(MOD($C132,'Project Description'!$B$9)=0,'Project Description'!$B$9,MOD($C132,'Project Description'!$B$9)),"")</f>
        <v>1</v>
      </c>
      <c r="G132" s="0" t="n">
        <f aca="false">IF($A132&lt;&gt;"",IF(MOD($D132,'Project Description'!$B$7)=0,'Project Description'!$B$7,MOD($D132,'Project Description'!$B$7)),"")</f>
        <v>2</v>
      </c>
      <c r="H132" s="0" t="n">
        <f aca="false">IF($A132&lt;&gt;"",IF(MOD($D132,'Project Description'!$B$8)=0,'Project Description'!$B$8,MOD($D132,'Project Description'!$B$8)),"")</f>
        <v>2</v>
      </c>
      <c r="I132" s="0" t="n">
        <f aca="false">IF($A132&lt;&gt;"",ROUNDUP($C132/'Project Description'!$B$9,0),"")</f>
        <v>1</v>
      </c>
      <c r="J132" s="0" t="n">
        <f aca="false">IF($A132&lt;&gt;"",IF(MOD($A132,'Project Description'!$B$19)=0,'Project Description'!$B$19,MOD($A132,'Project Description'!$B$19)),"")</f>
        <v>11</v>
      </c>
      <c r="K132" s="16" t="n">
        <f aca="false">IF($A132&lt;&gt;"",ROUNDUP(D132/'Project Description'!$B$7,0),"")</f>
        <v>4</v>
      </c>
      <c r="L132" s="0" t="n">
        <f aca="false">IF($A132&lt;&gt;"",(K132-1)*'Project Description'!$B$17+I132,"")</f>
        <v>7</v>
      </c>
      <c r="M132" s="0" t="n">
        <f aca="false">IF($A132&lt;&gt;"",($G132-1)*'Project Description'!$B$9+$F132,"")</f>
        <v>6</v>
      </c>
      <c r="N132" s="0" t="n">
        <f aca="false">IF($A132&lt;&gt;"",IF(VLOOKUP($B132,LineNames!$A$2:$C$111,3,0)="Yes",1,0),"")</f>
        <v>0</v>
      </c>
      <c r="O132" s="0" t="n">
        <f aca="false">IF($A132&lt;&gt;"",($H132-1)*'Project Description'!$B$10+$C132,"")</f>
        <v>11</v>
      </c>
    </row>
    <row collapsed="false" customFormat="false" customHeight="true" hidden="false" ht="13.3" outlineLevel="0" r="133">
      <c r="A133" s="0" t="n">
        <f aca="false">IF(d110cc_csv!$A133&lt;&gt;"",d110cc_csv!$A133,"")</f>
        <v>132</v>
      </c>
      <c r="B133" s="0" t="n">
        <f aca="false">IF($A133&lt;&gt;"",d110cc_csv!$C133,"")</f>
        <v>1</v>
      </c>
      <c r="C133" s="0" t="n">
        <f aca="false">IF($A133&lt;&gt;"",d110cc_csv!$D133,"")</f>
        <v>2</v>
      </c>
      <c r="D133" s="0" t="n">
        <f aca="false">IF($A133&lt;&gt;"",d110cc_csv!$E133,"")</f>
        <v>14</v>
      </c>
      <c r="E133" s="0" t="n">
        <f aca="false">IF($A133&lt;&gt;"",d110cc_csv!$F133,"")</f>
        <v>2</v>
      </c>
      <c r="F133" s="0" t="n">
        <f aca="false">IF($A133&lt;&gt;"",IF(MOD($C133,'Project Description'!$B$9)=0,'Project Description'!$B$9,MOD($C133,'Project Description'!$B$9)),"")</f>
        <v>2</v>
      </c>
      <c r="G133" s="0" t="n">
        <f aca="false">IF($A133&lt;&gt;"",IF(MOD($D133,'Project Description'!$B$7)=0,'Project Description'!$B$7,MOD($D133,'Project Description'!$B$7)),"")</f>
        <v>2</v>
      </c>
      <c r="H133" s="0" t="n">
        <f aca="false">IF($A133&lt;&gt;"",IF(MOD($D133,'Project Description'!$B$8)=0,'Project Description'!$B$8,MOD($D133,'Project Description'!$B$8)),"")</f>
        <v>2</v>
      </c>
      <c r="I133" s="0" t="n">
        <f aca="false">IF($A133&lt;&gt;"",ROUNDUP($C133/'Project Description'!$B$9,0),"")</f>
        <v>1</v>
      </c>
      <c r="J133" s="0" t="n">
        <f aca="false">IF($A133&lt;&gt;"",IF(MOD($A133,'Project Description'!$B$19)=0,'Project Description'!$B$19,MOD($A133,'Project Description'!$B$19)),"")</f>
        <v>12</v>
      </c>
      <c r="K133" s="16" t="n">
        <f aca="false">IF($A133&lt;&gt;"",ROUNDUP(D133/'Project Description'!$B$7,0),"")</f>
        <v>4</v>
      </c>
      <c r="L133" s="0" t="n">
        <f aca="false">IF($A133&lt;&gt;"",(K133-1)*'Project Description'!$B$17+I133,"")</f>
        <v>7</v>
      </c>
      <c r="M133" s="0" t="n">
        <f aca="false">IF($A133&lt;&gt;"",($G133-1)*'Project Description'!$B$9+$F133,"")</f>
        <v>7</v>
      </c>
      <c r="N133" s="0" t="n">
        <f aca="false">IF($A133&lt;&gt;"",IF(VLOOKUP($B133,LineNames!$A$2:$C$111,3,0)="Yes",1,0),"")</f>
        <v>0</v>
      </c>
      <c r="O133" s="0" t="n">
        <f aca="false">IF($A133&lt;&gt;"",($H133-1)*'Project Description'!$B$10+$C133,"")</f>
        <v>12</v>
      </c>
    </row>
    <row collapsed="false" customFormat="false" customHeight="true" hidden="false" ht="13.3" outlineLevel="0" r="134">
      <c r="A134" s="0" t="n">
        <f aca="false">IF(d110cc_csv!$A134&lt;&gt;"",d110cc_csv!$A134,"")</f>
        <v>133</v>
      </c>
      <c r="B134" s="0" t="n">
        <f aca="false">IF($A134&lt;&gt;"",d110cc_csv!$C134,"")</f>
        <v>66</v>
      </c>
      <c r="C134" s="0" t="n">
        <f aca="false">IF($A134&lt;&gt;"",d110cc_csv!$D134,"")</f>
        <v>3</v>
      </c>
      <c r="D134" s="0" t="n">
        <f aca="false">IF($A134&lt;&gt;"",d110cc_csv!$E134,"")</f>
        <v>14</v>
      </c>
      <c r="E134" s="0" t="n">
        <f aca="false">IF($A134&lt;&gt;"",d110cc_csv!$F134,"")</f>
        <v>2</v>
      </c>
      <c r="F134" s="0" t="n">
        <f aca="false">IF($A134&lt;&gt;"",IF(MOD($C134,'Project Description'!$B$9)=0,'Project Description'!$B$9,MOD($C134,'Project Description'!$B$9)),"")</f>
        <v>3</v>
      </c>
      <c r="G134" s="0" t="n">
        <f aca="false">IF($A134&lt;&gt;"",IF(MOD($D134,'Project Description'!$B$7)=0,'Project Description'!$B$7,MOD($D134,'Project Description'!$B$7)),"")</f>
        <v>2</v>
      </c>
      <c r="H134" s="0" t="n">
        <f aca="false">IF($A134&lt;&gt;"",IF(MOD($D134,'Project Description'!$B$8)=0,'Project Description'!$B$8,MOD($D134,'Project Description'!$B$8)),"")</f>
        <v>2</v>
      </c>
      <c r="I134" s="0" t="n">
        <f aca="false">IF($A134&lt;&gt;"",ROUNDUP($C134/'Project Description'!$B$9,0),"")</f>
        <v>1</v>
      </c>
      <c r="J134" s="0" t="n">
        <f aca="false">IF($A134&lt;&gt;"",IF(MOD($A134,'Project Description'!$B$19)=0,'Project Description'!$B$19,MOD($A134,'Project Description'!$B$19)),"")</f>
        <v>13</v>
      </c>
      <c r="K134" s="16" t="n">
        <f aca="false">IF($A134&lt;&gt;"",ROUNDUP(D134/'Project Description'!$B$7,0),"")</f>
        <v>4</v>
      </c>
      <c r="L134" s="0" t="n">
        <f aca="false">IF($A134&lt;&gt;"",(K134-1)*'Project Description'!$B$17+I134,"")</f>
        <v>7</v>
      </c>
      <c r="M134" s="0" t="n">
        <f aca="false">IF($A134&lt;&gt;"",($G134-1)*'Project Description'!$B$9+$F134,"")</f>
        <v>8</v>
      </c>
      <c r="N134" s="0" t="n">
        <f aca="false">IF($A134&lt;&gt;"",IF(VLOOKUP($B134,LineNames!$A$2:$C$111,3,0)="Yes",1,0),"")</f>
        <v>0</v>
      </c>
      <c r="O134" s="0" t="n">
        <f aca="false">IF($A134&lt;&gt;"",($H134-1)*'Project Description'!$B$10+$C134,"")</f>
        <v>13</v>
      </c>
    </row>
    <row collapsed="false" customFormat="false" customHeight="true" hidden="false" ht="13.3" outlineLevel="0" r="135">
      <c r="A135" s="0" t="n">
        <f aca="false">IF(d110cc_csv!$A135&lt;&gt;"",d110cc_csv!$A135,"")</f>
        <v>134</v>
      </c>
      <c r="B135" s="0" t="n">
        <f aca="false">IF($A135&lt;&gt;"",d110cc_csv!$C135,"")</f>
        <v>59</v>
      </c>
      <c r="C135" s="0" t="n">
        <f aca="false">IF($A135&lt;&gt;"",d110cc_csv!$D135,"")</f>
        <v>4</v>
      </c>
      <c r="D135" s="0" t="n">
        <f aca="false">IF($A135&lt;&gt;"",d110cc_csv!$E135,"")</f>
        <v>14</v>
      </c>
      <c r="E135" s="0" t="n">
        <f aca="false">IF($A135&lt;&gt;"",d110cc_csv!$F135,"")</f>
        <v>2</v>
      </c>
      <c r="F135" s="0" t="n">
        <f aca="false">IF($A135&lt;&gt;"",IF(MOD($C135,'Project Description'!$B$9)=0,'Project Description'!$B$9,MOD($C135,'Project Description'!$B$9)),"")</f>
        <v>4</v>
      </c>
      <c r="G135" s="0" t="n">
        <f aca="false">IF($A135&lt;&gt;"",IF(MOD($D135,'Project Description'!$B$7)=0,'Project Description'!$B$7,MOD($D135,'Project Description'!$B$7)),"")</f>
        <v>2</v>
      </c>
      <c r="H135" s="0" t="n">
        <f aca="false">IF($A135&lt;&gt;"",IF(MOD($D135,'Project Description'!$B$8)=0,'Project Description'!$B$8,MOD($D135,'Project Description'!$B$8)),"")</f>
        <v>2</v>
      </c>
      <c r="I135" s="0" t="n">
        <f aca="false">IF($A135&lt;&gt;"",ROUNDUP($C135/'Project Description'!$B$9,0),"")</f>
        <v>1</v>
      </c>
      <c r="J135" s="0" t="n">
        <f aca="false">IF($A135&lt;&gt;"",IF(MOD($A135,'Project Description'!$B$19)=0,'Project Description'!$B$19,MOD($A135,'Project Description'!$B$19)),"")</f>
        <v>14</v>
      </c>
      <c r="K135" s="16" t="n">
        <f aca="false">IF($A135&lt;&gt;"",ROUNDUP(D135/'Project Description'!$B$7,0),"")</f>
        <v>4</v>
      </c>
      <c r="L135" s="0" t="n">
        <f aca="false">IF($A135&lt;&gt;"",(K135-1)*'Project Description'!$B$17+I135,"")</f>
        <v>7</v>
      </c>
      <c r="M135" s="0" t="n">
        <f aca="false">IF($A135&lt;&gt;"",($G135-1)*'Project Description'!$B$9+$F135,"")</f>
        <v>9</v>
      </c>
      <c r="N135" s="0" t="n">
        <f aca="false">IF($A135&lt;&gt;"",IF(VLOOKUP($B135,LineNames!$A$2:$C$111,3,0)="Yes",1,0),"")</f>
        <v>0</v>
      </c>
      <c r="O135" s="0" t="n">
        <f aca="false">IF($A135&lt;&gt;"",($H135-1)*'Project Description'!$B$10+$C135,"")</f>
        <v>14</v>
      </c>
    </row>
    <row collapsed="false" customFormat="false" customHeight="true" hidden="false" ht="13.3" outlineLevel="0" r="136">
      <c r="A136" s="0" t="n">
        <f aca="false">IF(d110cc_csv!$A136&lt;&gt;"",d110cc_csv!$A136,"")</f>
        <v>135</v>
      </c>
      <c r="B136" s="0" t="n">
        <f aca="false">IF($A136&lt;&gt;"",d110cc_csv!$C136,"")</f>
        <v>110</v>
      </c>
      <c r="C136" s="0" t="n">
        <f aca="false">IF($A136&lt;&gt;"",d110cc_csv!$D136,"")</f>
        <v>5</v>
      </c>
      <c r="D136" s="0" t="n">
        <f aca="false">IF($A136&lt;&gt;"",d110cc_csv!$E136,"")</f>
        <v>14</v>
      </c>
      <c r="E136" s="0" t="n">
        <f aca="false">IF($A136&lt;&gt;"",d110cc_csv!$F136,"")</f>
        <v>2</v>
      </c>
      <c r="F136" s="0" t="n">
        <f aca="false">IF($A136&lt;&gt;"",IF(MOD($C136,'Project Description'!$B$9)=0,'Project Description'!$B$9,MOD($C136,'Project Description'!$B$9)),"")</f>
        <v>5</v>
      </c>
      <c r="G136" s="0" t="n">
        <f aca="false">IF($A136&lt;&gt;"",IF(MOD($D136,'Project Description'!$B$7)=0,'Project Description'!$B$7,MOD($D136,'Project Description'!$B$7)),"")</f>
        <v>2</v>
      </c>
      <c r="H136" s="0" t="n">
        <f aca="false">IF($A136&lt;&gt;"",IF(MOD($D136,'Project Description'!$B$8)=0,'Project Description'!$B$8,MOD($D136,'Project Description'!$B$8)),"")</f>
        <v>2</v>
      </c>
      <c r="I136" s="0" t="n">
        <f aca="false">IF($A136&lt;&gt;"",ROUNDUP($C136/'Project Description'!$B$9,0),"")</f>
        <v>1</v>
      </c>
      <c r="J136" s="0" t="n">
        <f aca="false">IF($A136&lt;&gt;"",IF(MOD($A136,'Project Description'!$B$19)=0,'Project Description'!$B$19,MOD($A136,'Project Description'!$B$19)),"")</f>
        <v>15</v>
      </c>
      <c r="K136" s="16" t="n">
        <f aca="false">IF($A136&lt;&gt;"",ROUNDUP(D136/'Project Description'!$B$7,0),"")</f>
        <v>4</v>
      </c>
      <c r="L136" s="0" t="n">
        <f aca="false">IF($A136&lt;&gt;"",(K136-1)*'Project Description'!$B$17+I136,"")</f>
        <v>7</v>
      </c>
      <c r="M136" s="0" t="n">
        <f aca="false">IF($A136&lt;&gt;"",($G136-1)*'Project Description'!$B$9+$F136,"")</f>
        <v>10</v>
      </c>
      <c r="N136" s="0" t="n">
        <f aca="false">IF($A136&lt;&gt;"",IF(VLOOKUP($B136,LineNames!$A$2:$C$111,3,0)="Yes",1,0),"")</f>
        <v>1</v>
      </c>
      <c r="O136" s="0" t="n">
        <f aca="false">IF($A136&lt;&gt;"",($H136-1)*'Project Description'!$B$10+$C136,"")</f>
        <v>15</v>
      </c>
    </row>
    <row collapsed="false" customFormat="false" customHeight="true" hidden="false" ht="13.3" outlineLevel="0" r="137">
      <c r="A137" s="0" t="n">
        <f aca="false">IF(d110cc_csv!$A137&lt;&gt;"",d110cc_csv!$A137,"")</f>
        <v>136</v>
      </c>
      <c r="B137" s="0" t="n">
        <f aca="false">IF($A137&lt;&gt;"",d110cc_csv!$C137,"")</f>
        <v>12</v>
      </c>
      <c r="C137" s="0" t="n">
        <f aca="false">IF($A137&lt;&gt;"",d110cc_csv!$D137,"")</f>
        <v>6</v>
      </c>
      <c r="D137" s="0" t="n">
        <f aca="false">IF($A137&lt;&gt;"",d110cc_csv!$E137,"")</f>
        <v>14</v>
      </c>
      <c r="E137" s="0" t="n">
        <f aca="false">IF($A137&lt;&gt;"",d110cc_csv!$F137,"")</f>
        <v>2</v>
      </c>
      <c r="F137" s="0" t="n">
        <f aca="false">IF($A137&lt;&gt;"",IF(MOD($C137,'Project Description'!$B$9)=0,'Project Description'!$B$9,MOD($C137,'Project Description'!$B$9)),"")</f>
        <v>1</v>
      </c>
      <c r="G137" s="0" t="n">
        <f aca="false">IF($A137&lt;&gt;"",IF(MOD($D137,'Project Description'!$B$7)=0,'Project Description'!$B$7,MOD($D137,'Project Description'!$B$7)),"")</f>
        <v>2</v>
      </c>
      <c r="H137" s="0" t="n">
        <f aca="false">IF($A137&lt;&gt;"",IF(MOD($D137,'Project Description'!$B$8)=0,'Project Description'!$B$8,MOD($D137,'Project Description'!$B$8)),"")</f>
        <v>2</v>
      </c>
      <c r="I137" s="0" t="n">
        <f aca="false">IF($A137&lt;&gt;"",ROUNDUP($C137/'Project Description'!$B$9,0),"")</f>
        <v>2</v>
      </c>
      <c r="J137" s="0" t="n">
        <f aca="false">IF($A137&lt;&gt;"",IF(MOD($A137,'Project Description'!$B$19)=0,'Project Description'!$B$19,MOD($A137,'Project Description'!$B$19)),"")</f>
        <v>16</v>
      </c>
      <c r="K137" s="16" t="n">
        <f aca="false">IF($A137&lt;&gt;"",ROUNDUP(D137/'Project Description'!$B$7,0),"")</f>
        <v>4</v>
      </c>
      <c r="L137" s="0" t="n">
        <f aca="false">IF($A137&lt;&gt;"",(K137-1)*'Project Description'!$B$17+I137,"")</f>
        <v>8</v>
      </c>
      <c r="M137" s="0" t="n">
        <f aca="false">IF($A137&lt;&gt;"",($G137-1)*'Project Description'!$B$9+$F137,"")</f>
        <v>6</v>
      </c>
      <c r="N137" s="0" t="n">
        <f aca="false">IF($A137&lt;&gt;"",IF(VLOOKUP($B137,LineNames!$A$2:$C$111,3,0)="Yes",1,0),"")</f>
        <v>0</v>
      </c>
      <c r="O137" s="0" t="n">
        <f aca="false">IF($A137&lt;&gt;"",($H137-1)*'Project Description'!$B$10+$C137,"")</f>
        <v>16</v>
      </c>
    </row>
    <row collapsed="false" customFormat="false" customHeight="true" hidden="false" ht="13.3" outlineLevel="0" r="138">
      <c r="A138" s="0" t="n">
        <f aca="false">IF(d110cc_csv!$A138&lt;&gt;"",d110cc_csv!$A138,"")</f>
        <v>137</v>
      </c>
      <c r="B138" s="0" t="n">
        <f aca="false">IF($A138&lt;&gt;"",d110cc_csv!$C138,"")</f>
        <v>56</v>
      </c>
      <c r="C138" s="0" t="n">
        <f aca="false">IF($A138&lt;&gt;"",d110cc_csv!$D138,"")</f>
        <v>7</v>
      </c>
      <c r="D138" s="0" t="n">
        <f aca="false">IF($A138&lt;&gt;"",d110cc_csv!$E138,"")</f>
        <v>14</v>
      </c>
      <c r="E138" s="0" t="n">
        <f aca="false">IF($A138&lt;&gt;"",d110cc_csv!$F138,"")</f>
        <v>2</v>
      </c>
      <c r="F138" s="0" t="n">
        <f aca="false">IF($A138&lt;&gt;"",IF(MOD($C138,'Project Description'!$B$9)=0,'Project Description'!$B$9,MOD($C138,'Project Description'!$B$9)),"")</f>
        <v>2</v>
      </c>
      <c r="G138" s="0" t="n">
        <f aca="false">IF($A138&lt;&gt;"",IF(MOD($D138,'Project Description'!$B$7)=0,'Project Description'!$B$7,MOD($D138,'Project Description'!$B$7)),"")</f>
        <v>2</v>
      </c>
      <c r="H138" s="0" t="n">
        <f aca="false">IF($A138&lt;&gt;"",IF(MOD($D138,'Project Description'!$B$8)=0,'Project Description'!$B$8,MOD($D138,'Project Description'!$B$8)),"")</f>
        <v>2</v>
      </c>
      <c r="I138" s="0" t="n">
        <f aca="false">IF($A138&lt;&gt;"",ROUNDUP($C138/'Project Description'!$B$9,0),"")</f>
        <v>2</v>
      </c>
      <c r="J138" s="0" t="n">
        <f aca="false">IF($A138&lt;&gt;"",IF(MOD($A138,'Project Description'!$B$19)=0,'Project Description'!$B$19,MOD($A138,'Project Description'!$B$19)),"")</f>
        <v>17</v>
      </c>
      <c r="K138" s="16" t="n">
        <f aca="false">IF($A138&lt;&gt;"",ROUNDUP(D138/'Project Description'!$B$7,0),"")</f>
        <v>4</v>
      </c>
      <c r="L138" s="0" t="n">
        <f aca="false">IF($A138&lt;&gt;"",(K138-1)*'Project Description'!$B$17+I138,"")</f>
        <v>8</v>
      </c>
      <c r="M138" s="0" t="n">
        <f aca="false">IF($A138&lt;&gt;"",($G138-1)*'Project Description'!$B$9+$F138,"")</f>
        <v>7</v>
      </c>
      <c r="N138" s="0" t="n">
        <f aca="false">IF($A138&lt;&gt;"",IF(VLOOKUP($B138,LineNames!$A$2:$C$111,3,0)="Yes",1,0),"")</f>
        <v>0</v>
      </c>
      <c r="O138" s="0" t="n">
        <f aca="false">IF($A138&lt;&gt;"",($H138-1)*'Project Description'!$B$10+$C138,"")</f>
        <v>17</v>
      </c>
    </row>
    <row collapsed="false" customFormat="false" customHeight="true" hidden="false" ht="13.3" outlineLevel="0" r="139">
      <c r="A139" s="0" t="n">
        <f aca="false">IF(d110cc_csv!$A139&lt;&gt;"",d110cc_csv!$A139,"")</f>
        <v>138</v>
      </c>
      <c r="B139" s="0" t="n">
        <f aca="false">IF($A139&lt;&gt;"",d110cc_csv!$C139,"")</f>
        <v>28</v>
      </c>
      <c r="C139" s="0" t="n">
        <f aca="false">IF($A139&lt;&gt;"",d110cc_csv!$D139,"")</f>
        <v>8</v>
      </c>
      <c r="D139" s="0" t="n">
        <f aca="false">IF($A139&lt;&gt;"",d110cc_csv!$E139,"")</f>
        <v>14</v>
      </c>
      <c r="E139" s="0" t="n">
        <f aca="false">IF($A139&lt;&gt;"",d110cc_csv!$F139,"")</f>
        <v>2</v>
      </c>
      <c r="F139" s="0" t="n">
        <f aca="false">IF($A139&lt;&gt;"",IF(MOD($C139,'Project Description'!$B$9)=0,'Project Description'!$B$9,MOD($C139,'Project Description'!$B$9)),"")</f>
        <v>3</v>
      </c>
      <c r="G139" s="0" t="n">
        <f aca="false">IF($A139&lt;&gt;"",IF(MOD($D139,'Project Description'!$B$7)=0,'Project Description'!$B$7,MOD($D139,'Project Description'!$B$7)),"")</f>
        <v>2</v>
      </c>
      <c r="H139" s="0" t="n">
        <f aca="false">IF($A139&lt;&gt;"",IF(MOD($D139,'Project Description'!$B$8)=0,'Project Description'!$B$8,MOD($D139,'Project Description'!$B$8)),"")</f>
        <v>2</v>
      </c>
      <c r="I139" s="0" t="n">
        <f aca="false">IF($A139&lt;&gt;"",ROUNDUP($C139/'Project Description'!$B$9,0),"")</f>
        <v>2</v>
      </c>
      <c r="J139" s="0" t="n">
        <f aca="false">IF($A139&lt;&gt;"",IF(MOD($A139,'Project Description'!$B$19)=0,'Project Description'!$B$19,MOD($A139,'Project Description'!$B$19)),"")</f>
        <v>18</v>
      </c>
      <c r="K139" s="16" t="n">
        <f aca="false">IF($A139&lt;&gt;"",ROUNDUP(D139/'Project Description'!$B$7,0),"")</f>
        <v>4</v>
      </c>
      <c r="L139" s="0" t="n">
        <f aca="false">IF($A139&lt;&gt;"",(K139-1)*'Project Description'!$B$17+I139,"")</f>
        <v>8</v>
      </c>
      <c r="M139" s="0" t="n">
        <f aca="false">IF($A139&lt;&gt;"",($G139-1)*'Project Description'!$B$9+$F139,"")</f>
        <v>8</v>
      </c>
      <c r="N139" s="0" t="n">
        <f aca="false">IF($A139&lt;&gt;"",IF(VLOOKUP($B139,LineNames!$A$2:$C$111,3,0)="Yes",1,0),"")</f>
        <v>0</v>
      </c>
      <c r="O139" s="0" t="n">
        <f aca="false">IF($A139&lt;&gt;"",($H139-1)*'Project Description'!$B$10+$C139,"")</f>
        <v>18</v>
      </c>
    </row>
    <row collapsed="false" customFormat="false" customHeight="true" hidden="false" ht="13.3" outlineLevel="0" r="140">
      <c r="A140" s="0" t="n">
        <f aca="false">IF(d110cc_csv!$A140&lt;&gt;"",d110cc_csv!$A140,"")</f>
        <v>139</v>
      </c>
      <c r="B140" s="0" t="n">
        <f aca="false">IF($A140&lt;&gt;"",d110cc_csv!$C140,"")</f>
        <v>41</v>
      </c>
      <c r="C140" s="0" t="n">
        <f aca="false">IF($A140&lt;&gt;"",d110cc_csv!$D140,"")</f>
        <v>9</v>
      </c>
      <c r="D140" s="0" t="n">
        <f aca="false">IF($A140&lt;&gt;"",d110cc_csv!$E140,"")</f>
        <v>14</v>
      </c>
      <c r="E140" s="0" t="n">
        <f aca="false">IF($A140&lt;&gt;"",d110cc_csv!$F140,"")</f>
        <v>2</v>
      </c>
      <c r="F140" s="0" t="n">
        <f aca="false">IF($A140&lt;&gt;"",IF(MOD($C140,'Project Description'!$B$9)=0,'Project Description'!$B$9,MOD($C140,'Project Description'!$B$9)),"")</f>
        <v>4</v>
      </c>
      <c r="G140" s="0" t="n">
        <f aca="false">IF($A140&lt;&gt;"",IF(MOD($D140,'Project Description'!$B$7)=0,'Project Description'!$B$7,MOD($D140,'Project Description'!$B$7)),"")</f>
        <v>2</v>
      </c>
      <c r="H140" s="0" t="n">
        <f aca="false">IF($A140&lt;&gt;"",IF(MOD($D140,'Project Description'!$B$8)=0,'Project Description'!$B$8,MOD($D140,'Project Description'!$B$8)),"")</f>
        <v>2</v>
      </c>
      <c r="I140" s="0" t="n">
        <f aca="false">IF($A140&lt;&gt;"",ROUNDUP($C140/'Project Description'!$B$9,0),"")</f>
        <v>2</v>
      </c>
      <c r="J140" s="0" t="n">
        <f aca="false">IF($A140&lt;&gt;"",IF(MOD($A140,'Project Description'!$B$19)=0,'Project Description'!$B$19,MOD($A140,'Project Description'!$B$19)),"")</f>
        <v>19</v>
      </c>
      <c r="K140" s="16" t="n">
        <f aca="false">IF($A140&lt;&gt;"",ROUNDUP(D140/'Project Description'!$B$7,0),"")</f>
        <v>4</v>
      </c>
      <c r="L140" s="0" t="n">
        <f aca="false">IF($A140&lt;&gt;"",(K140-1)*'Project Description'!$B$17+I140,"")</f>
        <v>8</v>
      </c>
      <c r="M140" s="0" t="n">
        <f aca="false">IF($A140&lt;&gt;"",($G140-1)*'Project Description'!$B$9+$F140,"")</f>
        <v>9</v>
      </c>
      <c r="N140" s="0" t="n">
        <f aca="false">IF($A140&lt;&gt;"",IF(VLOOKUP($B140,LineNames!$A$2:$C$111,3,0)="Yes",1,0),"")</f>
        <v>0</v>
      </c>
      <c r="O140" s="0" t="n">
        <f aca="false">IF($A140&lt;&gt;"",($H140-1)*'Project Description'!$B$10+$C140,"")</f>
        <v>19</v>
      </c>
    </row>
    <row collapsed="false" customFormat="false" customHeight="true" hidden="false" ht="13.3" outlineLevel="0" r="141">
      <c r="A141" s="0" t="n">
        <f aca="false">IF(d110cc_csv!$A141&lt;&gt;"",d110cc_csv!$A141,"")</f>
        <v>140</v>
      </c>
      <c r="B141" s="0" t="n">
        <f aca="false">IF($A141&lt;&gt;"",d110cc_csv!$C141,"")</f>
        <v>110</v>
      </c>
      <c r="C141" s="0" t="n">
        <f aca="false">IF($A141&lt;&gt;"",d110cc_csv!$D141,"")</f>
        <v>10</v>
      </c>
      <c r="D141" s="0" t="n">
        <f aca="false">IF($A141&lt;&gt;"",d110cc_csv!$E141,"")</f>
        <v>14</v>
      </c>
      <c r="E141" s="0" t="n">
        <f aca="false">IF($A141&lt;&gt;"",d110cc_csv!$F141,"")</f>
        <v>2</v>
      </c>
      <c r="F141" s="0" t="n">
        <f aca="false">IF($A141&lt;&gt;"",IF(MOD($C141,'Project Description'!$B$9)=0,'Project Description'!$B$9,MOD($C141,'Project Description'!$B$9)),"")</f>
        <v>5</v>
      </c>
      <c r="G141" s="0" t="n">
        <f aca="false">IF($A141&lt;&gt;"",IF(MOD($D141,'Project Description'!$B$7)=0,'Project Description'!$B$7,MOD($D141,'Project Description'!$B$7)),"")</f>
        <v>2</v>
      </c>
      <c r="H141" s="0" t="n">
        <f aca="false">IF($A141&lt;&gt;"",IF(MOD($D141,'Project Description'!$B$8)=0,'Project Description'!$B$8,MOD($D141,'Project Description'!$B$8)),"")</f>
        <v>2</v>
      </c>
      <c r="I141" s="0" t="n">
        <f aca="false">IF($A141&lt;&gt;"",ROUNDUP($C141/'Project Description'!$B$9,0),"")</f>
        <v>2</v>
      </c>
      <c r="J141" s="0" t="n">
        <f aca="false">IF($A141&lt;&gt;"",IF(MOD($A141,'Project Description'!$B$19)=0,'Project Description'!$B$19,MOD($A141,'Project Description'!$B$19)),"")</f>
        <v>20</v>
      </c>
      <c r="K141" s="16" t="n">
        <f aca="false">IF($A141&lt;&gt;"",ROUNDUP(D141/'Project Description'!$B$7,0),"")</f>
        <v>4</v>
      </c>
      <c r="L141" s="0" t="n">
        <f aca="false">IF($A141&lt;&gt;"",(K141-1)*'Project Description'!$B$17+I141,"")</f>
        <v>8</v>
      </c>
      <c r="M141" s="0" t="n">
        <f aca="false">IF($A141&lt;&gt;"",($G141-1)*'Project Description'!$B$9+$F141,"")</f>
        <v>10</v>
      </c>
      <c r="N141" s="0" t="n">
        <f aca="false">IF($A141&lt;&gt;"",IF(VLOOKUP($B141,LineNames!$A$2:$C$111,3,0)="Yes",1,0),"")</f>
        <v>1</v>
      </c>
      <c r="O141" s="0" t="n">
        <f aca="false">IF($A141&lt;&gt;"",($H141-1)*'Project Description'!$B$10+$C141,"")</f>
        <v>20</v>
      </c>
    </row>
    <row collapsed="false" customFormat="false" customHeight="true" hidden="false" ht="13.3" outlineLevel="0" r="142">
      <c r="A142" s="0" t="n">
        <f aca="false">IF(d110cc_csv!$A142&lt;&gt;"",d110cc_csv!$A142,"")</f>
        <v>141</v>
      </c>
      <c r="B142" s="0" t="n">
        <f aca="false">IF($A142&lt;&gt;"",d110cc_csv!$C142,"")</f>
        <v>93</v>
      </c>
      <c r="C142" s="0" t="n">
        <f aca="false">IF($A142&lt;&gt;"",d110cc_csv!$D142,"")</f>
        <v>1</v>
      </c>
      <c r="D142" s="0" t="n">
        <f aca="false">IF($A142&lt;&gt;"",d110cc_csv!$E142,"")</f>
        <v>15</v>
      </c>
      <c r="E142" s="0" t="n">
        <f aca="false">IF($A142&lt;&gt;"",d110cc_csv!$F142,"")</f>
        <v>2</v>
      </c>
      <c r="F142" s="0" t="n">
        <f aca="false">IF($A142&lt;&gt;"",IF(MOD($C142,'Project Description'!$B$9)=0,'Project Description'!$B$9,MOD($C142,'Project Description'!$B$9)),"")</f>
        <v>1</v>
      </c>
      <c r="G142" s="0" t="n">
        <f aca="false">IF($A142&lt;&gt;"",IF(MOD($D142,'Project Description'!$B$7)=0,'Project Description'!$B$7,MOD($D142,'Project Description'!$B$7)),"")</f>
        <v>3</v>
      </c>
      <c r="H142" s="0" t="n">
        <f aca="false">IF($A142&lt;&gt;"",IF(MOD($D142,'Project Description'!$B$8)=0,'Project Description'!$B$8,MOD($D142,'Project Description'!$B$8)),"")</f>
        <v>3</v>
      </c>
      <c r="I142" s="0" t="n">
        <f aca="false">IF($A142&lt;&gt;"",ROUNDUP($C142/'Project Description'!$B$9,0),"")</f>
        <v>1</v>
      </c>
      <c r="J142" s="0" t="n">
        <f aca="false">IF($A142&lt;&gt;"",IF(MOD($A142,'Project Description'!$B$19)=0,'Project Description'!$B$19,MOD($A142,'Project Description'!$B$19)),"")</f>
        <v>21</v>
      </c>
      <c r="K142" s="16" t="n">
        <f aca="false">IF($A142&lt;&gt;"",ROUNDUP(D142/'Project Description'!$B$7,0),"")</f>
        <v>4</v>
      </c>
      <c r="L142" s="0" t="n">
        <f aca="false">IF($A142&lt;&gt;"",(K142-1)*'Project Description'!$B$17+I142,"")</f>
        <v>7</v>
      </c>
      <c r="M142" s="0" t="n">
        <f aca="false">IF($A142&lt;&gt;"",($G142-1)*'Project Description'!$B$9+$F142,"")</f>
        <v>11</v>
      </c>
      <c r="N142" s="0" t="n">
        <f aca="false">IF($A142&lt;&gt;"",IF(VLOOKUP($B142,LineNames!$A$2:$C$111,3,0)="Yes",1,0),"")</f>
        <v>0</v>
      </c>
      <c r="O142" s="0" t="n">
        <f aca="false">IF($A142&lt;&gt;"",($H142-1)*'Project Description'!$B$10+$C142,"")</f>
        <v>21</v>
      </c>
    </row>
    <row collapsed="false" customFormat="false" customHeight="true" hidden="false" ht="13.3" outlineLevel="0" r="143">
      <c r="A143" s="0" t="n">
        <f aca="false">IF(d110cc_csv!$A143&lt;&gt;"",d110cc_csv!$A143,"")</f>
        <v>142</v>
      </c>
      <c r="B143" s="0" t="n">
        <f aca="false">IF($A143&lt;&gt;"",d110cc_csv!$C143,"")</f>
        <v>46</v>
      </c>
      <c r="C143" s="0" t="n">
        <f aca="false">IF($A143&lt;&gt;"",d110cc_csv!$D143,"")</f>
        <v>2</v>
      </c>
      <c r="D143" s="0" t="n">
        <f aca="false">IF($A143&lt;&gt;"",d110cc_csv!$E143,"")</f>
        <v>15</v>
      </c>
      <c r="E143" s="0" t="n">
        <f aca="false">IF($A143&lt;&gt;"",d110cc_csv!$F143,"")</f>
        <v>2</v>
      </c>
      <c r="F143" s="0" t="n">
        <f aca="false">IF($A143&lt;&gt;"",IF(MOD($C143,'Project Description'!$B$9)=0,'Project Description'!$B$9,MOD($C143,'Project Description'!$B$9)),"")</f>
        <v>2</v>
      </c>
      <c r="G143" s="0" t="n">
        <f aca="false">IF($A143&lt;&gt;"",IF(MOD($D143,'Project Description'!$B$7)=0,'Project Description'!$B$7,MOD($D143,'Project Description'!$B$7)),"")</f>
        <v>3</v>
      </c>
      <c r="H143" s="0" t="n">
        <f aca="false">IF($A143&lt;&gt;"",IF(MOD($D143,'Project Description'!$B$8)=0,'Project Description'!$B$8,MOD($D143,'Project Description'!$B$8)),"")</f>
        <v>3</v>
      </c>
      <c r="I143" s="0" t="n">
        <f aca="false">IF($A143&lt;&gt;"",ROUNDUP($C143/'Project Description'!$B$9,0),"")</f>
        <v>1</v>
      </c>
      <c r="J143" s="0" t="n">
        <f aca="false">IF($A143&lt;&gt;"",IF(MOD($A143,'Project Description'!$B$19)=0,'Project Description'!$B$19,MOD($A143,'Project Description'!$B$19)),"")</f>
        <v>22</v>
      </c>
      <c r="K143" s="16" t="n">
        <f aca="false">IF($A143&lt;&gt;"",ROUNDUP(D143/'Project Description'!$B$7,0),"")</f>
        <v>4</v>
      </c>
      <c r="L143" s="0" t="n">
        <f aca="false">IF($A143&lt;&gt;"",(K143-1)*'Project Description'!$B$17+I143,"")</f>
        <v>7</v>
      </c>
      <c r="M143" s="0" t="n">
        <f aca="false">IF($A143&lt;&gt;"",($G143-1)*'Project Description'!$B$9+$F143,"")</f>
        <v>12</v>
      </c>
      <c r="N143" s="0" t="n">
        <f aca="false">IF($A143&lt;&gt;"",IF(VLOOKUP($B143,LineNames!$A$2:$C$111,3,0)="Yes",1,0),"")</f>
        <v>0</v>
      </c>
      <c r="O143" s="0" t="n">
        <f aca="false">IF($A143&lt;&gt;"",($H143-1)*'Project Description'!$B$10+$C143,"")</f>
        <v>22</v>
      </c>
    </row>
    <row collapsed="false" customFormat="false" customHeight="true" hidden="false" ht="13.3" outlineLevel="0" r="144">
      <c r="A144" s="0" t="n">
        <f aca="false">IF(d110cc_csv!$A144&lt;&gt;"",d110cc_csv!$A144,"")</f>
        <v>143</v>
      </c>
      <c r="B144" s="0" t="n">
        <f aca="false">IF($A144&lt;&gt;"",d110cc_csv!$C144,"")</f>
        <v>13</v>
      </c>
      <c r="C144" s="0" t="n">
        <f aca="false">IF($A144&lt;&gt;"",d110cc_csv!$D144,"")</f>
        <v>3</v>
      </c>
      <c r="D144" s="0" t="n">
        <f aca="false">IF($A144&lt;&gt;"",d110cc_csv!$E144,"")</f>
        <v>15</v>
      </c>
      <c r="E144" s="0" t="n">
        <f aca="false">IF($A144&lt;&gt;"",d110cc_csv!$F144,"")</f>
        <v>2</v>
      </c>
      <c r="F144" s="0" t="n">
        <f aca="false">IF($A144&lt;&gt;"",IF(MOD($C144,'Project Description'!$B$9)=0,'Project Description'!$B$9,MOD($C144,'Project Description'!$B$9)),"")</f>
        <v>3</v>
      </c>
      <c r="G144" s="0" t="n">
        <f aca="false">IF($A144&lt;&gt;"",IF(MOD($D144,'Project Description'!$B$7)=0,'Project Description'!$B$7,MOD($D144,'Project Description'!$B$7)),"")</f>
        <v>3</v>
      </c>
      <c r="H144" s="0" t="n">
        <f aca="false">IF($A144&lt;&gt;"",IF(MOD($D144,'Project Description'!$B$8)=0,'Project Description'!$B$8,MOD($D144,'Project Description'!$B$8)),"")</f>
        <v>3</v>
      </c>
      <c r="I144" s="0" t="n">
        <f aca="false">IF($A144&lt;&gt;"",ROUNDUP($C144/'Project Description'!$B$9,0),"")</f>
        <v>1</v>
      </c>
      <c r="J144" s="0" t="n">
        <f aca="false">IF($A144&lt;&gt;"",IF(MOD($A144,'Project Description'!$B$19)=0,'Project Description'!$B$19,MOD($A144,'Project Description'!$B$19)),"")</f>
        <v>23</v>
      </c>
      <c r="K144" s="16" t="n">
        <f aca="false">IF($A144&lt;&gt;"",ROUNDUP(D144/'Project Description'!$B$7,0),"")</f>
        <v>4</v>
      </c>
      <c r="L144" s="0" t="n">
        <f aca="false">IF($A144&lt;&gt;"",(K144-1)*'Project Description'!$B$17+I144,"")</f>
        <v>7</v>
      </c>
      <c r="M144" s="0" t="n">
        <f aca="false">IF($A144&lt;&gt;"",($G144-1)*'Project Description'!$B$9+$F144,"")</f>
        <v>13</v>
      </c>
      <c r="N144" s="0" t="n">
        <f aca="false">IF($A144&lt;&gt;"",IF(VLOOKUP($B144,LineNames!$A$2:$C$111,3,0)="Yes",1,0),"")</f>
        <v>0</v>
      </c>
      <c r="O144" s="0" t="n">
        <f aca="false">IF($A144&lt;&gt;"",($H144-1)*'Project Description'!$B$10+$C144,"")</f>
        <v>23</v>
      </c>
    </row>
    <row collapsed="false" customFormat="false" customHeight="true" hidden="false" ht="13.3" outlineLevel="0" r="145">
      <c r="A145" s="0" t="n">
        <f aca="false">IF(d110cc_csv!$A145&lt;&gt;"",d110cc_csv!$A145,"")</f>
        <v>144</v>
      </c>
      <c r="B145" s="0" t="n">
        <f aca="false">IF($A145&lt;&gt;"",d110cc_csv!$C145,"")</f>
        <v>27</v>
      </c>
      <c r="C145" s="0" t="n">
        <f aca="false">IF($A145&lt;&gt;"",d110cc_csv!$D145,"")</f>
        <v>4</v>
      </c>
      <c r="D145" s="0" t="n">
        <f aca="false">IF($A145&lt;&gt;"",d110cc_csv!$E145,"")</f>
        <v>15</v>
      </c>
      <c r="E145" s="0" t="n">
        <f aca="false">IF($A145&lt;&gt;"",d110cc_csv!$F145,"")</f>
        <v>2</v>
      </c>
      <c r="F145" s="0" t="n">
        <f aca="false">IF($A145&lt;&gt;"",IF(MOD($C145,'Project Description'!$B$9)=0,'Project Description'!$B$9,MOD($C145,'Project Description'!$B$9)),"")</f>
        <v>4</v>
      </c>
      <c r="G145" s="0" t="n">
        <f aca="false">IF($A145&lt;&gt;"",IF(MOD($D145,'Project Description'!$B$7)=0,'Project Description'!$B$7,MOD($D145,'Project Description'!$B$7)),"")</f>
        <v>3</v>
      </c>
      <c r="H145" s="0" t="n">
        <f aca="false">IF($A145&lt;&gt;"",IF(MOD($D145,'Project Description'!$B$8)=0,'Project Description'!$B$8,MOD($D145,'Project Description'!$B$8)),"")</f>
        <v>3</v>
      </c>
      <c r="I145" s="0" t="n">
        <f aca="false">IF($A145&lt;&gt;"",ROUNDUP($C145/'Project Description'!$B$9,0),"")</f>
        <v>1</v>
      </c>
      <c r="J145" s="0" t="n">
        <f aca="false">IF($A145&lt;&gt;"",IF(MOD($A145,'Project Description'!$B$19)=0,'Project Description'!$B$19,MOD($A145,'Project Description'!$B$19)),"")</f>
        <v>24</v>
      </c>
      <c r="K145" s="16" t="n">
        <f aca="false">IF($A145&lt;&gt;"",ROUNDUP(D145/'Project Description'!$B$7,0),"")</f>
        <v>4</v>
      </c>
      <c r="L145" s="0" t="n">
        <f aca="false">IF($A145&lt;&gt;"",(K145-1)*'Project Description'!$B$17+I145,"")</f>
        <v>7</v>
      </c>
      <c r="M145" s="0" t="n">
        <f aca="false">IF($A145&lt;&gt;"",($G145-1)*'Project Description'!$B$9+$F145,"")</f>
        <v>14</v>
      </c>
      <c r="N145" s="0" t="n">
        <f aca="false">IF($A145&lt;&gt;"",IF(VLOOKUP($B145,LineNames!$A$2:$C$111,3,0)="Yes",1,0),"")</f>
        <v>0</v>
      </c>
      <c r="O145" s="0" t="n">
        <f aca="false">IF($A145&lt;&gt;"",($H145-1)*'Project Description'!$B$10+$C145,"")</f>
        <v>24</v>
      </c>
    </row>
    <row collapsed="false" customFormat="false" customHeight="true" hidden="false" ht="13.3" outlineLevel="0" r="146">
      <c r="A146" s="0" t="n">
        <f aca="false">IF(d110cc_csv!$A146&lt;&gt;"",d110cc_csv!$A146,"")</f>
        <v>145</v>
      </c>
      <c r="B146" s="0" t="n">
        <f aca="false">IF($A146&lt;&gt;"",d110cc_csv!$C146,"")</f>
        <v>7</v>
      </c>
      <c r="C146" s="0" t="n">
        <f aca="false">IF($A146&lt;&gt;"",d110cc_csv!$D146,"")</f>
        <v>5</v>
      </c>
      <c r="D146" s="0" t="n">
        <f aca="false">IF($A146&lt;&gt;"",d110cc_csv!$E146,"")</f>
        <v>15</v>
      </c>
      <c r="E146" s="0" t="n">
        <f aca="false">IF($A146&lt;&gt;"",d110cc_csv!$F146,"")</f>
        <v>2</v>
      </c>
      <c r="F146" s="0" t="n">
        <f aca="false">IF($A146&lt;&gt;"",IF(MOD($C146,'Project Description'!$B$9)=0,'Project Description'!$B$9,MOD($C146,'Project Description'!$B$9)),"")</f>
        <v>5</v>
      </c>
      <c r="G146" s="0" t="n">
        <f aca="false">IF($A146&lt;&gt;"",IF(MOD($D146,'Project Description'!$B$7)=0,'Project Description'!$B$7,MOD($D146,'Project Description'!$B$7)),"")</f>
        <v>3</v>
      </c>
      <c r="H146" s="0" t="n">
        <f aca="false">IF($A146&lt;&gt;"",IF(MOD($D146,'Project Description'!$B$8)=0,'Project Description'!$B$8,MOD($D146,'Project Description'!$B$8)),"")</f>
        <v>3</v>
      </c>
      <c r="I146" s="0" t="n">
        <f aca="false">IF($A146&lt;&gt;"",ROUNDUP($C146/'Project Description'!$B$9,0),"")</f>
        <v>1</v>
      </c>
      <c r="J146" s="0" t="n">
        <f aca="false">IF($A146&lt;&gt;"",IF(MOD($A146,'Project Description'!$B$19)=0,'Project Description'!$B$19,MOD($A146,'Project Description'!$B$19)),"")</f>
        <v>25</v>
      </c>
      <c r="K146" s="16" t="n">
        <f aca="false">IF($A146&lt;&gt;"",ROUNDUP(D146/'Project Description'!$B$7,0),"")</f>
        <v>4</v>
      </c>
      <c r="L146" s="0" t="n">
        <f aca="false">IF($A146&lt;&gt;"",(K146-1)*'Project Description'!$B$17+I146,"")</f>
        <v>7</v>
      </c>
      <c r="M146" s="0" t="n">
        <f aca="false">IF($A146&lt;&gt;"",($G146-1)*'Project Description'!$B$9+$F146,"")</f>
        <v>15</v>
      </c>
      <c r="N146" s="0" t="n">
        <f aca="false">IF($A146&lt;&gt;"",IF(VLOOKUP($B146,LineNames!$A$2:$C$111,3,0)="Yes",1,0),"")</f>
        <v>0</v>
      </c>
      <c r="O146" s="0" t="n">
        <f aca="false">IF($A146&lt;&gt;"",($H146-1)*'Project Description'!$B$10+$C146,"")</f>
        <v>25</v>
      </c>
    </row>
    <row collapsed="false" customFormat="false" customHeight="true" hidden="false" ht="13.3" outlineLevel="0" r="147">
      <c r="A147" s="0" t="n">
        <f aca="false">IF(d110cc_csv!$A147&lt;&gt;"",d110cc_csv!$A147,"")</f>
        <v>146</v>
      </c>
      <c r="B147" s="0" t="n">
        <f aca="false">IF($A147&lt;&gt;"",d110cc_csv!$C147,"")</f>
        <v>80</v>
      </c>
      <c r="C147" s="0" t="n">
        <f aca="false">IF($A147&lt;&gt;"",d110cc_csv!$D147,"")</f>
        <v>6</v>
      </c>
      <c r="D147" s="0" t="n">
        <f aca="false">IF($A147&lt;&gt;"",d110cc_csv!$E147,"")</f>
        <v>15</v>
      </c>
      <c r="E147" s="0" t="n">
        <f aca="false">IF($A147&lt;&gt;"",d110cc_csv!$F147,"")</f>
        <v>2</v>
      </c>
      <c r="F147" s="0" t="n">
        <f aca="false">IF($A147&lt;&gt;"",IF(MOD($C147,'Project Description'!$B$9)=0,'Project Description'!$B$9,MOD($C147,'Project Description'!$B$9)),"")</f>
        <v>1</v>
      </c>
      <c r="G147" s="0" t="n">
        <f aca="false">IF($A147&lt;&gt;"",IF(MOD($D147,'Project Description'!$B$7)=0,'Project Description'!$B$7,MOD($D147,'Project Description'!$B$7)),"")</f>
        <v>3</v>
      </c>
      <c r="H147" s="0" t="n">
        <f aca="false">IF($A147&lt;&gt;"",IF(MOD($D147,'Project Description'!$B$8)=0,'Project Description'!$B$8,MOD($D147,'Project Description'!$B$8)),"")</f>
        <v>3</v>
      </c>
      <c r="I147" s="0" t="n">
        <f aca="false">IF($A147&lt;&gt;"",ROUNDUP($C147/'Project Description'!$B$9,0),"")</f>
        <v>2</v>
      </c>
      <c r="J147" s="0" t="n">
        <f aca="false">IF($A147&lt;&gt;"",IF(MOD($A147,'Project Description'!$B$19)=0,'Project Description'!$B$19,MOD($A147,'Project Description'!$B$19)),"")</f>
        <v>26</v>
      </c>
      <c r="K147" s="16" t="n">
        <f aca="false">IF($A147&lt;&gt;"",ROUNDUP(D147/'Project Description'!$B$7,0),"")</f>
        <v>4</v>
      </c>
      <c r="L147" s="0" t="n">
        <f aca="false">IF($A147&lt;&gt;"",(K147-1)*'Project Description'!$B$17+I147,"")</f>
        <v>8</v>
      </c>
      <c r="M147" s="0" t="n">
        <f aca="false">IF($A147&lt;&gt;"",($G147-1)*'Project Description'!$B$9+$F147,"")</f>
        <v>11</v>
      </c>
      <c r="N147" s="0" t="n">
        <f aca="false">IF($A147&lt;&gt;"",IF(VLOOKUP($B147,LineNames!$A$2:$C$111,3,0)="Yes",1,0),"")</f>
        <v>0</v>
      </c>
      <c r="O147" s="0" t="n">
        <f aca="false">IF($A147&lt;&gt;"",($H147-1)*'Project Description'!$B$10+$C147,"")</f>
        <v>26</v>
      </c>
    </row>
    <row collapsed="false" customFormat="false" customHeight="true" hidden="false" ht="13.3" outlineLevel="0" r="148">
      <c r="A148" s="0" t="n">
        <f aca="false">IF(d110cc_csv!$A148&lt;&gt;"",d110cc_csv!$A148,"")</f>
        <v>147</v>
      </c>
      <c r="B148" s="0" t="n">
        <f aca="false">IF($A148&lt;&gt;"",d110cc_csv!$C148,"")</f>
        <v>49</v>
      </c>
      <c r="C148" s="0" t="n">
        <f aca="false">IF($A148&lt;&gt;"",d110cc_csv!$D148,"")</f>
        <v>7</v>
      </c>
      <c r="D148" s="0" t="n">
        <f aca="false">IF($A148&lt;&gt;"",d110cc_csv!$E148,"")</f>
        <v>15</v>
      </c>
      <c r="E148" s="0" t="n">
        <f aca="false">IF($A148&lt;&gt;"",d110cc_csv!$F148,"")</f>
        <v>2</v>
      </c>
      <c r="F148" s="0" t="n">
        <f aca="false">IF($A148&lt;&gt;"",IF(MOD($C148,'Project Description'!$B$9)=0,'Project Description'!$B$9,MOD($C148,'Project Description'!$B$9)),"")</f>
        <v>2</v>
      </c>
      <c r="G148" s="0" t="n">
        <f aca="false">IF($A148&lt;&gt;"",IF(MOD($D148,'Project Description'!$B$7)=0,'Project Description'!$B$7,MOD($D148,'Project Description'!$B$7)),"")</f>
        <v>3</v>
      </c>
      <c r="H148" s="0" t="n">
        <f aca="false">IF($A148&lt;&gt;"",IF(MOD($D148,'Project Description'!$B$8)=0,'Project Description'!$B$8,MOD($D148,'Project Description'!$B$8)),"")</f>
        <v>3</v>
      </c>
      <c r="I148" s="0" t="n">
        <f aca="false">IF($A148&lt;&gt;"",ROUNDUP($C148/'Project Description'!$B$9,0),"")</f>
        <v>2</v>
      </c>
      <c r="J148" s="0" t="n">
        <f aca="false">IF($A148&lt;&gt;"",IF(MOD($A148,'Project Description'!$B$19)=0,'Project Description'!$B$19,MOD($A148,'Project Description'!$B$19)),"")</f>
        <v>27</v>
      </c>
      <c r="K148" s="16" t="n">
        <f aca="false">IF($A148&lt;&gt;"",ROUNDUP(D148/'Project Description'!$B$7,0),"")</f>
        <v>4</v>
      </c>
      <c r="L148" s="0" t="n">
        <f aca="false">IF($A148&lt;&gt;"",(K148-1)*'Project Description'!$B$17+I148,"")</f>
        <v>8</v>
      </c>
      <c r="M148" s="0" t="n">
        <f aca="false">IF($A148&lt;&gt;"",($G148-1)*'Project Description'!$B$9+$F148,"")</f>
        <v>12</v>
      </c>
      <c r="N148" s="0" t="n">
        <f aca="false">IF($A148&lt;&gt;"",IF(VLOOKUP($B148,LineNames!$A$2:$C$111,3,0)="Yes",1,0),"")</f>
        <v>0</v>
      </c>
      <c r="O148" s="0" t="n">
        <f aca="false">IF($A148&lt;&gt;"",($H148-1)*'Project Description'!$B$10+$C148,"")</f>
        <v>27</v>
      </c>
    </row>
    <row collapsed="false" customFormat="false" customHeight="true" hidden="false" ht="13.3" outlineLevel="0" r="149">
      <c r="A149" s="0" t="n">
        <f aca="false">IF(d110cc_csv!$A149&lt;&gt;"",d110cc_csv!$A149,"")</f>
        <v>148</v>
      </c>
      <c r="B149" s="0" t="n">
        <f aca="false">IF($A149&lt;&gt;"",d110cc_csv!$C149,"")</f>
        <v>52</v>
      </c>
      <c r="C149" s="0" t="n">
        <f aca="false">IF($A149&lt;&gt;"",d110cc_csv!$D149,"")</f>
        <v>8</v>
      </c>
      <c r="D149" s="0" t="n">
        <f aca="false">IF($A149&lt;&gt;"",d110cc_csv!$E149,"")</f>
        <v>15</v>
      </c>
      <c r="E149" s="0" t="n">
        <f aca="false">IF($A149&lt;&gt;"",d110cc_csv!$F149,"")</f>
        <v>2</v>
      </c>
      <c r="F149" s="0" t="n">
        <f aca="false">IF($A149&lt;&gt;"",IF(MOD($C149,'Project Description'!$B$9)=0,'Project Description'!$B$9,MOD($C149,'Project Description'!$B$9)),"")</f>
        <v>3</v>
      </c>
      <c r="G149" s="0" t="n">
        <f aca="false">IF($A149&lt;&gt;"",IF(MOD($D149,'Project Description'!$B$7)=0,'Project Description'!$B$7,MOD($D149,'Project Description'!$B$7)),"")</f>
        <v>3</v>
      </c>
      <c r="H149" s="0" t="n">
        <f aca="false">IF($A149&lt;&gt;"",IF(MOD($D149,'Project Description'!$B$8)=0,'Project Description'!$B$8,MOD($D149,'Project Description'!$B$8)),"")</f>
        <v>3</v>
      </c>
      <c r="I149" s="0" t="n">
        <f aca="false">IF($A149&lt;&gt;"",ROUNDUP($C149/'Project Description'!$B$9,0),"")</f>
        <v>2</v>
      </c>
      <c r="J149" s="0" t="n">
        <f aca="false">IF($A149&lt;&gt;"",IF(MOD($A149,'Project Description'!$B$19)=0,'Project Description'!$B$19,MOD($A149,'Project Description'!$B$19)),"")</f>
        <v>28</v>
      </c>
      <c r="K149" s="16" t="n">
        <f aca="false">IF($A149&lt;&gt;"",ROUNDUP(D149/'Project Description'!$B$7,0),"")</f>
        <v>4</v>
      </c>
      <c r="L149" s="0" t="n">
        <f aca="false">IF($A149&lt;&gt;"",(K149-1)*'Project Description'!$B$17+I149,"")</f>
        <v>8</v>
      </c>
      <c r="M149" s="0" t="n">
        <f aca="false">IF($A149&lt;&gt;"",($G149-1)*'Project Description'!$B$9+$F149,"")</f>
        <v>13</v>
      </c>
      <c r="N149" s="0" t="n">
        <f aca="false">IF($A149&lt;&gt;"",IF(VLOOKUP($B149,LineNames!$A$2:$C$111,3,0)="Yes",1,0),"")</f>
        <v>0</v>
      </c>
      <c r="O149" s="0" t="n">
        <f aca="false">IF($A149&lt;&gt;"",($H149-1)*'Project Description'!$B$10+$C149,"")</f>
        <v>28</v>
      </c>
    </row>
    <row collapsed="false" customFormat="false" customHeight="true" hidden="false" ht="13.3" outlineLevel="0" r="150">
      <c r="A150" s="0" t="n">
        <f aca="false">IF(d110cc_csv!$A150&lt;&gt;"",d110cc_csv!$A150,"")</f>
        <v>149</v>
      </c>
      <c r="B150" s="0" t="n">
        <f aca="false">IF($A150&lt;&gt;"",d110cc_csv!$C150,"")</f>
        <v>99</v>
      </c>
      <c r="C150" s="0" t="n">
        <f aca="false">IF($A150&lt;&gt;"",d110cc_csv!$D150,"")</f>
        <v>9</v>
      </c>
      <c r="D150" s="0" t="n">
        <f aca="false">IF($A150&lt;&gt;"",d110cc_csv!$E150,"")</f>
        <v>15</v>
      </c>
      <c r="E150" s="0" t="n">
        <f aca="false">IF($A150&lt;&gt;"",d110cc_csv!$F150,"")</f>
        <v>2</v>
      </c>
      <c r="F150" s="0" t="n">
        <f aca="false">IF($A150&lt;&gt;"",IF(MOD($C150,'Project Description'!$B$9)=0,'Project Description'!$B$9,MOD($C150,'Project Description'!$B$9)),"")</f>
        <v>4</v>
      </c>
      <c r="G150" s="0" t="n">
        <f aca="false">IF($A150&lt;&gt;"",IF(MOD($D150,'Project Description'!$B$7)=0,'Project Description'!$B$7,MOD($D150,'Project Description'!$B$7)),"")</f>
        <v>3</v>
      </c>
      <c r="H150" s="0" t="n">
        <f aca="false">IF($A150&lt;&gt;"",IF(MOD($D150,'Project Description'!$B$8)=0,'Project Description'!$B$8,MOD($D150,'Project Description'!$B$8)),"")</f>
        <v>3</v>
      </c>
      <c r="I150" s="0" t="n">
        <f aca="false">IF($A150&lt;&gt;"",ROUNDUP($C150/'Project Description'!$B$9,0),"")</f>
        <v>2</v>
      </c>
      <c r="J150" s="0" t="n">
        <f aca="false">IF($A150&lt;&gt;"",IF(MOD($A150,'Project Description'!$B$19)=0,'Project Description'!$B$19,MOD($A150,'Project Description'!$B$19)),"")</f>
        <v>29</v>
      </c>
      <c r="K150" s="16" t="n">
        <f aca="false">IF($A150&lt;&gt;"",ROUNDUP(D150/'Project Description'!$B$7,0),"")</f>
        <v>4</v>
      </c>
      <c r="L150" s="0" t="n">
        <f aca="false">IF($A150&lt;&gt;"",(K150-1)*'Project Description'!$B$17+I150,"")</f>
        <v>8</v>
      </c>
      <c r="M150" s="0" t="n">
        <f aca="false">IF($A150&lt;&gt;"",($G150-1)*'Project Description'!$B$9+$F150,"")</f>
        <v>14</v>
      </c>
      <c r="N150" s="0" t="n">
        <f aca="false">IF($A150&lt;&gt;"",IF(VLOOKUP($B150,LineNames!$A$2:$C$111,3,0)="Yes",1,0),"")</f>
        <v>0</v>
      </c>
      <c r="O150" s="0" t="n">
        <f aca="false">IF($A150&lt;&gt;"",($H150-1)*'Project Description'!$B$10+$C150,"")</f>
        <v>29</v>
      </c>
    </row>
    <row collapsed="false" customFormat="false" customHeight="true" hidden="false" ht="13.3" outlineLevel="0" r="151">
      <c r="A151" s="0" t="n">
        <f aca="false">IF(d110cc_csv!$A151&lt;&gt;"",d110cc_csv!$A151,"")</f>
        <v>150</v>
      </c>
      <c r="B151" s="0" t="n">
        <f aca="false">IF($A151&lt;&gt;"",d110cc_csv!$C151,"")</f>
        <v>62</v>
      </c>
      <c r="C151" s="0" t="n">
        <f aca="false">IF($A151&lt;&gt;"",d110cc_csv!$D151,"")</f>
        <v>10</v>
      </c>
      <c r="D151" s="0" t="n">
        <f aca="false">IF($A151&lt;&gt;"",d110cc_csv!$E151,"")</f>
        <v>15</v>
      </c>
      <c r="E151" s="0" t="n">
        <f aca="false">IF($A151&lt;&gt;"",d110cc_csv!$F151,"")</f>
        <v>2</v>
      </c>
      <c r="F151" s="0" t="n">
        <f aca="false">IF($A151&lt;&gt;"",IF(MOD($C151,'Project Description'!$B$9)=0,'Project Description'!$B$9,MOD($C151,'Project Description'!$B$9)),"")</f>
        <v>5</v>
      </c>
      <c r="G151" s="0" t="n">
        <f aca="false">IF($A151&lt;&gt;"",IF(MOD($D151,'Project Description'!$B$7)=0,'Project Description'!$B$7,MOD($D151,'Project Description'!$B$7)),"")</f>
        <v>3</v>
      </c>
      <c r="H151" s="0" t="n">
        <f aca="false">IF($A151&lt;&gt;"",IF(MOD($D151,'Project Description'!$B$8)=0,'Project Description'!$B$8,MOD($D151,'Project Description'!$B$8)),"")</f>
        <v>3</v>
      </c>
      <c r="I151" s="0" t="n">
        <f aca="false">IF($A151&lt;&gt;"",ROUNDUP($C151/'Project Description'!$B$9,0),"")</f>
        <v>2</v>
      </c>
      <c r="J151" s="0" t="n">
        <f aca="false">IF($A151&lt;&gt;"",IF(MOD($A151,'Project Description'!$B$19)=0,'Project Description'!$B$19,MOD($A151,'Project Description'!$B$19)),"")</f>
        <v>30</v>
      </c>
      <c r="K151" s="16" t="n">
        <f aca="false">IF($A151&lt;&gt;"",ROUNDUP(D151/'Project Description'!$B$7,0),"")</f>
        <v>4</v>
      </c>
      <c r="L151" s="0" t="n">
        <f aca="false">IF($A151&lt;&gt;"",(K151-1)*'Project Description'!$B$17+I151,"")</f>
        <v>8</v>
      </c>
      <c r="M151" s="0" t="n">
        <f aca="false">IF($A151&lt;&gt;"",($G151-1)*'Project Description'!$B$9+$F151,"")</f>
        <v>15</v>
      </c>
      <c r="N151" s="0" t="n">
        <f aca="false">IF($A151&lt;&gt;"",IF(VLOOKUP($B151,LineNames!$A$2:$C$111,3,0)="Yes",1,0),"")</f>
        <v>0</v>
      </c>
      <c r="O151" s="0" t="n">
        <f aca="false">IF($A151&lt;&gt;"",($H151-1)*'Project Description'!$B$10+$C151,"")</f>
        <v>30</v>
      </c>
    </row>
    <row collapsed="false" customFormat="false" customHeight="true" hidden="false" ht="13.3" outlineLevel="0" r="152">
      <c r="A152" s="0" t="n">
        <f aca="false">IF(d110cc_csv!$A152&lt;&gt;"",d110cc_csv!$A152,"")</f>
        <v>151</v>
      </c>
      <c r="B152" s="0" t="n">
        <f aca="false">IF($A152&lt;&gt;"",d110cc_csv!$C152,"")</f>
        <v>79</v>
      </c>
      <c r="C152" s="0" t="n">
        <f aca="false">IF($A152&lt;&gt;"",d110cc_csv!$D152,"")</f>
        <v>1</v>
      </c>
      <c r="D152" s="0" t="n">
        <f aca="false">IF($A152&lt;&gt;"",d110cc_csv!$E152,"")</f>
        <v>16</v>
      </c>
      <c r="E152" s="0" t="n">
        <f aca="false">IF($A152&lt;&gt;"",d110cc_csv!$F152,"")</f>
        <v>2</v>
      </c>
      <c r="F152" s="0" t="n">
        <f aca="false">IF($A152&lt;&gt;"",IF(MOD($C152,'Project Description'!$B$9)=0,'Project Description'!$B$9,MOD($C152,'Project Description'!$B$9)),"")</f>
        <v>1</v>
      </c>
      <c r="G152" s="0" t="n">
        <f aca="false">IF($A152&lt;&gt;"",IF(MOD($D152,'Project Description'!$B$7)=0,'Project Description'!$B$7,MOD($D152,'Project Description'!$B$7)),"")</f>
        <v>4</v>
      </c>
      <c r="H152" s="0" t="n">
        <f aca="false">IF($A152&lt;&gt;"",IF(MOD($D152,'Project Description'!$B$8)=0,'Project Description'!$B$8,MOD($D152,'Project Description'!$B$8)),"")</f>
        <v>4</v>
      </c>
      <c r="I152" s="0" t="n">
        <f aca="false">IF($A152&lt;&gt;"",ROUNDUP($C152/'Project Description'!$B$9,0),"")</f>
        <v>1</v>
      </c>
      <c r="J152" s="0" t="n">
        <f aca="false">IF($A152&lt;&gt;"",IF(MOD($A152,'Project Description'!$B$19)=0,'Project Description'!$B$19,MOD($A152,'Project Description'!$B$19)),"")</f>
        <v>31</v>
      </c>
      <c r="K152" s="16" t="n">
        <f aca="false">IF($A152&lt;&gt;"",ROUNDUP(D152/'Project Description'!$B$7,0),"")</f>
        <v>4</v>
      </c>
      <c r="L152" s="0" t="n">
        <f aca="false">IF($A152&lt;&gt;"",(K152-1)*'Project Description'!$B$17+I152,"")</f>
        <v>7</v>
      </c>
      <c r="M152" s="0" t="n">
        <f aca="false">IF($A152&lt;&gt;"",($G152-1)*'Project Description'!$B$9+$F152,"")</f>
        <v>16</v>
      </c>
      <c r="N152" s="0" t="n">
        <f aca="false">IF($A152&lt;&gt;"",IF(VLOOKUP($B152,LineNames!$A$2:$C$111,3,0)="Yes",1,0),"")</f>
        <v>0</v>
      </c>
      <c r="O152" s="0" t="n">
        <f aca="false">IF($A152&lt;&gt;"",($H152-1)*'Project Description'!$B$10+$C152,"")</f>
        <v>31</v>
      </c>
    </row>
    <row collapsed="false" customFormat="false" customHeight="true" hidden="false" ht="13.3" outlineLevel="0" r="153">
      <c r="A153" s="0" t="n">
        <f aca="false">IF(d110cc_csv!$A153&lt;&gt;"",d110cc_csv!$A153,"")</f>
        <v>152</v>
      </c>
      <c r="B153" s="0" t="n">
        <f aca="false">IF($A153&lt;&gt;"",d110cc_csv!$C153,"")</f>
        <v>14</v>
      </c>
      <c r="C153" s="0" t="n">
        <f aca="false">IF($A153&lt;&gt;"",d110cc_csv!$D153,"")</f>
        <v>2</v>
      </c>
      <c r="D153" s="0" t="n">
        <f aca="false">IF($A153&lt;&gt;"",d110cc_csv!$E153,"")</f>
        <v>16</v>
      </c>
      <c r="E153" s="0" t="n">
        <f aca="false">IF($A153&lt;&gt;"",d110cc_csv!$F153,"")</f>
        <v>2</v>
      </c>
      <c r="F153" s="0" t="n">
        <f aca="false">IF($A153&lt;&gt;"",IF(MOD($C153,'Project Description'!$B$9)=0,'Project Description'!$B$9,MOD($C153,'Project Description'!$B$9)),"")</f>
        <v>2</v>
      </c>
      <c r="G153" s="0" t="n">
        <f aca="false">IF($A153&lt;&gt;"",IF(MOD($D153,'Project Description'!$B$7)=0,'Project Description'!$B$7,MOD($D153,'Project Description'!$B$7)),"")</f>
        <v>4</v>
      </c>
      <c r="H153" s="0" t="n">
        <f aca="false">IF($A153&lt;&gt;"",IF(MOD($D153,'Project Description'!$B$8)=0,'Project Description'!$B$8,MOD($D153,'Project Description'!$B$8)),"")</f>
        <v>4</v>
      </c>
      <c r="I153" s="0" t="n">
        <f aca="false">IF($A153&lt;&gt;"",ROUNDUP($C153/'Project Description'!$B$9,0),"")</f>
        <v>1</v>
      </c>
      <c r="J153" s="0" t="n">
        <f aca="false">IF($A153&lt;&gt;"",IF(MOD($A153,'Project Description'!$B$19)=0,'Project Description'!$B$19,MOD($A153,'Project Description'!$B$19)),"")</f>
        <v>32</v>
      </c>
      <c r="K153" s="16" t="n">
        <f aca="false">IF($A153&lt;&gt;"",ROUNDUP(D153/'Project Description'!$B$7,0),"")</f>
        <v>4</v>
      </c>
      <c r="L153" s="0" t="n">
        <f aca="false">IF($A153&lt;&gt;"",(K153-1)*'Project Description'!$B$17+I153,"")</f>
        <v>7</v>
      </c>
      <c r="M153" s="0" t="n">
        <f aca="false">IF($A153&lt;&gt;"",($G153-1)*'Project Description'!$B$9+$F153,"")</f>
        <v>17</v>
      </c>
      <c r="N153" s="0" t="n">
        <f aca="false">IF($A153&lt;&gt;"",IF(VLOOKUP($B153,LineNames!$A$2:$C$111,3,0)="Yes",1,0),"")</f>
        <v>0</v>
      </c>
      <c r="O153" s="0" t="n">
        <f aca="false">IF($A153&lt;&gt;"",($H153-1)*'Project Description'!$B$10+$C153,"")</f>
        <v>32</v>
      </c>
    </row>
    <row collapsed="false" customFormat="false" customHeight="true" hidden="false" ht="13.3" outlineLevel="0" r="154">
      <c r="A154" s="0" t="n">
        <f aca="false">IF(d110cc_csv!$A154&lt;&gt;"",d110cc_csv!$A154,"")</f>
        <v>153</v>
      </c>
      <c r="B154" s="0" t="n">
        <f aca="false">IF($A154&lt;&gt;"",d110cc_csv!$C154,"")</f>
        <v>34</v>
      </c>
      <c r="C154" s="0" t="n">
        <f aca="false">IF($A154&lt;&gt;"",d110cc_csv!$D154,"")</f>
        <v>3</v>
      </c>
      <c r="D154" s="0" t="n">
        <f aca="false">IF($A154&lt;&gt;"",d110cc_csv!$E154,"")</f>
        <v>16</v>
      </c>
      <c r="E154" s="0" t="n">
        <f aca="false">IF($A154&lt;&gt;"",d110cc_csv!$F154,"")</f>
        <v>2</v>
      </c>
      <c r="F154" s="0" t="n">
        <f aca="false">IF($A154&lt;&gt;"",IF(MOD($C154,'Project Description'!$B$9)=0,'Project Description'!$B$9,MOD($C154,'Project Description'!$B$9)),"")</f>
        <v>3</v>
      </c>
      <c r="G154" s="0" t="n">
        <f aca="false">IF($A154&lt;&gt;"",IF(MOD($D154,'Project Description'!$B$7)=0,'Project Description'!$B$7,MOD($D154,'Project Description'!$B$7)),"")</f>
        <v>4</v>
      </c>
      <c r="H154" s="0" t="n">
        <f aca="false">IF($A154&lt;&gt;"",IF(MOD($D154,'Project Description'!$B$8)=0,'Project Description'!$B$8,MOD($D154,'Project Description'!$B$8)),"")</f>
        <v>4</v>
      </c>
      <c r="I154" s="0" t="n">
        <f aca="false">IF($A154&lt;&gt;"",ROUNDUP($C154/'Project Description'!$B$9,0),"")</f>
        <v>1</v>
      </c>
      <c r="J154" s="0" t="n">
        <f aca="false">IF($A154&lt;&gt;"",IF(MOD($A154,'Project Description'!$B$19)=0,'Project Description'!$B$19,MOD($A154,'Project Description'!$B$19)),"")</f>
        <v>33</v>
      </c>
      <c r="K154" s="16" t="n">
        <f aca="false">IF($A154&lt;&gt;"",ROUNDUP(D154/'Project Description'!$B$7,0),"")</f>
        <v>4</v>
      </c>
      <c r="L154" s="0" t="n">
        <f aca="false">IF($A154&lt;&gt;"",(K154-1)*'Project Description'!$B$17+I154,"")</f>
        <v>7</v>
      </c>
      <c r="M154" s="0" t="n">
        <f aca="false">IF($A154&lt;&gt;"",($G154-1)*'Project Description'!$B$9+$F154,"")</f>
        <v>18</v>
      </c>
      <c r="N154" s="0" t="n">
        <f aca="false">IF($A154&lt;&gt;"",IF(VLOOKUP($B154,LineNames!$A$2:$C$111,3,0)="Yes",1,0),"")</f>
        <v>0</v>
      </c>
      <c r="O154" s="0" t="n">
        <f aca="false">IF($A154&lt;&gt;"",($H154-1)*'Project Description'!$B$10+$C154,"")</f>
        <v>33</v>
      </c>
    </row>
    <row collapsed="false" customFormat="false" customHeight="true" hidden="false" ht="13.3" outlineLevel="0" r="155">
      <c r="A155" s="0" t="n">
        <f aca="false">IF(d110cc_csv!$A155&lt;&gt;"",d110cc_csv!$A155,"")</f>
        <v>154</v>
      </c>
      <c r="B155" s="0" t="n">
        <f aca="false">IF($A155&lt;&gt;"",d110cc_csv!$C155,"")</f>
        <v>109</v>
      </c>
      <c r="C155" s="0" t="n">
        <f aca="false">IF($A155&lt;&gt;"",d110cc_csv!$D155,"")</f>
        <v>4</v>
      </c>
      <c r="D155" s="0" t="n">
        <f aca="false">IF($A155&lt;&gt;"",d110cc_csv!$E155,"")</f>
        <v>16</v>
      </c>
      <c r="E155" s="0" t="n">
        <f aca="false">IF($A155&lt;&gt;"",d110cc_csv!$F155,"")</f>
        <v>2</v>
      </c>
      <c r="F155" s="0" t="n">
        <f aca="false">IF($A155&lt;&gt;"",IF(MOD($C155,'Project Description'!$B$9)=0,'Project Description'!$B$9,MOD($C155,'Project Description'!$B$9)),"")</f>
        <v>4</v>
      </c>
      <c r="G155" s="0" t="n">
        <f aca="false">IF($A155&lt;&gt;"",IF(MOD($D155,'Project Description'!$B$7)=0,'Project Description'!$B$7,MOD($D155,'Project Description'!$B$7)),"")</f>
        <v>4</v>
      </c>
      <c r="H155" s="0" t="n">
        <f aca="false">IF($A155&lt;&gt;"",IF(MOD($D155,'Project Description'!$B$8)=0,'Project Description'!$B$8,MOD($D155,'Project Description'!$B$8)),"")</f>
        <v>4</v>
      </c>
      <c r="I155" s="0" t="n">
        <f aca="false">IF($A155&lt;&gt;"",ROUNDUP($C155/'Project Description'!$B$9,0),"")</f>
        <v>1</v>
      </c>
      <c r="J155" s="0" t="n">
        <f aca="false">IF($A155&lt;&gt;"",IF(MOD($A155,'Project Description'!$B$19)=0,'Project Description'!$B$19,MOD($A155,'Project Description'!$B$19)),"")</f>
        <v>34</v>
      </c>
      <c r="K155" s="16" t="n">
        <f aca="false">IF($A155&lt;&gt;"",ROUNDUP(D155/'Project Description'!$B$7,0),"")</f>
        <v>4</v>
      </c>
      <c r="L155" s="0" t="n">
        <f aca="false">IF($A155&lt;&gt;"",(K155-1)*'Project Description'!$B$17+I155,"")</f>
        <v>7</v>
      </c>
      <c r="M155" s="0" t="n">
        <f aca="false">IF($A155&lt;&gt;"",($G155-1)*'Project Description'!$B$9+$F155,"")</f>
        <v>19</v>
      </c>
      <c r="N155" s="0" t="n">
        <f aca="false">IF($A155&lt;&gt;"",IF(VLOOKUP($B155,LineNames!$A$2:$C$111,3,0)="Yes",1,0),"")</f>
        <v>1</v>
      </c>
      <c r="O155" s="0" t="n">
        <f aca="false">IF($A155&lt;&gt;"",($H155-1)*'Project Description'!$B$10+$C155,"")</f>
        <v>34</v>
      </c>
    </row>
    <row collapsed="false" customFormat="false" customHeight="true" hidden="false" ht="13.3" outlineLevel="0" r="156">
      <c r="A156" s="0" t="n">
        <f aca="false">IF(d110cc_csv!$A156&lt;&gt;"",d110cc_csv!$A156,"")</f>
        <v>155</v>
      </c>
      <c r="B156" s="0" t="n">
        <f aca="false">IF($A156&lt;&gt;"",d110cc_csv!$C156,"")</f>
        <v>25</v>
      </c>
      <c r="C156" s="0" t="n">
        <f aca="false">IF($A156&lt;&gt;"",d110cc_csv!$D156,"")</f>
        <v>5</v>
      </c>
      <c r="D156" s="0" t="n">
        <f aca="false">IF($A156&lt;&gt;"",d110cc_csv!$E156,"")</f>
        <v>16</v>
      </c>
      <c r="E156" s="0" t="n">
        <f aca="false">IF($A156&lt;&gt;"",d110cc_csv!$F156,"")</f>
        <v>2</v>
      </c>
      <c r="F156" s="0" t="n">
        <f aca="false">IF($A156&lt;&gt;"",IF(MOD($C156,'Project Description'!$B$9)=0,'Project Description'!$B$9,MOD($C156,'Project Description'!$B$9)),"")</f>
        <v>5</v>
      </c>
      <c r="G156" s="0" t="n">
        <f aca="false">IF($A156&lt;&gt;"",IF(MOD($D156,'Project Description'!$B$7)=0,'Project Description'!$B$7,MOD($D156,'Project Description'!$B$7)),"")</f>
        <v>4</v>
      </c>
      <c r="H156" s="0" t="n">
        <f aca="false">IF($A156&lt;&gt;"",IF(MOD($D156,'Project Description'!$B$8)=0,'Project Description'!$B$8,MOD($D156,'Project Description'!$B$8)),"")</f>
        <v>4</v>
      </c>
      <c r="I156" s="0" t="n">
        <f aca="false">IF($A156&lt;&gt;"",ROUNDUP($C156/'Project Description'!$B$9,0),"")</f>
        <v>1</v>
      </c>
      <c r="J156" s="0" t="n">
        <f aca="false">IF($A156&lt;&gt;"",IF(MOD($A156,'Project Description'!$B$19)=0,'Project Description'!$B$19,MOD($A156,'Project Description'!$B$19)),"")</f>
        <v>35</v>
      </c>
      <c r="K156" s="16" t="n">
        <f aca="false">IF($A156&lt;&gt;"",ROUNDUP(D156/'Project Description'!$B$7,0),"")</f>
        <v>4</v>
      </c>
      <c r="L156" s="0" t="n">
        <f aca="false">IF($A156&lt;&gt;"",(K156-1)*'Project Description'!$B$17+I156,"")</f>
        <v>7</v>
      </c>
      <c r="M156" s="0" t="n">
        <f aca="false">IF($A156&lt;&gt;"",($G156-1)*'Project Description'!$B$9+$F156,"")</f>
        <v>20</v>
      </c>
      <c r="N156" s="0" t="n">
        <f aca="false">IF($A156&lt;&gt;"",IF(VLOOKUP($B156,LineNames!$A$2:$C$111,3,0)="Yes",1,0),"")</f>
        <v>0</v>
      </c>
      <c r="O156" s="0" t="n">
        <f aca="false">IF($A156&lt;&gt;"",($H156-1)*'Project Description'!$B$10+$C156,"")</f>
        <v>35</v>
      </c>
    </row>
    <row collapsed="false" customFormat="false" customHeight="true" hidden="false" ht="13.3" outlineLevel="0" r="157">
      <c r="A157" s="0" t="n">
        <f aca="false">IF(d110cc_csv!$A157&lt;&gt;"",d110cc_csv!$A157,"")</f>
        <v>156</v>
      </c>
      <c r="B157" s="0" t="n">
        <f aca="false">IF($A157&lt;&gt;"",d110cc_csv!$C157,"")</f>
        <v>21</v>
      </c>
      <c r="C157" s="0" t="n">
        <f aca="false">IF($A157&lt;&gt;"",d110cc_csv!$D157,"")</f>
        <v>6</v>
      </c>
      <c r="D157" s="0" t="n">
        <f aca="false">IF($A157&lt;&gt;"",d110cc_csv!$E157,"")</f>
        <v>16</v>
      </c>
      <c r="E157" s="0" t="n">
        <f aca="false">IF($A157&lt;&gt;"",d110cc_csv!$F157,"")</f>
        <v>2</v>
      </c>
      <c r="F157" s="0" t="n">
        <f aca="false">IF($A157&lt;&gt;"",IF(MOD($C157,'Project Description'!$B$9)=0,'Project Description'!$B$9,MOD($C157,'Project Description'!$B$9)),"")</f>
        <v>1</v>
      </c>
      <c r="G157" s="0" t="n">
        <f aca="false">IF($A157&lt;&gt;"",IF(MOD($D157,'Project Description'!$B$7)=0,'Project Description'!$B$7,MOD($D157,'Project Description'!$B$7)),"")</f>
        <v>4</v>
      </c>
      <c r="H157" s="0" t="n">
        <f aca="false">IF($A157&lt;&gt;"",IF(MOD($D157,'Project Description'!$B$8)=0,'Project Description'!$B$8,MOD($D157,'Project Description'!$B$8)),"")</f>
        <v>4</v>
      </c>
      <c r="I157" s="0" t="n">
        <f aca="false">IF($A157&lt;&gt;"",ROUNDUP($C157/'Project Description'!$B$9,0),"")</f>
        <v>2</v>
      </c>
      <c r="J157" s="0" t="n">
        <f aca="false">IF($A157&lt;&gt;"",IF(MOD($A157,'Project Description'!$B$19)=0,'Project Description'!$B$19,MOD($A157,'Project Description'!$B$19)),"")</f>
        <v>36</v>
      </c>
      <c r="K157" s="16" t="n">
        <f aca="false">IF($A157&lt;&gt;"",ROUNDUP(D157/'Project Description'!$B$7,0),"")</f>
        <v>4</v>
      </c>
      <c r="L157" s="0" t="n">
        <f aca="false">IF($A157&lt;&gt;"",(K157-1)*'Project Description'!$B$17+I157,"")</f>
        <v>8</v>
      </c>
      <c r="M157" s="0" t="n">
        <f aca="false">IF($A157&lt;&gt;"",($G157-1)*'Project Description'!$B$9+$F157,"")</f>
        <v>16</v>
      </c>
      <c r="N157" s="0" t="n">
        <f aca="false">IF($A157&lt;&gt;"",IF(VLOOKUP($B157,LineNames!$A$2:$C$111,3,0)="Yes",1,0),"")</f>
        <v>0</v>
      </c>
      <c r="O157" s="0" t="n">
        <f aca="false">IF($A157&lt;&gt;"",($H157-1)*'Project Description'!$B$10+$C157,"")</f>
        <v>36</v>
      </c>
    </row>
    <row collapsed="false" customFormat="false" customHeight="true" hidden="false" ht="13.3" outlineLevel="0" r="158">
      <c r="A158" s="0" t="n">
        <f aca="false">IF(d110cc_csv!$A158&lt;&gt;"",d110cc_csv!$A158,"")</f>
        <v>157</v>
      </c>
      <c r="B158" s="0" t="n">
        <f aca="false">IF($A158&lt;&gt;"",d110cc_csv!$C158,"")</f>
        <v>9</v>
      </c>
      <c r="C158" s="0" t="n">
        <f aca="false">IF($A158&lt;&gt;"",d110cc_csv!$D158,"")</f>
        <v>7</v>
      </c>
      <c r="D158" s="0" t="n">
        <f aca="false">IF($A158&lt;&gt;"",d110cc_csv!$E158,"")</f>
        <v>16</v>
      </c>
      <c r="E158" s="0" t="n">
        <f aca="false">IF($A158&lt;&gt;"",d110cc_csv!$F158,"")</f>
        <v>2</v>
      </c>
      <c r="F158" s="0" t="n">
        <f aca="false">IF($A158&lt;&gt;"",IF(MOD($C158,'Project Description'!$B$9)=0,'Project Description'!$B$9,MOD($C158,'Project Description'!$B$9)),"")</f>
        <v>2</v>
      </c>
      <c r="G158" s="0" t="n">
        <f aca="false">IF($A158&lt;&gt;"",IF(MOD($D158,'Project Description'!$B$7)=0,'Project Description'!$B$7,MOD($D158,'Project Description'!$B$7)),"")</f>
        <v>4</v>
      </c>
      <c r="H158" s="0" t="n">
        <f aca="false">IF($A158&lt;&gt;"",IF(MOD($D158,'Project Description'!$B$8)=0,'Project Description'!$B$8,MOD($D158,'Project Description'!$B$8)),"")</f>
        <v>4</v>
      </c>
      <c r="I158" s="0" t="n">
        <f aca="false">IF($A158&lt;&gt;"",ROUNDUP($C158/'Project Description'!$B$9,0),"")</f>
        <v>2</v>
      </c>
      <c r="J158" s="0" t="n">
        <f aca="false">IF($A158&lt;&gt;"",IF(MOD($A158,'Project Description'!$B$19)=0,'Project Description'!$B$19,MOD($A158,'Project Description'!$B$19)),"")</f>
        <v>37</v>
      </c>
      <c r="K158" s="16" t="n">
        <f aca="false">IF($A158&lt;&gt;"",ROUNDUP(D158/'Project Description'!$B$7,0),"")</f>
        <v>4</v>
      </c>
      <c r="L158" s="0" t="n">
        <f aca="false">IF($A158&lt;&gt;"",(K158-1)*'Project Description'!$B$17+I158,"")</f>
        <v>8</v>
      </c>
      <c r="M158" s="0" t="n">
        <f aca="false">IF($A158&lt;&gt;"",($G158-1)*'Project Description'!$B$9+$F158,"")</f>
        <v>17</v>
      </c>
      <c r="N158" s="0" t="n">
        <f aca="false">IF($A158&lt;&gt;"",IF(VLOOKUP($B158,LineNames!$A$2:$C$111,3,0)="Yes",1,0),"")</f>
        <v>0</v>
      </c>
      <c r="O158" s="0" t="n">
        <f aca="false">IF($A158&lt;&gt;"",($H158-1)*'Project Description'!$B$10+$C158,"")</f>
        <v>37</v>
      </c>
    </row>
    <row collapsed="false" customFormat="false" customHeight="true" hidden="false" ht="13.3" outlineLevel="0" r="159">
      <c r="A159" s="0" t="n">
        <f aca="false">IF(d110cc_csv!$A159&lt;&gt;"",d110cc_csv!$A159,"")</f>
        <v>158</v>
      </c>
      <c r="B159" s="0" t="n">
        <f aca="false">IF($A159&lt;&gt;"",d110cc_csv!$C159,"")</f>
        <v>26</v>
      </c>
      <c r="C159" s="0" t="n">
        <f aca="false">IF($A159&lt;&gt;"",d110cc_csv!$D159,"")</f>
        <v>8</v>
      </c>
      <c r="D159" s="0" t="n">
        <f aca="false">IF($A159&lt;&gt;"",d110cc_csv!$E159,"")</f>
        <v>16</v>
      </c>
      <c r="E159" s="0" t="n">
        <f aca="false">IF($A159&lt;&gt;"",d110cc_csv!$F159,"")</f>
        <v>2</v>
      </c>
      <c r="F159" s="0" t="n">
        <f aca="false">IF($A159&lt;&gt;"",IF(MOD($C159,'Project Description'!$B$9)=0,'Project Description'!$B$9,MOD($C159,'Project Description'!$B$9)),"")</f>
        <v>3</v>
      </c>
      <c r="G159" s="0" t="n">
        <f aca="false">IF($A159&lt;&gt;"",IF(MOD($D159,'Project Description'!$B$7)=0,'Project Description'!$B$7,MOD($D159,'Project Description'!$B$7)),"")</f>
        <v>4</v>
      </c>
      <c r="H159" s="0" t="n">
        <f aca="false">IF($A159&lt;&gt;"",IF(MOD($D159,'Project Description'!$B$8)=0,'Project Description'!$B$8,MOD($D159,'Project Description'!$B$8)),"")</f>
        <v>4</v>
      </c>
      <c r="I159" s="0" t="n">
        <f aca="false">IF($A159&lt;&gt;"",ROUNDUP($C159/'Project Description'!$B$9,0),"")</f>
        <v>2</v>
      </c>
      <c r="J159" s="0" t="n">
        <f aca="false">IF($A159&lt;&gt;"",IF(MOD($A159,'Project Description'!$B$19)=0,'Project Description'!$B$19,MOD($A159,'Project Description'!$B$19)),"")</f>
        <v>38</v>
      </c>
      <c r="K159" s="16" t="n">
        <f aca="false">IF($A159&lt;&gt;"",ROUNDUP(D159/'Project Description'!$B$7,0),"")</f>
        <v>4</v>
      </c>
      <c r="L159" s="0" t="n">
        <f aca="false">IF($A159&lt;&gt;"",(K159-1)*'Project Description'!$B$17+I159,"")</f>
        <v>8</v>
      </c>
      <c r="M159" s="0" t="n">
        <f aca="false">IF($A159&lt;&gt;"",($G159-1)*'Project Description'!$B$9+$F159,"")</f>
        <v>18</v>
      </c>
      <c r="N159" s="0" t="n">
        <f aca="false">IF($A159&lt;&gt;"",IF(VLOOKUP($B159,LineNames!$A$2:$C$111,3,0)="Yes",1,0),"")</f>
        <v>0</v>
      </c>
      <c r="O159" s="0" t="n">
        <f aca="false">IF($A159&lt;&gt;"",($H159-1)*'Project Description'!$B$10+$C159,"")</f>
        <v>38</v>
      </c>
    </row>
    <row collapsed="false" customFormat="false" customHeight="true" hidden="false" ht="13.3" outlineLevel="0" r="160">
      <c r="A160" s="0" t="n">
        <f aca="false">IF(d110cc_csv!$A160&lt;&gt;"",d110cc_csv!$A160,"")</f>
        <v>159</v>
      </c>
      <c r="B160" s="0" t="n">
        <f aca="false">IF($A160&lt;&gt;"",d110cc_csv!$C160,"")</f>
        <v>105</v>
      </c>
      <c r="C160" s="0" t="n">
        <f aca="false">IF($A160&lt;&gt;"",d110cc_csv!$D160,"")</f>
        <v>9</v>
      </c>
      <c r="D160" s="0" t="n">
        <f aca="false">IF($A160&lt;&gt;"",d110cc_csv!$E160,"")</f>
        <v>16</v>
      </c>
      <c r="E160" s="0" t="n">
        <f aca="false">IF($A160&lt;&gt;"",d110cc_csv!$F160,"")</f>
        <v>2</v>
      </c>
      <c r="F160" s="0" t="n">
        <f aca="false">IF($A160&lt;&gt;"",IF(MOD($C160,'Project Description'!$B$9)=0,'Project Description'!$B$9,MOD($C160,'Project Description'!$B$9)),"")</f>
        <v>4</v>
      </c>
      <c r="G160" s="0" t="n">
        <f aca="false">IF($A160&lt;&gt;"",IF(MOD($D160,'Project Description'!$B$7)=0,'Project Description'!$B$7,MOD($D160,'Project Description'!$B$7)),"")</f>
        <v>4</v>
      </c>
      <c r="H160" s="0" t="n">
        <f aca="false">IF($A160&lt;&gt;"",IF(MOD($D160,'Project Description'!$B$8)=0,'Project Description'!$B$8,MOD($D160,'Project Description'!$B$8)),"")</f>
        <v>4</v>
      </c>
      <c r="I160" s="0" t="n">
        <f aca="false">IF($A160&lt;&gt;"",ROUNDUP($C160/'Project Description'!$B$9,0),"")</f>
        <v>2</v>
      </c>
      <c r="J160" s="0" t="n">
        <f aca="false">IF($A160&lt;&gt;"",IF(MOD($A160,'Project Description'!$B$19)=0,'Project Description'!$B$19,MOD($A160,'Project Description'!$B$19)),"")</f>
        <v>39</v>
      </c>
      <c r="K160" s="16" t="n">
        <f aca="false">IF($A160&lt;&gt;"",ROUNDUP(D160/'Project Description'!$B$7,0),"")</f>
        <v>4</v>
      </c>
      <c r="L160" s="0" t="n">
        <f aca="false">IF($A160&lt;&gt;"",(K160-1)*'Project Description'!$B$17+I160,"")</f>
        <v>8</v>
      </c>
      <c r="M160" s="0" t="n">
        <f aca="false">IF($A160&lt;&gt;"",($G160-1)*'Project Description'!$B$9+$F160,"")</f>
        <v>19</v>
      </c>
      <c r="N160" s="0" t="n">
        <f aca="false">IF($A160&lt;&gt;"",IF(VLOOKUP($B160,LineNames!$A$2:$C$111,3,0)="Yes",1,0),"")</f>
        <v>0</v>
      </c>
      <c r="O160" s="0" t="n">
        <f aca="false">IF($A160&lt;&gt;"",($H160-1)*'Project Description'!$B$10+$C160,"")</f>
        <v>39</v>
      </c>
    </row>
    <row collapsed="false" customFormat="false" customHeight="true" hidden="false" ht="13.3" outlineLevel="0" r="161">
      <c r="A161" s="0" t="n">
        <f aca="false">IF(d110cc_csv!$A161&lt;&gt;"",d110cc_csv!$A161,"")</f>
        <v>160</v>
      </c>
      <c r="B161" s="0" t="n">
        <f aca="false">IF($A161&lt;&gt;"",d110cc_csv!$C161,"")</f>
        <v>8</v>
      </c>
      <c r="C161" s="0" t="n">
        <f aca="false">IF($A161&lt;&gt;"",d110cc_csv!$D161,"")</f>
        <v>10</v>
      </c>
      <c r="D161" s="0" t="n">
        <f aca="false">IF($A161&lt;&gt;"",d110cc_csv!$E161,"")</f>
        <v>16</v>
      </c>
      <c r="E161" s="0" t="n">
        <f aca="false">IF($A161&lt;&gt;"",d110cc_csv!$F161,"")</f>
        <v>2</v>
      </c>
      <c r="F161" s="0" t="n">
        <f aca="false">IF($A161&lt;&gt;"",IF(MOD($C161,'Project Description'!$B$9)=0,'Project Description'!$B$9,MOD($C161,'Project Description'!$B$9)),"")</f>
        <v>5</v>
      </c>
      <c r="G161" s="0" t="n">
        <f aca="false">IF($A161&lt;&gt;"",IF(MOD($D161,'Project Description'!$B$7)=0,'Project Description'!$B$7,MOD($D161,'Project Description'!$B$7)),"")</f>
        <v>4</v>
      </c>
      <c r="H161" s="0" t="n">
        <f aca="false">IF($A161&lt;&gt;"",IF(MOD($D161,'Project Description'!$B$8)=0,'Project Description'!$B$8,MOD($D161,'Project Description'!$B$8)),"")</f>
        <v>4</v>
      </c>
      <c r="I161" s="0" t="n">
        <f aca="false">IF($A161&lt;&gt;"",ROUNDUP($C161/'Project Description'!$B$9,0),"")</f>
        <v>2</v>
      </c>
      <c r="J161" s="0" t="n">
        <f aca="false">IF($A161&lt;&gt;"",IF(MOD($A161,'Project Description'!$B$19)=0,'Project Description'!$B$19,MOD($A161,'Project Description'!$B$19)),"")</f>
        <v>40</v>
      </c>
      <c r="K161" s="16" t="n">
        <f aca="false">IF($A161&lt;&gt;"",ROUNDUP(D161/'Project Description'!$B$7,0),"")</f>
        <v>4</v>
      </c>
      <c r="L161" s="0" t="n">
        <f aca="false">IF($A161&lt;&gt;"",(K161-1)*'Project Description'!$B$17+I161,"")</f>
        <v>8</v>
      </c>
      <c r="M161" s="0" t="n">
        <f aca="false">IF($A161&lt;&gt;"",($G161-1)*'Project Description'!$B$9+$F161,"")</f>
        <v>20</v>
      </c>
      <c r="N161" s="0" t="n">
        <f aca="false">IF($A161&lt;&gt;"",IF(VLOOKUP($B161,LineNames!$A$2:$C$111,3,0)="Yes",1,0),"")</f>
        <v>0</v>
      </c>
      <c r="O161" s="0" t="n">
        <f aca="false">IF($A161&lt;&gt;"",($H161-1)*'Project Description'!$B$10+$C161,"")</f>
        <v>40</v>
      </c>
    </row>
    <row collapsed="false" customFormat="false" customHeight="true" hidden="false" ht="13.3" outlineLevel="0" r="162">
      <c r="A162" s="0" t="n">
        <f aca="false">IF(d110cc_csv!$A162&lt;&gt;"",d110cc_csv!$A162,"")</f>
        <v>161</v>
      </c>
      <c r="B162" s="0" t="n">
        <f aca="false">IF($A162&lt;&gt;"",d110cc_csv!$C162,"")</f>
        <v>75</v>
      </c>
      <c r="C162" s="0" t="n">
        <f aca="false">IF($A162&lt;&gt;"",d110cc_csv!$D162,"")</f>
        <v>1</v>
      </c>
      <c r="D162" s="0" t="n">
        <f aca="false">IF($A162&lt;&gt;"",d110cc_csv!$E162,"")</f>
        <v>17</v>
      </c>
      <c r="E162" s="0" t="n">
        <f aca="false">IF($A162&lt;&gt;"",d110cc_csv!$F162,"")</f>
        <v>2</v>
      </c>
      <c r="F162" s="0" t="n">
        <f aca="false">IF($A162&lt;&gt;"",IF(MOD($C162,'Project Description'!$B$9)=0,'Project Description'!$B$9,MOD($C162,'Project Description'!$B$9)),"")</f>
        <v>1</v>
      </c>
      <c r="G162" s="0" t="n">
        <f aca="false">IF($A162&lt;&gt;"",IF(MOD($D162,'Project Description'!$B$7)=0,'Project Description'!$B$7,MOD($D162,'Project Description'!$B$7)),"")</f>
        <v>1</v>
      </c>
      <c r="H162" s="0" t="n">
        <f aca="false">IF($A162&lt;&gt;"",IF(MOD($D162,'Project Description'!$B$8)=0,'Project Description'!$B$8,MOD($D162,'Project Description'!$B$8)),"")</f>
        <v>5</v>
      </c>
      <c r="I162" s="0" t="n">
        <f aca="false">IF($A162&lt;&gt;"",ROUNDUP($C162/'Project Description'!$B$9,0),"")</f>
        <v>1</v>
      </c>
      <c r="J162" s="0" t="n">
        <f aca="false">IF($A162&lt;&gt;"",IF(MOD($A162,'Project Description'!$B$19)=0,'Project Description'!$B$19,MOD($A162,'Project Description'!$B$19)),"")</f>
        <v>1</v>
      </c>
      <c r="K162" s="16" t="n">
        <f aca="false">IF($A162&lt;&gt;"",ROUNDUP(D162/'Project Description'!$B$7,0),"")</f>
        <v>5</v>
      </c>
      <c r="L162" s="0" t="n">
        <f aca="false">IF($A162&lt;&gt;"",(K162-1)*'Project Description'!$B$17+I162,"")</f>
        <v>9</v>
      </c>
      <c r="M162" s="0" t="n">
        <f aca="false">IF($A162&lt;&gt;"",($G162-1)*'Project Description'!$B$9+$F162,"")</f>
        <v>1</v>
      </c>
      <c r="N162" s="0" t="n">
        <f aca="false">IF($A162&lt;&gt;"",IF(VLOOKUP($B162,LineNames!$A$2:$C$111,3,0)="Yes",1,0),"")</f>
        <v>0</v>
      </c>
      <c r="O162" s="0" t="n">
        <f aca="false">IF($A162&lt;&gt;"",($H162-1)*'Project Description'!$B$10+$C162,"")</f>
        <v>41</v>
      </c>
    </row>
    <row collapsed="false" customFormat="false" customHeight="true" hidden="false" ht="13.3" outlineLevel="0" r="163">
      <c r="A163" s="0" t="n">
        <f aca="false">IF(d110cc_csv!$A163&lt;&gt;"",d110cc_csv!$A163,"")</f>
        <v>162</v>
      </c>
      <c r="B163" s="0" t="n">
        <f aca="false">IF($A163&lt;&gt;"",d110cc_csv!$C163,"")</f>
        <v>20</v>
      </c>
      <c r="C163" s="0" t="n">
        <f aca="false">IF($A163&lt;&gt;"",d110cc_csv!$D163,"")</f>
        <v>2</v>
      </c>
      <c r="D163" s="0" t="n">
        <f aca="false">IF($A163&lt;&gt;"",d110cc_csv!$E163,"")</f>
        <v>17</v>
      </c>
      <c r="E163" s="0" t="n">
        <f aca="false">IF($A163&lt;&gt;"",d110cc_csv!$F163,"")</f>
        <v>2</v>
      </c>
      <c r="F163" s="0" t="n">
        <f aca="false">IF($A163&lt;&gt;"",IF(MOD($C163,'Project Description'!$B$9)=0,'Project Description'!$B$9,MOD($C163,'Project Description'!$B$9)),"")</f>
        <v>2</v>
      </c>
      <c r="G163" s="0" t="n">
        <f aca="false">IF($A163&lt;&gt;"",IF(MOD($D163,'Project Description'!$B$7)=0,'Project Description'!$B$7,MOD($D163,'Project Description'!$B$7)),"")</f>
        <v>1</v>
      </c>
      <c r="H163" s="0" t="n">
        <f aca="false">IF($A163&lt;&gt;"",IF(MOD($D163,'Project Description'!$B$8)=0,'Project Description'!$B$8,MOD($D163,'Project Description'!$B$8)),"")</f>
        <v>5</v>
      </c>
      <c r="I163" s="0" t="n">
        <f aca="false">IF($A163&lt;&gt;"",ROUNDUP($C163/'Project Description'!$B$9,0),"")</f>
        <v>1</v>
      </c>
      <c r="J163" s="0" t="n">
        <f aca="false">IF($A163&lt;&gt;"",IF(MOD($A163,'Project Description'!$B$19)=0,'Project Description'!$B$19,MOD($A163,'Project Description'!$B$19)),"")</f>
        <v>2</v>
      </c>
      <c r="K163" s="16" t="n">
        <f aca="false">IF($A163&lt;&gt;"",ROUNDUP(D163/'Project Description'!$B$7,0),"")</f>
        <v>5</v>
      </c>
      <c r="L163" s="0" t="n">
        <f aca="false">IF($A163&lt;&gt;"",(K163-1)*'Project Description'!$B$17+I163,"")</f>
        <v>9</v>
      </c>
      <c r="M163" s="0" t="n">
        <f aca="false">IF($A163&lt;&gt;"",($G163-1)*'Project Description'!$B$9+$F163,"")</f>
        <v>2</v>
      </c>
      <c r="N163" s="0" t="n">
        <f aca="false">IF($A163&lt;&gt;"",IF(VLOOKUP($B163,LineNames!$A$2:$C$111,3,0)="Yes",1,0),"")</f>
        <v>0</v>
      </c>
      <c r="O163" s="0" t="n">
        <f aca="false">IF($A163&lt;&gt;"",($H163-1)*'Project Description'!$B$10+$C163,"")</f>
        <v>42</v>
      </c>
    </row>
    <row collapsed="false" customFormat="false" customHeight="true" hidden="false" ht="13.3" outlineLevel="0" r="164">
      <c r="A164" s="0" t="n">
        <f aca="false">IF(d110cc_csv!$A164&lt;&gt;"",d110cc_csv!$A164,"")</f>
        <v>163</v>
      </c>
      <c r="B164" s="0" t="n">
        <f aca="false">IF($A164&lt;&gt;"",d110cc_csv!$C164,"")</f>
        <v>86</v>
      </c>
      <c r="C164" s="0" t="n">
        <f aca="false">IF($A164&lt;&gt;"",d110cc_csv!$D164,"")</f>
        <v>3</v>
      </c>
      <c r="D164" s="0" t="n">
        <f aca="false">IF($A164&lt;&gt;"",d110cc_csv!$E164,"")</f>
        <v>17</v>
      </c>
      <c r="E164" s="0" t="n">
        <f aca="false">IF($A164&lt;&gt;"",d110cc_csv!$F164,"")</f>
        <v>2</v>
      </c>
      <c r="F164" s="0" t="n">
        <f aca="false">IF($A164&lt;&gt;"",IF(MOD($C164,'Project Description'!$B$9)=0,'Project Description'!$B$9,MOD($C164,'Project Description'!$B$9)),"")</f>
        <v>3</v>
      </c>
      <c r="G164" s="0" t="n">
        <f aca="false">IF($A164&lt;&gt;"",IF(MOD($D164,'Project Description'!$B$7)=0,'Project Description'!$B$7,MOD($D164,'Project Description'!$B$7)),"")</f>
        <v>1</v>
      </c>
      <c r="H164" s="0" t="n">
        <f aca="false">IF($A164&lt;&gt;"",IF(MOD($D164,'Project Description'!$B$8)=0,'Project Description'!$B$8,MOD($D164,'Project Description'!$B$8)),"")</f>
        <v>5</v>
      </c>
      <c r="I164" s="0" t="n">
        <f aca="false">IF($A164&lt;&gt;"",ROUNDUP($C164/'Project Description'!$B$9,0),"")</f>
        <v>1</v>
      </c>
      <c r="J164" s="0" t="n">
        <f aca="false">IF($A164&lt;&gt;"",IF(MOD($A164,'Project Description'!$B$19)=0,'Project Description'!$B$19,MOD($A164,'Project Description'!$B$19)),"")</f>
        <v>3</v>
      </c>
      <c r="K164" s="16" t="n">
        <f aca="false">IF($A164&lt;&gt;"",ROUNDUP(D164/'Project Description'!$B$7,0),"")</f>
        <v>5</v>
      </c>
      <c r="L164" s="0" t="n">
        <f aca="false">IF($A164&lt;&gt;"",(K164-1)*'Project Description'!$B$17+I164,"")</f>
        <v>9</v>
      </c>
      <c r="M164" s="0" t="n">
        <f aca="false">IF($A164&lt;&gt;"",($G164-1)*'Project Description'!$B$9+$F164,"")</f>
        <v>3</v>
      </c>
      <c r="N164" s="0" t="n">
        <f aca="false">IF($A164&lt;&gt;"",IF(VLOOKUP($B164,LineNames!$A$2:$C$111,3,0)="Yes",1,0),"")</f>
        <v>0</v>
      </c>
      <c r="O164" s="0" t="n">
        <f aca="false">IF($A164&lt;&gt;"",($H164-1)*'Project Description'!$B$10+$C164,"")</f>
        <v>43</v>
      </c>
    </row>
    <row collapsed="false" customFormat="false" customHeight="true" hidden="false" ht="13.3" outlineLevel="0" r="165">
      <c r="A165" s="0" t="n">
        <f aca="false">IF(d110cc_csv!$A165&lt;&gt;"",d110cc_csv!$A165,"")</f>
        <v>164</v>
      </c>
      <c r="B165" s="0" t="n">
        <f aca="false">IF($A165&lt;&gt;"",d110cc_csv!$C165,"")</f>
        <v>51</v>
      </c>
      <c r="C165" s="0" t="n">
        <f aca="false">IF($A165&lt;&gt;"",d110cc_csv!$D165,"")</f>
        <v>4</v>
      </c>
      <c r="D165" s="0" t="n">
        <f aca="false">IF($A165&lt;&gt;"",d110cc_csv!$E165,"")</f>
        <v>17</v>
      </c>
      <c r="E165" s="0" t="n">
        <f aca="false">IF($A165&lt;&gt;"",d110cc_csv!$F165,"")</f>
        <v>2</v>
      </c>
      <c r="F165" s="0" t="n">
        <f aca="false">IF($A165&lt;&gt;"",IF(MOD($C165,'Project Description'!$B$9)=0,'Project Description'!$B$9,MOD($C165,'Project Description'!$B$9)),"")</f>
        <v>4</v>
      </c>
      <c r="G165" s="0" t="n">
        <f aca="false">IF($A165&lt;&gt;"",IF(MOD($D165,'Project Description'!$B$7)=0,'Project Description'!$B$7,MOD($D165,'Project Description'!$B$7)),"")</f>
        <v>1</v>
      </c>
      <c r="H165" s="0" t="n">
        <f aca="false">IF($A165&lt;&gt;"",IF(MOD($D165,'Project Description'!$B$8)=0,'Project Description'!$B$8,MOD($D165,'Project Description'!$B$8)),"")</f>
        <v>5</v>
      </c>
      <c r="I165" s="0" t="n">
        <f aca="false">IF($A165&lt;&gt;"",ROUNDUP($C165/'Project Description'!$B$9,0),"")</f>
        <v>1</v>
      </c>
      <c r="J165" s="0" t="n">
        <f aca="false">IF($A165&lt;&gt;"",IF(MOD($A165,'Project Description'!$B$19)=0,'Project Description'!$B$19,MOD($A165,'Project Description'!$B$19)),"")</f>
        <v>4</v>
      </c>
      <c r="K165" s="16" t="n">
        <f aca="false">IF($A165&lt;&gt;"",ROUNDUP(D165/'Project Description'!$B$7,0),"")</f>
        <v>5</v>
      </c>
      <c r="L165" s="0" t="n">
        <f aca="false">IF($A165&lt;&gt;"",(K165-1)*'Project Description'!$B$17+I165,"")</f>
        <v>9</v>
      </c>
      <c r="M165" s="0" t="n">
        <f aca="false">IF($A165&lt;&gt;"",($G165-1)*'Project Description'!$B$9+$F165,"")</f>
        <v>4</v>
      </c>
      <c r="N165" s="0" t="n">
        <f aca="false">IF($A165&lt;&gt;"",IF(VLOOKUP($B165,LineNames!$A$2:$C$111,3,0)="Yes",1,0),"")</f>
        <v>0</v>
      </c>
      <c r="O165" s="0" t="n">
        <f aca="false">IF($A165&lt;&gt;"",($H165-1)*'Project Description'!$B$10+$C165,"")</f>
        <v>44</v>
      </c>
    </row>
    <row collapsed="false" customFormat="false" customHeight="true" hidden="false" ht="13.3" outlineLevel="0" r="166">
      <c r="A166" s="0" t="n">
        <f aca="false">IF(d110cc_csv!$A166&lt;&gt;"",d110cc_csv!$A166,"")</f>
        <v>165</v>
      </c>
      <c r="B166" s="0" t="n">
        <f aca="false">IF($A166&lt;&gt;"",d110cc_csv!$C166,"")</f>
        <v>76</v>
      </c>
      <c r="C166" s="0" t="n">
        <f aca="false">IF($A166&lt;&gt;"",d110cc_csv!$D166,"")</f>
        <v>5</v>
      </c>
      <c r="D166" s="0" t="n">
        <f aca="false">IF($A166&lt;&gt;"",d110cc_csv!$E166,"")</f>
        <v>17</v>
      </c>
      <c r="E166" s="0" t="n">
        <f aca="false">IF($A166&lt;&gt;"",d110cc_csv!$F166,"")</f>
        <v>2</v>
      </c>
      <c r="F166" s="0" t="n">
        <f aca="false">IF($A166&lt;&gt;"",IF(MOD($C166,'Project Description'!$B$9)=0,'Project Description'!$B$9,MOD($C166,'Project Description'!$B$9)),"")</f>
        <v>5</v>
      </c>
      <c r="G166" s="0" t="n">
        <f aca="false">IF($A166&lt;&gt;"",IF(MOD($D166,'Project Description'!$B$7)=0,'Project Description'!$B$7,MOD($D166,'Project Description'!$B$7)),"")</f>
        <v>1</v>
      </c>
      <c r="H166" s="0" t="n">
        <f aca="false">IF($A166&lt;&gt;"",IF(MOD($D166,'Project Description'!$B$8)=0,'Project Description'!$B$8,MOD($D166,'Project Description'!$B$8)),"")</f>
        <v>5</v>
      </c>
      <c r="I166" s="0" t="n">
        <f aca="false">IF($A166&lt;&gt;"",ROUNDUP($C166/'Project Description'!$B$9,0),"")</f>
        <v>1</v>
      </c>
      <c r="J166" s="0" t="n">
        <f aca="false">IF($A166&lt;&gt;"",IF(MOD($A166,'Project Description'!$B$19)=0,'Project Description'!$B$19,MOD($A166,'Project Description'!$B$19)),"")</f>
        <v>5</v>
      </c>
      <c r="K166" s="16" t="n">
        <f aca="false">IF($A166&lt;&gt;"",ROUNDUP(D166/'Project Description'!$B$7,0),"")</f>
        <v>5</v>
      </c>
      <c r="L166" s="0" t="n">
        <f aca="false">IF($A166&lt;&gt;"",(K166-1)*'Project Description'!$B$17+I166,"")</f>
        <v>9</v>
      </c>
      <c r="M166" s="0" t="n">
        <f aca="false">IF($A166&lt;&gt;"",($G166-1)*'Project Description'!$B$9+$F166,"")</f>
        <v>5</v>
      </c>
      <c r="N166" s="0" t="n">
        <f aca="false">IF($A166&lt;&gt;"",IF(VLOOKUP($B166,LineNames!$A$2:$C$111,3,0)="Yes",1,0),"")</f>
        <v>0</v>
      </c>
      <c r="O166" s="0" t="n">
        <f aca="false">IF($A166&lt;&gt;"",($H166-1)*'Project Description'!$B$10+$C166,"")</f>
        <v>45</v>
      </c>
    </row>
    <row collapsed="false" customFormat="false" customHeight="true" hidden="false" ht="13.3" outlineLevel="0" r="167">
      <c r="A167" s="0" t="n">
        <f aca="false">IF(d110cc_csv!$A167&lt;&gt;"",d110cc_csv!$A167,"")</f>
        <v>166</v>
      </c>
      <c r="B167" s="0" t="n">
        <f aca="false">IF($A167&lt;&gt;"",d110cc_csv!$C167,"")</f>
        <v>95</v>
      </c>
      <c r="C167" s="0" t="n">
        <f aca="false">IF($A167&lt;&gt;"",d110cc_csv!$D167,"")</f>
        <v>6</v>
      </c>
      <c r="D167" s="0" t="n">
        <f aca="false">IF($A167&lt;&gt;"",d110cc_csv!$E167,"")</f>
        <v>17</v>
      </c>
      <c r="E167" s="0" t="n">
        <f aca="false">IF($A167&lt;&gt;"",d110cc_csv!$F167,"")</f>
        <v>2</v>
      </c>
      <c r="F167" s="0" t="n">
        <f aca="false">IF($A167&lt;&gt;"",IF(MOD($C167,'Project Description'!$B$9)=0,'Project Description'!$B$9,MOD($C167,'Project Description'!$B$9)),"")</f>
        <v>1</v>
      </c>
      <c r="G167" s="0" t="n">
        <f aca="false">IF($A167&lt;&gt;"",IF(MOD($D167,'Project Description'!$B$7)=0,'Project Description'!$B$7,MOD($D167,'Project Description'!$B$7)),"")</f>
        <v>1</v>
      </c>
      <c r="H167" s="0" t="n">
        <f aca="false">IF($A167&lt;&gt;"",IF(MOD($D167,'Project Description'!$B$8)=0,'Project Description'!$B$8,MOD($D167,'Project Description'!$B$8)),"")</f>
        <v>5</v>
      </c>
      <c r="I167" s="0" t="n">
        <f aca="false">IF($A167&lt;&gt;"",ROUNDUP($C167/'Project Description'!$B$9,0),"")</f>
        <v>2</v>
      </c>
      <c r="J167" s="0" t="n">
        <f aca="false">IF($A167&lt;&gt;"",IF(MOD($A167,'Project Description'!$B$19)=0,'Project Description'!$B$19,MOD($A167,'Project Description'!$B$19)),"")</f>
        <v>6</v>
      </c>
      <c r="K167" s="16" t="n">
        <f aca="false">IF($A167&lt;&gt;"",ROUNDUP(D167/'Project Description'!$B$7,0),"")</f>
        <v>5</v>
      </c>
      <c r="L167" s="0" t="n">
        <f aca="false">IF($A167&lt;&gt;"",(K167-1)*'Project Description'!$B$17+I167,"")</f>
        <v>10</v>
      </c>
      <c r="M167" s="0" t="n">
        <f aca="false">IF($A167&lt;&gt;"",($G167-1)*'Project Description'!$B$9+$F167,"")</f>
        <v>1</v>
      </c>
      <c r="N167" s="0" t="n">
        <f aca="false">IF($A167&lt;&gt;"",IF(VLOOKUP($B167,LineNames!$A$2:$C$111,3,0)="Yes",1,0),"")</f>
        <v>0</v>
      </c>
      <c r="O167" s="0" t="n">
        <f aca="false">IF($A167&lt;&gt;"",($H167-1)*'Project Description'!$B$10+$C167,"")</f>
        <v>46</v>
      </c>
    </row>
    <row collapsed="false" customFormat="false" customHeight="true" hidden="false" ht="13.3" outlineLevel="0" r="168">
      <c r="A168" s="0" t="n">
        <f aca="false">IF(d110cc_csv!$A168&lt;&gt;"",d110cc_csv!$A168,"")</f>
        <v>167</v>
      </c>
      <c r="B168" s="0" t="n">
        <f aca="false">IF($A168&lt;&gt;"",d110cc_csv!$C168,"")</f>
        <v>6</v>
      </c>
      <c r="C168" s="0" t="n">
        <f aca="false">IF($A168&lt;&gt;"",d110cc_csv!$D168,"")</f>
        <v>7</v>
      </c>
      <c r="D168" s="0" t="n">
        <f aca="false">IF($A168&lt;&gt;"",d110cc_csv!$E168,"")</f>
        <v>17</v>
      </c>
      <c r="E168" s="0" t="n">
        <f aca="false">IF($A168&lt;&gt;"",d110cc_csv!$F168,"")</f>
        <v>2</v>
      </c>
      <c r="F168" s="0" t="n">
        <f aca="false">IF($A168&lt;&gt;"",IF(MOD($C168,'Project Description'!$B$9)=0,'Project Description'!$B$9,MOD($C168,'Project Description'!$B$9)),"")</f>
        <v>2</v>
      </c>
      <c r="G168" s="0" t="n">
        <f aca="false">IF($A168&lt;&gt;"",IF(MOD($D168,'Project Description'!$B$7)=0,'Project Description'!$B$7,MOD($D168,'Project Description'!$B$7)),"")</f>
        <v>1</v>
      </c>
      <c r="H168" s="0" t="n">
        <f aca="false">IF($A168&lt;&gt;"",IF(MOD($D168,'Project Description'!$B$8)=0,'Project Description'!$B$8,MOD($D168,'Project Description'!$B$8)),"")</f>
        <v>5</v>
      </c>
      <c r="I168" s="0" t="n">
        <f aca="false">IF($A168&lt;&gt;"",ROUNDUP($C168/'Project Description'!$B$9,0),"")</f>
        <v>2</v>
      </c>
      <c r="J168" s="0" t="n">
        <f aca="false">IF($A168&lt;&gt;"",IF(MOD($A168,'Project Description'!$B$19)=0,'Project Description'!$B$19,MOD($A168,'Project Description'!$B$19)),"")</f>
        <v>7</v>
      </c>
      <c r="K168" s="16" t="n">
        <f aca="false">IF($A168&lt;&gt;"",ROUNDUP(D168/'Project Description'!$B$7,0),"")</f>
        <v>5</v>
      </c>
      <c r="L168" s="0" t="n">
        <f aca="false">IF($A168&lt;&gt;"",(K168-1)*'Project Description'!$B$17+I168,"")</f>
        <v>10</v>
      </c>
      <c r="M168" s="0" t="n">
        <f aca="false">IF($A168&lt;&gt;"",($G168-1)*'Project Description'!$B$9+$F168,"")</f>
        <v>2</v>
      </c>
      <c r="N168" s="0" t="n">
        <f aca="false">IF($A168&lt;&gt;"",IF(VLOOKUP($B168,LineNames!$A$2:$C$111,3,0)="Yes",1,0),"")</f>
        <v>0</v>
      </c>
      <c r="O168" s="0" t="n">
        <f aca="false">IF($A168&lt;&gt;"",($H168-1)*'Project Description'!$B$10+$C168,"")</f>
        <v>47</v>
      </c>
    </row>
    <row collapsed="false" customFormat="false" customHeight="true" hidden="false" ht="13.3" outlineLevel="0" r="169">
      <c r="A169" s="0" t="n">
        <f aca="false">IF(d110cc_csv!$A169&lt;&gt;"",d110cc_csv!$A169,"")</f>
        <v>168</v>
      </c>
      <c r="B169" s="0" t="n">
        <f aca="false">IF($A169&lt;&gt;"",d110cc_csv!$C169,"")</f>
        <v>68</v>
      </c>
      <c r="C169" s="0" t="n">
        <f aca="false">IF($A169&lt;&gt;"",d110cc_csv!$D169,"")</f>
        <v>8</v>
      </c>
      <c r="D169" s="0" t="n">
        <f aca="false">IF($A169&lt;&gt;"",d110cc_csv!$E169,"")</f>
        <v>17</v>
      </c>
      <c r="E169" s="0" t="n">
        <f aca="false">IF($A169&lt;&gt;"",d110cc_csv!$F169,"")</f>
        <v>2</v>
      </c>
      <c r="F169" s="0" t="n">
        <f aca="false">IF($A169&lt;&gt;"",IF(MOD($C169,'Project Description'!$B$9)=0,'Project Description'!$B$9,MOD($C169,'Project Description'!$B$9)),"")</f>
        <v>3</v>
      </c>
      <c r="G169" s="0" t="n">
        <f aca="false">IF($A169&lt;&gt;"",IF(MOD($D169,'Project Description'!$B$7)=0,'Project Description'!$B$7,MOD($D169,'Project Description'!$B$7)),"")</f>
        <v>1</v>
      </c>
      <c r="H169" s="0" t="n">
        <f aca="false">IF($A169&lt;&gt;"",IF(MOD($D169,'Project Description'!$B$8)=0,'Project Description'!$B$8,MOD($D169,'Project Description'!$B$8)),"")</f>
        <v>5</v>
      </c>
      <c r="I169" s="0" t="n">
        <f aca="false">IF($A169&lt;&gt;"",ROUNDUP($C169/'Project Description'!$B$9,0),"")</f>
        <v>2</v>
      </c>
      <c r="J169" s="0" t="n">
        <f aca="false">IF($A169&lt;&gt;"",IF(MOD($A169,'Project Description'!$B$19)=0,'Project Description'!$B$19,MOD($A169,'Project Description'!$B$19)),"")</f>
        <v>8</v>
      </c>
      <c r="K169" s="16" t="n">
        <f aca="false">IF($A169&lt;&gt;"",ROUNDUP(D169/'Project Description'!$B$7,0),"")</f>
        <v>5</v>
      </c>
      <c r="L169" s="0" t="n">
        <f aca="false">IF($A169&lt;&gt;"",(K169-1)*'Project Description'!$B$17+I169,"")</f>
        <v>10</v>
      </c>
      <c r="M169" s="0" t="n">
        <f aca="false">IF($A169&lt;&gt;"",($G169-1)*'Project Description'!$B$9+$F169,"")</f>
        <v>3</v>
      </c>
      <c r="N169" s="0" t="n">
        <f aca="false">IF($A169&lt;&gt;"",IF(VLOOKUP($B169,LineNames!$A$2:$C$111,3,0)="Yes",1,0),"")</f>
        <v>0</v>
      </c>
      <c r="O169" s="0" t="n">
        <f aca="false">IF($A169&lt;&gt;"",($H169-1)*'Project Description'!$B$10+$C169,"")</f>
        <v>48</v>
      </c>
    </row>
    <row collapsed="false" customFormat="false" customHeight="true" hidden="false" ht="13.3" outlineLevel="0" r="170">
      <c r="A170" s="0" t="n">
        <f aca="false">IF(d110cc_csv!$A170&lt;&gt;"",d110cc_csv!$A170,"")</f>
        <v>169</v>
      </c>
      <c r="B170" s="0" t="n">
        <f aca="false">IF($A170&lt;&gt;"",d110cc_csv!$C170,"")</f>
        <v>104</v>
      </c>
      <c r="C170" s="0" t="n">
        <f aca="false">IF($A170&lt;&gt;"",d110cc_csv!$D170,"")</f>
        <v>9</v>
      </c>
      <c r="D170" s="0" t="n">
        <f aca="false">IF($A170&lt;&gt;"",d110cc_csv!$E170,"")</f>
        <v>17</v>
      </c>
      <c r="E170" s="0" t="n">
        <f aca="false">IF($A170&lt;&gt;"",d110cc_csv!$F170,"")</f>
        <v>2</v>
      </c>
      <c r="F170" s="0" t="n">
        <f aca="false">IF($A170&lt;&gt;"",IF(MOD($C170,'Project Description'!$B$9)=0,'Project Description'!$B$9,MOD($C170,'Project Description'!$B$9)),"")</f>
        <v>4</v>
      </c>
      <c r="G170" s="0" t="n">
        <f aca="false">IF($A170&lt;&gt;"",IF(MOD($D170,'Project Description'!$B$7)=0,'Project Description'!$B$7,MOD($D170,'Project Description'!$B$7)),"")</f>
        <v>1</v>
      </c>
      <c r="H170" s="0" t="n">
        <f aca="false">IF($A170&lt;&gt;"",IF(MOD($D170,'Project Description'!$B$8)=0,'Project Description'!$B$8,MOD($D170,'Project Description'!$B$8)),"")</f>
        <v>5</v>
      </c>
      <c r="I170" s="0" t="n">
        <f aca="false">IF($A170&lt;&gt;"",ROUNDUP($C170/'Project Description'!$B$9,0),"")</f>
        <v>2</v>
      </c>
      <c r="J170" s="0" t="n">
        <f aca="false">IF($A170&lt;&gt;"",IF(MOD($A170,'Project Description'!$B$19)=0,'Project Description'!$B$19,MOD($A170,'Project Description'!$B$19)),"")</f>
        <v>9</v>
      </c>
      <c r="K170" s="16" t="n">
        <f aca="false">IF($A170&lt;&gt;"",ROUNDUP(D170/'Project Description'!$B$7,0),"")</f>
        <v>5</v>
      </c>
      <c r="L170" s="0" t="n">
        <f aca="false">IF($A170&lt;&gt;"",(K170-1)*'Project Description'!$B$17+I170,"")</f>
        <v>10</v>
      </c>
      <c r="M170" s="0" t="n">
        <f aca="false">IF($A170&lt;&gt;"",($G170-1)*'Project Description'!$B$9+$F170,"")</f>
        <v>4</v>
      </c>
      <c r="N170" s="0" t="n">
        <f aca="false">IF($A170&lt;&gt;"",IF(VLOOKUP($B170,LineNames!$A$2:$C$111,3,0)="Yes",1,0),"")</f>
        <v>0</v>
      </c>
      <c r="O170" s="0" t="n">
        <f aca="false">IF($A170&lt;&gt;"",($H170-1)*'Project Description'!$B$10+$C170,"")</f>
        <v>49</v>
      </c>
    </row>
    <row collapsed="false" customFormat="false" customHeight="true" hidden="false" ht="13.3" outlineLevel="0" r="171">
      <c r="A171" s="0" t="n">
        <f aca="false">IF(d110cc_csv!$A171&lt;&gt;"",d110cc_csv!$A171,"")</f>
        <v>170</v>
      </c>
      <c r="B171" s="0" t="n">
        <f aca="false">IF($A171&lt;&gt;"",d110cc_csv!$C171,"")</f>
        <v>83</v>
      </c>
      <c r="C171" s="0" t="n">
        <f aca="false">IF($A171&lt;&gt;"",d110cc_csv!$D171,"")</f>
        <v>10</v>
      </c>
      <c r="D171" s="0" t="n">
        <f aca="false">IF($A171&lt;&gt;"",d110cc_csv!$E171,"")</f>
        <v>17</v>
      </c>
      <c r="E171" s="0" t="n">
        <f aca="false">IF($A171&lt;&gt;"",d110cc_csv!$F171,"")</f>
        <v>2</v>
      </c>
      <c r="F171" s="0" t="n">
        <f aca="false">IF($A171&lt;&gt;"",IF(MOD($C171,'Project Description'!$B$9)=0,'Project Description'!$B$9,MOD($C171,'Project Description'!$B$9)),"")</f>
        <v>5</v>
      </c>
      <c r="G171" s="0" t="n">
        <f aca="false">IF($A171&lt;&gt;"",IF(MOD($D171,'Project Description'!$B$7)=0,'Project Description'!$B$7,MOD($D171,'Project Description'!$B$7)),"")</f>
        <v>1</v>
      </c>
      <c r="H171" s="0" t="n">
        <f aca="false">IF($A171&lt;&gt;"",IF(MOD($D171,'Project Description'!$B$8)=0,'Project Description'!$B$8,MOD($D171,'Project Description'!$B$8)),"")</f>
        <v>5</v>
      </c>
      <c r="I171" s="0" t="n">
        <f aca="false">IF($A171&lt;&gt;"",ROUNDUP($C171/'Project Description'!$B$9,0),"")</f>
        <v>2</v>
      </c>
      <c r="J171" s="0" t="n">
        <f aca="false">IF($A171&lt;&gt;"",IF(MOD($A171,'Project Description'!$B$19)=0,'Project Description'!$B$19,MOD($A171,'Project Description'!$B$19)),"")</f>
        <v>10</v>
      </c>
      <c r="K171" s="16" t="n">
        <f aca="false">IF($A171&lt;&gt;"",ROUNDUP(D171/'Project Description'!$B$7,0),"")</f>
        <v>5</v>
      </c>
      <c r="L171" s="0" t="n">
        <f aca="false">IF($A171&lt;&gt;"",(K171-1)*'Project Description'!$B$17+I171,"")</f>
        <v>10</v>
      </c>
      <c r="M171" s="0" t="n">
        <f aca="false">IF($A171&lt;&gt;"",($G171-1)*'Project Description'!$B$9+$F171,"")</f>
        <v>5</v>
      </c>
      <c r="N171" s="0" t="n">
        <f aca="false">IF($A171&lt;&gt;"",IF(VLOOKUP($B171,LineNames!$A$2:$C$111,3,0)="Yes",1,0),"")</f>
        <v>0</v>
      </c>
      <c r="O171" s="0" t="n">
        <f aca="false">IF($A171&lt;&gt;"",($H171-1)*'Project Description'!$B$10+$C171,"")</f>
        <v>50</v>
      </c>
    </row>
    <row collapsed="false" customFormat="false" customHeight="true" hidden="false" ht="13.3" outlineLevel="0" r="172">
      <c r="A172" s="0" t="n">
        <f aca="false">IF(d110cc_csv!$A172&lt;&gt;"",d110cc_csv!$A172,"")</f>
        <v>171</v>
      </c>
      <c r="B172" s="0" t="n">
        <f aca="false">IF($A172&lt;&gt;"",d110cc_csv!$C172,"")</f>
        <v>91</v>
      </c>
      <c r="C172" s="0" t="n">
        <f aca="false">IF($A172&lt;&gt;"",d110cc_csv!$D172,"")</f>
        <v>1</v>
      </c>
      <c r="D172" s="0" t="n">
        <f aca="false">IF($A172&lt;&gt;"",d110cc_csv!$E172,"")</f>
        <v>18</v>
      </c>
      <c r="E172" s="0" t="n">
        <f aca="false">IF($A172&lt;&gt;"",d110cc_csv!$F172,"")</f>
        <v>2</v>
      </c>
      <c r="F172" s="0" t="n">
        <f aca="false">IF($A172&lt;&gt;"",IF(MOD($C172,'Project Description'!$B$9)=0,'Project Description'!$B$9,MOD($C172,'Project Description'!$B$9)),"")</f>
        <v>1</v>
      </c>
      <c r="G172" s="0" t="n">
        <f aca="false">IF($A172&lt;&gt;"",IF(MOD($D172,'Project Description'!$B$7)=0,'Project Description'!$B$7,MOD($D172,'Project Description'!$B$7)),"")</f>
        <v>2</v>
      </c>
      <c r="H172" s="0" t="n">
        <f aca="false">IF($A172&lt;&gt;"",IF(MOD($D172,'Project Description'!$B$8)=0,'Project Description'!$B$8,MOD($D172,'Project Description'!$B$8)),"")</f>
        <v>6</v>
      </c>
      <c r="I172" s="0" t="n">
        <f aca="false">IF($A172&lt;&gt;"",ROUNDUP($C172/'Project Description'!$B$9,0),"")</f>
        <v>1</v>
      </c>
      <c r="J172" s="0" t="n">
        <f aca="false">IF($A172&lt;&gt;"",IF(MOD($A172,'Project Description'!$B$19)=0,'Project Description'!$B$19,MOD($A172,'Project Description'!$B$19)),"")</f>
        <v>11</v>
      </c>
      <c r="K172" s="16" t="n">
        <f aca="false">IF($A172&lt;&gt;"",ROUNDUP(D172/'Project Description'!$B$7,0),"")</f>
        <v>5</v>
      </c>
      <c r="L172" s="0" t="n">
        <f aca="false">IF($A172&lt;&gt;"",(K172-1)*'Project Description'!$B$17+I172,"")</f>
        <v>9</v>
      </c>
      <c r="M172" s="0" t="n">
        <f aca="false">IF($A172&lt;&gt;"",($G172-1)*'Project Description'!$B$9+$F172,"")</f>
        <v>6</v>
      </c>
      <c r="N172" s="0" t="n">
        <f aca="false">IF($A172&lt;&gt;"",IF(VLOOKUP($B172,LineNames!$A$2:$C$111,3,0)="Yes",1,0),"")</f>
        <v>0</v>
      </c>
      <c r="O172" s="0" t="n">
        <f aca="false">IF($A172&lt;&gt;"",($H172-1)*'Project Description'!$B$10+$C172,"")</f>
        <v>51</v>
      </c>
    </row>
    <row collapsed="false" customFormat="false" customHeight="true" hidden="false" ht="13.3" outlineLevel="0" r="173">
      <c r="A173" s="0" t="n">
        <f aca="false">IF(d110cc_csv!$A173&lt;&gt;"",d110cc_csv!$A173,"")</f>
        <v>172</v>
      </c>
      <c r="B173" s="0" t="n">
        <f aca="false">IF($A173&lt;&gt;"",d110cc_csv!$C173,"")</f>
        <v>109</v>
      </c>
      <c r="C173" s="0" t="n">
        <f aca="false">IF($A173&lt;&gt;"",d110cc_csv!$D173,"")</f>
        <v>2</v>
      </c>
      <c r="D173" s="0" t="n">
        <f aca="false">IF($A173&lt;&gt;"",d110cc_csv!$E173,"")</f>
        <v>18</v>
      </c>
      <c r="E173" s="0" t="n">
        <f aca="false">IF($A173&lt;&gt;"",d110cc_csv!$F173,"")</f>
        <v>2</v>
      </c>
      <c r="F173" s="0" t="n">
        <f aca="false">IF($A173&lt;&gt;"",IF(MOD($C173,'Project Description'!$B$9)=0,'Project Description'!$B$9,MOD($C173,'Project Description'!$B$9)),"")</f>
        <v>2</v>
      </c>
      <c r="G173" s="0" t="n">
        <f aca="false">IF($A173&lt;&gt;"",IF(MOD($D173,'Project Description'!$B$7)=0,'Project Description'!$B$7,MOD($D173,'Project Description'!$B$7)),"")</f>
        <v>2</v>
      </c>
      <c r="H173" s="0" t="n">
        <f aca="false">IF($A173&lt;&gt;"",IF(MOD($D173,'Project Description'!$B$8)=0,'Project Description'!$B$8,MOD($D173,'Project Description'!$B$8)),"")</f>
        <v>6</v>
      </c>
      <c r="I173" s="0" t="n">
        <f aca="false">IF($A173&lt;&gt;"",ROUNDUP($C173/'Project Description'!$B$9,0),"")</f>
        <v>1</v>
      </c>
      <c r="J173" s="0" t="n">
        <f aca="false">IF($A173&lt;&gt;"",IF(MOD($A173,'Project Description'!$B$19)=0,'Project Description'!$B$19,MOD($A173,'Project Description'!$B$19)),"")</f>
        <v>12</v>
      </c>
      <c r="K173" s="16" t="n">
        <f aca="false">IF($A173&lt;&gt;"",ROUNDUP(D173/'Project Description'!$B$7,0),"")</f>
        <v>5</v>
      </c>
      <c r="L173" s="0" t="n">
        <f aca="false">IF($A173&lt;&gt;"",(K173-1)*'Project Description'!$B$17+I173,"")</f>
        <v>9</v>
      </c>
      <c r="M173" s="0" t="n">
        <f aca="false">IF($A173&lt;&gt;"",($G173-1)*'Project Description'!$B$9+$F173,"")</f>
        <v>7</v>
      </c>
      <c r="N173" s="0" t="n">
        <f aca="false">IF($A173&lt;&gt;"",IF(VLOOKUP($B173,LineNames!$A$2:$C$111,3,0)="Yes",1,0),"")</f>
        <v>1</v>
      </c>
      <c r="O173" s="0" t="n">
        <f aca="false">IF($A173&lt;&gt;"",($H173-1)*'Project Description'!$B$10+$C173,"")</f>
        <v>52</v>
      </c>
    </row>
    <row collapsed="false" customFormat="false" customHeight="true" hidden="false" ht="13.3" outlineLevel="0" r="174">
      <c r="A174" s="0" t="n">
        <f aca="false">IF(d110cc_csv!$A174&lt;&gt;"",d110cc_csv!$A174,"")</f>
        <v>173</v>
      </c>
      <c r="B174" s="0" t="n">
        <f aca="false">IF($A174&lt;&gt;"",d110cc_csv!$C174,"")</f>
        <v>5</v>
      </c>
      <c r="C174" s="0" t="n">
        <f aca="false">IF($A174&lt;&gt;"",d110cc_csv!$D174,"")</f>
        <v>3</v>
      </c>
      <c r="D174" s="0" t="n">
        <f aca="false">IF($A174&lt;&gt;"",d110cc_csv!$E174,"")</f>
        <v>18</v>
      </c>
      <c r="E174" s="0" t="n">
        <f aca="false">IF($A174&lt;&gt;"",d110cc_csv!$F174,"")</f>
        <v>2</v>
      </c>
      <c r="F174" s="0" t="n">
        <f aca="false">IF($A174&lt;&gt;"",IF(MOD($C174,'Project Description'!$B$9)=0,'Project Description'!$B$9,MOD($C174,'Project Description'!$B$9)),"")</f>
        <v>3</v>
      </c>
      <c r="G174" s="0" t="n">
        <f aca="false">IF($A174&lt;&gt;"",IF(MOD($D174,'Project Description'!$B$7)=0,'Project Description'!$B$7,MOD($D174,'Project Description'!$B$7)),"")</f>
        <v>2</v>
      </c>
      <c r="H174" s="0" t="n">
        <f aca="false">IF($A174&lt;&gt;"",IF(MOD($D174,'Project Description'!$B$8)=0,'Project Description'!$B$8,MOD($D174,'Project Description'!$B$8)),"")</f>
        <v>6</v>
      </c>
      <c r="I174" s="0" t="n">
        <f aca="false">IF($A174&lt;&gt;"",ROUNDUP($C174/'Project Description'!$B$9,0),"")</f>
        <v>1</v>
      </c>
      <c r="J174" s="0" t="n">
        <f aca="false">IF($A174&lt;&gt;"",IF(MOD($A174,'Project Description'!$B$19)=0,'Project Description'!$B$19,MOD($A174,'Project Description'!$B$19)),"")</f>
        <v>13</v>
      </c>
      <c r="K174" s="16" t="n">
        <f aca="false">IF($A174&lt;&gt;"",ROUNDUP(D174/'Project Description'!$B$7,0),"")</f>
        <v>5</v>
      </c>
      <c r="L174" s="0" t="n">
        <f aca="false">IF($A174&lt;&gt;"",(K174-1)*'Project Description'!$B$17+I174,"")</f>
        <v>9</v>
      </c>
      <c r="M174" s="0" t="n">
        <f aca="false">IF($A174&lt;&gt;"",($G174-1)*'Project Description'!$B$9+$F174,"")</f>
        <v>8</v>
      </c>
      <c r="N174" s="0" t="n">
        <f aca="false">IF($A174&lt;&gt;"",IF(VLOOKUP($B174,LineNames!$A$2:$C$111,3,0)="Yes",1,0),"")</f>
        <v>0</v>
      </c>
      <c r="O174" s="0" t="n">
        <f aca="false">IF($A174&lt;&gt;"",($H174-1)*'Project Description'!$B$10+$C174,"")</f>
        <v>53</v>
      </c>
    </row>
    <row collapsed="false" customFormat="false" customHeight="true" hidden="false" ht="13.3" outlineLevel="0" r="175">
      <c r="A175" s="0" t="n">
        <f aca="false">IF(d110cc_csv!$A175&lt;&gt;"",d110cc_csv!$A175,"")</f>
        <v>174</v>
      </c>
      <c r="B175" s="0" t="n">
        <f aca="false">IF($A175&lt;&gt;"",d110cc_csv!$C175,"")</f>
        <v>2</v>
      </c>
      <c r="C175" s="0" t="n">
        <f aca="false">IF($A175&lt;&gt;"",d110cc_csv!$D175,"")</f>
        <v>4</v>
      </c>
      <c r="D175" s="0" t="n">
        <f aca="false">IF($A175&lt;&gt;"",d110cc_csv!$E175,"")</f>
        <v>18</v>
      </c>
      <c r="E175" s="0" t="n">
        <f aca="false">IF($A175&lt;&gt;"",d110cc_csv!$F175,"")</f>
        <v>2</v>
      </c>
      <c r="F175" s="0" t="n">
        <f aca="false">IF($A175&lt;&gt;"",IF(MOD($C175,'Project Description'!$B$9)=0,'Project Description'!$B$9,MOD($C175,'Project Description'!$B$9)),"")</f>
        <v>4</v>
      </c>
      <c r="G175" s="0" t="n">
        <f aca="false">IF($A175&lt;&gt;"",IF(MOD($D175,'Project Description'!$B$7)=0,'Project Description'!$B$7,MOD($D175,'Project Description'!$B$7)),"")</f>
        <v>2</v>
      </c>
      <c r="H175" s="0" t="n">
        <f aca="false">IF($A175&lt;&gt;"",IF(MOD($D175,'Project Description'!$B$8)=0,'Project Description'!$B$8,MOD($D175,'Project Description'!$B$8)),"")</f>
        <v>6</v>
      </c>
      <c r="I175" s="0" t="n">
        <f aca="false">IF($A175&lt;&gt;"",ROUNDUP($C175/'Project Description'!$B$9,0),"")</f>
        <v>1</v>
      </c>
      <c r="J175" s="0" t="n">
        <f aca="false">IF($A175&lt;&gt;"",IF(MOD($A175,'Project Description'!$B$19)=0,'Project Description'!$B$19,MOD($A175,'Project Description'!$B$19)),"")</f>
        <v>14</v>
      </c>
      <c r="K175" s="16" t="n">
        <f aca="false">IF($A175&lt;&gt;"",ROUNDUP(D175/'Project Description'!$B$7,0),"")</f>
        <v>5</v>
      </c>
      <c r="L175" s="0" t="n">
        <f aca="false">IF($A175&lt;&gt;"",(K175-1)*'Project Description'!$B$17+I175,"")</f>
        <v>9</v>
      </c>
      <c r="M175" s="0" t="n">
        <f aca="false">IF($A175&lt;&gt;"",($G175-1)*'Project Description'!$B$9+$F175,"")</f>
        <v>9</v>
      </c>
      <c r="N175" s="0" t="n">
        <f aca="false">IF($A175&lt;&gt;"",IF(VLOOKUP($B175,LineNames!$A$2:$C$111,3,0)="Yes",1,0),"")</f>
        <v>0</v>
      </c>
      <c r="O175" s="0" t="n">
        <f aca="false">IF($A175&lt;&gt;"",($H175-1)*'Project Description'!$B$10+$C175,"")</f>
        <v>54</v>
      </c>
    </row>
    <row collapsed="false" customFormat="false" customHeight="true" hidden="false" ht="13.3" outlineLevel="0" r="176">
      <c r="A176" s="0" t="n">
        <f aca="false">IF(d110cc_csv!$A176&lt;&gt;"",d110cc_csv!$A176,"")</f>
        <v>175</v>
      </c>
      <c r="B176" s="0" t="n">
        <f aca="false">IF($A176&lt;&gt;"",d110cc_csv!$C176,"")</f>
        <v>19</v>
      </c>
      <c r="C176" s="0" t="n">
        <f aca="false">IF($A176&lt;&gt;"",d110cc_csv!$D176,"")</f>
        <v>5</v>
      </c>
      <c r="D176" s="0" t="n">
        <f aca="false">IF($A176&lt;&gt;"",d110cc_csv!$E176,"")</f>
        <v>18</v>
      </c>
      <c r="E176" s="0" t="n">
        <f aca="false">IF($A176&lt;&gt;"",d110cc_csv!$F176,"")</f>
        <v>2</v>
      </c>
      <c r="F176" s="0" t="n">
        <f aca="false">IF($A176&lt;&gt;"",IF(MOD($C176,'Project Description'!$B$9)=0,'Project Description'!$B$9,MOD($C176,'Project Description'!$B$9)),"")</f>
        <v>5</v>
      </c>
      <c r="G176" s="0" t="n">
        <f aca="false">IF($A176&lt;&gt;"",IF(MOD($D176,'Project Description'!$B$7)=0,'Project Description'!$B$7,MOD($D176,'Project Description'!$B$7)),"")</f>
        <v>2</v>
      </c>
      <c r="H176" s="0" t="n">
        <f aca="false">IF($A176&lt;&gt;"",IF(MOD($D176,'Project Description'!$B$8)=0,'Project Description'!$B$8,MOD($D176,'Project Description'!$B$8)),"")</f>
        <v>6</v>
      </c>
      <c r="I176" s="0" t="n">
        <f aca="false">IF($A176&lt;&gt;"",ROUNDUP($C176/'Project Description'!$B$9,0),"")</f>
        <v>1</v>
      </c>
      <c r="J176" s="0" t="n">
        <f aca="false">IF($A176&lt;&gt;"",IF(MOD($A176,'Project Description'!$B$19)=0,'Project Description'!$B$19,MOD($A176,'Project Description'!$B$19)),"")</f>
        <v>15</v>
      </c>
      <c r="K176" s="16" t="n">
        <f aca="false">IF($A176&lt;&gt;"",ROUNDUP(D176/'Project Description'!$B$7,0),"")</f>
        <v>5</v>
      </c>
      <c r="L176" s="0" t="n">
        <f aca="false">IF($A176&lt;&gt;"",(K176-1)*'Project Description'!$B$17+I176,"")</f>
        <v>9</v>
      </c>
      <c r="M176" s="0" t="n">
        <f aca="false">IF($A176&lt;&gt;"",($G176-1)*'Project Description'!$B$9+$F176,"")</f>
        <v>10</v>
      </c>
      <c r="N176" s="0" t="n">
        <f aca="false">IF($A176&lt;&gt;"",IF(VLOOKUP($B176,LineNames!$A$2:$C$111,3,0)="Yes",1,0),"")</f>
        <v>0</v>
      </c>
      <c r="O176" s="0" t="n">
        <f aca="false">IF($A176&lt;&gt;"",($H176-1)*'Project Description'!$B$10+$C176,"")</f>
        <v>55</v>
      </c>
    </row>
    <row collapsed="false" customFormat="false" customHeight="true" hidden="false" ht="13.3" outlineLevel="0" r="177">
      <c r="A177" s="0" t="n">
        <f aca="false">IF(d110cc_csv!$A177&lt;&gt;"",d110cc_csv!$A177,"")</f>
        <v>176</v>
      </c>
      <c r="B177" s="0" t="n">
        <f aca="false">IF($A177&lt;&gt;"",d110cc_csv!$C177,"")</f>
        <v>84</v>
      </c>
      <c r="C177" s="0" t="n">
        <f aca="false">IF($A177&lt;&gt;"",d110cc_csv!$D177,"")</f>
        <v>6</v>
      </c>
      <c r="D177" s="0" t="n">
        <f aca="false">IF($A177&lt;&gt;"",d110cc_csv!$E177,"")</f>
        <v>18</v>
      </c>
      <c r="E177" s="0" t="n">
        <f aca="false">IF($A177&lt;&gt;"",d110cc_csv!$F177,"")</f>
        <v>2</v>
      </c>
      <c r="F177" s="0" t="n">
        <f aca="false">IF($A177&lt;&gt;"",IF(MOD($C177,'Project Description'!$B$9)=0,'Project Description'!$B$9,MOD($C177,'Project Description'!$B$9)),"")</f>
        <v>1</v>
      </c>
      <c r="G177" s="0" t="n">
        <f aca="false">IF($A177&lt;&gt;"",IF(MOD($D177,'Project Description'!$B$7)=0,'Project Description'!$B$7,MOD($D177,'Project Description'!$B$7)),"")</f>
        <v>2</v>
      </c>
      <c r="H177" s="0" t="n">
        <f aca="false">IF($A177&lt;&gt;"",IF(MOD($D177,'Project Description'!$B$8)=0,'Project Description'!$B$8,MOD($D177,'Project Description'!$B$8)),"")</f>
        <v>6</v>
      </c>
      <c r="I177" s="0" t="n">
        <f aca="false">IF($A177&lt;&gt;"",ROUNDUP($C177/'Project Description'!$B$9,0),"")</f>
        <v>2</v>
      </c>
      <c r="J177" s="0" t="n">
        <f aca="false">IF($A177&lt;&gt;"",IF(MOD($A177,'Project Description'!$B$19)=0,'Project Description'!$B$19,MOD($A177,'Project Description'!$B$19)),"")</f>
        <v>16</v>
      </c>
      <c r="K177" s="16" t="n">
        <f aca="false">IF($A177&lt;&gt;"",ROUNDUP(D177/'Project Description'!$B$7,0),"")</f>
        <v>5</v>
      </c>
      <c r="L177" s="0" t="n">
        <f aca="false">IF($A177&lt;&gt;"",(K177-1)*'Project Description'!$B$17+I177,"")</f>
        <v>10</v>
      </c>
      <c r="M177" s="0" t="n">
        <f aca="false">IF($A177&lt;&gt;"",($G177-1)*'Project Description'!$B$9+$F177,"")</f>
        <v>6</v>
      </c>
      <c r="N177" s="0" t="n">
        <f aca="false">IF($A177&lt;&gt;"",IF(VLOOKUP($B177,LineNames!$A$2:$C$111,3,0)="Yes",1,0),"")</f>
        <v>0</v>
      </c>
      <c r="O177" s="0" t="n">
        <f aca="false">IF($A177&lt;&gt;"",($H177-1)*'Project Description'!$B$10+$C177,"")</f>
        <v>56</v>
      </c>
    </row>
    <row collapsed="false" customFormat="false" customHeight="true" hidden="false" ht="13.3" outlineLevel="0" r="178">
      <c r="A178" s="0" t="n">
        <f aca="false">IF(d110cc_csv!$A178&lt;&gt;"",d110cc_csv!$A178,"")</f>
        <v>177</v>
      </c>
      <c r="B178" s="0" t="n">
        <f aca="false">IF($A178&lt;&gt;"",d110cc_csv!$C178,"")</f>
        <v>45</v>
      </c>
      <c r="C178" s="0" t="n">
        <f aca="false">IF($A178&lt;&gt;"",d110cc_csv!$D178,"")</f>
        <v>7</v>
      </c>
      <c r="D178" s="0" t="n">
        <f aca="false">IF($A178&lt;&gt;"",d110cc_csv!$E178,"")</f>
        <v>18</v>
      </c>
      <c r="E178" s="0" t="n">
        <f aca="false">IF($A178&lt;&gt;"",d110cc_csv!$F178,"")</f>
        <v>2</v>
      </c>
      <c r="F178" s="0" t="n">
        <f aca="false">IF($A178&lt;&gt;"",IF(MOD($C178,'Project Description'!$B$9)=0,'Project Description'!$B$9,MOD($C178,'Project Description'!$B$9)),"")</f>
        <v>2</v>
      </c>
      <c r="G178" s="0" t="n">
        <f aca="false">IF($A178&lt;&gt;"",IF(MOD($D178,'Project Description'!$B$7)=0,'Project Description'!$B$7,MOD($D178,'Project Description'!$B$7)),"")</f>
        <v>2</v>
      </c>
      <c r="H178" s="0" t="n">
        <f aca="false">IF($A178&lt;&gt;"",IF(MOD($D178,'Project Description'!$B$8)=0,'Project Description'!$B$8,MOD($D178,'Project Description'!$B$8)),"")</f>
        <v>6</v>
      </c>
      <c r="I178" s="0" t="n">
        <f aca="false">IF($A178&lt;&gt;"",ROUNDUP($C178/'Project Description'!$B$9,0),"")</f>
        <v>2</v>
      </c>
      <c r="J178" s="0" t="n">
        <f aca="false">IF($A178&lt;&gt;"",IF(MOD($A178,'Project Description'!$B$19)=0,'Project Description'!$B$19,MOD($A178,'Project Description'!$B$19)),"")</f>
        <v>17</v>
      </c>
      <c r="K178" s="16" t="n">
        <f aca="false">IF($A178&lt;&gt;"",ROUNDUP(D178/'Project Description'!$B$7,0),"")</f>
        <v>5</v>
      </c>
      <c r="L178" s="0" t="n">
        <f aca="false">IF($A178&lt;&gt;"",(K178-1)*'Project Description'!$B$17+I178,"")</f>
        <v>10</v>
      </c>
      <c r="M178" s="0" t="n">
        <f aca="false">IF($A178&lt;&gt;"",($G178-1)*'Project Description'!$B$9+$F178,"")</f>
        <v>7</v>
      </c>
      <c r="N178" s="0" t="n">
        <f aca="false">IF($A178&lt;&gt;"",IF(VLOOKUP($B178,LineNames!$A$2:$C$111,3,0)="Yes",1,0),"")</f>
        <v>0</v>
      </c>
      <c r="O178" s="0" t="n">
        <f aca="false">IF($A178&lt;&gt;"",($H178-1)*'Project Description'!$B$10+$C178,"")</f>
        <v>57</v>
      </c>
    </row>
    <row collapsed="false" customFormat="false" customHeight="true" hidden="false" ht="13.3" outlineLevel="0" r="179">
      <c r="A179" s="0" t="n">
        <f aca="false">IF(d110cc_csv!$A179&lt;&gt;"",d110cc_csv!$A179,"")</f>
        <v>178</v>
      </c>
      <c r="B179" s="0" t="n">
        <f aca="false">IF($A179&lt;&gt;"",d110cc_csv!$C179,"")</f>
        <v>78</v>
      </c>
      <c r="C179" s="0" t="n">
        <f aca="false">IF($A179&lt;&gt;"",d110cc_csv!$D179,"")</f>
        <v>8</v>
      </c>
      <c r="D179" s="0" t="n">
        <f aca="false">IF($A179&lt;&gt;"",d110cc_csv!$E179,"")</f>
        <v>18</v>
      </c>
      <c r="E179" s="0" t="n">
        <f aca="false">IF($A179&lt;&gt;"",d110cc_csv!$F179,"")</f>
        <v>2</v>
      </c>
      <c r="F179" s="0" t="n">
        <f aca="false">IF($A179&lt;&gt;"",IF(MOD($C179,'Project Description'!$B$9)=0,'Project Description'!$B$9,MOD($C179,'Project Description'!$B$9)),"")</f>
        <v>3</v>
      </c>
      <c r="G179" s="0" t="n">
        <f aca="false">IF($A179&lt;&gt;"",IF(MOD($D179,'Project Description'!$B$7)=0,'Project Description'!$B$7,MOD($D179,'Project Description'!$B$7)),"")</f>
        <v>2</v>
      </c>
      <c r="H179" s="0" t="n">
        <f aca="false">IF($A179&lt;&gt;"",IF(MOD($D179,'Project Description'!$B$8)=0,'Project Description'!$B$8,MOD($D179,'Project Description'!$B$8)),"")</f>
        <v>6</v>
      </c>
      <c r="I179" s="0" t="n">
        <f aca="false">IF($A179&lt;&gt;"",ROUNDUP($C179/'Project Description'!$B$9,0),"")</f>
        <v>2</v>
      </c>
      <c r="J179" s="0" t="n">
        <f aca="false">IF($A179&lt;&gt;"",IF(MOD($A179,'Project Description'!$B$19)=0,'Project Description'!$B$19,MOD($A179,'Project Description'!$B$19)),"")</f>
        <v>18</v>
      </c>
      <c r="K179" s="16" t="n">
        <f aca="false">IF($A179&lt;&gt;"",ROUNDUP(D179/'Project Description'!$B$7,0),"")</f>
        <v>5</v>
      </c>
      <c r="L179" s="0" t="n">
        <f aca="false">IF($A179&lt;&gt;"",(K179-1)*'Project Description'!$B$17+I179,"")</f>
        <v>10</v>
      </c>
      <c r="M179" s="0" t="n">
        <f aca="false">IF($A179&lt;&gt;"",($G179-1)*'Project Description'!$B$9+$F179,"")</f>
        <v>8</v>
      </c>
      <c r="N179" s="0" t="n">
        <f aca="false">IF($A179&lt;&gt;"",IF(VLOOKUP($B179,LineNames!$A$2:$C$111,3,0)="Yes",1,0),"")</f>
        <v>0</v>
      </c>
      <c r="O179" s="0" t="n">
        <f aca="false">IF($A179&lt;&gt;"",($H179-1)*'Project Description'!$B$10+$C179,"")</f>
        <v>58</v>
      </c>
    </row>
    <row collapsed="false" customFormat="false" customHeight="true" hidden="false" ht="13.3" outlineLevel="0" r="180">
      <c r="A180" s="0" t="n">
        <f aca="false">IF(d110cc_csv!$A180&lt;&gt;"",d110cc_csv!$A180,"")</f>
        <v>179</v>
      </c>
      <c r="B180" s="0" t="n">
        <f aca="false">IF($A180&lt;&gt;"",d110cc_csv!$C180,"")</f>
        <v>11</v>
      </c>
      <c r="C180" s="0" t="n">
        <f aca="false">IF($A180&lt;&gt;"",d110cc_csv!$D180,"")</f>
        <v>9</v>
      </c>
      <c r="D180" s="0" t="n">
        <f aca="false">IF($A180&lt;&gt;"",d110cc_csv!$E180,"")</f>
        <v>18</v>
      </c>
      <c r="E180" s="0" t="n">
        <f aca="false">IF($A180&lt;&gt;"",d110cc_csv!$F180,"")</f>
        <v>2</v>
      </c>
      <c r="F180" s="0" t="n">
        <f aca="false">IF($A180&lt;&gt;"",IF(MOD($C180,'Project Description'!$B$9)=0,'Project Description'!$B$9,MOD($C180,'Project Description'!$B$9)),"")</f>
        <v>4</v>
      </c>
      <c r="G180" s="0" t="n">
        <f aca="false">IF($A180&lt;&gt;"",IF(MOD($D180,'Project Description'!$B$7)=0,'Project Description'!$B$7,MOD($D180,'Project Description'!$B$7)),"")</f>
        <v>2</v>
      </c>
      <c r="H180" s="0" t="n">
        <f aca="false">IF($A180&lt;&gt;"",IF(MOD($D180,'Project Description'!$B$8)=0,'Project Description'!$B$8,MOD($D180,'Project Description'!$B$8)),"")</f>
        <v>6</v>
      </c>
      <c r="I180" s="0" t="n">
        <f aca="false">IF($A180&lt;&gt;"",ROUNDUP($C180/'Project Description'!$B$9,0),"")</f>
        <v>2</v>
      </c>
      <c r="J180" s="0" t="n">
        <f aca="false">IF($A180&lt;&gt;"",IF(MOD($A180,'Project Description'!$B$19)=0,'Project Description'!$B$19,MOD($A180,'Project Description'!$B$19)),"")</f>
        <v>19</v>
      </c>
      <c r="K180" s="16" t="n">
        <f aca="false">IF($A180&lt;&gt;"",ROUNDUP(D180/'Project Description'!$B$7,0),"")</f>
        <v>5</v>
      </c>
      <c r="L180" s="0" t="n">
        <f aca="false">IF($A180&lt;&gt;"",(K180-1)*'Project Description'!$B$17+I180,"")</f>
        <v>10</v>
      </c>
      <c r="M180" s="0" t="n">
        <f aca="false">IF($A180&lt;&gt;"",($G180-1)*'Project Description'!$B$9+$F180,"")</f>
        <v>9</v>
      </c>
      <c r="N180" s="0" t="n">
        <f aca="false">IF($A180&lt;&gt;"",IF(VLOOKUP($B180,LineNames!$A$2:$C$111,3,0)="Yes",1,0),"")</f>
        <v>0</v>
      </c>
      <c r="O180" s="0" t="n">
        <f aca="false">IF($A180&lt;&gt;"",($H180-1)*'Project Description'!$B$10+$C180,"")</f>
        <v>59</v>
      </c>
    </row>
    <row collapsed="false" customFormat="false" customHeight="true" hidden="false" ht="13.3" outlineLevel="0" r="181">
      <c r="A181" s="0" t="n">
        <f aca="false">IF(d110cc_csv!$A181&lt;&gt;"",d110cc_csv!$A181,"")</f>
        <v>180</v>
      </c>
      <c r="B181" s="0" t="n">
        <f aca="false">IF($A181&lt;&gt;"",d110cc_csv!$C181,"")</f>
        <v>43</v>
      </c>
      <c r="C181" s="0" t="n">
        <f aca="false">IF($A181&lt;&gt;"",d110cc_csv!$D181,"")</f>
        <v>10</v>
      </c>
      <c r="D181" s="0" t="n">
        <f aca="false">IF($A181&lt;&gt;"",d110cc_csv!$E181,"")</f>
        <v>18</v>
      </c>
      <c r="E181" s="0" t="n">
        <f aca="false">IF($A181&lt;&gt;"",d110cc_csv!$F181,"")</f>
        <v>2</v>
      </c>
      <c r="F181" s="0" t="n">
        <f aca="false">IF($A181&lt;&gt;"",IF(MOD($C181,'Project Description'!$B$9)=0,'Project Description'!$B$9,MOD($C181,'Project Description'!$B$9)),"")</f>
        <v>5</v>
      </c>
      <c r="G181" s="0" t="n">
        <f aca="false">IF($A181&lt;&gt;"",IF(MOD($D181,'Project Description'!$B$7)=0,'Project Description'!$B$7,MOD($D181,'Project Description'!$B$7)),"")</f>
        <v>2</v>
      </c>
      <c r="H181" s="0" t="n">
        <f aca="false">IF($A181&lt;&gt;"",IF(MOD($D181,'Project Description'!$B$8)=0,'Project Description'!$B$8,MOD($D181,'Project Description'!$B$8)),"")</f>
        <v>6</v>
      </c>
      <c r="I181" s="0" t="n">
        <f aca="false">IF($A181&lt;&gt;"",ROUNDUP($C181/'Project Description'!$B$9,0),"")</f>
        <v>2</v>
      </c>
      <c r="J181" s="0" t="n">
        <f aca="false">IF($A181&lt;&gt;"",IF(MOD($A181,'Project Description'!$B$19)=0,'Project Description'!$B$19,MOD($A181,'Project Description'!$B$19)),"")</f>
        <v>20</v>
      </c>
      <c r="K181" s="16" t="n">
        <f aca="false">IF($A181&lt;&gt;"",ROUNDUP(D181/'Project Description'!$B$7,0),"")</f>
        <v>5</v>
      </c>
      <c r="L181" s="0" t="n">
        <f aca="false">IF($A181&lt;&gt;"",(K181-1)*'Project Description'!$B$17+I181,"")</f>
        <v>10</v>
      </c>
      <c r="M181" s="0" t="n">
        <f aca="false">IF($A181&lt;&gt;"",($G181-1)*'Project Description'!$B$9+$F181,"")</f>
        <v>10</v>
      </c>
      <c r="N181" s="0" t="n">
        <f aca="false">IF($A181&lt;&gt;"",IF(VLOOKUP($B181,LineNames!$A$2:$C$111,3,0)="Yes",1,0),"")</f>
        <v>0</v>
      </c>
      <c r="O181" s="0" t="n">
        <f aca="false">IF($A181&lt;&gt;"",($H181-1)*'Project Description'!$B$10+$C181,"")</f>
        <v>60</v>
      </c>
    </row>
    <row collapsed="false" customFormat="false" customHeight="true" hidden="false" ht="13.3" outlineLevel="0" r="182">
      <c r="A182" s="0" t="n">
        <f aca="false">IF(d110cc_csv!$A182&lt;&gt;"",d110cc_csv!$A182,"")</f>
        <v>181</v>
      </c>
      <c r="B182" s="0" t="n">
        <f aca="false">IF($A182&lt;&gt;"",d110cc_csv!$C182,"")</f>
        <v>22</v>
      </c>
      <c r="C182" s="0" t="n">
        <f aca="false">IF($A182&lt;&gt;"",d110cc_csv!$D182,"")</f>
        <v>1</v>
      </c>
      <c r="D182" s="0" t="n">
        <f aca="false">IF($A182&lt;&gt;"",d110cc_csv!$E182,"")</f>
        <v>19</v>
      </c>
      <c r="E182" s="0" t="n">
        <f aca="false">IF($A182&lt;&gt;"",d110cc_csv!$F182,"")</f>
        <v>2</v>
      </c>
      <c r="F182" s="0" t="n">
        <f aca="false">IF($A182&lt;&gt;"",IF(MOD($C182,'Project Description'!$B$9)=0,'Project Description'!$B$9,MOD($C182,'Project Description'!$B$9)),"")</f>
        <v>1</v>
      </c>
      <c r="G182" s="0" t="n">
        <f aca="false">IF($A182&lt;&gt;"",IF(MOD($D182,'Project Description'!$B$7)=0,'Project Description'!$B$7,MOD($D182,'Project Description'!$B$7)),"")</f>
        <v>3</v>
      </c>
      <c r="H182" s="0" t="n">
        <f aca="false">IF($A182&lt;&gt;"",IF(MOD($D182,'Project Description'!$B$8)=0,'Project Description'!$B$8,MOD($D182,'Project Description'!$B$8)),"")</f>
        <v>7</v>
      </c>
      <c r="I182" s="0" t="n">
        <f aca="false">IF($A182&lt;&gt;"",ROUNDUP($C182/'Project Description'!$B$9,0),"")</f>
        <v>1</v>
      </c>
      <c r="J182" s="0" t="n">
        <f aca="false">IF($A182&lt;&gt;"",IF(MOD($A182,'Project Description'!$B$19)=0,'Project Description'!$B$19,MOD($A182,'Project Description'!$B$19)),"")</f>
        <v>21</v>
      </c>
      <c r="K182" s="16" t="n">
        <f aca="false">IF($A182&lt;&gt;"",ROUNDUP(D182/'Project Description'!$B$7,0),"")</f>
        <v>5</v>
      </c>
      <c r="L182" s="0" t="n">
        <f aca="false">IF($A182&lt;&gt;"",(K182-1)*'Project Description'!$B$17+I182,"")</f>
        <v>9</v>
      </c>
      <c r="M182" s="0" t="n">
        <f aca="false">IF($A182&lt;&gt;"",($G182-1)*'Project Description'!$B$9+$F182,"")</f>
        <v>11</v>
      </c>
      <c r="N182" s="0" t="n">
        <f aca="false">IF($A182&lt;&gt;"",IF(VLOOKUP($B182,LineNames!$A$2:$C$111,3,0)="Yes",1,0),"")</f>
        <v>0</v>
      </c>
      <c r="O182" s="0" t="n">
        <f aca="false">IF($A182&lt;&gt;"",($H182-1)*'Project Description'!$B$10+$C182,"")</f>
        <v>61</v>
      </c>
    </row>
    <row collapsed="false" customFormat="false" customHeight="true" hidden="false" ht="13.3" outlineLevel="0" r="183">
      <c r="A183" s="0" t="n">
        <f aca="false">IF(d110cc_csv!$A183&lt;&gt;"",d110cc_csv!$A183,"")</f>
        <v>182</v>
      </c>
      <c r="B183" s="0" t="n">
        <f aca="false">IF($A183&lt;&gt;"",d110cc_csv!$C183,"")</f>
        <v>82</v>
      </c>
      <c r="C183" s="0" t="n">
        <f aca="false">IF($A183&lt;&gt;"",d110cc_csv!$D183,"")</f>
        <v>2</v>
      </c>
      <c r="D183" s="0" t="n">
        <f aca="false">IF($A183&lt;&gt;"",d110cc_csv!$E183,"")</f>
        <v>19</v>
      </c>
      <c r="E183" s="0" t="n">
        <f aca="false">IF($A183&lt;&gt;"",d110cc_csv!$F183,"")</f>
        <v>2</v>
      </c>
      <c r="F183" s="0" t="n">
        <f aca="false">IF($A183&lt;&gt;"",IF(MOD($C183,'Project Description'!$B$9)=0,'Project Description'!$B$9,MOD($C183,'Project Description'!$B$9)),"")</f>
        <v>2</v>
      </c>
      <c r="G183" s="0" t="n">
        <f aca="false">IF($A183&lt;&gt;"",IF(MOD($D183,'Project Description'!$B$7)=0,'Project Description'!$B$7,MOD($D183,'Project Description'!$B$7)),"")</f>
        <v>3</v>
      </c>
      <c r="H183" s="0" t="n">
        <f aca="false">IF($A183&lt;&gt;"",IF(MOD($D183,'Project Description'!$B$8)=0,'Project Description'!$B$8,MOD($D183,'Project Description'!$B$8)),"")</f>
        <v>7</v>
      </c>
      <c r="I183" s="0" t="n">
        <f aca="false">IF($A183&lt;&gt;"",ROUNDUP($C183/'Project Description'!$B$9,0),"")</f>
        <v>1</v>
      </c>
      <c r="J183" s="0" t="n">
        <f aca="false">IF($A183&lt;&gt;"",IF(MOD($A183,'Project Description'!$B$19)=0,'Project Description'!$B$19,MOD($A183,'Project Description'!$B$19)),"")</f>
        <v>22</v>
      </c>
      <c r="K183" s="16" t="n">
        <f aca="false">IF($A183&lt;&gt;"",ROUNDUP(D183/'Project Description'!$B$7,0),"")</f>
        <v>5</v>
      </c>
      <c r="L183" s="0" t="n">
        <f aca="false">IF($A183&lt;&gt;"",(K183-1)*'Project Description'!$B$17+I183,"")</f>
        <v>9</v>
      </c>
      <c r="M183" s="0" t="n">
        <f aca="false">IF($A183&lt;&gt;"",($G183-1)*'Project Description'!$B$9+$F183,"")</f>
        <v>12</v>
      </c>
      <c r="N183" s="0" t="n">
        <f aca="false">IF($A183&lt;&gt;"",IF(VLOOKUP($B183,LineNames!$A$2:$C$111,3,0)="Yes",1,0),"")</f>
        <v>0</v>
      </c>
      <c r="O183" s="0" t="n">
        <f aca="false">IF($A183&lt;&gt;"",($H183-1)*'Project Description'!$B$10+$C183,"")</f>
        <v>62</v>
      </c>
    </row>
    <row collapsed="false" customFormat="false" customHeight="true" hidden="false" ht="13.3" outlineLevel="0" r="184">
      <c r="A184" s="0" t="n">
        <f aca="false">IF(d110cc_csv!$A184&lt;&gt;"",d110cc_csv!$A184,"")</f>
        <v>183</v>
      </c>
      <c r="B184" s="0" t="n">
        <f aca="false">IF($A184&lt;&gt;"",d110cc_csv!$C184,"")</f>
        <v>89</v>
      </c>
      <c r="C184" s="0" t="n">
        <f aca="false">IF($A184&lt;&gt;"",d110cc_csv!$D184,"")</f>
        <v>3</v>
      </c>
      <c r="D184" s="0" t="n">
        <f aca="false">IF($A184&lt;&gt;"",d110cc_csv!$E184,"")</f>
        <v>19</v>
      </c>
      <c r="E184" s="0" t="n">
        <f aca="false">IF($A184&lt;&gt;"",d110cc_csv!$F184,"")</f>
        <v>2</v>
      </c>
      <c r="F184" s="0" t="n">
        <f aca="false">IF($A184&lt;&gt;"",IF(MOD($C184,'Project Description'!$B$9)=0,'Project Description'!$B$9,MOD($C184,'Project Description'!$B$9)),"")</f>
        <v>3</v>
      </c>
      <c r="G184" s="0" t="n">
        <f aca="false">IF($A184&lt;&gt;"",IF(MOD($D184,'Project Description'!$B$7)=0,'Project Description'!$B$7,MOD($D184,'Project Description'!$B$7)),"")</f>
        <v>3</v>
      </c>
      <c r="H184" s="0" t="n">
        <f aca="false">IF($A184&lt;&gt;"",IF(MOD($D184,'Project Description'!$B$8)=0,'Project Description'!$B$8,MOD($D184,'Project Description'!$B$8)),"")</f>
        <v>7</v>
      </c>
      <c r="I184" s="0" t="n">
        <f aca="false">IF($A184&lt;&gt;"",ROUNDUP($C184/'Project Description'!$B$9,0),"")</f>
        <v>1</v>
      </c>
      <c r="J184" s="0" t="n">
        <f aca="false">IF($A184&lt;&gt;"",IF(MOD($A184,'Project Description'!$B$19)=0,'Project Description'!$B$19,MOD($A184,'Project Description'!$B$19)),"")</f>
        <v>23</v>
      </c>
      <c r="K184" s="16" t="n">
        <f aca="false">IF($A184&lt;&gt;"",ROUNDUP(D184/'Project Description'!$B$7,0),"")</f>
        <v>5</v>
      </c>
      <c r="L184" s="0" t="n">
        <f aca="false">IF($A184&lt;&gt;"",(K184-1)*'Project Description'!$B$17+I184,"")</f>
        <v>9</v>
      </c>
      <c r="M184" s="0" t="n">
        <f aca="false">IF($A184&lt;&gt;"",($G184-1)*'Project Description'!$B$9+$F184,"")</f>
        <v>13</v>
      </c>
      <c r="N184" s="0" t="n">
        <f aca="false">IF($A184&lt;&gt;"",IF(VLOOKUP($B184,LineNames!$A$2:$C$111,3,0)="Yes",1,0),"")</f>
        <v>0</v>
      </c>
      <c r="O184" s="0" t="n">
        <f aca="false">IF($A184&lt;&gt;"",($H184-1)*'Project Description'!$B$10+$C184,"")</f>
        <v>63</v>
      </c>
    </row>
    <row collapsed="false" customFormat="false" customHeight="true" hidden="false" ht="13.3" outlineLevel="0" r="185">
      <c r="A185" s="0" t="n">
        <f aca="false">IF(d110cc_csv!$A185&lt;&gt;"",d110cc_csv!$A185,"")</f>
        <v>184</v>
      </c>
      <c r="B185" s="0" t="n">
        <f aca="false">IF($A185&lt;&gt;"",d110cc_csv!$C185,"")</f>
        <v>110</v>
      </c>
      <c r="C185" s="0" t="n">
        <f aca="false">IF($A185&lt;&gt;"",d110cc_csv!$D185,"")</f>
        <v>4</v>
      </c>
      <c r="D185" s="0" t="n">
        <f aca="false">IF($A185&lt;&gt;"",d110cc_csv!$E185,"")</f>
        <v>19</v>
      </c>
      <c r="E185" s="0" t="n">
        <f aca="false">IF($A185&lt;&gt;"",d110cc_csv!$F185,"")</f>
        <v>2</v>
      </c>
      <c r="F185" s="0" t="n">
        <f aca="false">IF($A185&lt;&gt;"",IF(MOD($C185,'Project Description'!$B$9)=0,'Project Description'!$B$9,MOD($C185,'Project Description'!$B$9)),"")</f>
        <v>4</v>
      </c>
      <c r="G185" s="0" t="n">
        <f aca="false">IF($A185&lt;&gt;"",IF(MOD($D185,'Project Description'!$B$7)=0,'Project Description'!$B$7,MOD($D185,'Project Description'!$B$7)),"")</f>
        <v>3</v>
      </c>
      <c r="H185" s="0" t="n">
        <f aca="false">IF($A185&lt;&gt;"",IF(MOD($D185,'Project Description'!$B$8)=0,'Project Description'!$B$8,MOD($D185,'Project Description'!$B$8)),"")</f>
        <v>7</v>
      </c>
      <c r="I185" s="0" t="n">
        <f aca="false">IF($A185&lt;&gt;"",ROUNDUP($C185/'Project Description'!$B$9,0),"")</f>
        <v>1</v>
      </c>
      <c r="J185" s="0" t="n">
        <f aca="false">IF($A185&lt;&gt;"",IF(MOD($A185,'Project Description'!$B$19)=0,'Project Description'!$B$19,MOD($A185,'Project Description'!$B$19)),"")</f>
        <v>24</v>
      </c>
      <c r="K185" s="16" t="n">
        <f aca="false">IF($A185&lt;&gt;"",ROUNDUP(D185/'Project Description'!$B$7,0),"")</f>
        <v>5</v>
      </c>
      <c r="L185" s="0" t="n">
        <f aca="false">IF($A185&lt;&gt;"",(K185-1)*'Project Description'!$B$17+I185,"")</f>
        <v>9</v>
      </c>
      <c r="M185" s="0" t="n">
        <f aca="false">IF($A185&lt;&gt;"",($G185-1)*'Project Description'!$B$9+$F185,"")</f>
        <v>14</v>
      </c>
      <c r="N185" s="0" t="n">
        <f aca="false">IF($A185&lt;&gt;"",IF(VLOOKUP($B185,LineNames!$A$2:$C$111,3,0)="Yes",1,0),"")</f>
        <v>1</v>
      </c>
      <c r="O185" s="0" t="n">
        <f aca="false">IF($A185&lt;&gt;"",($H185-1)*'Project Description'!$B$10+$C185,"")</f>
        <v>64</v>
      </c>
    </row>
    <row collapsed="false" customFormat="false" customHeight="true" hidden="false" ht="13.3" outlineLevel="0" r="186">
      <c r="A186" s="0" t="n">
        <f aca="false">IF(d110cc_csv!$A186&lt;&gt;"",d110cc_csv!$A186,"")</f>
        <v>185</v>
      </c>
      <c r="B186" s="0" t="n">
        <f aca="false">IF($A186&lt;&gt;"",d110cc_csv!$C186,"")</f>
        <v>81</v>
      </c>
      <c r="C186" s="0" t="n">
        <f aca="false">IF($A186&lt;&gt;"",d110cc_csv!$D186,"")</f>
        <v>5</v>
      </c>
      <c r="D186" s="0" t="n">
        <f aca="false">IF($A186&lt;&gt;"",d110cc_csv!$E186,"")</f>
        <v>19</v>
      </c>
      <c r="E186" s="0" t="n">
        <f aca="false">IF($A186&lt;&gt;"",d110cc_csv!$F186,"")</f>
        <v>2</v>
      </c>
      <c r="F186" s="0" t="n">
        <f aca="false">IF($A186&lt;&gt;"",IF(MOD($C186,'Project Description'!$B$9)=0,'Project Description'!$B$9,MOD($C186,'Project Description'!$B$9)),"")</f>
        <v>5</v>
      </c>
      <c r="G186" s="0" t="n">
        <f aca="false">IF($A186&lt;&gt;"",IF(MOD($D186,'Project Description'!$B$7)=0,'Project Description'!$B$7,MOD($D186,'Project Description'!$B$7)),"")</f>
        <v>3</v>
      </c>
      <c r="H186" s="0" t="n">
        <f aca="false">IF($A186&lt;&gt;"",IF(MOD($D186,'Project Description'!$B$8)=0,'Project Description'!$B$8,MOD($D186,'Project Description'!$B$8)),"")</f>
        <v>7</v>
      </c>
      <c r="I186" s="0" t="n">
        <f aca="false">IF($A186&lt;&gt;"",ROUNDUP($C186/'Project Description'!$B$9,0),"")</f>
        <v>1</v>
      </c>
      <c r="J186" s="0" t="n">
        <f aca="false">IF($A186&lt;&gt;"",IF(MOD($A186,'Project Description'!$B$19)=0,'Project Description'!$B$19,MOD($A186,'Project Description'!$B$19)),"")</f>
        <v>25</v>
      </c>
      <c r="K186" s="16" t="n">
        <f aca="false">IF($A186&lt;&gt;"",ROUNDUP(D186/'Project Description'!$B$7,0),"")</f>
        <v>5</v>
      </c>
      <c r="L186" s="0" t="n">
        <f aca="false">IF($A186&lt;&gt;"",(K186-1)*'Project Description'!$B$17+I186,"")</f>
        <v>9</v>
      </c>
      <c r="M186" s="0" t="n">
        <f aca="false">IF($A186&lt;&gt;"",($G186-1)*'Project Description'!$B$9+$F186,"")</f>
        <v>15</v>
      </c>
      <c r="N186" s="0" t="n">
        <f aca="false">IF($A186&lt;&gt;"",IF(VLOOKUP($B186,LineNames!$A$2:$C$111,3,0)="Yes",1,0),"")</f>
        <v>0</v>
      </c>
      <c r="O186" s="0" t="n">
        <f aca="false">IF($A186&lt;&gt;"",($H186-1)*'Project Description'!$B$10+$C186,"")</f>
        <v>65</v>
      </c>
    </row>
    <row collapsed="false" customFormat="false" customHeight="true" hidden="false" ht="13.3" outlineLevel="0" r="187">
      <c r="A187" s="0" t="n">
        <f aca="false">IF(d110cc_csv!$A187&lt;&gt;"",d110cc_csv!$A187,"")</f>
        <v>186</v>
      </c>
      <c r="B187" s="0" t="n">
        <f aca="false">IF($A187&lt;&gt;"",d110cc_csv!$C187,"")</f>
        <v>98</v>
      </c>
      <c r="C187" s="0" t="n">
        <f aca="false">IF($A187&lt;&gt;"",d110cc_csv!$D187,"")</f>
        <v>6</v>
      </c>
      <c r="D187" s="0" t="n">
        <f aca="false">IF($A187&lt;&gt;"",d110cc_csv!$E187,"")</f>
        <v>19</v>
      </c>
      <c r="E187" s="0" t="n">
        <f aca="false">IF($A187&lt;&gt;"",d110cc_csv!$F187,"")</f>
        <v>2</v>
      </c>
      <c r="F187" s="0" t="n">
        <f aca="false">IF($A187&lt;&gt;"",IF(MOD($C187,'Project Description'!$B$9)=0,'Project Description'!$B$9,MOD($C187,'Project Description'!$B$9)),"")</f>
        <v>1</v>
      </c>
      <c r="G187" s="0" t="n">
        <f aca="false">IF($A187&lt;&gt;"",IF(MOD($D187,'Project Description'!$B$7)=0,'Project Description'!$B$7,MOD($D187,'Project Description'!$B$7)),"")</f>
        <v>3</v>
      </c>
      <c r="H187" s="0" t="n">
        <f aca="false">IF($A187&lt;&gt;"",IF(MOD($D187,'Project Description'!$B$8)=0,'Project Description'!$B$8,MOD($D187,'Project Description'!$B$8)),"")</f>
        <v>7</v>
      </c>
      <c r="I187" s="0" t="n">
        <f aca="false">IF($A187&lt;&gt;"",ROUNDUP($C187/'Project Description'!$B$9,0),"")</f>
        <v>2</v>
      </c>
      <c r="J187" s="0" t="n">
        <f aca="false">IF($A187&lt;&gt;"",IF(MOD($A187,'Project Description'!$B$19)=0,'Project Description'!$B$19,MOD($A187,'Project Description'!$B$19)),"")</f>
        <v>26</v>
      </c>
      <c r="K187" s="16" t="n">
        <f aca="false">IF($A187&lt;&gt;"",ROUNDUP(D187/'Project Description'!$B$7,0),"")</f>
        <v>5</v>
      </c>
      <c r="L187" s="0" t="n">
        <f aca="false">IF($A187&lt;&gt;"",(K187-1)*'Project Description'!$B$17+I187,"")</f>
        <v>10</v>
      </c>
      <c r="M187" s="0" t="n">
        <f aca="false">IF($A187&lt;&gt;"",($G187-1)*'Project Description'!$B$9+$F187,"")</f>
        <v>11</v>
      </c>
      <c r="N187" s="0" t="n">
        <f aca="false">IF($A187&lt;&gt;"",IF(VLOOKUP($B187,LineNames!$A$2:$C$111,3,0)="Yes",1,0),"")</f>
        <v>0</v>
      </c>
      <c r="O187" s="0" t="n">
        <f aca="false">IF($A187&lt;&gt;"",($H187-1)*'Project Description'!$B$10+$C187,"")</f>
        <v>66</v>
      </c>
    </row>
    <row collapsed="false" customFormat="false" customHeight="true" hidden="false" ht="13.3" outlineLevel="0" r="188">
      <c r="A188" s="0" t="n">
        <f aca="false">IF(d110cc_csv!$A188&lt;&gt;"",d110cc_csv!$A188,"")</f>
        <v>187</v>
      </c>
      <c r="B188" s="0" t="n">
        <f aca="false">IF($A188&lt;&gt;"",d110cc_csv!$C188,"")</f>
        <v>23</v>
      </c>
      <c r="C188" s="0" t="n">
        <f aca="false">IF($A188&lt;&gt;"",d110cc_csv!$D188,"")</f>
        <v>7</v>
      </c>
      <c r="D188" s="0" t="n">
        <f aca="false">IF($A188&lt;&gt;"",d110cc_csv!$E188,"")</f>
        <v>19</v>
      </c>
      <c r="E188" s="0" t="n">
        <f aca="false">IF($A188&lt;&gt;"",d110cc_csv!$F188,"")</f>
        <v>2</v>
      </c>
      <c r="F188" s="0" t="n">
        <f aca="false">IF($A188&lt;&gt;"",IF(MOD($C188,'Project Description'!$B$9)=0,'Project Description'!$B$9,MOD($C188,'Project Description'!$B$9)),"")</f>
        <v>2</v>
      </c>
      <c r="G188" s="0" t="n">
        <f aca="false">IF($A188&lt;&gt;"",IF(MOD($D188,'Project Description'!$B$7)=0,'Project Description'!$B$7,MOD($D188,'Project Description'!$B$7)),"")</f>
        <v>3</v>
      </c>
      <c r="H188" s="0" t="n">
        <f aca="false">IF($A188&lt;&gt;"",IF(MOD($D188,'Project Description'!$B$8)=0,'Project Description'!$B$8,MOD($D188,'Project Description'!$B$8)),"")</f>
        <v>7</v>
      </c>
      <c r="I188" s="0" t="n">
        <f aca="false">IF($A188&lt;&gt;"",ROUNDUP($C188/'Project Description'!$B$9,0),"")</f>
        <v>2</v>
      </c>
      <c r="J188" s="0" t="n">
        <f aca="false">IF($A188&lt;&gt;"",IF(MOD($A188,'Project Description'!$B$19)=0,'Project Description'!$B$19,MOD($A188,'Project Description'!$B$19)),"")</f>
        <v>27</v>
      </c>
      <c r="K188" s="16" t="n">
        <f aca="false">IF($A188&lt;&gt;"",ROUNDUP(D188/'Project Description'!$B$7,0),"")</f>
        <v>5</v>
      </c>
      <c r="L188" s="0" t="n">
        <f aca="false">IF($A188&lt;&gt;"",(K188-1)*'Project Description'!$B$17+I188,"")</f>
        <v>10</v>
      </c>
      <c r="M188" s="0" t="n">
        <f aca="false">IF($A188&lt;&gt;"",($G188-1)*'Project Description'!$B$9+$F188,"")</f>
        <v>12</v>
      </c>
      <c r="N188" s="0" t="n">
        <f aca="false">IF($A188&lt;&gt;"",IF(VLOOKUP($B188,LineNames!$A$2:$C$111,3,0)="Yes",1,0),"")</f>
        <v>0</v>
      </c>
      <c r="O188" s="0" t="n">
        <f aca="false">IF($A188&lt;&gt;"",($H188-1)*'Project Description'!$B$10+$C188,"")</f>
        <v>67</v>
      </c>
    </row>
    <row collapsed="false" customFormat="false" customHeight="true" hidden="false" ht="13.3" outlineLevel="0" r="189">
      <c r="A189" s="0" t="n">
        <f aca="false">IF(d110cc_csv!$A189&lt;&gt;"",d110cc_csv!$A189,"")</f>
        <v>188</v>
      </c>
      <c r="B189" s="0" t="n">
        <f aca="false">IF($A189&lt;&gt;"",d110cc_csv!$C189,"")</f>
        <v>55</v>
      </c>
      <c r="C189" s="0" t="n">
        <f aca="false">IF($A189&lt;&gt;"",d110cc_csv!$D189,"")</f>
        <v>8</v>
      </c>
      <c r="D189" s="0" t="n">
        <f aca="false">IF($A189&lt;&gt;"",d110cc_csv!$E189,"")</f>
        <v>19</v>
      </c>
      <c r="E189" s="0" t="n">
        <f aca="false">IF($A189&lt;&gt;"",d110cc_csv!$F189,"")</f>
        <v>2</v>
      </c>
      <c r="F189" s="0" t="n">
        <f aca="false">IF($A189&lt;&gt;"",IF(MOD($C189,'Project Description'!$B$9)=0,'Project Description'!$B$9,MOD($C189,'Project Description'!$B$9)),"")</f>
        <v>3</v>
      </c>
      <c r="G189" s="0" t="n">
        <f aca="false">IF($A189&lt;&gt;"",IF(MOD($D189,'Project Description'!$B$7)=0,'Project Description'!$B$7,MOD($D189,'Project Description'!$B$7)),"")</f>
        <v>3</v>
      </c>
      <c r="H189" s="0" t="n">
        <f aca="false">IF($A189&lt;&gt;"",IF(MOD($D189,'Project Description'!$B$8)=0,'Project Description'!$B$8,MOD($D189,'Project Description'!$B$8)),"")</f>
        <v>7</v>
      </c>
      <c r="I189" s="0" t="n">
        <f aca="false">IF($A189&lt;&gt;"",ROUNDUP($C189/'Project Description'!$B$9,0),"")</f>
        <v>2</v>
      </c>
      <c r="J189" s="0" t="n">
        <f aca="false">IF($A189&lt;&gt;"",IF(MOD($A189,'Project Description'!$B$19)=0,'Project Description'!$B$19,MOD($A189,'Project Description'!$B$19)),"")</f>
        <v>28</v>
      </c>
      <c r="K189" s="16" t="n">
        <f aca="false">IF($A189&lt;&gt;"",ROUNDUP(D189/'Project Description'!$B$7,0),"")</f>
        <v>5</v>
      </c>
      <c r="L189" s="0" t="n">
        <f aca="false">IF($A189&lt;&gt;"",(K189-1)*'Project Description'!$B$17+I189,"")</f>
        <v>10</v>
      </c>
      <c r="M189" s="0" t="n">
        <f aca="false">IF($A189&lt;&gt;"",($G189-1)*'Project Description'!$B$9+$F189,"")</f>
        <v>13</v>
      </c>
      <c r="N189" s="0" t="n">
        <f aca="false">IF($A189&lt;&gt;"",IF(VLOOKUP($B189,LineNames!$A$2:$C$111,3,0)="Yes",1,0),"")</f>
        <v>0</v>
      </c>
      <c r="O189" s="0" t="n">
        <f aca="false">IF($A189&lt;&gt;"",($H189-1)*'Project Description'!$B$10+$C189,"")</f>
        <v>68</v>
      </c>
    </row>
    <row collapsed="false" customFormat="false" customHeight="true" hidden="false" ht="13.3" outlineLevel="0" r="190">
      <c r="A190" s="0" t="n">
        <f aca="false">IF(d110cc_csv!$A190&lt;&gt;"",d110cc_csv!$A190,"")</f>
        <v>189</v>
      </c>
      <c r="B190" s="0" t="n">
        <f aca="false">IF($A190&lt;&gt;"",d110cc_csv!$C190,"")</f>
        <v>85</v>
      </c>
      <c r="C190" s="0" t="n">
        <f aca="false">IF($A190&lt;&gt;"",d110cc_csv!$D190,"")</f>
        <v>9</v>
      </c>
      <c r="D190" s="0" t="n">
        <f aca="false">IF($A190&lt;&gt;"",d110cc_csv!$E190,"")</f>
        <v>19</v>
      </c>
      <c r="E190" s="0" t="n">
        <f aca="false">IF($A190&lt;&gt;"",d110cc_csv!$F190,"")</f>
        <v>2</v>
      </c>
      <c r="F190" s="0" t="n">
        <f aca="false">IF($A190&lt;&gt;"",IF(MOD($C190,'Project Description'!$B$9)=0,'Project Description'!$B$9,MOD($C190,'Project Description'!$B$9)),"")</f>
        <v>4</v>
      </c>
      <c r="G190" s="0" t="n">
        <f aca="false">IF($A190&lt;&gt;"",IF(MOD($D190,'Project Description'!$B$7)=0,'Project Description'!$B$7,MOD($D190,'Project Description'!$B$7)),"")</f>
        <v>3</v>
      </c>
      <c r="H190" s="0" t="n">
        <f aca="false">IF($A190&lt;&gt;"",IF(MOD($D190,'Project Description'!$B$8)=0,'Project Description'!$B$8,MOD($D190,'Project Description'!$B$8)),"")</f>
        <v>7</v>
      </c>
      <c r="I190" s="0" t="n">
        <f aca="false">IF($A190&lt;&gt;"",ROUNDUP($C190/'Project Description'!$B$9,0),"")</f>
        <v>2</v>
      </c>
      <c r="J190" s="0" t="n">
        <f aca="false">IF($A190&lt;&gt;"",IF(MOD($A190,'Project Description'!$B$19)=0,'Project Description'!$B$19,MOD($A190,'Project Description'!$B$19)),"")</f>
        <v>29</v>
      </c>
      <c r="K190" s="16" t="n">
        <f aca="false">IF($A190&lt;&gt;"",ROUNDUP(D190/'Project Description'!$B$7,0),"")</f>
        <v>5</v>
      </c>
      <c r="L190" s="0" t="n">
        <f aca="false">IF($A190&lt;&gt;"",(K190-1)*'Project Description'!$B$17+I190,"")</f>
        <v>10</v>
      </c>
      <c r="M190" s="0" t="n">
        <f aca="false">IF($A190&lt;&gt;"",($G190-1)*'Project Description'!$B$9+$F190,"")</f>
        <v>14</v>
      </c>
      <c r="N190" s="0" t="n">
        <f aca="false">IF($A190&lt;&gt;"",IF(VLOOKUP($B190,LineNames!$A$2:$C$111,3,0)="Yes",1,0),"")</f>
        <v>0</v>
      </c>
      <c r="O190" s="0" t="n">
        <f aca="false">IF($A190&lt;&gt;"",($H190-1)*'Project Description'!$B$10+$C190,"")</f>
        <v>69</v>
      </c>
    </row>
    <row collapsed="false" customFormat="false" customHeight="true" hidden="false" ht="13.3" outlineLevel="0" r="191">
      <c r="A191" s="0" t="n">
        <f aca="false">IF(d110cc_csv!$A191&lt;&gt;"",d110cc_csv!$A191,"")</f>
        <v>190</v>
      </c>
      <c r="B191" s="0" t="n">
        <f aca="false">IF($A191&lt;&gt;"",d110cc_csv!$C191,"")</f>
        <v>109</v>
      </c>
      <c r="C191" s="0" t="n">
        <f aca="false">IF($A191&lt;&gt;"",d110cc_csv!$D191,"")</f>
        <v>10</v>
      </c>
      <c r="D191" s="0" t="n">
        <f aca="false">IF($A191&lt;&gt;"",d110cc_csv!$E191,"")</f>
        <v>19</v>
      </c>
      <c r="E191" s="0" t="n">
        <f aca="false">IF($A191&lt;&gt;"",d110cc_csv!$F191,"")</f>
        <v>2</v>
      </c>
      <c r="F191" s="0" t="n">
        <f aca="false">IF($A191&lt;&gt;"",IF(MOD($C191,'Project Description'!$B$9)=0,'Project Description'!$B$9,MOD($C191,'Project Description'!$B$9)),"")</f>
        <v>5</v>
      </c>
      <c r="G191" s="0" t="n">
        <f aca="false">IF($A191&lt;&gt;"",IF(MOD($D191,'Project Description'!$B$7)=0,'Project Description'!$B$7,MOD($D191,'Project Description'!$B$7)),"")</f>
        <v>3</v>
      </c>
      <c r="H191" s="0" t="n">
        <f aca="false">IF($A191&lt;&gt;"",IF(MOD($D191,'Project Description'!$B$8)=0,'Project Description'!$B$8,MOD($D191,'Project Description'!$B$8)),"")</f>
        <v>7</v>
      </c>
      <c r="I191" s="0" t="n">
        <f aca="false">IF($A191&lt;&gt;"",ROUNDUP($C191/'Project Description'!$B$9,0),"")</f>
        <v>2</v>
      </c>
      <c r="J191" s="0" t="n">
        <f aca="false">IF($A191&lt;&gt;"",IF(MOD($A191,'Project Description'!$B$19)=0,'Project Description'!$B$19,MOD($A191,'Project Description'!$B$19)),"")</f>
        <v>30</v>
      </c>
      <c r="K191" s="16" t="n">
        <f aca="false">IF($A191&lt;&gt;"",ROUNDUP(D191/'Project Description'!$B$7,0),"")</f>
        <v>5</v>
      </c>
      <c r="L191" s="0" t="n">
        <f aca="false">IF($A191&lt;&gt;"",(K191-1)*'Project Description'!$B$17+I191,"")</f>
        <v>10</v>
      </c>
      <c r="M191" s="0" t="n">
        <f aca="false">IF($A191&lt;&gt;"",($G191-1)*'Project Description'!$B$9+$F191,"")</f>
        <v>15</v>
      </c>
      <c r="N191" s="0" t="n">
        <f aca="false">IF($A191&lt;&gt;"",IF(VLOOKUP($B191,LineNames!$A$2:$C$111,3,0)="Yes",1,0),"")</f>
        <v>1</v>
      </c>
      <c r="O191" s="0" t="n">
        <f aca="false">IF($A191&lt;&gt;"",($H191-1)*'Project Description'!$B$10+$C191,"")</f>
        <v>70</v>
      </c>
    </row>
    <row collapsed="false" customFormat="false" customHeight="true" hidden="false" ht="13.3" outlineLevel="0" r="192">
      <c r="A192" s="0" t="n">
        <f aca="false">IF(d110cc_csv!$A192&lt;&gt;"",d110cc_csv!$A192,"")</f>
        <v>191</v>
      </c>
      <c r="B192" s="0" t="n">
        <f aca="false">IF($A192&lt;&gt;"",d110cc_csv!$C192,"")</f>
        <v>90</v>
      </c>
      <c r="C192" s="0" t="n">
        <f aca="false">IF($A192&lt;&gt;"",d110cc_csv!$D192,"")</f>
        <v>1</v>
      </c>
      <c r="D192" s="0" t="n">
        <f aca="false">IF($A192&lt;&gt;"",d110cc_csv!$E192,"")</f>
        <v>20</v>
      </c>
      <c r="E192" s="0" t="n">
        <f aca="false">IF($A192&lt;&gt;"",d110cc_csv!$F192,"")</f>
        <v>2</v>
      </c>
      <c r="F192" s="0" t="n">
        <f aca="false">IF($A192&lt;&gt;"",IF(MOD($C192,'Project Description'!$B$9)=0,'Project Description'!$B$9,MOD($C192,'Project Description'!$B$9)),"")</f>
        <v>1</v>
      </c>
      <c r="G192" s="0" t="n">
        <f aca="false">IF($A192&lt;&gt;"",IF(MOD($D192,'Project Description'!$B$7)=0,'Project Description'!$B$7,MOD($D192,'Project Description'!$B$7)),"")</f>
        <v>4</v>
      </c>
      <c r="H192" s="0" t="n">
        <f aca="false">IF($A192&lt;&gt;"",IF(MOD($D192,'Project Description'!$B$8)=0,'Project Description'!$B$8,MOD($D192,'Project Description'!$B$8)),"")</f>
        <v>8</v>
      </c>
      <c r="I192" s="0" t="n">
        <f aca="false">IF($A192&lt;&gt;"",ROUNDUP($C192/'Project Description'!$B$9,0),"")</f>
        <v>1</v>
      </c>
      <c r="J192" s="0" t="n">
        <f aca="false">IF($A192&lt;&gt;"",IF(MOD($A192,'Project Description'!$B$19)=0,'Project Description'!$B$19,MOD($A192,'Project Description'!$B$19)),"")</f>
        <v>31</v>
      </c>
      <c r="K192" s="16" t="n">
        <f aca="false">IF($A192&lt;&gt;"",ROUNDUP(D192/'Project Description'!$B$7,0),"")</f>
        <v>5</v>
      </c>
      <c r="L192" s="0" t="n">
        <f aca="false">IF($A192&lt;&gt;"",(K192-1)*'Project Description'!$B$17+I192,"")</f>
        <v>9</v>
      </c>
      <c r="M192" s="0" t="n">
        <f aca="false">IF($A192&lt;&gt;"",($G192-1)*'Project Description'!$B$9+$F192,"")</f>
        <v>16</v>
      </c>
      <c r="N192" s="0" t="n">
        <f aca="false">IF($A192&lt;&gt;"",IF(VLOOKUP($B192,LineNames!$A$2:$C$111,3,0)="Yes",1,0),"")</f>
        <v>0</v>
      </c>
      <c r="O192" s="0" t="n">
        <f aca="false">IF($A192&lt;&gt;"",($H192-1)*'Project Description'!$B$10+$C192,"")</f>
        <v>71</v>
      </c>
    </row>
    <row collapsed="false" customFormat="false" customHeight="true" hidden="false" ht="13.3" outlineLevel="0" r="193">
      <c r="A193" s="0" t="n">
        <f aca="false">IF(d110cc_csv!$A193&lt;&gt;"",d110cc_csv!$A193,"")</f>
        <v>192</v>
      </c>
      <c r="B193" s="0" t="n">
        <f aca="false">IF($A193&lt;&gt;"",d110cc_csv!$C193,"")</f>
        <v>4</v>
      </c>
      <c r="C193" s="0" t="n">
        <f aca="false">IF($A193&lt;&gt;"",d110cc_csv!$D193,"")</f>
        <v>2</v>
      </c>
      <c r="D193" s="0" t="n">
        <f aca="false">IF($A193&lt;&gt;"",d110cc_csv!$E193,"")</f>
        <v>20</v>
      </c>
      <c r="E193" s="0" t="n">
        <f aca="false">IF($A193&lt;&gt;"",d110cc_csv!$F193,"")</f>
        <v>2</v>
      </c>
      <c r="F193" s="0" t="n">
        <f aca="false">IF($A193&lt;&gt;"",IF(MOD($C193,'Project Description'!$B$9)=0,'Project Description'!$B$9,MOD($C193,'Project Description'!$B$9)),"")</f>
        <v>2</v>
      </c>
      <c r="G193" s="0" t="n">
        <f aca="false">IF($A193&lt;&gt;"",IF(MOD($D193,'Project Description'!$B$7)=0,'Project Description'!$B$7,MOD($D193,'Project Description'!$B$7)),"")</f>
        <v>4</v>
      </c>
      <c r="H193" s="0" t="n">
        <f aca="false">IF($A193&lt;&gt;"",IF(MOD($D193,'Project Description'!$B$8)=0,'Project Description'!$B$8,MOD($D193,'Project Description'!$B$8)),"")</f>
        <v>8</v>
      </c>
      <c r="I193" s="0" t="n">
        <f aca="false">IF($A193&lt;&gt;"",ROUNDUP($C193/'Project Description'!$B$9,0),"")</f>
        <v>1</v>
      </c>
      <c r="J193" s="0" t="n">
        <f aca="false">IF($A193&lt;&gt;"",IF(MOD($A193,'Project Description'!$B$19)=0,'Project Description'!$B$19,MOD($A193,'Project Description'!$B$19)),"")</f>
        <v>32</v>
      </c>
      <c r="K193" s="16" t="n">
        <f aca="false">IF($A193&lt;&gt;"",ROUNDUP(D193/'Project Description'!$B$7,0),"")</f>
        <v>5</v>
      </c>
      <c r="L193" s="0" t="n">
        <f aca="false">IF($A193&lt;&gt;"",(K193-1)*'Project Description'!$B$17+I193,"")</f>
        <v>9</v>
      </c>
      <c r="M193" s="0" t="n">
        <f aca="false">IF($A193&lt;&gt;"",($G193-1)*'Project Description'!$B$9+$F193,"")</f>
        <v>17</v>
      </c>
      <c r="N193" s="0" t="n">
        <f aca="false">IF($A193&lt;&gt;"",IF(VLOOKUP($B193,LineNames!$A$2:$C$111,3,0)="Yes",1,0),"")</f>
        <v>0</v>
      </c>
      <c r="O193" s="0" t="n">
        <f aca="false">IF($A193&lt;&gt;"",($H193-1)*'Project Description'!$B$10+$C193,"")</f>
        <v>72</v>
      </c>
    </row>
    <row collapsed="false" customFormat="false" customHeight="true" hidden="false" ht="13.3" outlineLevel="0" r="194">
      <c r="A194" s="0" t="n">
        <f aca="false">IF(d110cc_csv!$A194&lt;&gt;"",d110cc_csv!$A194,"")</f>
        <v>193</v>
      </c>
      <c r="B194" s="0" t="n">
        <f aca="false">IF($A194&lt;&gt;"",d110cc_csv!$C194,"")</f>
        <v>94</v>
      </c>
      <c r="C194" s="0" t="n">
        <f aca="false">IF($A194&lt;&gt;"",d110cc_csv!$D194,"")</f>
        <v>3</v>
      </c>
      <c r="D194" s="0" t="n">
        <f aca="false">IF($A194&lt;&gt;"",d110cc_csv!$E194,"")</f>
        <v>20</v>
      </c>
      <c r="E194" s="0" t="n">
        <f aca="false">IF($A194&lt;&gt;"",d110cc_csv!$F194,"")</f>
        <v>2</v>
      </c>
      <c r="F194" s="0" t="n">
        <f aca="false">IF($A194&lt;&gt;"",IF(MOD($C194,'Project Description'!$B$9)=0,'Project Description'!$B$9,MOD($C194,'Project Description'!$B$9)),"")</f>
        <v>3</v>
      </c>
      <c r="G194" s="0" t="n">
        <f aca="false">IF($A194&lt;&gt;"",IF(MOD($D194,'Project Description'!$B$7)=0,'Project Description'!$B$7,MOD($D194,'Project Description'!$B$7)),"")</f>
        <v>4</v>
      </c>
      <c r="H194" s="0" t="n">
        <f aca="false">IF($A194&lt;&gt;"",IF(MOD($D194,'Project Description'!$B$8)=0,'Project Description'!$B$8,MOD($D194,'Project Description'!$B$8)),"")</f>
        <v>8</v>
      </c>
      <c r="I194" s="0" t="n">
        <f aca="false">IF($A194&lt;&gt;"",ROUNDUP($C194/'Project Description'!$B$9,0),"")</f>
        <v>1</v>
      </c>
      <c r="J194" s="0" t="n">
        <f aca="false">IF($A194&lt;&gt;"",IF(MOD($A194,'Project Description'!$B$19)=0,'Project Description'!$B$19,MOD($A194,'Project Description'!$B$19)),"")</f>
        <v>33</v>
      </c>
      <c r="K194" s="16" t="n">
        <f aca="false">IF($A194&lt;&gt;"",ROUNDUP(D194/'Project Description'!$B$7,0),"")</f>
        <v>5</v>
      </c>
      <c r="L194" s="0" t="n">
        <f aca="false">IF($A194&lt;&gt;"",(K194-1)*'Project Description'!$B$17+I194,"")</f>
        <v>9</v>
      </c>
      <c r="M194" s="0" t="n">
        <f aca="false">IF($A194&lt;&gt;"",($G194-1)*'Project Description'!$B$9+$F194,"")</f>
        <v>18</v>
      </c>
      <c r="N194" s="0" t="n">
        <f aca="false">IF($A194&lt;&gt;"",IF(VLOOKUP($B194,LineNames!$A$2:$C$111,3,0)="Yes",1,0),"")</f>
        <v>0</v>
      </c>
      <c r="O194" s="0" t="n">
        <f aca="false">IF($A194&lt;&gt;"",($H194-1)*'Project Description'!$B$10+$C194,"")</f>
        <v>73</v>
      </c>
    </row>
    <row collapsed="false" customFormat="false" customHeight="true" hidden="false" ht="13.3" outlineLevel="0" r="195">
      <c r="A195" s="0" t="n">
        <f aca="false">IF(d110cc_csv!$A195&lt;&gt;"",d110cc_csv!$A195,"")</f>
        <v>194</v>
      </c>
      <c r="B195" s="0" t="n">
        <f aca="false">IF($A195&lt;&gt;"",d110cc_csv!$C195,"")</f>
        <v>71</v>
      </c>
      <c r="C195" s="0" t="n">
        <f aca="false">IF($A195&lt;&gt;"",d110cc_csv!$D195,"")</f>
        <v>4</v>
      </c>
      <c r="D195" s="0" t="n">
        <f aca="false">IF($A195&lt;&gt;"",d110cc_csv!$E195,"")</f>
        <v>20</v>
      </c>
      <c r="E195" s="0" t="n">
        <f aca="false">IF($A195&lt;&gt;"",d110cc_csv!$F195,"")</f>
        <v>2</v>
      </c>
      <c r="F195" s="0" t="n">
        <f aca="false">IF($A195&lt;&gt;"",IF(MOD($C195,'Project Description'!$B$9)=0,'Project Description'!$B$9,MOD($C195,'Project Description'!$B$9)),"")</f>
        <v>4</v>
      </c>
      <c r="G195" s="0" t="n">
        <f aca="false">IF($A195&lt;&gt;"",IF(MOD($D195,'Project Description'!$B$7)=0,'Project Description'!$B$7,MOD($D195,'Project Description'!$B$7)),"")</f>
        <v>4</v>
      </c>
      <c r="H195" s="0" t="n">
        <f aca="false">IF($A195&lt;&gt;"",IF(MOD($D195,'Project Description'!$B$8)=0,'Project Description'!$B$8,MOD($D195,'Project Description'!$B$8)),"")</f>
        <v>8</v>
      </c>
      <c r="I195" s="0" t="n">
        <f aca="false">IF($A195&lt;&gt;"",ROUNDUP($C195/'Project Description'!$B$9,0),"")</f>
        <v>1</v>
      </c>
      <c r="J195" s="0" t="n">
        <f aca="false">IF($A195&lt;&gt;"",IF(MOD($A195,'Project Description'!$B$19)=0,'Project Description'!$B$19,MOD($A195,'Project Description'!$B$19)),"")</f>
        <v>34</v>
      </c>
      <c r="K195" s="16" t="n">
        <f aca="false">IF($A195&lt;&gt;"",ROUNDUP(D195/'Project Description'!$B$7,0),"")</f>
        <v>5</v>
      </c>
      <c r="L195" s="0" t="n">
        <f aca="false">IF($A195&lt;&gt;"",(K195-1)*'Project Description'!$B$17+I195,"")</f>
        <v>9</v>
      </c>
      <c r="M195" s="0" t="n">
        <f aca="false">IF($A195&lt;&gt;"",($G195-1)*'Project Description'!$B$9+$F195,"")</f>
        <v>19</v>
      </c>
      <c r="N195" s="0" t="n">
        <f aca="false">IF($A195&lt;&gt;"",IF(VLOOKUP($B195,LineNames!$A$2:$C$111,3,0)="Yes",1,0),"")</f>
        <v>0</v>
      </c>
      <c r="O195" s="0" t="n">
        <f aca="false">IF($A195&lt;&gt;"",($H195-1)*'Project Description'!$B$10+$C195,"")</f>
        <v>74</v>
      </c>
    </row>
    <row collapsed="false" customFormat="false" customHeight="true" hidden="false" ht="13.3" outlineLevel="0" r="196">
      <c r="A196" s="0" t="n">
        <f aca="false">IF(d110cc_csv!$A196&lt;&gt;"",d110cc_csv!$A196,"")</f>
        <v>195</v>
      </c>
      <c r="B196" s="0" t="n">
        <f aca="false">IF($A196&lt;&gt;"",d110cc_csv!$C196,"")</f>
        <v>102</v>
      </c>
      <c r="C196" s="0" t="n">
        <f aca="false">IF($A196&lt;&gt;"",d110cc_csv!$D196,"")</f>
        <v>5</v>
      </c>
      <c r="D196" s="0" t="n">
        <f aca="false">IF($A196&lt;&gt;"",d110cc_csv!$E196,"")</f>
        <v>20</v>
      </c>
      <c r="E196" s="0" t="n">
        <f aca="false">IF($A196&lt;&gt;"",d110cc_csv!$F196,"")</f>
        <v>2</v>
      </c>
      <c r="F196" s="0" t="n">
        <f aca="false">IF($A196&lt;&gt;"",IF(MOD($C196,'Project Description'!$B$9)=0,'Project Description'!$B$9,MOD($C196,'Project Description'!$B$9)),"")</f>
        <v>5</v>
      </c>
      <c r="G196" s="0" t="n">
        <f aca="false">IF($A196&lt;&gt;"",IF(MOD($D196,'Project Description'!$B$7)=0,'Project Description'!$B$7,MOD($D196,'Project Description'!$B$7)),"")</f>
        <v>4</v>
      </c>
      <c r="H196" s="0" t="n">
        <f aca="false">IF($A196&lt;&gt;"",IF(MOD($D196,'Project Description'!$B$8)=0,'Project Description'!$B$8,MOD($D196,'Project Description'!$B$8)),"")</f>
        <v>8</v>
      </c>
      <c r="I196" s="0" t="n">
        <f aca="false">IF($A196&lt;&gt;"",ROUNDUP($C196/'Project Description'!$B$9,0),"")</f>
        <v>1</v>
      </c>
      <c r="J196" s="0" t="n">
        <f aca="false">IF($A196&lt;&gt;"",IF(MOD($A196,'Project Description'!$B$19)=0,'Project Description'!$B$19,MOD($A196,'Project Description'!$B$19)),"")</f>
        <v>35</v>
      </c>
      <c r="K196" s="16" t="n">
        <f aca="false">IF($A196&lt;&gt;"",ROUNDUP(D196/'Project Description'!$B$7,0),"")</f>
        <v>5</v>
      </c>
      <c r="L196" s="0" t="n">
        <f aca="false">IF($A196&lt;&gt;"",(K196-1)*'Project Description'!$B$17+I196,"")</f>
        <v>9</v>
      </c>
      <c r="M196" s="0" t="n">
        <f aca="false">IF($A196&lt;&gt;"",($G196-1)*'Project Description'!$B$9+$F196,"")</f>
        <v>20</v>
      </c>
      <c r="N196" s="0" t="n">
        <f aca="false">IF($A196&lt;&gt;"",IF(VLOOKUP($B196,LineNames!$A$2:$C$111,3,0)="Yes",1,0),"")</f>
        <v>0</v>
      </c>
      <c r="O196" s="0" t="n">
        <f aca="false">IF($A196&lt;&gt;"",($H196-1)*'Project Description'!$B$10+$C196,"")</f>
        <v>75</v>
      </c>
    </row>
    <row collapsed="false" customFormat="false" customHeight="true" hidden="false" ht="13.3" outlineLevel="0" r="197">
      <c r="A197" s="0" t="n">
        <f aca="false">IF(d110cc_csv!$A197&lt;&gt;"",d110cc_csv!$A197,"")</f>
        <v>196</v>
      </c>
      <c r="B197" s="0" t="n">
        <f aca="false">IF($A197&lt;&gt;"",d110cc_csv!$C197,"")</f>
        <v>110</v>
      </c>
      <c r="C197" s="0" t="n">
        <f aca="false">IF($A197&lt;&gt;"",d110cc_csv!$D197,"")</f>
        <v>6</v>
      </c>
      <c r="D197" s="0" t="n">
        <f aca="false">IF($A197&lt;&gt;"",d110cc_csv!$E197,"")</f>
        <v>20</v>
      </c>
      <c r="E197" s="0" t="n">
        <f aca="false">IF($A197&lt;&gt;"",d110cc_csv!$F197,"")</f>
        <v>2</v>
      </c>
      <c r="F197" s="0" t="n">
        <f aca="false">IF($A197&lt;&gt;"",IF(MOD($C197,'Project Description'!$B$9)=0,'Project Description'!$B$9,MOD($C197,'Project Description'!$B$9)),"")</f>
        <v>1</v>
      </c>
      <c r="G197" s="0" t="n">
        <f aca="false">IF($A197&lt;&gt;"",IF(MOD($D197,'Project Description'!$B$7)=0,'Project Description'!$B$7,MOD($D197,'Project Description'!$B$7)),"")</f>
        <v>4</v>
      </c>
      <c r="H197" s="0" t="n">
        <f aca="false">IF($A197&lt;&gt;"",IF(MOD($D197,'Project Description'!$B$8)=0,'Project Description'!$B$8,MOD($D197,'Project Description'!$B$8)),"")</f>
        <v>8</v>
      </c>
      <c r="I197" s="0" t="n">
        <f aca="false">IF($A197&lt;&gt;"",ROUNDUP($C197/'Project Description'!$B$9,0),"")</f>
        <v>2</v>
      </c>
      <c r="J197" s="0" t="n">
        <f aca="false">IF($A197&lt;&gt;"",IF(MOD($A197,'Project Description'!$B$19)=0,'Project Description'!$B$19,MOD($A197,'Project Description'!$B$19)),"")</f>
        <v>36</v>
      </c>
      <c r="K197" s="16" t="n">
        <f aca="false">IF($A197&lt;&gt;"",ROUNDUP(D197/'Project Description'!$B$7,0),"")</f>
        <v>5</v>
      </c>
      <c r="L197" s="0" t="n">
        <f aca="false">IF($A197&lt;&gt;"",(K197-1)*'Project Description'!$B$17+I197,"")</f>
        <v>10</v>
      </c>
      <c r="M197" s="0" t="n">
        <f aca="false">IF($A197&lt;&gt;"",($G197-1)*'Project Description'!$B$9+$F197,"")</f>
        <v>16</v>
      </c>
      <c r="N197" s="0" t="n">
        <f aca="false">IF($A197&lt;&gt;"",IF(VLOOKUP($B197,LineNames!$A$2:$C$111,3,0)="Yes",1,0),"")</f>
        <v>1</v>
      </c>
      <c r="O197" s="0" t="n">
        <f aca="false">IF($A197&lt;&gt;"",($H197-1)*'Project Description'!$B$10+$C197,"")</f>
        <v>76</v>
      </c>
    </row>
    <row collapsed="false" customFormat="false" customHeight="true" hidden="false" ht="13.3" outlineLevel="0" r="198">
      <c r="A198" s="0" t="n">
        <f aca="false">IF(d110cc_csv!$A198&lt;&gt;"",d110cc_csv!$A198,"")</f>
        <v>197</v>
      </c>
      <c r="B198" s="0" t="n">
        <f aca="false">IF($A198&lt;&gt;"",d110cc_csv!$C198,"")</f>
        <v>92</v>
      </c>
      <c r="C198" s="0" t="n">
        <f aca="false">IF($A198&lt;&gt;"",d110cc_csv!$D198,"")</f>
        <v>7</v>
      </c>
      <c r="D198" s="0" t="n">
        <f aca="false">IF($A198&lt;&gt;"",d110cc_csv!$E198,"")</f>
        <v>20</v>
      </c>
      <c r="E198" s="0" t="n">
        <f aca="false">IF($A198&lt;&gt;"",d110cc_csv!$F198,"")</f>
        <v>2</v>
      </c>
      <c r="F198" s="0" t="n">
        <f aca="false">IF($A198&lt;&gt;"",IF(MOD($C198,'Project Description'!$B$9)=0,'Project Description'!$B$9,MOD($C198,'Project Description'!$B$9)),"")</f>
        <v>2</v>
      </c>
      <c r="G198" s="0" t="n">
        <f aca="false">IF($A198&lt;&gt;"",IF(MOD($D198,'Project Description'!$B$7)=0,'Project Description'!$B$7,MOD($D198,'Project Description'!$B$7)),"")</f>
        <v>4</v>
      </c>
      <c r="H198" s="0" t="n">
        <f aca="false">IF($A198&lt;&gt;"",IF(MOD($D198,'Project Description'!$B$8)=0,'Project Description'!$B$8,MOD($D198,'Project Description'!$B$8)),"")</f>
        <v>8</v>
      </c>
      <c r="I198" s="0" t="n">
        <f aca="false">IF($A198&lt;&gt;"",ROUNDUP($C198/'Project Description'!$B$9,0),"")</f>
        <v>2</v>
      </c>
      <c r="J198" s="0" t="n">
        <f aca="false">IF($A198&lt;&gt;"",IF(MOD($A198,'Project Description'!$B$19)=0,'Project Description'!$B$19,MOD($A198,'Project Description'!$B$19)),"")</f>
        <v>37</v>
      </c>
      <c r="K198" s="16" t="n">
        <f aca="false">IF($A198&lt;&gt;"",ROUNDUP(D198/'Project Description'!$B$7,0),"")</f>
        <v>5</v>
      </c>
      <c r="L198" s="0" t="n">
        <f aca="false">IF($A198&lt;&gt;"",(K198-1)*'Project Description'!$B$17+I198,"")</f>
        <v>10</v>
      </c>
      <c r="M198" s="0" t="n">
        <f aca="false">IF($A198&lt;&gt;"",($G198-1)*'Project Description'!$B$9+$F198,"")</f>
        <v>17</v>
      </c>
      <c r="N198" s="0" t="n">
        <f aca="false">IF($A198&lt;&gt;"",IF(VLOOKUP($B198,LineNames!$A$2:$C$111,3,0)="Yes",1,0),"")</f>
        <v>0</v>
      </c>
      <c r="O198" s="0" t="n">
        <f aca="false">IF($A198&lt;&gt;"",($H198-1)*'Project Description'!$B$10+$C198,"")</f>
        <v>77</v>
      </c>
    </row>
    <row collapsed="false" customFormat="false" customHeight="true" hidden="false" ht="13.3" outlineLevel="0" r="199">
      <c r="A199" s="0" t="n">
        <f aca="false">IF(d110cc_csv!$A199&lt;&gt;"",d110cc_csv!$A199,"")</f>
        <v>198</v>
      </c>
      <c r="B199" s="0" t="n">
        <f aca="false">IF($A199&lt;&gt;"",d110cc_csv!$C199,"")</f>
        <v>73</v>
      </c>
      <c r="C199" s="0" t="n">
        <f aca="false">IF($A199&lt;&gt;"",d110cc_csv!$D199,"")</f>
        <v>8</v>
      </c>
      <c r="D199" s="0" t="n">
        <f aca="false">IF($A199&lt;&gt;"",d110cc_csv!$E199,"")</f>
        <v>20</v>
      </c>
      <c r="E199" s="0" t="n">
        <f aca="false">IF($A199&lt;&gt;"",d110cc_csv!$F199,"")</f>
        <v>2</v>
      </c>
      <c r="F199" s="0" t="n">
        <f aca="false">IF($A199&lt;&gt;"",IF(MOD($C199,'Project Description'!$B$9)=0,'Project Description'!$B$9,MOD($C199,'Project Description'!$B$9)),"")</f>
        <v>3</v>
      </c>
      <c r="G199" s="0" t="n">
        <f aca="false">IF($A199&lt;&gt;"",IF(MOD($D199,'Project Description'!$B$7)=0,'Project Description'!$B$7,MOD($D199,'Project Description'!$B$7)),"")</f>
        <v>4</v>
      </c>
      <c r="H199" s="0" t="n">
        <f aca="false">IF($A199&lt;&gt;"",IF(MOD($D199,'Project Description'!$B$8)=0,'Project Description'!$B$8,MOD($D199,'Project Description'!$B$8)),"")</f>
        <v>8</v>
      </c>
      <c r="I199" s="0" t="n">
        <f aca="false">IF($A199&lt;&gt;"",ROUNDUP($C199/'Project Description'!$B$9,0),"")</f>
        <v>2</v>
      </c>
      <c r="J199" s="0" t="n">
        <f aca="false">IF($A199&lt;&gt;"",IF(MOD($A199,'Project Description'!$B$19)=0,'Project Description'!$B$19,MOD($A199,'Project Description'!$B$19)),"")</f>
        <v>38</v>
      </c>
      <c r="K199" s="16" t="n">
        <f aca="false">IF($A199&lt;&gt;"",ROUNDUP(D199/'Project Description'!$B$7,0),"")</f>
        <v>5</v>
      </c>
      <c r="L199" s="0" t="n">
        <f aca="false">IF($A199&lt;&gt;"",(K199-1)*'Project Description'!$B$17+I199,"")</f>
        <v>10</v>
      </c>
      <c r="M199" s="0" t="n">
        <f aca="false">IF($A199&lt;&gt;"",($G199-1)*'Project Description'!$B$9+$F199,"")</f>
        <v>18</v>
      </c>
      <c r="N199" s="0" t="n">
        <f aca="false">IF($A199&lt;&gt;"",IF(VLOOKUP($B199,LineNames!$A$2:$C$111,3,0)="Yes",1,0),"")</f>
        <v>0</v>
      </c>
      <c r="O199" s="0" t="n">
        <f aca="false">IF($A199&lt;&gt;"",($H199-1)*'Project Description'!$B$10+$C199,"")</f>
        <v>78</v>
      </c>
    </row>
    <row collapsed="false" customFormat="false" customHeight="true" hidden="false" ht="13.3" outlineLevel="0" r="200">
      <c r="A200" s="0" t="n">
        <f aca="false">IF(d110cc_csv!$A200&lt;&gt;"",d110cc_csv!$A200,"")</f>
        <v>199</v>
      </c>
      <c r="B200" s="0" t="n">
        <f aca="false">IF($A200&lt;&gt;"",d110cc_csv!$C200,"")</f>
        <v>107</v>
      </c>
      <c r="C200" s="0" t="n">
        <f aca="false">IF($A200&lt;&gt;"",d110cc_csv!$D200,"")</f>
        <v>9</v>
      </c>
      <c r="D200" s="0" t="n">
        <f aca="false">IF($A200&lt;&gt;"",d110cc_csv!$E200,"")</f>
        <v>20</v>
      </c>
      <c r="E200" s="0" t="n">
        <f aca="false">IF($A200&lt;&gt;"",d110cc_csv!$F200,"")</f>
        <v>2</v>
      </c>
      <c r="F200" s="0" t="n">
        <f aca="false">IF($A200&lt;&gt;"",IF(MOD($C200,'Project Description'!$B$9)=0,'Project Description'!$B$9,MOD($C200,'Project Description'!$B$9)),"")</f>
        <v>4</v>
      </c>
      <c r="G200" s="0" t="n">
        <f aca="false">IF($A200&lt;&gt;"",IF(MOD($D200,'Project Description'!$B$7)=0,'Project Description'!$B$7,MOD($D200,'Project Description'!$B$7)),"")</f>
        <v>4</v>
      </c>
      <c r="H200" s="0" t="n">
        <f aca="false">IF($A200&lt;&gt;"",IF(MOD($D200,'Project Description'!$B$8)=0,'Project Description'!$B$8,MOD($D200,'Project Description'!$B$8)),"")</f>
        <v>8</v>
      </c>
      <c r="I200" s="0" t="n">
        <f aca="false">IF($A200&lt;&gt;"",ROUNDUP($C200/'Project Description'!$B$9,0),"")</f>
        <v>2</v>
      </c>
      <c r="J200" s="0" t="n">
        <f aca="false">IF($A200&lt;&gt;"",IF(MOD($A200,'Project Description'!$B$19)=0,'Project Description'!$B$19,MOD($A200,'Project Description'!$B$19)),"")</f>
        <v>39</v>
      </c>
      <c r="K200" s="16" t="n">
        <f aca="false">IF($A200&lt;&gt;"",ROUNDUP(D200/'Project Description'!$B$7,0),"")</f>
        <v>5</v>
      </c>
      <c r="L200" s="0" t="n">
        <f aca="false">IF($A200&lt;&gt;"",(K200-1)*'Project Description'!$B$17+I200,"")</f>
        <v>10</v>
      </c>
      <c r="M200" s="0" t="n">
        <f aca="false">IF($A200&lt;&gt;"",($G200-1)*'Project Description'!$B$9+$F200,"")</f>
        <v>19</v>
      </c>
      <c r="N200" s="0" t="n">
        <f aca="false">IF($A200&lt;&gt;"",IF(VLOOKUP($B200,LineNames!$A$2:$C$111,3,0)="Yes",1,0),"")</f>
        <v>0</v>
      </c>
      <c r="O200" s="0" t="n">
        <f aca="false">IF($A200&lt;&gt;"",($H200-1)*'Project Description'!$B$10+$C200,"")</f>
        <v>79</v>
      </c>
    </row>
    <row collapsed="false" customFormat="false" customHeight="true" hidden="false" ht="13.3" outlineLevel="0" r="201">
      <c r="A201" s="0" t="n">
        <f aca="false">IF(d110cc_csv!$A201&lt;&gt;"",d110cc_csv!$A201,"")</f>
        <v>200</v>
      </c>
      <c r="B201" s="0" t="n">
        <f aca="false">IF($A201&lt;&gt;"",d110cc_csv!$C201,"")</f>
        <v>18</v>
      </c>
      <c r="C201" s="0" t="n">
        <f aca="false">IF($A201&lt;&gt;"",d110cc_csv!$D201,"")</f>
        <v>10</v>
      </c>
      <c r="D201" s="0" t="n">
        <f aca="false">IF($A201&lt;&gt;"",d110cc_csv!$E201,"")</f>
        <v>20</v>
      </c>
      <c r="E201" s="0" t="n">
        <f aca="false">IF($A201&lt;&gt;"",d110cc_csv!$F201,"")</f>
        <v>2</v>
      </c>
      <c r="F201" s="0" t="n">
        <f aca="false">IF($A201&lt;&gt;"",IF(MOD($C201,'Project Description'!$B$9)=0,'Project Description'!$B$9,MOD($C201,'Project Description'!$B$9)),"")</f>
        <v>5</v>
      </c>
      <c r="G201" s="0" t="n">
        <f aca="false">IF($A201&lt;&gt;"",IF(MOD($D201,'Project Description'!$B$7)=0,'Project Description'!$B$7,MOD($D201,'Project Description'!$B$7)),"")</f>
        <v>4</v>
      </c>
      <c r="H201" s="0" t="n">
        <f aca="false">IF($A201&lt;&gt;"",IF(MOD($D201,'Project Description'!$B$8)=0,'Project Description'!$B$8,MOD($D201,'Project Description'!$B$8)),"")</f>
        <v>8</v>
      </c>
      <c r="I201" s="0" t="n">
        <f aca="false">IF($A201&lt;&gt;"",ROUNDUP($C201/'Project Description'!$B$9,0),"")</f>
        <v>2</v>
      </c>
      <c r="J201" s="0" t="n">
        <f aca="false">IF($A201&lt;&gt;"",IF(MOD($A201,'Project Description'!$B$19)=0,'Project Description'!$B$19,MOD($A201,'Project Description'!$B$19)),"")</f>
        <v>40</v>
      </c>
      <c r="K201" s="16" t="n">
        <f aca="false">IF($A201&lt;&gt;"",ROUNDUP(D201/'Project Description'!$B$7,0),"")</f>
        <v>5</v>
      </c>
      <c r="L201" s="0" t="n">
        <f aca="false">IF($A201&lt;&gt;"",(K201-1)*'Project Description'!$B$17+I201,"")</f>
        <v>10</v>
      </c>
      <c r="M201" s="0" t="n">
        <f aca="false">IF($A201&lt;&gt;"",($G201-1)*'Project Description'!$B$9+$F201,"")</f>
        <v>20</v>
      </c>
      <c r="N201" s="0" t="n">
        <f aca="false">IF($A201&lt;&gt;"",IF(VLOOKUP($B201,LineNames!$A$2:$C$111,3,0)="Yes",1,0),"")</f>
        <v>0</v>
      </c>
      <c r="O201" s="0" t="n">
        <f aca="false">IF($A201&lt;&gt;"",($H201-1)*'Project Description'!$B$10+$C201,"")</f>
        <v>80</v>
      </c>
    </row>
    <row collapsed="false" customFormat="false" customHeight="true" hidden="false" ht="13.3" outlineLevel="0" r="202">
      <c r="A202" s="0" t="n">
        <f aca="false">IF(d110cc_csv!$A202&lt;&gt;"",d110cc_csv!$A202,"")</f>
        <v>201</v>
      </c>
      <c r="B202" s="0" t="n">
        <f aca="false">IF($A202&lt;&gt;"",d110cc_csv!$C202,"")</f>
        <v>88</v>
      </c>
      <c r="C202" s="0" t="n">
        <f aca="false">IF($A202&lt;&gt;"",d110cc_csv!$D202,"")</f>
        <v>1</v>
      </c>
      <c r="D202" s="0" t="n">
        <f aca="false">IF($A202&lt;&gt;"",d110cc_csv!$E202,"")</f>
        <v>21</v>
      </c>
      <c r="E202" s="0" t="n">
        <f aca="false">IF($A202&lt;&gt;"",d110cc_csv!$F202,"")</f>
        <v>2</v>
      </c>
      <c r="F202" s="0" t="n">
        <f aca="false">IF($A202&lt;&gt;"",IF(MOD($C202,'Project Description'!$B$9)=0,'Project Description'!$B$9,MOD($C202,'Project Description'!$B$9)),"")</f>
        <v>1</v>
      </c>
      <c r="G202" s="0" t="n">
        <f aca="false">IF($A202&lt;&gt;"",IF(MOD($D202,'Project Description'!$B$7)=0,'Project Description'!$B$7,MOD($D202,'Project Description'!$B$7)),"")</f>
        <v>1</v>
      </c>
      <c r="H202" s="0" t="n">
        <f aca="false">IF($A202&lt;&gt;"",IF(MOD($D202,'Project Description'!$B$8)=0,'Project Description'!$B$8,MOD($D202,'Project Description'!$B$8)),"")</f>
        <v>9</v>
      </c>
      <c r="I202" s="0" t="n">
        <f aca="false">IF($A202&lt;&gt;"",ROUNDUP($C202/'Project Description'!$B$9,0),"")</f>
        <v>1</v>
      </c>
      <c r="J202" s="0" t="n">
        <f aca="false">IF($A202&lt;&gt;"",IF(MOD($A202,'Project Description'!$B$19)=0,'Project Description'!$B$19,MOD($A202,'Project Description'!$B$19)),"")</f>
        <v>1</v>
      </c>
      <c r="K202" s="16" t="n">
        <f aca="false">IF($A202&lt;&gt;"",ROUNDUP(D202/'Project Description'!$B$7,0),"")</f>
        <v>6</v>
      </c>
      <c r="L202" s="0" t="n">
        <f aca="false">IF($A202&lt;&gt;"",(K202-1)*'Project Description'!$B$17+I202,"")</f>
        <v>11</v>
      </c>
      <c r="M202" s="0" t="n">
        <f aca="false">IF($A202&lt;&gt;"",($G202-1)*'Project Description'!$B$9+$F202,"")</f>
        <v>1</v>
      </c>
      <c r="N202" s="0" t="n">
        <f aca="false">IF($A202&lt;&gt;"",IF(VLOOKUP($B202,LineNames!$A$2:$C$111,3,0)="Yes",1,0),"")</f>
        <v>0</v>
      </c>
      <c r="O202" s="0" t="n">
        <f aca="false">IF($A202&lt;&gt;"",($H202-1)*'Project Description'!$B$10+$C202,"")</f>
        <v>81</v>
      </c>
    </row>
    <row collapsed="false" customFormat="false" customHeight="true" hidden="false" ht="13.3" outlineLevel="0" r="203">
      <c r="A203" s="0" t="n">
        <f aca="false">IF(d110cc_csv!$A203&lt;&gt;"",d110cc_csv!$A203,"")</f>
        <v>202</v>
      </c>
      <c r="B203" s="0" t="n">
        <f aca="false">IF($A203&lt;&gt;"",d110cc_csv!$C203,"")</f>
        <v>31</v>
      </c>
      <c r="C203" s="0" t="n">
        <f aca="false">IF($A203&lt;&gt;"",d110cc_csv!$D203,"")</f>
        <v>2</v>
      </c>
      <c r="D203" s="0" t="n">
        <f aca="false">IF($A203&lt;&gt;"",d110cc_csv!$E203,"")</f>
        <v>21</v>
      </c>
      <c r="E203" s="0" t="n">
        <f aca="false">IF($A203&lt;&gt;"",d110cc_csv!$F203,"")</f>
        <v>2</v>
      </c>
      <c r="F203" s="0" t="n">
        <f aca="false">IF($A203&lt;&gt;"",IF(MOD($C203,'Project Description'!$B$9)=0,'Project Description'!$B$9,MOD($C203,'Project Description'!$B$9)),"")</f>
        <v>2</v>
      </c>
      <c r="G203" s="0" t="n">
        <f aca="false">IF($A203&lt;&gt;"",IF(MOD($D203,'Project Description'!$B$7)=0,'Project Description'!$B$7,MOD($D203,'Project Description'!$B$7)),"")</f>
        <v>1</v>
      </c>
      <c r="H203" s="0" t="n">
        <f aca="false">IF($A203&lt;&gt;"",IF(MOD($D203,'Project Description'!$B$8)=0,'Project Description'!$B$8,MOD($D203,'Project Description'!$B$8)),"")</f>
        <v>9</v>
      </c>
      <c r="I203" s="0" t="n">
        <f aca="false">IF($A203&lt;&gt;"",ROUNDUP($C203/'Project Description'!$B$9,0),"")</f>
        <v>1</v>
      </c>
      <c r="J203" s="0" t="n">
        <f aca="false">IF($A203&lt;&gt;"",IF(MOD($A203,'Project Description'!$B$19)=0,'Project Description'!$B$19,MOD($A203,'Project Description'!$B$19)),"")</f>
        <v>2</v>
      </c>
      <c r="K203" s="16" t="n">
        <f aca="false">IF($A203&lt;&gt;"",ROUNDUP(D203/'Project Description'!$B$7,0),"")</f>
        <v>6</v>
      </c>
      <c r="L203" s="0" t="n">
        <f aca="false">IF($A203&lt;&gt;"",(K203-1)*'Project Description'!$B$17+I203,"")</f>
        <v>11</v>
      </c>
      <c r="M203" s="0" t="n">
        <f aca="false">IF($A203&lt;&gt;"",($G203-1)*'Project Description'!$B$9+$F203,"")</f>
        <v>2</v>
      </c>
      <c r="N203" s="0" t="n">
        <f aca="false">IF($A203&lt;&gt;"",IF(VLOOKUP($B203,LineNames!$A$2:$C$111,3,0)="Yes",1,0),"")</f>
        <v>0</v>
      </c>
      <c r="O203" s="0" t="n">
        <f aca="false">IF($A203&lt;&gt;"",($H203-1)*'Project Description'!$B$10+$C203,"")</f>
        <v>82</v>
      </c>
    </row>
    <row collapsed="false" customFormat="false" customHeight="true" hidden="false" ht="13.3" outlineLevel="0" r="204">
      <c r="A204" s="0" t="n">
        <f aca="false">IF(d110cc_csv!$A204&lt;&gt;"",d110cc_csv!$A204,"")</f>
        <v>203</v>
      </c>
      <c r="B204" s="0" t="n">
        <f aca="false">IF($A204&lt;&gt;"",d110cc_csv!$C204,"")</f>
        <v>70</v>
      </c>
      <c r="C204" s="0" t="n">
        <f aca="false">IF($A204&lt;&gt;"",d110cc_csv!$D204,"")</f>
        <v>3</v>
      </c>
      <c r="D204" s="0" t="n">
        <f aca="false">IF($A204&lt;&gt;"",d110cc_csv!$E204,"")</f>
        <v>21</v>
      </c>
      <c r="E204" s="0" t="n">
        <f aca="false">IF($A204&lt;&gt;"",d110cc_csv!$F204,"")</f>
        <v>2</v>
      </c>
      <c r="F204" s="0" t="n">
        <f aca="false">IF($A204&lt;&gt;"",IF(MOD($C204,'Project Description'!$B$9)=0,'Project Description'!$B$9,MOD($C204,'Project Description'!$B$9)),"")</f>
        <v>3</v>
      </c>
      <c r="G204" s="0" t="n">
        <f aca="false">IF($A204&lt;&gt;"",IF(MOD($D204,'Project Description'!$B$7)=0,'Project Description'!$B$7,MOD($D204,'Project Description'!$B$7)),"")</f>
        <v>1</v>
      </c>
      <c r="H204" s="0" t="n">
        <f aca="false">IF($A204&lt;&gt;"",IF(MOD($D204,'Project Description'!$B$8)=0,'Project Description'!$B$8,MOD($D204,'Project Description'!$B$8)),"")</f>
        <v>9</v>
      </c>
      <c r="I204" s="0" t="n">
        <f aca="false">IF($A204&lt;&gt;"",ROUNDUP($C204/'Project Description'!$B$9,0),"")</f>
        <v>1</v>
      </c>
      <c r="J204" s="0" t="n">
        <f aca="false">IF($A204&lt;&gt;"",IF(MOD($A204,'Project Description'!$B$19)=0,'Project Description'!$B$19,MOD($A204,'Project Description'!$B$19)),"")</f>
        <v>3</v>
      </c>
      <c r="K204" s="16" t="n">
        <f aca="false">IF($A204&lt;&gt;"",ROUNDUP(D204/'Project Description'!$B$7,0),"")</f>
        <v>6</v>
      </c>
      <c r="L204" s="0" t="n">
        <f aca="false">IF($A204&lt;&gt;"",(K204-1)*'Project Description'!$B$17+I204,"")</f>
        <v>11</v>
      </c>
      <c r="M204" s="0" t="n">
        <f aca="false">IF($A204&lt;&gt;"",($G204-1)*'Project Description'!$B$9+$F204,"")</f>
        <v>3</v>
      </c>
      <c r="N204" s="0" t="n">
        <f aca="false">IF($A204&lt;&gt;"",IF(VLOOKUP($B204,LineNames!$A$2:$C$111,3,0)="Yes",1,0),"")</f>
        <v>0</v>
      </c>
      <c r="O204" s="0" t="n">
        <f aca="false">IF($A204&lt;&gt;"",($H204-1)*'Project Description'!$B$10+$C204,"")</f>
        <v>83</v>
      </c>
    </row>
    <row collapsed="false" customFormat="false" customHeight="true" hidden="false" ht="13.3" outlineLevel="0" r="205">
      <c r="A205" s="0" t="n">
        <f aca="false">IF(d110cc_csv!$A205&lt;&gt;"",d110cc_csv!$A205,"")</f>
        <v>204</v>
      </c>
      <c r="B205" s="0" t="n">
        <f aca="false">IF($A205&lt;&gt;"",d110cc_csv!$C205,"")</f>
        <v>29</v>
      </c>
      <c r="C205" s="0" t="n">
        <f aca="false">IF($A205&lt;&gt;"",d110cc_csv!$D205,"")</f>
        <v>4</v>
      </c>
      <c r="D205" s="0" t="n">
        <f aca="false">IF($A205&lt;&gt;"",d110cc_csv!$E205,"")</f>
        <v>21</v>
      </c>
      <c r="E205" s="0" t="n">
        <f aca="false">IF($A205&lt;&gt;"",d110cc_csv!$F205,"")</f>
        <v>2</v>
      </c>
      <c r="F205" s="0" t="n">
        <f aca="false">IF($A205&lt;&gt;"",IF(MOD($C205,'Project Description'!$B$9)=0,'Project Description'!$B$9,MOD($C205,'Project Description'!$B$9)),"")</f>
        <v>4</v>
      </c>
      <c r="G205" s="0" t="n">
        <f aca="false">IF($A205&lt;&gt;"",IF(MOD($D205,'Project Description'!$B$7)=0,'Project Description'!$B$7,MOD($D205,'Project Description'!$B$7)),"")</f>
        <v>1</v>
      </c>
      <c r="H205" s="0" t="n">
        <f aca="false">IF($A205&lt;&gt;"",IF(MOD($D205,'Project Description'!$B$8)=0,'Project Description'!$B$8,MOD($D205,'Project Description'!$B$8)),"")</f>
        <v>9</v>
      </c>
      <c r="I205" s="0" t="n">
        <f aca="false">IF($A205&lt;&gt;"",ROUNDUP($C205/'Project Description'!$B$9,0),"")</f>
        <v>1</v>
      </c>
      <c r="J205" s="0" t="n">
        <f aca="false">IF($A205&lt;&gt;"",IF(MOD($A205,'Project Description'!$B$19)=0,'Project Description'!$B$19,MOD($A205,'Project Description'!$B$19)),"")</f>
        <v>4</v>
      </c>
      <c r="K205" s="16" t="n">
        <f aca="false">IF($A205&lt;&gt;"",ROUNDUP(D205/'Project Description'!$B$7,0),"")</f>
        <v>6</v>
      </c>
      <c r="L205" s="0" t="n">
        <f aca="false">IF($A205&lt;&gt;"",(K205-1)*'Project Description'!$B$17+I205,"")</f>
        <v>11</v>
      </c>
      <c r="M205" s="0" t="n">
        <f aca="false">IF($A205&lt;&gt;"",($G205-1)*'Project Description'!$B$9+$F205,"")</f>
        <v>4</v>
      </c>
      <c r="N205" s="0" t="n">
        <f aca="false">IF($A205&lt;&gt;"",IF(VLOOKUP($B205,LineNames!$A$2:$C$111,3,0)="Yes",1,0),"")</f>
        <v>0</v>
      </c>
      <c r="O205" s="0" t="n">
        <f aca="false">IF($A205&lt;&gt;"",($H205-1)*'Project Description'!$B$10+$C205,"")</f>
        <v>84</v>
      </c>
    </row>
    <row collapsed="false" customFormat="false" customHeight="true" hidden="false" ht="13.3" outlineLevel="0" r="206">
      <c r="A206" s="0" t="n">
        <f aca="false">IF(d110cc_csv!$A206&lt;&gt;"",d110cc_csv!$A206,"")</f>
        <v>205</v>
      </c>
      <c r="B206" s="0" t="n">
        <f aca="false">IF($A206&lt;&gt;"",d110cc_csv!$C206,"")</f>
        <v>97</v>
      </c>
      <c r="C206" s="0" t="n">
        <f aca="false">IF($A206&lt;&gt;"",d110cc_csv!$D206,"")</f>
        <v>5</v>
      </c>
      <c r="D206" s="0" t="n">
        <f aca="false">IF($A206&lt;&gt;"",d110cc_csv!$E206,"")</f>
        <v>21</v>
      </c>
      <c r="E206" s="0" t="n">
        <f aca="false">IF($A206&lt;&gt;"",d110cc_csv!$F206,"")</f>
        <v>2</v>
      </c>
      <c r="F206" s="0" t="n">
        <f aca="false">IF($A206&lt;&gt;"",IF(MOD($C206,'Project Description'!$B$9)=0,'Project Description'!$B$9,MOD($C206,'Project Description'!$B$9)),"")</f>
        <v>5</v>
      </c>
      <c r="G206" s="0" t="n">
        <f aca="false">IF($A206&lt;&gt;"",IF(MOD($D206,'Project Description'!$B$7)=0,'Project Description'!$B$7,MOD($D206,'Project Description'!$B$7)),"")</f>
        <v>1</v>
      </c>
      <c r="H206" s="0" t="n">
        <f aca="false">IF($A206&lt;&gt;"",IF(MOD($D206,'Project Description'!$B$8)=0,'Project Description'!$B$8,MOD($D206,'Project Description'!$B$8)),"")</f>
        <v>9</v>
      </c>
      <c r="I206" s="0" t="n">
        <f aca="false">IF($A206&lt;&gt;"",ROUNDUP($C206/'Project Description'!$B$9,0),"")</f>
        <v>1</v>
      </c>
      <c r="J206" s="0" t="n">
        <f aca="false">IF($A206&lt;&gt;"",IF(MOD($A206,'Project Description'!$B$19)=0,'Project Description'!$B$19,MOD($A206,'Project Description'!$B$19)),"")</f>
        <v>5</v>
      </c>
      <c r="K206" s="16" t="n">
        <f aca="false">IF($A206&lt;&gt;"",ROUNDUP(D206/'Project Description'!$B$7,0),"")</f>
        <v>6</v>
      </c>
      <c r="L206" s="0" t="n">
        <f aca="false">IF($A206&lt;&gt;"",(K206-1)*'Project Description'!$B$17+I206,"")</f>
        <v>11</v>
      </c>
      <c r="M206" s="0" t="n">
        <f aca="false">IF($A206&lt;&gt;"",($G206-1)*'Project Description'!$B$9+$F206,"")</f>
        <v>5</v>
      </c>
      <c r="N206" s="0" t="n">
        <f aca="false">IF($A206&lt;&gt;"",IF(VLOOKUP($B206,LineNames!$A$2:$C$111,3,0)="Yes",1,0),"")</f>
        <v>0</v>
      </c>
      <c r="O206" s="0" t="n">
        <f aca="false">IF($A206&lt;&gt;"",($H206-1)*'Project Description'!$B$10+$C206,"")</f>
        <v>85</v>
      </c>
    </row>
    <row collapsed="false" customFormat="false" customHeight="true" hidden="false" ht="13.3" outlineLevel="0" r="207">
      <c r="A207" s="0" t="n">
        <f aca="false">IF(d110cc_csv!$A207&lt;&gt;"",d110cc_csv!$A207,"")</f>
        <v>206</v>
      </c>
      <c r="B207" s="0" t="n">
        <f aca="false">IF($A207&lt;&gt;"",d110cc_csv!$C207,"")</f>
        <v>101</v>
      </c>
      <c r="C207" s="0" t="n">
        <f aca="false">IF($A207&lt;&gt;"",d110cc_csv!$D207,"")</f>
        <v>6</v>
      </c>
      <c r="D207" s="0" t="n">
        <f aca="false">IF($A207&lt;&gt;"",d110cc_csv!$E207,"")</f>
        <v>21</v>
      </c>
      <c r="E207" s="0" t="n">
        <f aca="false">IF($A207&lt;&gt;"",d110cc_csv!$F207,"")</f>
        <v>2</v>
      </c>
      <c r="F207" s="0" t="n">
        <f aca="false">IF($A207&lt;&gt;"",IF(MOD($C207,'Project Description'!$B$9)=0,'Project Description'!$B$9,MOD($C207,'Project Description'!$B$9)),"")</f>
        <v>1</v>
      </c>
      <c r="G207" s="0" t="n">
        <f aca="false">IF($A207&lt;&gt;"",IF(MOD($D207,'Project Description'!$B$7)=0,'Project Description'!$B$7,MOD($D207,'Project Description'!$B$7)),"")</f>
        <v>1</v>
      </c>
      <c r="H207" s="0" t="n">
        <f aca="false">IF($A207&lt;&gt;"",IF(MOD($D207,'Project Description'!$B$8)=0,'Project Description'!$B$8,MOD($D207,'Project Description'!$B$8)),"")</f>
        <v>9</v>
      </c>
      <c r="I207" s="0" t="n">
        <f aca="false">IF($A207&lt;&gt;"",ROUNDUP($C207/'Project Description'!$B$9,0),"")</f>
        <v>2</v>
      </c>
      <c r="J207" s="0" t="n">
        <f aca="false">IF($A207&lt;&gt;"",IF(MOD($A207,'Project Description'!$B$19)=0,'Project Description'!$B$19,MOD($A207,'Project Description'!$B$19)),"")</f>
        <v>6</v>
      </c>
      <c r="K207" s="16" t="n">
        <f aca="false">IF($A207&lt;&gt;"",ROUNDUP(D207/'Project Description'!$B$7,0),"")</f>
        <v>6</v>
      </c>
      <c r="L207" s="0" t="n">
        <f aca="false">IF($A207&lt;&gt;"",(K207-1)*'Project Description'!$B$17+I207,"")</f>
        <v>12</v>
      </c>
      <c r="M207" s="0" t="n">
        <f aca="false">IF($A207&lt;&gt;"",($G207-1)*'Project Description'!$B$9+$F207,"")</f>
        <v>1</v>
      </c>
      <c r="N207" s="0" t="n">
        <f aca="false">IF($A207&lt;&gt;"",IF(VLOOKUP($B207,LineNames!$A$2:$C$111,3,0)="Yes",1,0),"")</f>
        <v>0</v>
      </c>
      <c r="O207" s="0" t="n">
        <f aca="false">IF($A207&lt;&gt;"",($H207-1)*'Project Description'!$B$10+$C207,"")</f>
        <v>86</v>
      </c>
    </row>
    <row collapsed="false" customFormat="false" customHeight="true" hidden="false" ht="13.3" outlineLevel="0" r="208">
      <c r="A208" s="0" t="n">
        <f aca="false">IF(d110cc_csv!$A208&lt;&gt;"",d110cc_csv!$A208,"")</f>
        <v>207</v>
      </c>
      <c r="B208" s="0" t="n">
        <f aca="false">IF($A208&lt;&gt;"",d110cc_csv!$C208,"")</f>
        <v>77</v>
      </c>
      <c r="C208" s="0" t="n">
        <f aca="false">IF($A208&lt;&gt;"",d110cc_csv!$D208,"")</f>
        <v>7</v>
      </c>
      <c r="D208" s="0" t="n">
        <f aca="false">IF($A208&lt;&gt;"",d110cc_csv!$E208,"")</f>
        <v>21</v>
      </c>
      <c r="E208" s="0" t="n">
        <f aca="false">IF($A208&lt;&gt;"",d110cc_csv!$F208,"")</f>
        <v>2</v>
      </c>
      <c r="F208" s="0" t="n">
        <f aca="false">IF($A208&lt;&gt;"",IF(MOD($C208,'Project Description'!$B$9)=0,'Project Description'!$B$9,MOD($C208,'Project Description'!$B$9)),"")</f>
        <v>2</v>
      </c>
      <c r="G208" s="0" t="n">
        <f aca="false">IF($A208&lt;&gt;"",IF(MOD($D208,'Project Description'!$B$7)=0,'Project Description'!$B$7,MOD($D208,'Project Description'!$B$7)),"")</f>
        <v>1</v>
      </c>
      <c r="H208" s="0" t="n">
        <f aca="false">IF($A208&lt;&gt;"",IF(MOD($D208,'Project Description'!$B$8)=0,'Project Description'!$B$8,MOD($D208,'Project Description'!$B$8)),"")</f>
        <v>9</v>
      </c>
      <c r="I208" s="0" t="n">
        <f aca="false">IF($A208&lt;&gt;"",ROUNDUP($C208/'Project Description'!$B$9,0),"")</f>
        <v>2</v>
      </c>
      <c r="J208" s="0" t="n">
        <f aca="false">IF($A208&lt;&gt;"",IF(MOD($A208,'Project Description'!$B$19)=0,'Project Description'!$B$19,MOD($A208,'Project Description'!$B$19)),"")</f>
        <v>7</v>
      </c>
      <c r="K208" s="16" t="n">
        <f aca="false">IF($A208&lt;&gt;"",ROUNDUP(D208/'Project Description'!$B$7,0),"")</f>
        <v>6</v>
      </c>
      <c r="L208" s="0" t="n">
        <f aca="false">IF($A208&lt;&gt;"",(K208-1)*'Project Description'!$B$17+I208,"")</f>
        <v>12</v>
      </c>
      <c r="M208" s="0" t="n">
        <f aca="false">IF($A208&lt;&gt;"",($G208-1)*'Project Description'!$B$9+$F208,"")</f>
        <v>2</v>
      </c>
      <c r="N208" s="0" t="n">
        <f aca="false">IF($A208&lt;&gt;"",IF(VLOOKUP($B208,LineNames!$A$2:$C$111,3,0)="Yes",1,0),"")</f>
        <v>0</v>
      </c>
      <c r="O208" s="0" t="n">
        <f aca="false">IF($A208&lt;&gt;"",($H208-1)*'Project Description'!$B$10+$C208,"")</f>
        <v>87</v>
      </c>
    </row>
    <row collapsed="false" customFormat="false" customHeight="true" hidden="false" ht="13.3" outlineLevel="0" r="209">
      <c r="A209" s="0" t="n">
        <f aca="false">IF(d110cc_csv!$A209&lt;&gt;"",d110cc_csv!$A209,"")</f>
        <v>208</v>
      </c>
      <c r="B209" s="0" t="n">
        <f aca="false">IF($A209&lt;&gt;"",d110cc_csv!$C209,"")</f>
        <v>50</v>
      </c>
      <c r="C209" s="0" t="n">
        <f aca="false">IF($A209&lt;&gt;"",d110cc_csv!$D209,"")</f>
        <v>8</v>
      </c>
      <c r="D209" s="0" t="n">
        <f aca="false">IF($A209&lt;&gt;"",d110cc_csv!$E209,"")</f>
        <v>21</v>
      </c>
      <c r="E209" s="0" t="n">
        <f aca="false">IF($A209&lt;&gt;"",d110cc_csv!$F209,"")</f>
        <v>2</v>
      </c>
      <c r="F209" s="0" t="n">
        <f aca="false">IF($A209&lt;&gt;"",IF(MOD($C209,'Project Description'!$B$9)=0,'Project Description'!$B$9,MOD($C209,'Project Description'!$B$9)),"")</f>
        <v>3</v>
      </c>
      <c r="G209" s="0" t="n">
        <f aca="false">IF($A209&lt;&gt;"",IF(MOD($D209,'Project Description'!$B$7)=0,'Project Description'!$B$7,MOD($D209,'Project Description'!$B$7)),"")</f>
        <v>1</v>
      </c>
      <c r="H209" s="0" t="n">
        <f aca="false">IF($A209&lt;&gt;"",IF(MOD($D209,'Project Description'!$B$8)=0,'Project Description'!$B$8,MOD($D209,'Project Description'!$B$8)),"")</f>
        <v>9</v>
      </c>
      <c r="I209" s="0" t="n">
        <f aca="false">IF($A209&lt;&gt;"",ROUNDUP($C209/'Project Description'!$B$9,0),"")</f>
        <v>2</v>
      </c>
      <c r="J209" s="0" t="n">
        <f aca="false">IF($A209&lt;&gt;"",IF(MOD($A209,'Project Description'!$B$19)=0,'Project Description'!$B$19,MOD($A209,'Project Description'!$B$19)),"")</f>
        <v>8</v>
      </c>
      <c r="K209" s="16" t="n">
        <f aca="false">IF($A209&lt;&gt;"",ROUNDUP(D209/'Project Description'!$B$7,0),"")</f>
        <v>6</v>
      </c>
      <c r="L209" s="0" t="n">
        <f aca="false">IF($A209&lt;&gt;"",(K209-1)*'Project Description'!$B$17+I209,"")</f>
        <v>12</v>
      </c>
      <c r="M209" s="0" t="n">
        <f aca="false">IF($A209&lt;&gt;"",($G209-1)*'Project Description'!$B$9+$F209,"")</f>
        <v>3</v>
      </c>
      <c r="N209" s="0" t="n">
        <f aca="false">IF($A209&lt;&gt;"",IF(VLOOKUP($B209,LineNames!$A$2:$C$111,3,0)="Yes",1,0),"")</f>
        <v>0</v>
      </c>
      <c r="O209" s="0" t="n">
        <f aca="false">IF($A209&lt;&gt;"",($H209-1)*'Project Description'!$B$10+$C209,"")</f>
        <v>88</v>
      </c>
    </row>
    <row collapsed="false" customFormat="false" customHeight="true" hidden="false" ht="13.3" outlineLevel="0" r="210">
      <c r="A210" s="0" t="n">
        <f aca="false">IF(d110cc_csv!$A210&lt;&gt;"",d110cc_csv!$A210,"")</f>
        <v>209</v>
      </c>
      <c r="B210" s="0" t="n">
        <f aca="false">IF($A210&lt;&gt;"",d110cc_csv!$C210,"")</f>
        <v>38</v>
      </c>
      <c r="C210" s="0" t="n">
        <f aca="false">IF($A210&lt;&gt;"",d110cc_csv!$D210,"")</f>
        <v>9</v>
      </c>
      <c r="D210" s="0" t="n">
        <f aca="false">IF($A210&lt;&gt;"",d110cc_csv!$E210,"")</f>
        <v>21</v>
      </c>
      <c r="E210" s="0" t="n">
        <f aca="false">IF($A210&lt;&gt;"",d110cc_csv!$F210,"")</f>
        <v>2</v>
      </c>
      <c r="F210" s="0" t="n">
        <f aca="false">IF($A210&lt;&gt;"",IF(MOD($C210,'Project Description'!$B$9)=0,'Project Description'!$B$9,MOD($C210,'Project Description'!$B$9)),"")</f>
        <v>4</v>
      </c>
      <c r="G210" s="0" t="n">
        <f aca="false">IF($A210&lt;&gt;"",IF(MOD($D210,'Project Description'!$B$7)=0,'Project Description'!$B$7,MOD($D210,'Project Description'!$B$7)),"")</f>
        <v>1</v>
      </c>
      <c r="H210" s="0" t="n">
        <f aca="false">IF($A210&lt;&gt;"",IF(MOD($D210,'Project Description'!$B$8)=0,'Project Description'!$B$8,MOD($D210,'Project Description'!$B$8)),"")</f>
        <v>9</v>
      </c>
      <c r="I210" s="0" t="n">
        <f aca="false">IF($A210&lt;&gt;"",ROUNDUP($C210/'Project Description'!$B$9,0),"")</f>
        <v>2</v>
      </c>
      <c r="J210" s="0" t="n">
        <f aca="false">IF($A210&lt;&gt;"",IF(MOD($A210,'Project Description'!$B$19)=0,'Project Description'!$B$19,MOD($A210,'Project Description'!$B$19)),"")</f>
        <v>9</v>
      </c>
      <c r="K210" s="16" t="n">
        <f aca="false">IF($A210&lt;&gt;"",ROUNDUP(D210/'Project Description'!$B$7,0),"")</f>
        <v>6</v>
      </c>
      <c r="L210" s="0" t="n">
        <f aca="false">IF($A210&lt;&gt;"",(K210-1)*'Project Description'!$B$17+I210,"")</f>
        <v>12</v>
      </c>
      <c r="M210" s="0" t="n">
        <f aca="false">IF($A210&lt;&gt;"",($G210-1)*'Project Description'!$B$9+$F210,"")</f>
        <v>4</v>
      </c>
      <c r="N210" s="0" t="n">
        <f aca="false">IF($A210&lt;&gt;"",IF(VLOOKUP($B210,LineNames!$A$2:$C$111,3,0)="Yes",1,0),"")</f>
        <v>0</v>
      </c>
      <c r="O210" s="0" t="n">
        <f aca="false">IF($A210&lt;&gt;"",($H210-1)*'Project Description'!$B$10+$C210,"")</f>
        <v>89</v>
      </c>
    </row>
    <row collapsed="false" customFormat="false" customHeight="true" hidden="false" ht="13.3" outlineLevel="0" r="211">
      <c r="A211" s="0" t="n">
        <f aca="false">IF(d110cc_csv!$A211&lt;&gt;"",d110cc_csv!$A211,"")</f>
        <v>210</v>
      </c>
      <c r="B211" s="0" t="n">
        <f aca="false">IF($A211&lt;&gt;"",d110cc_csv!$C211,"")</f>
        <v>64</v>
      </c>
      <c r="C211" s="0" t="n">
        <f aca="false">IF($A211&lt;&gt;"",d110cc_csv!$D211,"")</f>
        <v>10</v>
      </c>
      <c r="D211" s="0" t="n">
        <f aca="false">IF($A211&lt;&gt;"",d110cc_csv!$E211,"")</f>
        <v>21</v>
      </c>
      <c r="E211" s="0" t="n">
        <f aca="false">IF($A211&lt;&gt;"",d110cc_csv!$F211,"")</f>
        <v>2</v>
      </c>
      <c r="F211" s="0" t="n">
        <f aca="false">IF($A211&lt;&gt;"",IF(MOD($C211,'Project Description'!$B$9)=0,'Project Description'!$B$9,MOD($C211,'Project Description'!$B$9)),"")</f>
        <v>5</v>
      </c>
      <c r="G211" s="0" t="n">
        <f aca="false">IF($A211&lt;&gt;"",IF(MOD($D211,'Project Description'!$B$7)=0,'Project Description'!$B$7,MOD($D211,'Project Description'!$B$7)),"")</f>
        <v>1</v>
      </c>
      <c r="H211" s="0" t="n">
        <f aca="false">IF($A211&lt;&gt;"",IF(MOD($D211,'Project Description'!$B$8)=0,'Project Description'!$B$8,MOD($D211,'Project Description'!$B$8)),"")</f>
        <v>9</v>
      </c>
      <c r="I211" s="0" t="n">
        <f aca="false">IF($A211&lt;&gt;"",ROUNDUP($C211/'Project Description'!$B$9,0),"")</f>
        <v>2</v>
      </c>
      <c r="J211" s="0" t="n">
        <f aca="false">IF($A211&lt;&gt;"",IF(MOD($A211,'Project Description'!$B$19)=0,'Project Description'!$B$19,MOD($A211,'Project Description'!$B$19)),"")</f>
        <v>10</v>
      </c>
      <c r="K211" s="16" t="n">
        <f aca="false">IF($A211&lt;&gt;"",ROUNDUP(D211/'Project Description'!$B$7,0),"")</f>
        <v>6</v>
      </c>
      <c r="L211" s="0" t="n">
        <f aca="false">IF($A211&lt;&gt;"",(K211-1)*'Project Description'!$B$17+I211,"")</f>
        <v>12</v>
      </c>
      <c r="M211" s="0" t="n">
        <f aca="false">IF($A211&lt;&gt;"",($G211-1)*'Project Description'!$B$9+$F211,"")</f>
        <v>5</v>
      </c>
      <c r="N211" s="0" t="n">
        <f aca="false">IF($A211&lt;&gt;"",IF(VLOOKUP($B211,LineNames!$A$2:$C$111,3,0)="Yes",1,0),"")</f>
        <v>0</v>
      </c>
      <c r="O211" s="0" t="n">
        <f aca="false">IF($A211&lt;&gt;"",($H211-1)*'Project Description'!$B$10+$C211,"")</f>
        <v>90</v>
      </c>
    </row>
    <row collapsed="false" customFormat="false" customHeight="true" hidden="false" ht="13.3" outlineLevel="0" r="212">
      <c r="A212" s="0" t="n">
        <f aca="false">IF(d110cc_csv!$A212&lt;&gt;"",d110cc_csv!$A212,"")</f>
        <v>211</v>
      </c>
      <c r="B212" s="0" t="n">
        <f aca="false">IF($A212&lt;&gt;"",d110cc_csv!$C212,"")</f>
        <v>67</v>
      </c>
      <c r="C212" s="0" t="n">
        <f aca="false">IF($A212&lt;&gt;"",d110cc_csv!$D212,"")</f>
        <v>1</v>
      </c>
      <c r="D212" s="0" t="n">
        <f aca="false">IF($A212&lt;&gt;"",d110cc_csv!$E212,"")</f>
        <v>22</v>
      </c>
      <c r="E212" s="0" t="n">
        <f aca="false">IF($A212&lt;&gt;"",d110cc_csv!$F212,"")</f>
        <v>2</v>
      </c>
      <c r="F212" s="0" t="n">
        <f aca="false">IF($A212&lt;&gt;"",IF(MOD($C212,'Project Description'!$B$9)=0,'Project Description'!$B$9,MOD($C212,'Project Description'!$B$9)),"")</f>
        <v>1</v>
      </c>
      <c r="G212" s="0" t="n">
        <f aca="false">IF($A212&lt;&gt;"",IF(MOD($D212,'Project Description'!$B$7)=0,'Project Description'!$B$7,MOD($D212,'Project Description'!$B$7)),"")</f>
        <v>2</v>
      </c>
      <c r="H212" s="0" t="n">
        <f aca="false">IF($A212&lt;&gt;"",IF(MOD($D212,'Project Description'!$B$8)=0,'Project Description'!$B$8,MOD($D212,'Project Description'!$B$8)),"")</f>
        <v>10</v>
      </c>
      <c r="I212" s="0" t="n">
        <f aca="false">IF($A212&lt;&gt;"",ROUNDUP($C212/'Project Description'!$B$9,0),"")</f>
        <v>1</v>
      </c>
      <c r="J212" s="0" t="n">
        <f aca="false">IF($A212&lt;&gt;"",IF(MOD($A212,'Project Description'!$B$19)=0,'Project Description'!$B$19,MOD($A212,'Project Description'!$B$19)),"")</f>
        <v>11</v>
      </c>
      <c r="K212" s="16" t="n">
        <f aca="false">IF($A212&lt;&gt;"",ROUNDUP(D212/'Project Description'!$B$7,0),"")</f>
        <v>6</v>
      </c>
      <c r="L212" s="0" t="n">
        <f aca="false">IF($A212&lt;&gt;"",(K212-1)*'Project Description'!$B$17+I212,"")</f>
        <v>11</v>
      </c>
      <c r="M212" s="0" t="n">
        <f aca="false">IF($A212&lt;&gt;"",($G212-1)*'Project Description'!$B$9+$F212,"")</f>
        <v>6</v>
      </c>
      <c r="N212" s="0" t="n">
        <f aca="false">IF($A212&lt;&gt;"",IF(VLOOKUP($B212,LineNames!$A$2:$C$111,3,0)="Yes",1,0),"")</f>
        <v>0</v>
      </c>
      <c r="O212" s="0" t="n">
        <f aca="false">IF($A212&lt;&gt;"",($H212-1)*'Project Description'!$B$10+$C212,"")</f>
        <v>91</v>
      </c>
    </row>
    <row collapsed="false" customFormat="false" customHeight="true" hidden="false" ht="13.3" outlineLevel="0" r="213">
      <c r="A213" s="0" t="n">
        <f aca="false">IF(d110cc_csv!$A213&lt;&gt;"",d110cc_csv!$A213,"")</f>
        <v>212</v>
      </c>
      <c r="B213" s="0" t="n">
        <f aca="false">IF($A213&lt;&gt;"",d110cc_csv!$C213,"")</f>
        <v>109</v>
      </c>
      <c r="C213" s="0" t="n">
        <f aca="false">IF($A213&lt;&gt;"",d110cc_csv!$D213,"")</f>
        <v>2</v>
      </c>
      <c r="D213" s="0" t="n">
        <f aca="false">IF($A213&lt;&gt;"",d110cc_csv!$E213,"")</f>
        <v>22</v>
      </c>
      <c r="E213" s="0" t="n">
        <f aca="false">IF($A213&lt;&gt;"",d110cc_csv!$F213,"")</f>
        <v>2</v>
      </c>
      <c r="F213" s="0" t="n">
        <f aca="false">IF($A213&lt;&gt;"",IF(MOD($C213,'Project Description'!$B$9)=0,'Project Description'!$B$9,MOD($C213,'Project Description'!$B$9)),"")</f>
        <v>2</v>
      </c>
      <c r="G213" s="0" t="n">
        <f aca="false">IF($A213&lt;&gt;"",IF(MOD($D213,'Project Description'!$B$7)=0,'Project Description'!$B$7,MOD($D213,'Project Description'!$B$7)),"")</f>
        <v>2</v>
      </c>
      <c r="H213" s="0" t="n">
        <f aca="false">IF($A213&lt;&gt;"",IF(MOD($D213,'Project Description'!$B$8)=0,'Project Description'!$B$8,MOD($D213,'Project Description'!$B$8)),"")</f>
        <v>10</v>
      </c>
      <c r="I213" s="0" t="n">
        <f aca="false">IF($A213&lt;&gt;"",ROUNDUP($C213/'Project Description'!$B$9,0),"")</f>
        <v>1</v>
      </c>
      <c r="J213" s="0" t="n">
        <f aca="false">IF($A213&lt;&gt;"",IF(MOD($A213,'Project Description'!$B$19)=0,'Project Description'!$B$19,MOD($A213,'Project Description'!$B$19)),"")</f>
        <v>12</v>
      </c>
      <c r="K213" s="16" t="n">
        <f aca="false">IF($A213&lt;&gt;"",ROUNDUP(D213/'Project Description'!$B$7,0),"")</f>
        <v>6</v>
      </c>
      <c r="L213" s="0" t="n">
        <f aca="false">IF($A213&lt;&gt;"",(K213-1)*'Project Description'!$B$17+I213,"")</f>
        <v>11</v>
      </c>
      <c r="M213" s="0" t="n">
        <f aca="false">IF($A213&lt;&gt;"",($G213-1)*'Project Description'!$B$9+$F213,"")</f>
        <v>7</v>
      </c>
      <c r="N213" s="0" t="n">
        <f aca="false">IF($A213&lt;&gt;"",IF(VLOOKUP($B213,LineNames!$A$2:$C$111,3,0)="Yes",1,0),"")</f>
        <v>1</v>
      </c>
      <c r="O213" s="0" t="n">
        <f aca="false">IF($A213&lt;&gt;"",($H213-1)*'Project Description'!$B$10+$C213,"")</f>
        <v>92</v>
      </c>
    </row>
    <row collapsed="false" customFormat="false" customHeight="true" hidden="false" ht="13.3" outlineLevel="0" r="214">
      <c r="A214" s="0" t="n">
        <f aca="false">IF(d110cc_csv!$A214&lt;&gt;"",d110cc_csv!$A214,"")</f>
        <v>213</v>
      </c>
      <c r="B214" s="0" t="n">
        <f aca="false">IF($A214&lt;&gt;"",d110cc_csv!$C214,"")</f>
        <v>37</v>
      </c>
      <c r="C214" s="0" t="n">
        <f aca="false">IF($A214&lt;&gt;"",d110cc_csv!$D214,"")</f>
        <v>3</v>
      </c>
      <c r="D214" s="0" t="n">
        <f aca="false">IF($A214&lt;&gt;"",d110cc_csv!$E214,"")</f>
        <v>22</v>
      </c>
      <c r="E214" s="0" t="n">
        <f aca="false">IF($A214&lt;&gt;"",d110cc_csv!$F214,"")</f>
        <v>2</v>
      </c>
      <c r="F214" s="0" t="n">
        <f aca="false">IF($A214&lt;&gt;"",IF(MOD($C214,'Project Description'!$B$9)=0,'Project Description'!$B$9,MOD($C214,'Project Description'!$B$9)),"")</f>
        <v>3</v>
      </c>
      <c r="G214" s="0" t="n">
        <f aca="false">IF($A214&lt;&gt;"",IF(MOD($D214,'Project Description'!$B$7)=0,'Project Description'!$B$7,MOD($D214,'Project Description'!$B$7)),"")</f>
        <v>2</v>
      </c>
      <c r="H214" s="0" t="n">
        <f aca="false">IF($A214&lt;&gt;"",IF(MOD($D214,'Project Description'!$B$8)=0,'Project Description'!$B$8,MOD($D214,'Project Description'!$B$8)),"")</f>
        <v>10</v>
      </c>
      <c r="I214" s="0" t="n">
        <f aca="false">IF($A214&lt;&gt;"",ROUNDUP($C214/'Project Description'!$B$9,0),"")</f>
        <v>1</v>
      </c>
      <c r="J214" s="0" t="n">
        <f aca="false">IF($A214&lt;&gt;"",IF(MOD($A214,'Project Description'!$B$19)=0,'Project Description'!$B$19,MOD($A214,'Project Description'!$B$19)),"")</f>
        <v>13</v>
      </c>
      <c r="K214" s="16" t="n">
        <f aca="false">IF($A214&lt;&gt;"",ROUNDUP(D214/'Project Description'!$B$7,0),"")</f>
        <v>6</v>
      </c>
      <c r="L214" s="0" t="n">
        <f aca="false">IF($A214&lt;&gt;"",(K214-1)*'Project Description'!$B$17+I214,"")</f>
        <v>11</v>
      </c>
      <c r="M214" s="0" t="n">
        <f aca="false">IF($A214&lt;&gt;"",($G214-1)*'Project Description'!$B$9+$F214,"")</f>
        <v>8</v>
      </c>
      <c r="N214" s="0" t="n">
        <f aca="false">IF($A214&lt;&gt;"",IF(VLOOKUP($B214,LineNames!$A$2:$C$111,3,0)="Yes",1,0),"")</f>
        <v>0</v>
      </c>
      <c r="O214" s="0" t="n">
        <f aca="false">IF($A214&lt;&gt;"",($H214-1)*'Project Description'!$B$10+$C214,"")</f>
        <v>93</v>
      </c>
    </row>
    <row collapsed="false" customFormat="false" customHeight="true" hidden="false" ht="13.3" outlineLevel="0" r="215">
      <c r="A215" s="0" t="n">
        <f aca="false">IF(d110cc_csv!$A215&lt;&gt;"",d110cc_csv!$A215,"")</f>
        <v>214</v>
      </c>
      <c r="B215" s="0" t="n">
        <f aca="false">IF($A215&lt;&gt;"",d110cc_csv!$C215,"")</f>
        <v>106</v>
      </c>
      <c r="C215" s="0" t="n">
        <f aca="false">IF($A215&lt;&gt;"",d110cc_csv!$D215,"")</f>
        <v>4</v>
      </c>
      <c r="D215" s="0" t="n">
        <f aca="false">IF($A215&lt;&gt;"",d110cc_csv!$E215,"")</f>
        <v>22</v>
      </c>
      <c r="E215" s="0" t="n">
        <f aca="false">IF($A215&lt;&gt;"",d110cc_csv!$F215,"")</f>
        <v>2</v>
      </c>
      <c r="F215" s="0" t="n">
        <f aca="false">IF($A215&lt;&gt;"",IF(MOD($C215,'Project Description'!$B$9)=0,'Project Description'!$B$9,MOD($C215,'Project Description'!$B$9)),"")</f>
        <v>4</v>
      </c>
      <c r="G215" s="0" t="n">
        <f aca="false">IF($A215&lt;&gt;"",IF(MOD($D215,'Project Description'!$B$7)=0,'Project Description'!$B$7,MOD($D215,'Project Description'!$B$7)),"")</f>
        <v>2</v>
      </c>
      <c r="H215" s="0" t="n">
        <f aca="false">IF($A215&lt;&gt;"",IF(MOD($D215,'Project Description'!$B$8)=0,'Project Description'!$B$8,MOD($D215,'Project Description'!$B$8)),"")</f>
        <v>10</v>
      </c>
      <c r="I215" s="0" t="n">
        <f aca="false">IF($A215&lt;&gt;"",ROUNDUP($C215/'Project Description'!$B$9,0),"")</f>
        <v>1</v>
      </c>
      <c r="J215" s="0" t="n">
        <f aca="false">IF($A215&lt;&gt;"",IF(MOD($A215,'Project Description'!$B$19)=0,'Project Description'!$B$19,MOD($A215,'Project Description'!$B$19)),"")</f>
        <v>14</v>
      </c>
      <c r="K215" s="16" t="n">
        <f aca="false">IF($A215&lt;&gt;"",ROUNDUP(D215/'Project Description'!$B$7,0),"")</f>
        <v>6</v>
      </c>
      <c r="L215" s="0" t="n">
        <f aca="false">IF($A215&lt;&gt;"",(K215-1)*'Project Description'!$B$17+I215,"")</f>
        <v>11</v>
      </c>
      <c r="M215" s="0" t="n">
        <f aca="false">IF($A215&lt;&gt;"",($G215-1)*'Project Description'!$B$9+$F215,"")</f>
        <v>9</v>
      </c>
      <c r="N215" s="0" t="n">
        <f aca="false">IF($A215&lt;&gt;"",IF(VLOOKUP($B215,LineNames!$A$2:$C$111,3,0)="Yes",1,0),"")</f>
        <v>0</v>
      </c>
      <c r="O215" s="0" t="n">
        <f aca="false">IF($A215&lt;&gt;"",($H215-1)*'Project Description'!$B$10+$C215,"")</f>
        <v>94</v>
      </c>
    </row>
    <row collapsed="false" customFormat="false" customHeight="true" hidden="false" ht="13.3" outlineLevel="0" r="216">
      <c r="A216" s="0" t="n">
        <f aca="false">IF(d110cc_csv!$A216&lt;&gt;"",d110cc_csv!$A216,"")</f>
        <v>215</v>
      </c>
      <c r="B216" s="0" t="n">
        <f aca="false">IF($A216&lt;&gt;"",d110cc_csv!$C216,"")</f>
        <v>87</v>
      </c>
      <c r="C216" s="0" t="n">
        <f aca="false">IF($A216&lt;&gt;"",d110cc_csv!$D216,"")</f>
        <v>5</v>
      </c>
      <c r="D216" s="0" t="n">
        <f aca="false">IF($A216&lt;&gt;"",d110cc_csv!$E216,"")</f>
        <v>22</v>
      </c>
      <c r="E216" s="0" t="n">
        <f aca="false">IF($A216&lt;&gt;"",d110cc_csv!$F216,"")</f>
        <v>2</v>
      </c>
      <c r="F216" s="0" t="n">
        <f aca="false">IF($A216&lt;&gt;"",IF(MOD($C216,'Project Description'!$B$9)=0,'Project Description'!$B$9,MOD($C216,'Project Description'!$B$9)),"")</f>
        <v>5</v>
      </c>
      <c r="G216" s="0" t="n">
        <f aca="false">IF($A216&lt;&gt;"",IF(MOD($D216,'Project Description'!$B$7)=0,'Project Description'!$B$7,MOD($D216,'Project Description'!$B$7)),"")</f>
        <v>2</v>
      </c>
      <c r="H216" s="0" t="n">
        <f aca="false">IF($A216&lt;&gt;"",IF(MOD($D216,'Project Description'!$B$8)=0,'Project Description'!$B$8,MOD($D216,'Project Description'!$B$8)),"")</f>
        <v>10</v>
      </c>
      <c r="I216" s="0" t="n">
        <f aca="false">IF($A216&lt;&gt;"",ROUNDUP($C216/'Project Description'!$B$9,0),"")</f>
        <v>1</v>
      </c>
      <c r="J216" s="0" t="n">
        <f aca="false">IF($A216&lt;&gt;"",IF(MOD($A216,'Project Description'!$B$19)=0,'Project Description'!$B$19,MOD($A216,'Project Description'!$B$19)),"")</f>
        <v>15</v>
      </c>
      <c r="K216" s="16" t="n">
        <f aca="false">IF($A216&lt;&gt;"",ROUNDUP(D216/'Project Description'!$B$7,0),"")</f>
        <v>6</v>
      </c>
      <c r="L216" s="0" t="n">
        <f aca="false">IF($A216&lt;&gt;"",(K216-1)*'Project Description'!$B$17+I216,"")</f>
        <v>11</v>
      </c>
      <c r="M216" s="0" t="n">
        <f aca="false">IF($A216&lt;&gt;"",($G216-1)*'Project Description'!$B$9+$F216,"")</f>
        <v>10</v>
      </c>
      <c r="N216" s="0" t="n">
        <f aca="false">IF($A216&lt;&gt;"",IF(VLOOKUP($B216,LineNames!$A$2:$C$111,3,0)="Yes",1,0),"")</f>
        <v>0</v>
      </c>
      <c r="O216" s="0" t="n">
        <f aca="false">IF($A216&lt;&gt;"",($H216-1)*'Project Description'!$B$10+$C216,"")</f>
        <v>95</v>
      </c>
    </row>
    <row collapsed="false" customFormat="false" customHeight="true" hidden="false" ht="13.3" outlineLevel="0" r="217">
      <c r="A217" s="0" t="n">
        <f aca="false">IF(d110cc_csv!$A217&lt;&gt;"",d110cc_csv!$A217,"")</f>
        <v>216</v>
      </c>
      <c r="B217" s="0" t="n">
        <f aca="false">IF($A217&lt;&gt;"",d110cc_csv!$C217,"")</f>
        <v>16</v>
      </c>
      <c r="C217" s="0" t="n">
        <f aca="false">IF($A217&lt;&gt;"",d110cc_csv!$D217,"")</f>
        <v>6</v>
      </c>
      <c r="D217" s="0" t="n">
        <f aca="false">IF($A217&lt;&gt;"",d110cc_csv!$E217,"")</f>
        <v>22</v>
      </c>
      <c r="E217" s="0" t="n">
        <f aca="false">IF($A217&lt;&gt;"",d110cc_csv!$F217,"")</f>
        <v>2</v>
      </c>
      <c r="F217" s="0" t="n">
        <f aca="false">IF($A217&lt;&gt;"",IF(MOD($C217,'Project Description'!$B$9)=0,'Project Description'!$B$9,MOD($C217,'Project Description'!$B$9)),"")</f>
        <v>1</v>
      </c>
      <c r="G217" s="0" t="n">
        <f aca="false">IF($A217&lt;&gt;"",IF(MOD($D217,'Project Description'!$B$7)=0,'Project Description'!$B$7,MOD($D217,'Project Description'!$B$7)),"")</f>
        <v>2</v>
      </c>
      <c r="H217" s="0" t="n">
        <f aca="false">IF($A217&lt;&gt;"",IF(MOD($D217,'Project Description'!$B$8)=0,'Project Description'!$B$8,MOD($D217,'Project Description'!$B$8)),"")</f>
        <v>10</v>
      </c>
      <c r="I217" s="0" t="n">
        <f aca="false">IF($A217&lt;&gt;"",ROUNDUP($C217/'Project Description'!$B$9,0),"")</f>
        <v>2</v>
      </c>
      <c r="J217" s="0" t="n">
        <f aca="false">IF($A217&lt;&gt;"",IF(MOD($A217,'Project Description'!$B$19)=0,'Project Description'!$B$19,MOD($A217,'Project Description'!$B$19)),"")</f>
        <v>16</v>
      </c>
      <c r="K217" s="16" t="n">
        <f aca="false">IF($A217&lt;&gt;"",ROUNDUP(D217/'Project Description'!$B$7,0),"")</f>
        <v>6</v>
      </c>
      <c r="L217" s="0" t="n">
        <f aca="false">IF($A217&lt;&gt;"",(K217-1)*'Project Description'!$B$17+I217,"")</f>
        <v>12</v>
      </c>
      <c r="M217" s="0" t="n">
        <f aca="false">IF($A217&lt;&gt;"",($G217-1)*'Project Description'!$B$9+$F217,"")</f>
        <v>6</v>
      </c>
      <c r="N217" s="0" t="n">
        <f aca="false">IF($A217&lt;&gt;"",IF(VLOOKUP($B217,LineNames!$A$2:$C$111,3,0)="Yes",1,0),"")</f>
        <v>0</v>
      </c>
      <c r="O217" s="0" t="n">
        <f aca="false">IF($A217&lt;&gt;"",($H217-1)*'Project Description'!$B$10+$C217,"")</f>
        <v>96</v>
      </c>
    </row>
    <row collapsed="false" customFormat="false" customHeight="true" hidden="false" ht="13.3" outlineLevel="0" r="218">
      <c r="A218" s="0" t="n">
        <f aca="false">IF(d110cc_csv!$A218&lt;&gt;"",d110cc_csv!$A218,"")</f>
        <v>217</v>
      </c>
      <c r="B218" s="0" t="n">
        <f aca="false">IF($A218&lt;&gt;"",d110cc_csv!$C218,"")</f>
        <v>35</v>
      </c>
      <c r="C218" s="0" t="n">
        <f aca="false">IF($A218&lt;&gt;"",d110cc_csv!$D218,"")</f>
        <v>7</v>
      </c>
      <c r="D218" s="0" t="n">
        <f aca="false">IF($A218&lt;&gt;"",d110cc_csv!$E218,"")</f>
        <v>22</v>
      </c>
      <c r="E218" s="0" t="n">
        <f aca="false">IF($A218&lt;&gt;"",d110cc_csv!$F218,"")</f>
        <v>2</v>
      </c>
      <c r="F218" s="0" t="n">
        <f aca="false">IF($A218&lt;&gt;"",IF(MOD($C218,'Project Description'!$B$9)=0,'Project Description'!$B$9,MOD($C218,'Project Description'!$B$9)),"")</f>
        <v>2</v>
      </c>
      <c r="G218" s="0" t="n">
        <f aca="false">IF($A218&lt;&gt;"",IF(MOD($D218,'Project Description'!$B$7)=0,'Project Description'!$B$7,MOD($D218,'Project Description'!$B$7)),"")</f>
        <v>2</v>
      </c>
      <c r="H218" s="0" t="n">
        <f aca="false">IF($A218&lt;&gt;"",IF(MOD($D218,'Project Description'!$B$8)=0,'Project Description'!$B$8,MOD($D218,'Project Description'!$B$8)),"")</f>
        <v>10</v>
      </c>
      <c r="I218" s="0" t="n">
        <f aca="false">IF($A218&lt;&gt;"",ROUNDUP($C218/'Project Description'!$B$9,0),"")</f>
        <v>2</v>
      </c>
      <c r="J218" s="0" t="n">
        <f aca="false">IF($A218&lt;&gt;"",IF(MOD($A218,'Project Description'!$B$19)=0,'Project Description'!$B$19,MOD($A218,'Project Description'!$B$19)),"")</f>
        <v>17</v>
      </c>
      <c r="K218" s="16" t="n">
        <f aca="false">IF($A218&lt;&gt;"",ROUNDUP(D218/'Project Description'!$B$7,0),"")</f>
        <v>6</v>
      </c>
      <c r="L218" s="0" t="n">
        <f aca="false">IF($A218&lt;&gt;"",(K218-1)*'Project Description'!$B$17+I218,"")</f>
        <v>12</v>
      </c>
      <c r="M218" s="0" t="n">
        <f aca="false">IF($A218&lt;&gt;"",($G218-1)*'Project Description'!$B$9+$F218,"")</f>
        <v>7</v>
      </c>
      <c r="N218" s="0" t="n">
        <f aca="false">IF($A218&lt;&gt;"",IF(VLOOKUP($B218,LineNames!$A$2:$C$111,3,0)="Yes",1,0),"")</f>
        <v>0</v>
      </c>
      <c r="O218" s="0" t="n">
        <f aca="false">IF($A218&lt;&gt;"",($H218-1)*'Project Description'!$B$10+$C218,"")</f>
        <v>97</v>
      </c>
    </row>
    <row collapsed="false" customFormat="false" customHeight="true" hidden="false" ht="13.3" outlineLevel="0" r="219">
      <c r="A219" s="0" t="n">
        <f aca="false">IF(d110cc_csv!$A219&lt;&gt;"",d110cc_csv!$A219,"")</f>
        <v>218</v>
      </c>
      <c r="B219" s="0" t="n">
        <f aca="false">IF($A219&lt;&gt;"",d110cc_csv!$C219,"")</f>
        <v>109</v>
      </c>
      <c r="C219" s="0" t="n">
        <f aca="false">IF($A219&lt;&gt;"",d110cc_csv!$D219,"")</f>
        <v>8</v>
      </c>
      <c r="D219" s="0" t="n">
        <f aca="false">IF($A219&lt;&gt;"",d110cc_csv!$E219,"")</f>
        <v>22</v>
      </c>
      <c r="E219" s="0" t="n">
        <f aca="false">IF($A219&lt;&gt;"",d110cc_csv!$F219,"")</f>
        <v>2</v>
      </c>
      <c r="F219" s="0" t="n">
        <f aca="false">IF($A219&lt;&gt;"",IF(MOD($C219,'Project Description'!$B$9)=0,'Project Description'!$B$9,MOD($C219,'Project Description'!$B$9)),"")</f>
        <v>3</v>
      </c>
      <c r="G219" s="0" t="n">
        <f aca="false">IF($A219&lt;&gt;"",IF(MOD($D219,'Project Description'!$B$7)=0,'Project Description'!$B$7,MOD($D219,'Project Description'!$B$7)),"")</f>
        <v>2</v>
      </c>
      <c r="H219" s="0" t="n">
        <f aca="false">IF($A219&lt;&gt;"",IF(MOD($D219,'Project Description'!$B$8)=0,'Project Description'!$B$8,MOD($D219,'Project Description'!$B$8)),"")</f>
        <v>10</v>
      </c>
      <c r="I219" s="0" t="n">
        <f aca="false">IF($A219&lt;&gt;"",ROUNDUP($C219/'Project Description'!$B$9,0),"")</f>
        <v>2</v>
      </c>
      <c r="J219" s="0" t="n">
        <f aca="false">IF($A219&lt;&gt;"",IF(MOD($A219,'Project Description'!$B$19)=0,'Project Description'!$B$19,MOD($A219,'Project Description'!$B$19)),"")</f>
        <v>18</v>
      </c>
      <c r="K219" s="16" t="n">
        <f aca="false">IF($A219&lt;&gt;"",ROUNDUP(D219/'Project Description'!$B$7,0),"")</f>
        <v>6</v>
      </c>
      <c r="L219" s="0" t="n">
        <f aca="false">IF($A219&lt;&gt;"",(K219-1)*'Project Description'!$B$17+I219,"")</f>
        <v>12</v>
      </c>
      <c r="M219" s="0" t="n">
        <f aca="false">IF($A219&lt;&gt;"",($G219-1)*'Project Description'!$B$9+$F219,"")</f>
        <v>8</v>
      </c>
      <c r="N219" s="0" t="n">
        <f aca="false">IF($A219&lt;&gt;"",IF(VLOOKUP($B219,LineNames!$A$2:$C$111,3,0)="Yes",1,0),"")</f>
        <v>1</v>
      </c>
      <c r="O219" s="0" t="n">
        <f aca="false">IF($A219&lt;&gt;"",($H219-1)*'Project Description'!$B$10+$C219,"")</f>
        <v>98</v>
      </c>
    </row>
    <row collapsed="false" customFormat="false" customHeight="true" hidden="false" ht="13.3" outlineLevel="0" r="220">
      <c r="A220" s="0" t="n">
        <f aca="false">IF(d110cc_csv!$A220&lt;&gt;"",d110cc_csv!$A220,"")</f>
        <v>219</v>
      </c>
      <c r="B220" s="0" t="n">
        <f aca="false">IF($A220&lt;&gt;"",d110cc_csv!$C220,"")</f>
        <v>65</v>
      </c>
      <c r="C220" s="0" t="n">
        <f aca="false">IF($A220&lt;&gt;"",d110cc_csv!$D220,"")</f>
        <v>9</v>
      </c>
      <c r="D220" s="0" t="n">
        <f aca="false">IF($A220&lt;&gt;"",d110cc_csv!$E220,"")</f>
        <v>22</v>
      </c>
      <c r="E220" s="0" t="n">
        <f aca="false">IF($A220&lt;&gt;"",d110cc_csv!$F220,"")</f>
        <v>2</v>
      </c>
      <c r="F220" s="0" t="n">
        <f aca="false">IF($A220&lt;&gt;"",IF(MOD($C220,'Project Description'!$B$9)=0,'Project Description'!$B$9,MOD($C220,'Project Description'!$B$9)),"")</f>
        <v>4</v>
      </c>
      <c r="G220" s="0" t="n">
        <f aca="false">IF($A220&lt;&gt;"",IF(MOD($D220,'Project Description'!$B$7)=0,'Project Description'!$B$7,MOD($D220,'Project Description'!$B$7)),"")</f>
        <v>2</v>
      </c>
      <c r="H220" s="0" t="n">
        <f aca="false">IF($A220&lt;&gt;"",IF(MOD($D220,'Project Description'!$B$8)=0,'Project Description'!$B$8,MOD($D220,'Project Description'!$B$8)),"")</f>
        <v>10</v>
      </c>
      <c r="I220" s="0" t="n">
        <f aca="false">IF($A220&lt;&gt;"",ROUNDUP($C220/'Project Description'!$B$9,0),"")</f>
        <v>2</v>
      </c>
      <c r="J220" s="0" t="n">
        <f aca="false">IF($A220&lt;&gt;"",IF(MOD($A220,'Project Description'!$B$19)=0,'Project Description'!$B$19,MOD($A220,'Project Description'!$B$19)),"")</f>
        <v>19</v>
      </c>
      <c r="K220" s="16" t="n">
        <f aca="false">IF($A220&lt;&gt;"",ROUNDUP(D220/'Project Description'!$B$7,0),"")</f>
        <v>6</v>
      </c>
      <c r="L220" s="0" t="n">
        <f aca="false">IF($A220&lt;&gt;"",(K220-1)*'Project Description'!$B$17+I220,"")</f>
        <v>12</v>
      </c>
      <c r="M220" s="0" t="n">
        <f aca="false">IF($A220&lt;&gt;"",($G220-1)*'Project Description'!$B$9+$F220,"")</f>
        <v>9</v>
      </c>
      <c r="N220" s="0" t="n">
        <f aca="false">IF($A220&lt;&gt;"",IF(VLOOKUP($B220,LineNames!$A$2:$C$111,3,0)="Yes",1,0),"")</f>
        <v>0</v>
      </c>
      <c r="O220" s="0" t="n">
        <f aca="false">IF($A220&lt;&gt;"",($H220-1)*'Project Description'!$B$10+$C220,"")</f>
        <v>99</v>
      </c>
    </row>
    <row collapsed="false" customFormat="false" customHeight="true" hidden="false" ht="13.3" outlineLevel="0" r="221">
      <c r="A221" s="0" t="n">
        <f aca="false">IF(d110cc_csv!$A221&lt;&gt;"",d110cc_csv!$A221,"")</f>
        <v>220</v>
      </c>
      <c r="B221" s="0" t="n">
        <f aca="false">IF($A221&lt;&gt;"",d110cc_csv!$C221,"")</f>
        <v>48</v>
      </c>
      <c r="C221" s="0" t="n">
        <f aca="false">IF($A221&lt;&gt;"",d110cc_csv!$D221,"")</f>
        <v>10</v>
      </c>
      <c r="D221" s="0" t="n">
        <f aca="false">IF($A221&lt;&gt;"",d110cc_csv!$E221,"")</f>
        <v>22</v>
      </c>
      <c r="E221" s="0" t="n">
        <f aca="false">IF($A221&lt;&gt;"",d110cc_csv!$F221,"")</f>
        <v>2</v>
      </c>
      <c r="F221" s="0" t="n">
        <f aca="false">IF($A221&lt;&gt;"",IF(MOD($C221,'Project Description'!$B$9)=0,'Project Description'!$B$9,MOD($C221,'Project Description'!$B$9)),"")</f>
        <v>5</v>
      </c>
      <c r="G221" s="0" t="n">
        <f aca="false">IF($A221&lt;&gt;"",IF(MOD($D221,'Project Description'!$B$7)=0,'Project Description'!$B$7,MOD($D221,'Project Description'!$B$7)),"")</f>
        <v>2</v>
      </c>
      <c r="H221" s="0" t="n">
        <f aca="false">IF($A221&lt;&gt;"",IF(MOD($D221,'Project Description'!$B$8)=0,'Project Description'!$B$8,MOD($D221,'Project Description'!$B$8)),"")</f>
        <v>10</v>
      </c>
      <c r="I221" s="0" t="n">
        <f aca="false">IF($A221&lt;&gt;"",ROUNDUP($C221/'Project Description'!$B$9,0),"")</f>
        <v>2</v>
      </c>
      <c r="J221" s="0" t="n">
        <f aca="false">IF($A221&lt;&gt;"",IF(MOD($A221,'Project Description'!$B$19)=0,'Project Description'!$B$19,MOD($A221,'Project Description'!$B$19)),"")</f>
        <v>20</v>
      </c>
      <c r="K221" s="16" t="n">
        <f aca="false">IF($A221&lt;&gt;"",ROUNDUP(D221/'Project Description'!$B$7,0),"")</f>
        <v>6</v>
      </c>
      <c r="L221" s="0" t="n">
        <f aca="false">IF($A221&lt;&gt;"",(K221-1)*'Project Description'!$B$17+I221,"")</f>
        <v>12</v>
      </c>
      <c r="M221" s="0" t="n">
        <f aca="false">IF($A221&lt;&gt;"",($G221-1)*'Project Description'!$B$9+$F221,"")</f>
        <v>10</v>
      </c>
      <c r="N221" s="0" t="n">
        <f aca="false">IF($A221&lt;&gt;"",IF(VLOOKUP($B221,LineNames!$A$2:$C$111,3,0)="Yes",1,0),"")</f>
        <v>0</v>
      </c>
      <c r="O221" s="0" t="n">
        <f aca="false">IF($A221&lt;&gt;"",($H221-1)*'Project Description'!$B$10+$C221,"")</f>
        <v>100</v>
      </c>
    </row>
    <row collapsed="false" customFormat="false" customHeight="true" hidden="false" ht="13.3" outlineLevel="0" r="222">
      <c r="A222" s="0" t="n">
        <f aca="false">IF(d110cc_csv!$A222&lt;&gt;"",d110cc_csv!$A222,"")</f>
        <v>221</v>
      </c>
      <c r="B222" s="0" t="n">
        <f aca="false">IF($A222&lt;&gt;"",d110cc_csv!$C222,"")</f>
        <v>30</v>
      </c>
      <c r="C222" s="0" t="n">
        <f aca="false">IF($A222&lt;&gt;"",d110cc_csv!$D222,"")</f>
        <v>1</v>
      </c>
      <c r="D222" s="0" t="n">
        <f aca="false">IF($A222&lt;&gt;"",d110cc_csv!$E222,"")</f>
        <v>23</v>
      </c>
      <c r="E222" s="0" t="n">
        <f aca="false">IF($A222&lt;&gt;"",d110cc_csv!$F222,"")</f>
        <v>2</v>
      </c>
      <c r="F222" s="0" t="n">
        <f aca="false">IF($A222&lt;&gt;"",IF(MOD($C222,'Project Description'!$B$9)=0,'Project Description'!$B$9,MOD($C222,'Project Description'!$B$9)),"")</f>
        <v>1</v>
      </c>
      <c r="G222" s="0" t="n">
        <f aca="false">IF($A222&lt;&gt;"",IF(MOD($D222,'Project Description'!$B$7)=0,'Project Description'!$B$7,MOD($D222,'Project Description'!$B$7)),"")</f>
        <v>3</v>
      </c>
      <c r="H222" s="0" t="n">
        <f aca="false">IF($A222&lt;&gt;"",IF(MOD($D222,'Project Description'!$B$8)=0,'Project Description'!$B$8,MOD($D222,'Project Description'!$B$8)),"")</f>
        <v>11</v>
      </c>
      <c r="I222" s="0" t="n">
        <f aca="false">IF($A222&lt;&gt;"",ROUNDUP($C222/'Project Description'!$B$9,0),"")</f>
        <v>1</v>
      </c>
      <c r="J222" s="0" t="n">
        <f aca="false">IF($A222&lt;&gt;"",IF(MOD($A222,'Project Description'!$B$19)=0,'Project Description'!$B$19,MOD($A222,'Project Description'!$B$19)),"")</f>
        <v>21</v>
      </c>
      <c r="K222" s="16" t="n">
        <f aca="false">IF($A222&lt;&gt;"",ROUNDUP(D222/'Project Description'!$B$7,0),"")</f>
        <v>6</v>
      </c>
      <c r="L222" s="0" t="n">
        <f aca="false">IF($A222&lt;&gt;"",(K222-1)*'Project Description'!$B$17+I222,"")</f>
        <v>11</v>
      </c>
      <c r="M222" s="0" t="n">
        <f aca="false">IF($A222&lt;&gt;"",($G222-1)*'Project Description'!$B$9+$F222,"")</f>
        <v>11</v>
      </c>
      <c r="N222" s="0" t="n">
        <f aca="false">IF($A222&lt;&gt;"",IF(VLOOKUP($B222,LineNames!$A$2:$C$111,3,0)="Yes",1,0),"")</f>
        <v>0</v>
      </c>
      <c r="O222" s="0" t="n">
        <f aca="false">IF($A222&lt;&gt;"",($H222-1)*'Project Description'!$B$10+$C222,"")</f>
        <v>101</v>
      </c>
    </row>
    <row collapsed="false" customFormat="false" customHeight="true" hidden="false" ht="13.3" outlineLevel="0" r="223">
      <c r="A223" s="0" t="n">
        <f aca="false">IF(d110cc_csv!$A223&lt;&gt;"",d110cc_csv!$A223,"")</f>
        <v>222</v>
      </c>
      <c r="B223" s="0" t="n">
        <f aca="false">IF($A223&lt;&gt;"",d110cc_csv!$C223,"")</f>
        <v>57</v>
      </c>
      <c r="C223" s="0" t="n">
        <f aca="false">IF($A223&lt;&gt;"",d110cc_csv!$D223,"")</f>
        <v>2</v>
      </c>
      <c r="D223" s="0" t="n">
        <f aca="false">IF($A223&lt;&gt;"",d110cc_csv!$E223,"")</f>
        <v>23</v>
      </c>
      <c r="E223" s="0" t="n">
        <f aca="false">IF($A223&lt;&gt;"",d110cc_csv!$F223,"")</f>
        <v>2</v>
      </c>
      <c r="F223" s="0" t="n">
        <f aca="false">IF($A223&lt;&gt;"",IF(MOD($C223,'Project Description'!$B$9)=0,'Project Description'!$B$9,MOD($C223,'Project Description'!$B$9)),"")</f>
        <v>2</v>
      </c>
      <c r="G223" s="0" t="n">
        <f aca="false">IF($A223&lt;&gt;"",IF(MOD($D223,'Project Description'!$B$7)=0,'Project Description'!$B$7,MOD($D223,'Project Description'!$B$7)),"")</f>
        <v>3</v>
      </c>
      <c r="H223" s="0" t="n">
        <f aca="false">IF($A223&lt;&gt;"",IF(MOD($D223,'Project Description'!$B$8)=0,'Project Description'!$B$8,MOD($D223,'Project Description'!$B$8)),"")</f>
        <v>11</v>
      </c>
      <c r="I223" s="0" t="n">
        <f aca="false">IF($A223&lt;&gt;"",ROUNDUP($C223/'Project Description'!$B$9,0),"")</f>
        <v>1</v>
      </c>
      <c r="J223" s="0" t="n">
        <f aca="false">IF($A223&lt;&gt;"",IF(MOD($A223,'Project Description'!$B$19)=0,'Project Description'!$B$19,MOD($A223,'Project Description'!$B$19)),"")</f>
        <v>22</v>
      </c>
      <c r="K223" s="16" t="n">
        <f aca="false">IF($A223&lt;&gt;"",ROUNDUP(D223/'Project Description'!$B$7,0),"")</f>
        <v>6</v>
      </c>
      <c r="L223" s="0" t="n">
        <f aca="false">IF($A223&lt;&gt;"",(K223-1)*'Project Description'!$B$17+I223,"")</f>
        <v>11</v>
      </c>
      <c r="M223" s="0" t="n">
        <f aca="false">IF($A223&lt;&gt;"",($G223-1)*'Project Description'!$B$9+$F223,"")</f>
        <v>12</v>
      </c>
      <c r="N223" s="0" t="n">
        <f aca="false">IF($A223&lt;&gt;"",IF(VLOOKUP($B223,LineNames!$A$2:$C$111,3,0)="Yes",1,0),"")</f>
        <v>0</v>
      </c>
      <c r="O223" s="0" t="n">
        <f aca="false">IF($A223&lt;&gt;"",($H223-1)*'Project Description'!$B$10+$C223,"")</f>
        <v>102</v>
      </c>
    </row>
    <row collapsed="false" customFormat="false" customHeight="true" hidden="false" ht="13.3" outlineLevel="0" r="224">
      <c r="A224" s="0" t="n">
        <f aca="false">IF(d110cc_csv!$A224&lt;&gt;"",d110cc_csv!$A224,"")</f>
        <v>223</v>
      </c>
      <c r="B224" s="0" t="n">
        <f aca="false">IF($A224&lt;&gt;"",d110cc_csv!$C224,"")</f>
        <v>74</v>
      </c>
      <c r="C224" s="0" t="n">
        <f aca="false">IF($A224&lt;&gt;"",d110cc_csv!$D224,"")</f>
        <v>3</v>
      </c>
      <c r="D224" s="0" t="n">
        <f aca="false">IF($A224&lt;&gt;"",d110cc_csv!$E224,"")</f>
        <v>23</v>
      </c>
      <c r="E224" s="0" t="n">
        <f aca="false">IF($A224&lt;&gt;"",d110cc_csv!$F224,"")</f>
        <v>2</v>
      </c>
      <c r="F224" s="0" t="n">
        <f aca="false">IF($A224&lt;&gt;"",IF(MOD($C224,'Project Description'!$B$9)=0,'Project Description'!$B$9,MOD($C224,'Project Description'!$B$9)),"")</f>
        <v>3</v>
      </c>
      <c r="G224" s="0" t="n">
        <f aca="false">IF($A224&lt;&gt;"",IF(MOD($D224,'Project Description'!$B$7)=0,'Project Description'!$B$7,MOD($D224,'Project Description'!$B$7)),"")</f>
        <v>3</v>
      </c>
      <c r="H224" s="0" t="n">
        <f aca="false">IF($A224&lt;&gt;"",IF(MOD($D224,'Project Description'!$B$8)=0,'Project Description'!$B$8,MOD($D224,'Project Description'!$B$8)),"")</f>
        <v>11</v>
      </c>
      <c r="I224" s="0" t="n">
        <f aca="false">IF($A224&lt;&gt;"",ROUNDUP($C224/'Project Description'!$B$9,0),"")</f>
        <v>1</v>
      </c>
      <c r="J224" s="0" t="n">
        <f aca="false">IF($A224&lt;&gt;"",IF(MOD($A224,'Project Description'!$B$19)=0,'Project Description'!$B$19,MOD($A224,'Project Description'!$B$19)),"")</f>
        <v>23</v>
      </c>
      <c r="K224" s="16" t="n">
        <f aca="false">IF($A224&lt;&gt;"",ROUNDUP(D224/'Project Description'!$B$7,0),"")</f>
        <v>6</v>
      </c>
      <c r="L224" s="0" t="n">
        <f aca="false">IF($A224&lt;&gt;"",(K224-1)*'Project Description'!$B$17+I224,"")</f>
        <v>11</v>
      </c>
      <c r="M224" s="0" t="n">
        <f aca="false">IF($A224&lt;&gt;"",($G224-1)*'Project Description'!$B$9+$F224,"")</f>
        <v>13</v>
      </c>
      <c r="N224" s="0" t="n">
        <f aca="false">IF($A224&lt;&gt;"",IF(VLOOKUP($B224,LineNames!$A$2:$C$111,3,0)="Yes",1,0),"")</f>
        <v>0</v>
      </c>
      <c r="O224" s="0" t="n">
        <f aca="false">IF($A224&lt;&gt;"",($H224-1)*'Project Description'!$B$10+$C224,"")</f>
        <v>103</v>
      </c>
    </row>
    <row collapsed="false" customFormat="false" customHeight="true" hidden="false" ht="13.3" outlineLevel="0" r="225">
      <c r="A225" s="0" t="n">
        <f aca="false">IF(d110cc_csv!$A225&lt;&gt;"",d110cc_csv!$A225,"")</f>
        <v>224</v>
      </c>
      <c r="B225" s="0" t="n">
        <f aca="false">IF($A225&lt;&gt;"",d110cc_csv!$C225,"")</f>
        <v>42</v>
      </c>
      <c r="C225" s="0" t="n">
        <f aca="false">IF($A225&lt;&gt;"",d110cc_csv!$D225,"")</f>
        <v>4</v>
      </c>
      <c r="D225" s="0" t="n">
        <f aca="false">IF($A225&lt;&gt;"",d110cc_csv!$E225,"")</f>
        <v>23</v>
      </c>
      <c r="E225" s="0" t="n">
        <f aca="false">IF($A225&lt;&gt;"",d110cc_csv!$F225,"")</f>
        <v>2</v>
      </c>
      <c r="F225" s="0" t="n">
        <f aca="false">IF($A225&lt;&gt;"",IF(MOD($C225,'Project Description'!$B$9)=0,'Project Description'!$B$9,MOD($C225,'Project Description'!$B$9)),"")</f>
        <v>4</v>
      </c>
      <c r="G225" s="0" t="n">
        <f aca="false">IF($A225&lt;&gt;"",IF(MOD($D225,'Project Description'!$B$7)=0,'Project Description'!$B$7,MOD($D225,'Project Description'!$B$7)),"")</f>
        <v>3</v>
      </c>
      <c r="H225" s="0" t="n">
        <f aca="false">IF($A225&lt;&gt;"",IF(MOD($D225,'Project Description'!$B$8)=0,'Project Description'!$B$8,MOD($D225,'Project Description'!$B$8)),"")</f>
        <v>11</v>
      </c>
      <c r="I225" s="0" t="n">
        <f aca="false">IF($A225&lt;&gt;"",ROUNDUP($C225/'Project Description'!$B$9,0),"")</f>
        <v>1</v>
      </c>
      <c r="J225" s="0" t="n">
        <f aca="false">IF($A225&lt;&gt;"",IF(MOD($A225,'Project Description'!$B$19)=0,'Project Description'!$B$19,MOD($A225,'Project Description'!$B$19)),"")</f>
        <v>24</v>
      </c>
      <c r="K225" s="16" t="n">
        <f aca="false">IF($A225&lt;&gt;"",ROUNDUP(D225/'Project Description'!$B$7,0),"")</f>
        <v>6</v>
      </c>
      <c r="L225" s="0" t="n">
        <f aca="false">IF($A225&lt;&gt;"",(K225-1)*'Project Description'!$B$17+I225,"")</f>
        <v>11</v>
      </c>
      <c r="M225" s="0" t="n">
        <f aca="false">IF($A225&lt;&gt;"",($G225-1)*'Project Description'!$B$9+$F225,"")</f>
        <v>14</v>
      </c>
      <c r="N225" s="0" t="n">
        <f aca="false">IF($A225&lt;&gt;"",IF(VLOOKUP($B225,LineNames!$A$2:$C$111,3,0)="Yes",1,0),"")</f>
        <v>0</v>
      </c>
      <c r="O225" s="0" t="n">
        <f aca="false">IF($A225&lt;&gt;"",($H225-1)*'Project Description'!$B$10+$C225,"")</f>
        <v>104</v>
      </c>
    </row>
    <row collapsed="false" customFormat="false" customHeight="true" hidden="false" ht="13.3" outlineLevel="0" r="226">
      <c r="A226" s="0" t="n">
        <f aca="false">IF(d110cc_csv!$A226&lt;&gt;"",d110cc_csv!$A226,"")</f>
        <v>225</v>
      </c>
      <c r="B226" s="0" t="n">
        <f aca="false">IF($A226&lt;&gt;"",d110cc_csv!$C226,"")</f>
        <v>60</v>
      </c>
      <c r="C226" s="0" t="n">
        <f aca="false">IF($A226&lt;&gt;"",d110cc_csv!$D226,"")</f>
        <v>5</v>
      </c>
      <c r="D226" s="0" t="n">
        <f aca="false">IF($A226&lt;&gt;"",d110cc_csv!$E226,"")</f>
        <v>23</v>
      </c>
      <c r="E226" s="0" t="n">
        <f aca="false">IF($A226&lt;&gt;"",d110cc_csv!$F226,"")</f>
        <v>2</v>
      </c>
      <c r="F226" s="0" t="n">
        <f aca="false">IF($A226&lt;&gt;"",IF(MOD($C226,'Project Description'!$B$9)=0,'Project Description'!$B$9,MOD($C226,'Project Description'!$B$9)),"")</f>
        <v>5</v>
      </c>
      <c r="G226" s="0" t="n">
        <f aca="false">IF($A226&lt;&gt;"",IF(MOD($D226,'Project Description'!$B$7)=0,'Project Description'!$B$7,MOD($D226,'Project Description'!$B$7)),"")</f>
        <v>3</v>
      </c>
      <c r="H226" s="0" t="n">
        <f aca="false">IF($A226&lt;&gt;"",IF(MOD($D226,'Project Description'!$B$8)=0,'Project Description'!$B$8,MOD($D226,'Project Description'!$B$8)),"")</f>
        <v>11</v>
      </c>
      <c r="I226" s="0" t="n">
        <f aca="false">IF($A226&lt;&gt;"",ROUNDUP($C226/'Project Description'!$B$9,0),"")</f>
        <v>1</v>
      </c>
      <c r="J226" s="0" t="n">
        <f aca="false">IF($A226&lt;&gt;"",IF(MOD($A226,'Project Description'!$B$19)=0,'Project Description'!$B$19,MOD($A226,'Project Description'!$B$19)),"")</f>
        <v>25</v>
      </c>
      <c r="K226" s="16" t="n">
        <f aca="false">IF($A226&lt;&gt;"",ROUNDUP(D226/'Project Description'!$B$7,0),"")</f>
        <v>6</v>
      </c>
      <c r="L226" s="0" t="n">
        <f aca="false">IF($A226&lt;&gt;"",(K226-1)*'Project Description'!$B$17+I226,"")</f>
        <v>11</v>
      </c>
      <c r="M226" s="0" t="n">
        <f aca="false">IF($A226&lt;&gt;"",($G226-1)*'Project Description'!$B$9+$F226,"")</f>
        <v>15</v>
      </c>
      <c r="N226" s="0" t="n">
        <f aca="false">IF($A226&lt;&gt;"",IF(VLOOKUP($B226,LineNames!$A$2:$C$111,3,0)="Yes",1,0),"")</f>
        <v>0</v>
      </c>
      <c r="O226" s="0" t="n">
        <f aca="false">IF($A226&lt;&gt;"",($H226-1)*'Project Description'!$B$10+$C226,"")</f>
        <v>105</v>
      </c>
    </row>
    <row collapsed="false" customFormat="false" customHeight="true" hidden="false" ht="13.3" outlineLevel="0" r="227">
      <c r="A227" s="0" t="n">
        <f aca="false">IF(d110cc_csv!$A227&lt;&gt;"",d110cc_csv!$A227,"")</f>
        <v>226</v>
      </c>
      <c r="B227" s="0" t="n">
        <f aca="false">IF($A227&lt;&gt;"",d110cc_csv!$C227,"")</f>
        <v>58</v>
      </c>
      <c r="C227" s="0" t="n">
        <f aca="false">IF($A227&lt;&gt;"",d110cc_csv!$D227,"")</f>
        <v>6</v>
      </c>
      <c r="D227" s="0" t="n">
        <f aca="false">IF($A227&lt;&gt;"",d110cc_csv!$E227,"")</f>
        <v>23</v>
      </c>
      <c r="E227" s="0" t="n">
        <f aca="false">IF($A227&lt;&gt;"",d110cc_csv!$F227,"")</f>
        <v>2</v>
      </c>
      <c r="F227" s="0" t="n">
        <f aca="false">IF($A227&lt;&gt;"",IF(MOD($C227,'Project Description'!$B$9)=0,'Project Description'!$B$9,MOD($C227,'Project Description'!$B$9)),"")</f>
        <v>1</v>
      </c>
      <c r="G227" s="0" t="n">
        <f aca="false">IF($A227&lt;&gt;"",IF(MOD($D227,'Project Description'!$B$7)=0,'Project Description'!$B$7,MOD($D227,'Project Description'!$B$7)),"")</f>
        <v>3</v>
      </c>
      <c r="H227" s="0" t="n">
        <f aca="false">IF($A227&lt;&gt;"",IF(MOD($D227,'Project Description'!$B$8)=0,'Project Description'!$B$8,MOD($D227,'Project Description'!$B$8)),"")</f>
        <v>11</v>
      </c>
      <c r="I227" s="0" t="n">
        <f aca="false">IF($A227&lt;&gt;"",ROUNDUP($C227/'Project Description'!$B$9,0),"")</f>
        <v>2</v>
      </c>
      <c r="J227" s="0" t="n">
        <f aca="false">IF($A227&lt;&gt;"",IF(MOD($A227,'Project Description'!$B$19)=0,'Project Description'!$B$19,MOD($A227,'Project Description'!$B$19)),"")</f>
        <v>26</v>
      </c>
      <c r="K227" s="16" t="n">
        <f aca="false">IF($A227&lt;&gt;"",ROUNDUP(D227/'Project Description'!$B$7,0),"")</f>
        <v>6</v>
      </c>
      <c r="L227" s="0" t="n">
        <f aca="false">IF($A227&lt;&gt;"",(K227-1)*'Project Description'!$B$17+I227,"")</f>
        <v>12</v>
      </c>
      <c r="M227" s="0" t="n">
        <f aca="false">IF($A227&lt;&gt;"",($G227-1)*'Project Description'!$B$9+$F227,"")</f>
        <v>11</v>
      </c>
      <c r="N227" s="0" t="n">
        <f aca="false">IF($A227&lt;&gt;"",IF(VLOOKUP($B227,LineNames!$A$2:$C$111,3,0)="Yes",1,0),"")</f>
        <v>0</v>
      </c>
      <c r="O227" s="0" t="n">
        <f aca="false">IF($A227&lt;&gt;"",($H227-1)*'Project Description'!$B$10+$C227,"")</f>
        <v>106</v>
      </c>
    </row>
    <row collapsed="false" customFormat="false" customHeight="true" hidden="false" ht="13.3" outlineLevel="0" r="228">
      <c r="A228" s="0" t="n">
        <f aca="false">IF(d110cc_csv!$A228&lt;&gt;"",d110cc_csv!$A228,"")</f>
        <v>227</v>
      </c>
      <c r="B228" s="0" t="n">
        <f aca="false">IF($A228&lt;&gt;"",d110cc_csv!$C228,"")</f>
        <v>36</v>
      </c>
      <c r="C228" s="0" t="n">
        <f aca="false">IF($A228&lt;&gt;"",d110cc_csv!$D228,"")</f>
        <v>7</v>
      </c>
      <c r="D228" s="0" t="n">
        <f aca="false">IF($A228&lt;&gt;"",d110cc_csv!$E228,"")</f>
        <v>23</v>
      </c>
      <c r="E228" s="0" t="n">
        <f aca="false">IF($A228&lt;&gt;"",d110cc_csv!$F228,"")</f>
        <v>2</v>
      </c>
      <c r="F228" s="0" t="n">
        <f aca="false">IF($A228&lt;&gt;"",IF(MOD($C228,'Project Description'!$B$9)=0,'Project Description'!$B$9,MOD($C228,'Project Description'!$B$9)),"")</f>
        <v>2</v>
      </c>
      <c r="G228" s="0" t="n">
        <f aca="false">IF($A228&lt;&gt;"",IF(MOD($D228,'Project Description'!$B$7)=0,'Project Description'!$B$7,MOD($D228,'Project Description'!$B$7)),"")</f>
        <v>3</v>
      </c>
      <c r="H228" s="0" t="n">
        <f aca="false">IF($A228&lt;&gt;"",IF(MOD($D228,'Project Description'!$B$8)=0,'Project Description'!$B$8,MOD($D228,'Project Description'!$B$8)),"")</f>
        <v>11</v>
      </c>
      <c r="I228" s="0" t="n">
        <f aca="false">IF($A228&lt;&gt;"",ROUNDUP($C228/'Project Description'!$B$9,0),"")</f>
        <v>2</v>
      </c>
      <c r="J228" s="0" t="n">
        <f aca="false">IF($A228&lt;&gt;"",IF(MOD($A228,'Project Description'!$B$19)=0,'Project Description'!$B$19,MOD($A228,'Project Description'!$B$19)),"")</f>
        <v>27</v>
      </c>
      <c r="K228" s="16" t="n">
        <f aca="false">IF($A228&lt;&gt;"",ROUNDUP(D228/'Project Description'!$B$7,0),"")</f>
        <v>6</v>
      </c>
      <c r="L228" s="0" t="n">
        <f aca="false">IF($A228&lt;&gt;"",(K228-1)*'Project Description'!$B$17+I228,"")</f>
        <v>12</v>
      </c>
      <c r="M228" s="0" t="n">
        <f aca="false">IF($A228&lt;&gt;"",($G228-1)*'Project Description'!$B$9+$F228,"")</f>
        <v>12</v>
      </c>
      <c r="N228" s="0" t="n">
        <f aca="false">IF($A228&lt;&gt;"",IF(VLOOKUP($B228,LineNames!$A$2:$C$111,3,0)="Yes",1,0),"")</f>
        <v>0</v>
      </c>
      <c r="O228" s="0" t="n">
        <f aca="false">IF($A228&lt;&gt;"",($H228-1)*'Project Description'!$B$10+$C228,"")</f>
        <v>107</v>
      </c>
    </row>
    <row collapsed="false" customFormat="false" customHeight="true" hidden="false" ht="13.3" outlineLevel="0" r="229">
      <c r="A229" s="0" t="n">
        <f aca="false">IF(d110cc_csv!$A229&lt;&gt;"",d110cc_csv!$A229,"")</f>
        <v>228</v>
      </c>
      <c r="B229" s="0" t="n">
        <f aca="false">IF($A229&lt;&gt;"",d110cc_csv!$C229,"")</f>
        <v>72</v>
      </c>
      <c r="C229" s="0" t="n">
        <f aca="false">IF($A229&lt;&gt;"",d110cc_csv!$D229,"")</f>
        <v>8</v>
      </c>
      <c r="D229" s="0" t="n">
        <f aca="false">IF($A229&lt;&gt;"",d110cc_csv!$E229,"")</f>
        <v>23</v>
      </c>
      <c r="E229" s="0" t="n">
        <f aca="false">IF($A229&lt;&gt;"",d110cc_csv!$F229,"")</f>
        <v>2</v>
      </c>
      <c r="F229" s="0" t="n">
        <f aca="false">IF($A229&lt;&gt;"",IF(MOD($C229,'Project Description'!$B$9)=0,'Project Description'!$B$9,MOD($C229,'Project Description'!$B$9)),"")</f>
        <v>3</v>
      </c>
      <c r="G229" s="0" t="n">
        <f aca="false">IF($A229&lt;&gt;"",IF(MOD($D229,'Project Description'!$B$7)=0,'Project Description'!$B$7,MOD($D229,'Project Description'!$B$7)),"")</f>
        <v>3</v>
      </c>
      <c r="H229" s="0" t="n">
        <f aca="false">IF($A229&lt;&gt;"",IF(MOD($D229,'Project Description'!$B$8)=0,'Project Description'!$B$8,MOD($D229,'Project Description'!$B$8)),"")</f>
        <v>11</v>
      </c>
      <c r="I229" s="0" t="n">
        <f aca="false">IF($A229&lt;&gt;"",ROUNDUP($C229/'Project Description'!$B$9,0),"")</f>
        <v>2</v>
      </c>
      <c r="J229" s="0" t="n">
        <f aca="false">IF($A229&lt;&gt;"",IF(MOD($A229,'Project Description'!$B$19)=0,'Project Description'!$B$19,MOD($A229,'Project Description'!$B$19)),"")</f>
        <v>28</v>
      </c>
      <c r="K229" s="16" t="n">
        <f aca="false">IF($A229&lt;&gt;"",ROUNDUP(D229/'Project Description'!$B$7,0),"")</f>
        <v>6</v>
      </c>
      <c r="L229" s="0" t="n">
        <f aca="false">IF($A229&lt;&gt;"",(K229-1)*'Project Description'!$B$17+I229,"")</f>
        <v>12</v>
      </c>
      <c r="M229" s="0" t="n">
        <f aca="false">IF($A229&lt;&gt;"",($G229-1)*'Project Description'!$B$9+$F229,"")</f>
        <v>13</v>
      </c>
      <c r="N229" s="0" t="n">
        <f aca="false">IF($A229&lt;&gt;"",IF(VLOOKUP($B229,LineNames!$A$2:$C$111,3,0)="Yes",1,0),"")</f>
        <v>0</v>
      </c>
      <c r="O229" s="0" t="n">
        <f aca="false">IF($A229&lt;&gt;"",($H229-1)*'Project Description'!$B$10+$C229,"")</f>
        <v>108</v>
      </c>
    </row>
    <row collapsed="false" customFormat="false" customHeight="true" hidden="false" ht="13.3" outlineLevel="0" r="230">
      <c r="A230" s="0" t="n">
        <f aca="false">IF(d110cc_csv!$A230&lt;&gt;"",d110cc_csv!$A230,"")</f>
        <v>229</v>
      </c>
      <c r="B230" s="0" t="n">
        <f aca="false">IF($A230&lt;&gt;"",d110cc_csv!$C230,"")</f>
        <v>110</v>
      </c>
      <c r="C230" s="0" t="n">
        <f aca="false">IF($A230&lt;&gt;"",d110cc_csv!$D230,"")</f>
        <v>9</v>
      </c>
      <c r="D230" s="0" t="n">
        <f aca="false">IF($A230&lt;&gt;"",d110cc_csv!$E230,"")</f>
        <v>23</v>
      </c>
      <c r="E230" s="0" t="n">
        <f aca="false">IF($A230&lt;&gt;"",d110cc_csv!$F230,"")</f>
        <v>2</v>
      </c>
      <c r="F230" s="0" t="n">
        <f aca="false">IF($A230&lt;&gt;"",IF(MOD($C230,'Project Description'!$B$9)=0,'Project Description'!$B$9,MOD($C230,'Project Description'!$B$9)),"")</f>
        <v>4</v>
      </c>
      <c r="G230" s="0" t="n">
        <f aca="false">IF($A230&lt;&gt;"",IF(MOD($D230,'Project Description'!$B$7)=0,'Project Description'!$B$7,MOD($D230,'Project Description'!$B$7)),"")</f>
        <v>3</v>
      </c>
      <c r="H230" s="0" t="n">
        <f aca="false">IF($A230&lt;&gt;"",IF(MOD($D230,'Project Description'!$B$8)=0,'Project Description'!$B$8,MOD($D230,'Project Description'!$B$8)),"")</f>
        <v>11</v>
      </c>
      <c r="I230" s="0" t="n">
        <f aca="false">IF($A230&lt;&gt;"",ROUNDUP($C230/'Project Description'!$B$9,0),"")</f>
        <v>2</v>
      </c>
      <c r="J230" s="0" t="n">
        <f aca="false">IF($A230&lt;&gt;"",IF(MOD($A230,'Project Description'!$B$19)=0,'Project Description'!$B$19,MOD($A230,'Project Description'!$B$19)),"")</f>
        <v>29</v>
      </c>
      <c r="K230" s="16" t="n">
        <f aca="false">IF($A230&lt;&gt;"",ROUNDUP(D230/'Project Description'!$B$7,0),"")</f>
        <v>6</v>
      </c>
      <c r="L230" s="0" t="n">
        <f aca="false">IF($A230&lt;&gt;"",(K230-1)*'Project Description'!$B$17+I230,"")</f>
        <v>12</v>
      </c>
      <c r="M230" s="0" t="n">
        <f aca="false">IF($A230&lt;&gt;"",($G230-1)*'Project Description'!$B$9+$F230,"")</f>
        <v>14</v>
      </c>
      <c r="N230" s="0" t="n">
        <f aca="false">IF($A230&lt;&gt;"",IF(VLOOKUP($B230,LineNames!$A$2:$C$111,3,0)="Yes",1,0),"")</f>
        <v>1</v>
      </c>
      <c r="O230" s="0" t="n">
        <f aca="false">IF($A230&lt;&gt;"",($H230-1)*'Project Description'!$B$10+$C230,"")</f>
        <v>109</v>
      </c>
    </row>
    <row collapsed="false" customFormat="false" customHeight="true" hidden="false" ht="13.3" outlineLevel="0" r="231">
      <c r="A231" s="0" t="n">
        <f aca="false">IF(d110cc_csv!$A231&lt;&gt;"",d110cc_csv!$A231,"")</f>
        <v>230</v>
      </c>
      <c r="B231" s="0" t="n">
        <f aca="false">IF($A231&lt;&gt;"",d110cc_csv!$C231,"")</f>
        <v>53</v>
      </c>
      <c r="C231" s="0" t="n">
        <f aca="false">IF($A231&lt;&gt;"",d110cc_csv!$D231,"")</f>
        <v>10</v>
      </c>
      <c r="D231" s="0" t="n">
        <f aca="false">IF($A231&lt;&gt;"",d110cc_csv!$E231,"")</f>
        <v>23</v>
      </c>
      <c r="E231" s="0" t="n">
        <f aca="false">IF($A231&lt;&gt;"",d110cc_csv!$F231,"")</f>
        <v>2</v>
      </c>
      <c r="F231" s="0" t="n">
        <f aca="false">IF($A231&lt;&gt;"",IF(MOD($C231,'Project Description'!$B$9)=0,'Project Description'!$B$9,MOD($C231,'Project Description'!$B$9)),"")</f>
        <v>5</v>
      </c>
      <c r="G231" s="0" t="n">
        <f aca="false">IF($A231&lt;&gt;"",IF(MOD($D231,'Project Description'!$B$7)=0,'Project Description'!$B$7,MOD($D231,'Project Description'!$B$7)),"")</f>
        <v>3</v>
      </c>
      <c r="H231" s="0" t="n">
        <f aca="false">IF($A231&lt;&gt;"",IF(MOD($D231,'Project Description'!$B$8)=0,'Project Description'!$B$8,MOD($D231,'Project Description'!$B$8)),"")</f>
        <v>11</v>
      </c>
      <c r="I231" s="0" t="n">
        <f aca="false">IF($A231&lt;&gt;"",ROUNDUP($C231/'Project Description'!$B$9,0),"")</f>
        <v>2</v>
      </c>
      <c r="J231" s="0" t="n">
        <f aca="false">IF($A231&lt;&gt;"",IF(MOD($A231,'Project Description'!$B$19)=0,'Project Description'!$B$19,MOD($A231,'Project Description'!$B$19)),"")</f>
        <v>30</v>
      </c>
      <c r="K231" s="16" t="n">
        <f aca="false">IF($A231&lt;&gt;"",ROUNDUP(D231/'Project Description'!$B$7,0),"")</f>
        <v>6</v>
      </c>
      <c r="L231" s="0" t="n">
        <f aca="false">IF($A231&lt;&gt;"",(K231-1)*'Project Description'!$B$17+I231,"")</f>
        <v>12</v>
      </c>
      <c r="M231" s="0" t="n">
        <f aca="false">IF($A231&lt;&gt;"",($G231-1)*'Project Description'!$B$9+$F231,"")</f>
        <v>15</v>
      </c>
      <c r="N231" s="0" t="n">
        <f aca="false">IF($A231&lt;&gt;"",IF(VLOOKUP($B231,LineNames!$A$2:$C$111,3,0)="Yes",1,0),"")</f>
        <v>0</v>
      </c>
      <c r="O231" s="0" t="n">
        <f aca="false">IF($A231&lt;&gt;"",($H231-1)*'Project Description'!$B$10+$C231,"")</f>
        <v>110</v>
      </c>
    </row>
    <row collapsed="false" customFormat="false" customHeight="true" hidden="false" ht="13.3" outlineLevel="0" r="232">
      <c r="A232" s="0" t="n">
        <f aca="false">IF(d110cc_csv!$A232&lt;&gt;"",d110cc_csv!$A232,"")</f>
        <v>231</v>
      </c>
      <c r="B232" s="0" t="n">
        <f aca="false">IF($A232&lt;&gt;"",d110cc_csv!$C232,"")</f>
        <v>110</v>
      </c>
      <c r="C232" s="0" t="n">
        <f aca="false">IF($A232&lt;&gt;"",d110cc_csv!$D232,"")</f>
        <v>1</v>
      </c>
      <c r="D232" s="0" t="n">
        <f aca="false">IF($A232&lt;&gt;"",d110cc_csv!$E232,"")</f>
        <v>24</v>
      </c>
      <c r="E232" s="0" t="n">
        <f aca="false">IF($A232&lt;&gt;"",d110cc_csv!$F232,"")</f>
        <v>2</v>
      </c>
      <c r="F232" s="0" t="n">
        <f aca="false">IF($A232&lt;&gt;"",IF(MOD($C232,'Project Description'!$B$9)=0,'Project Description'!$B$9,MOD($C232,'Project Description'!$B$9)),"")</f>
        <v>1</v>
      </c>
      <c r="G232" s="0" t="n">
        <f aca="false">IF($A232&lt;&gt;"",IF(MOD($D232,'Project Description'!$B$7)=0,'Project Description'!$B$7,MOD($D232,'Project Description'!$B$7)),"")</f>
        <v>4</v>
      </c>
      <c r="H232" s="0" t="n">
        <f aca="false">IF($A232&lt;&gt;"",IF(MOD($D232,'Project Description'!$B$8)=0,'Project Description'!$B$8,MOD($D232,'Project Description'!$B$8)),"")</f>
        <v>12</v>
      </c>
      <c r="I232" s="0" t="n">
        <f aca="false">IF($A232&lt;&gt;"",ROUNDUP($C232/'Project Description'!$B$9,0),"")</f>
        <v>1</v>
      </c>
      <c r="J232" s="0" t="n">
        <f aca="false">IF($A232&lt;&gt;"",IF(MOD($A232,'Project Description'!$B$19)=0,'Project Description'!$B$19,MOD($A232,'Project Description'!$B$19)),"")</f>
        <v>31</v>
      </c>
      <c r="K232" s="16" t="n">
        <f aca="false">IF($A232&lt;&gt;"",ROUNDUP(D232/'Project Description'!$B$7,0),"")</f>
        <v>6</v>
      </c>
      <c r="L232" s="0" t="n">
        <f aca="false">IF($A232&lt;&gt;"",(K232-1)*'Project Description'!$B$17+I232,"")</f>
        <v>11</v>
      </c>
      <c r="M232" s="0" t="n">
        <f aca="false">IF($A232&lt;&gt;"",($G232-1)*'Project Description'!$B$9+$F232,"")</f>
        <v>16</v>
      </c>
      <c r="N232" s="0" t="n">
        <f aca="false">IF($A232&lt;&gt;"",IF(VLOOKUP($B232,LineNames!$A$2:$C$111,3,0)="Yes",1,0),"")</f>
        <v>1</v>
      </c>
      <c r="O232" s="0" t="n">
        <f aca="false">IF($A232&lt;&gt;"",($H232-1)*'Project Description'!$B$10+$C232,"")</f>
        <v>111</v>
      </c>
    </row>
    <row collapsed="false" customFormat="false" customHeight="true" hidden="false" ht="13.3" outlineLevel="0" r="233">
      <c r="A233" s="0" t="n">
        <f aca="false">IF(d110cc_csv!$A233&lt;&gt;"",d110cc_csv!$A233,"")</f>
        <v>232</v>
      </c>
      <c r="B233" s="0" t="n">
        <f aca="false">IF($A233&lt;&gt;"",d110cc_csv!$C233,"")</f>
        <v>96</v>
      </c>
      <c r="C233" s="0" t="n">
        <f aca="false">IF($A233&lt;&gt;"",d110cc_csv!$D233,"")</f>
        <v>2</v>
      </c>
      <c r="D233" s="0" t="n">
        <f aca="false">IF($A233&lt;&gt;"",d110cc_csv!$E233,"")</f>
        <v>24</v>
      </c>
      <c r="E233" s="0" t="n">
        <f aca="false">IF($A233&lt;&gt;"",d110cc_csv!$F233,"")</f>
        <v>2</v>
      </c>
      <c r="F233" s="0" t="n">
        <f aca="false">IF($A233&lt;&gt;"",IF(MOD($C233,'Project Description'!$B$9)=0,'Project Description'!$B$9,MOD($C233,'Project Description'!$B$9)),"")</f>
        <v>2</v>
      </c>
      <c r="G233" s="0" t="n">
        <f aca="false">IF($A233&lt;&gt;"",IF(MOD($D233,'Project Description'!$B$7)=0,'Project Description'!$B$7,MOD($D233,'Project Description'!$B$7)),"")</f>
        <v>4</v>
      </c>
      <c r="H233" s="0" t="n">
        <f aca="false">IF($A233&lt;&gt;"",IF(MOD($D233,'Project Description'!$B$8)=0,'Project Description'!$B$8,MOD($D233,'Project Description'!$B$8)),"")</f>
        <v>12</v>
      </c>
      <c r="I233" s="0" t="n">
        <f aca="false">IF($A233&lt;&gt;"",ROUNDUP($C233/'Project Description'!$B$9,0),"")</f>
        <v>1</v>
      </c>
      <c r="J233" s="0" t="n">
        <f aca="false">IF($A233&lt;&gt;"",IF(MOD($A233,'Project Description'!$B$19)=0,'Project Description'!$B$19,MOD($A233,'Project Description'!$B$19)),"")</f>
        <v>32</v>
      </c>
      <c r="K233" s="16" t="n">
        <f aca="false">IF($A233&lt;&gt;"",ROUNDUP(D233/'Project Description'!$B$7,0),"")</f>
        <v>6</v>
      </c>
      <c r="L233" s="0" t="n">
        <f aca="false">IF($A233&lt;&gt;"",(K233-1)*'Project Description'!$B$17+I233,"")</f>
        <v>11</v>
      </c>
      <c r="M233" s="0" t="n">
        <f aca="false">IF($A233&lt;&gt;"",($G233-1)*'Project Description'!$B$9+$F233,"")</f>
        <v>17</v>
      </c>
      <c r="N233" s="0" t="n">
        <f aca="false">IF($A233&lt;&gt;"",IF(VLOOKUP($B233,LineNames!$A$2:$C$111,3,0)="Yes",1,0),"")</f>
        <v>0</v>
      </c>
      <c r="O233" s="0" t="n">
        <f aca="false">IF($A233&lt;&gt;"",($H233-1)*'Project Description'!$B$10+$C233,"")</f>
        <v>112</v>
      </c>
    </row>
    <row collapsed="false" customFormat="false" customHeight="true" hidden="false" ht="13.3" outlineLevel="0" r="234">
      <c r="A234" s="0" t="n">
        <f aca="false">IF(d110cc_csv!$A234&lt;&gt;"",d110cc_csv!$A234,"")</f>
        <v>233</v>
      </c>
      <c r="B234" s="0" t="n">
        <f aca="false">IF($A234&lt;&gt;"",d110cc_csv!$C234,"")</f>
        <v>108</v>
      </c>
      <c r="C234" s="0" t="n">
        <f aca="false">IF($A234&lt;&gt;"",d110cc_csv!$D234,"")</f>
        <v>3</v>
      </c>
      <c r="D234" s="0" t="n">
        <f aca="false">IF($A234&lt;&gt;"",d110cc_csv!$E234,"")</f>
        <v>24</v>
      </c>
      <c r="E234" s="0" t="n">
        <f aca="false">IF($A234&lt;&gt;"",d110cc_csv!$F234,"")</f>
        <v>2</v>
      </c>
      <c r="F234" s="0" t="n">
        <f aca="false">IF($A234&lt;&gt;"",IF(MOD($C234,'Project Description'!$B$9)=0,'Project Description'!$B$9,MOD($C234,'Project Description'!$B$9)),"")</f>
        <v>3</v>
      </c>
      <c r="G234" s="0" t="n">
        <f aca="false">IF($A234&lt;&gt;"",IF(MOD($D234,'Project Description'!$B$7)=0,'Project Description'!$B$7,MOD($D234,'Project Description'!$B$7)),"")</f>
        <v>4</v>
      </c>
      <c r="H234" s="0" t="n">
        <f aca="false">IF($A234&lt;&gt;"",IF(MOD($D234,'Project Description'!$B$8)=0,'Project Description'!$B$8,MOD($D234,'Project Description'!$B$8)),"")</f>
        <v>12</v>
      </c>
      <c r="I234" s="0" t="n">
        <f aca="false">IF($A234&lt;&gt;"",ROUNDUP($C234/'Project Description'!$B$9,0),"")</f>
        <v>1</v>
      </c>
      <c r="J234" s="0" t="n">
        <f aca="false">IF($A234&lt;&gt;"",IF(MOD($A234,'Project Description'!$B$19)=0,'Project Description'!$B$19,MOD($A234,'Project Description'!$B$19)),"")</f>
        <v>33</v>
      </c>
      <c r="K234" s="16" t="n">
        <f aca="false">IF($A234&lt;&gt;"",ROUNDUP(D234/'Project Description'!$B$7,0),"")</f>
        <v>6</v>
      </c>
      <c r="L234" s="0" t="n">
        <f aca="false">IF($A234&lt;&gt;"",(K234-1)*'Project Description'!$B$17+I234,"")</f>
        <v>11</v>
      </c>
      <c r="M234" s="0" t="n">
        <f aca="false">IF($A234&lt;&gt;"",($G234-1)*'Project Description'!$B$9+$F234,"")</f>
        <v>18</v>
      </c>
      <c r="N234" s="0" t="n">
        <f aca="false">IF($A234&lt;&gt;"",IF(VLOOKUP($B234,LineNames!$A$2:$C$111,3,0)="Yes",1,0),"")</f>
        <v>0</v>
      </c>
      <c r="O234" s="0" t="n">
        <f aca="false">IF($A234&lt;&gt;"",($H234-1)*'Project Description'!$B$10+$C234,"")</f>
        <v>113</v>
      </c>
    </row>
    <row collapsed="false" customFormat="false" customHeight="true" hidden="false" ht="13.3" outlineLevel="0" r="235">
      <c r="A235" s="0" t="n">
        <f aca="false">IF(d110cc_csv!$A235&lt;&gt;"",d110cc_csv!$A235,"")</f>
        <v>234</v>
      </c>
      <c r="B235" s="0" t="n">
        <f aca="false">IF($A235&lt;&gt;"",d110cc_csv!$C235,"")</f>
        <v>69</v>
      </c>
      <c r="C235" s="0" t="n">
        <f aca="false">IF($A235&lt;&gt;"",d110cc_csv!$D235,"")</f>
        <v>4</v>
      </c>
      <c r="D235" s="0" t="n">
        <f aca="false">IF($A235&lt;&gt;"",d110cc_csv!$E235,"")</f>
        <v>24</v>
      </c>
      <c r="E235" s="0" t="n">
        <f aca="false">IF($A235&lt;&gt;"",d110cc_csv!$F235,"")</f>
        <v>2</v>
      </c>
      <c r="F235" s="0" t="n">
        <f aca="false">IF($A235&lt;&gt;"",IF(MOD($C235,'Project Description'!$B$9)=0,'Project Description'!$B$9,MOD($C235,'Project Description'!$B$9)),"")</f>
        <v>4</v>
      </c>
      <c r="G235" s="0" t="n">
        <f aca="false">IF($A235&lt;&gt;"",IF(MOD($D235,'Project Description'!$B$7)=0,'Project Description'!$B$7,MOD($D235,'Project Description'!$B$7)),"")</f>
        <v>4</v>
      </c>
      <c r="H235" s="0" t="n">
        <f aca="false">IF($A235&lt;&gt;"",IF(MOD($D235,'Project Description'!$B$8)=0,'Project Description'!$B$8,MOD($D235,'Project Description'!$B$8)),"")</f>
        <v>12</v>
      </c>
      <c r="I235" s="0" t="n">
        <f aca="false">IF($A235&lt;&gt;"",ROUNDUP($C235/'Project Description'!$B$9,0),"")</f>
        <v>1</v>
      </c>
      <c r="J235" s="0" t="n">
        <f aca="false">IF($A235&lt;&gt;"",IF(MOD($A235,'Project Description'!$B$19)=0,'Project Description'!$B$19,MOD($A235,'Project Description'!$B$19)),"")</f>
        <v>34</v>
      </c>
      <c r="K235" s="16" t="n">
        <f aca="false">IF($A235&lt;&gt;"",ROUNDUP(D235/'Project Description'!$B$7,0),"")</f>
        <v>6</v>
      </c>
      <c r="L235" s="0" t="n">
        <f aca="false">IF($A235&lt;&gt;"",(K235-1)*'Project Description'!$B$17+I235,"")</f>
        <v>11</v>
      </c>
      <c r="M235" s="0" t="n">
        <f aca="false">IF($A235&lt;&gt;"",($G235-1)*'Project Description'!$B$9+$F235,"")</f>
        <v>19</v>
      </c>
      <c r="N235" s="0" t="n">
        <f aca="false">IF($A235&lt;&gt;"",IF(VLOOKUP($B235,LineNames!$A$2:$C$111,3,0)="Yes",1,0),"")</f>
        <v>0</v>
      </c>
      <c r="O235" s="0" t="n">
        <f aca="false">IF($A235&lt;&gt;"",($H235-1)*'Project Description'!$B$10+$C235,"")</f>
        <v>114</v>
      </c>
    </row>
    <row collapsed="false" customFormat="false" customHeight="true" hidden="false" ht="13.3" outlineLevel="0" r="236">
      <c r="A236" s="0" t="n">
        <f aca="false">IF(d110cc_csv!$A236&lt;&gt;"",d110cc_csv!$A236,"")</f>
        <v>235</v>
      </c>
      <c r="B236" s="0" t="n">
        <f aca="false">IF($A236&lt;&gt;"",d110cc_csv!$C236,"")</f>
        <v>103</v>
      </c>
      <c r="C236" s="0" t="n">
        <f aca="false">IF($A236&lt;&gt;"",d110cc_csv!$D236,"")</f>
        <v>5</v>
      </c>
      <c r="D236" s="0" t="n">
        <f aca="false">IF($A236&lt;&gt;"",d110cc_csv!$E236,"")</f>
        <v>24</v>
      </c>
      <c r="E236" s="0" t="n">
        <f aca="false">IF($A236&lt;&gt;"",d110cc_csv!$F236,"")</f>
        <v>2</v>
      </c>
      <c r="F236" s="0" t="n">
        <f aca="false">IF($A236&lt;&gt;"",IF(MOD($C236,'Project Description'!$B$9)=0,'Project Description'!$B$9,MOD($C236,'Project Description'!$B$9)),"")</f>
        <v>5</v>
      </c>
      <c r="G236" s="0" t="n">
        <f aca="false">IF($A236&lt;&gt;"",IF(MOD($D236,'Project Description'!$B$7)=0,'Project Description'!$B$7,MOD($D236,'Project Description'!$B$7)),"")</f>
        <v>4</v>
      </c>
      <c r="H236" s="0" t="n">
        <f aca="false">IF($A236&lt;&gt;"",IF(MOD($D236,'Project Description'!$B$8)=0,'Project Description'!$B$8,MOD($D236,'Project Description'!$B$8)),"")</f>
        <v>12</v>
      </c>
      <c r="I236" s="0" t="n">
        <f aca="false">IF($A236&lt;&gt;"",ROUNDUP($C236/'Project Description'!$B$9,0),"")</f>
        <v>1</v>
      </c>
      <c r="J236" s="0" t="n">
        <f aca="false">IF($A236&lt;&gt;"",IF(MOD($A236,'Project Description'!$B$19)=0,'Project Description'!$B$19,MOD($A236,'Project Description'!$B$19)),"")</f>
        <v>35</v>
      </c>
      <c r="K236" s="16" t="n">
        <f aca="false">IF($A236&lt;&gt;"",ROUNDUP(D236/'Project Description'!$B$7,0),"")</f>
        <v>6</v>
      </c>
      <c r="L236" s="0" t="n">
        <f aca="false">IF($A236&lt;&gt;"",(K236-1)*'Project Description'!$B$17+I236,"")</f>
        <v>11</v>
      </c>
      <c r="M236" s="0" t="n">
        <f aca="false">IF($A236&lt;&gt;"",($G236-1)*'Project Description'!$B$9+$F236,"")</f>
        <v>20</v>
      </c>
      <c r="N236" s="0" t="n">
        <f aca="false">IF($A236&lt;&gt;"",IF(VLOOKUP($B236,LineNames!$A$2:$C$111,3,0)="Yes",1,0),"")</f>
        <v>0</v>
      </c>
      <c r="O236" s="0" t="n">
        <f aca="false">IF($A236&lt;&gt;"",($H236-1)*'Project Description'!$B$10+$C236,"")</f>
        <v>115</v>
      </c>
    </row>
    <row collapsed="false" customFormat="false" customHeight="true" hidden="false" ht="13.3" outlineLevel="0" r="237">
      <c r="A237" s="0" t="n">
        <f aca="false">IF(d110cc_csv!$A237&lt;&gt;"",d110cc_csv!$A237,"")</f>
        <v>236</v>
      </c>
      <c r="B237" s="0" t="n">
        <f aca="false">IF($A237&lt;&gt;"",d110cc_csv!$C237,"")</f>
        <v>24</v>
      </c>
      <c r="C237" s="0" t="n">
        <f aca="false">IF($A237&lt;&gt;"",d110cc_csv!$D237,"")</f>
        <v>6</v>
      </c>
      <c r="D237" s="0" t="n">
        <f aca="false">IF($A237&lt;&gt;"",d110cc_csv!$E237,"")</f>
        <v>24</v>
      </c>
      <c r="E237" s="0" t="n">
        <f aca="false">IF($A237&lt;&gt;"",d110cc_csv!$F237,"")</f>
        <v>2</v>
      </c>
      <c r="F237" s="0" t="n">
        <f aca="false">IF($A237&lt;&gt;"",IF(MOD($C237,'Project Description'!$B$9)=0,'Project Description'!$B$9,MOD($C237,'Project Description'!$B$9)),"")</f>
        <v>1</v>
      </c>
      <c r="G237" s="0" t="n">
        <f aca="false">IF($A237&lt;&gt;"",IF(MOD($D237,'Project Description'!$B$7)=0,'Project Description'!$B$7,MOD($D237,'Project Description'!$B$7)),"")</f>
        <v>4</v>
      </c>
      <c r="H237" s="0" t="n">
        <f aca="false">IF($A237&lt;&gt;"",IF(MOD($D237,'Project Description'!$B$8)=0,'Project Description'!$B$8,MOD($D237,'Project Description'!$B$8)),"")</f>
        <v>12</v>
      </c>
      <c r="I237" s="0" t="n">
        <f aca="false">IF($A237&lt;&gt;"",ROUNDUP($C237/'Project Description'!$B$9,0),"")</f>
        <v>2</v>
      </c>
      <c r="J237" s="0" t="n">
        <f aca="false">IF($A237&lt;&gt;"",IF(MOD($A237,'Project Description'!$B$19)=0,'Project Description'!$B$19,MOD($A237,'Project Description'!$B$19)),"")</f>
        <v>36</v>
      </c>
      <c r="K237" s="16" t="n">
        <f aca="false">IF($A237&lt;&gt;"",ROUNDUP(D237/'Project Description'!$B$7,0),"")</f>
        <v>6</v>
      </c>
      <c r="L237" s="0" t="n">
        <f aca="false">IF($A237&lt;&gt;"",(K237-1)*'Project Description'!$B$17+I237,"")</f>
        <v>12</v>
      </c>
      <c r="M237" s="0" t="n">
        <f aca="false">IF($A237&lt;&gt;"",($G237-1)*'Project Description'!$B$9+$F237,"")</f>
        <v>16</v>
      </c>
      <c r="N237" s="0" t="n">
        <f aca="false">IF($A237&lt;&gt;"",IF(VLOOKUP($B237,LineNames!$A$2:$C$111,3,0)="Yes",1,0),"")</f>
        <v>0</v>
      </c>
      <c r="O237" s="0" t="n">
        <f aca="false">IF($A237&lt;&gt;"",($H237-1)*'Project Description'!$B$10+$C237,"")</f>
        <v>116</v>
      </c>
    </row>
    <row collapsed="false" customFormat="false" customHeight="true" hidden="false" ht="13.3" outlineLevel="0" r="238">
      <c r="A238" s="0" t="n">
        <f aca="false">IF(d110cc_csv!$A238&lt;&gt;"",d110cc_csv!$A238,"")</f>
        <v>237</v>
      </c>
      <c r="B238" s="0" t="n">
        <f aca="false">IF($A238&lt;&gt;"",d110cc_csv!$C238,"")</f>
        <v>100</v>
      </c>
      <c r="C238" s="0" t="n">
        <f aca="false">IF($A238&lt;&gt;"",d110cc_csv!$D238,"")</f>
        <v>7</v>
      </c>
      <c r="D238" s="0" t="n">
        <f aca="false">IF($A238&lt;&gt;"",d110cc_csv!$E238,"")</f>
        <v>24</v>
      </c>
      <c r="E238" s="0" t="n">
        <f aca="false">IF($A238&lt;&gt;"",d110cc_csv!$F238,"")</f>
        <v>2</v>
      </c>
      <c r="F238" s="0" t="n">
        <f aca="false">IF($A238&lt;&gt;"",IF(MOD($C238,'Project Description'!$B$9)=0,'Project Description'!$B$9,MOD($C238,'Project Description'!$B$9)),"")</f>
        <v>2</v>
      </c>
      <c r="G238" s="0" t="n">
        <f aca="false">IF($A238&lt;&gt;"",IF(MOD($D238,'Project Description'!$B$7)=0,'Project Description'!$B$7,MOD($D238,'Project Description'!$B$7)),"")</f>
        <v>4</v>
      </c>
      <c r="H238" s="0" t="n">
        <f aca="false">IF($A238&lt;&gt;"",IF(MOD($D238,'Project Description'!$B$8)=0,'Project Description'!$B$8,MOD($D238,'Project Description'!$B$8)),"")</f>
        <v>12</v>
      </c>
      <c r="I238" s="0" t="n">
        <f aca="false">IF($A238&lt;&gt;"",ROUNDUP($C238/'Project Description'!$B$9,0),"")</f>
        <v>2</v>
      </c>
      <c r="J238" s="0" t="n">
        <f aca="false">IF($A238&lt;&gt;"",IF(MOD($A238,'Project Description'!$B$19)=0,'Project Description'!$B$19,MOD($A238,'Project Description'!$B$19)),"")</f>
        <v>37</v>
      </c>
      <c r="K238" s="16" t="n">
        <f aca="false">IF($A238&lt;&gt;"",ROUNDUP(D238/'Project Description'!$B$7,0),"")</f>
        <v>6</v>
      </c>
      <c r="L238" s="0" t="n">
        <f aca="false">IF($A238&lt;&gt;"",(K238-1)*'Project Description'!$B$17+I238,"")</f>
        <v>12</v>
      </c>
      <c r="M238" s="0" t="n">
        <f aca="false">IF($A238&lt;&gt;"",($G238-1)*'Project Description'!$B$9+$F238,"")</f>
        <v>17</v>
      </c>
      <c r="N238" s="0" t="n">
        <f aca="false">IF($A238&lt;&gt;"",IF(VLOOKUP($B238,LineNames!$A$2:$C$111,3,0)="Yes",1,0),"")</f>
        <v>0</v>
      </c>
      <c r="O238" s="0" t="n">
        <f aca="false">IF($A238&lt;&gt;"",($H238-1)*'Project Description'!$B$10+$C238,"")</f>
        <v>117</v>
      </c>
    </row>
    <row collapsed="false" customFormat="false" customHeight="true" hidden="false" ht="13.3" outlineLevel="0" r="239">
      <c r="A239" s="0" t="n">
        <f aca="false">IF(d110cc_csv!$A239&lt;&gt;"",d110cc_csv!$A239,"")</f>
        <v>238</v>
      </c>
      <c r="B239" s="0" t="n">
        <f aca="false">IF($A239&lt;&gt;"",d110cc_csv!$C239,"")</f>
        <v>15</v>
      </c>
      <c r="C239" s="0" t="n">
        <f aca="false">IF($A239&lt;&gt;"",d110cc_csv!$D239,"")</f>
        <v>8</v>
      </c>
      <c r="D239" s="0" t="n">
        <f aca="false">IF($A239&lt;&gt;"",d110cc_csv!$E239,"")</f>
        <v>24</v>
      </c>
      <c r="E239" s="0" t="n">
        <f aca="false">IF($A239&lt;&gt;"",d110cc_csv!$F239,"")</f>
        <v>2</v>
      </c>
      <c r="F239" s="0" t="n">
        <f aca="false">IF($A239&lt;&gt;"",IF(MOD($C239,'Project Description'!$B$9)=0,'Project Description'!$B$9,MOD($C239,'Project Description'!$B$9)),"")</f>
        <v>3</v>
      </c>
      <c r="G239" s="0" t="n">
        <f aca="false">IF($A239&lt;&gt;"",IF(MOD($D239,'Project Description'!$B$7)=0,'Project Description'!$B$7,MOD($D239,'Project Description'!$B$7)),"")</f>
        <v>4</v>
      </c>
      <c r="H239" s="0" t="n">
        <f aca="false">IF($A239&lt;&gt;"",IF(MOD($D239,'Project Description'!$B$8)=0,'Project Description'!$B$8,MOD($D239,'Project Description'!$B$8)),"")</f>
        <v>12</v>
      </c>
      <c r="I239" s="0" t="n">
        <f aca="false">IF($A239&lt;&gt;"",ROUNDUP($C239/'Project Description'!$B$9,0),"")</f>
        <v>2</v>
      </c>
      <c r="J239" s="0" t="n">
        <f aca="false">IF($A239&lt;&gt;"",IF(MOD($A239,'Project Description'!$B$19)=0,'Project Description'!$B$19,MOD($A239,'Project Description'!$B$19)),"")</f>
        <v>38</v>
      </c>
      <c r="K239" s="16" t="n">
        <f aca="false">IF($A239&lt;&gt;"",ROUNDUP(D239/'Project Description'!$B$7,0),"")</f>
        <v>6</v>
      </c>
      <c r="L239" s="0" t="n">
        <f aca="false">IF($A239&lt;&gt;"",(K239-1)*'Project Description'!$B$17+I239,"")</f>
        <v>12</v>
      </c>
      <c r="M239" s="0" t="n">
        <f aca="false">IF($A239&lt;&gt;"",($G239-1)*'Project Description'!$B$9+$F239,"")</f>
        <v>18</v>
      </c>
      <c r="N239" s="0" t="n">
        <f aca="false">IF($A239&lt;&gt;"",IF(VLOOKUP($B239,LineNames!$A$2:$C$111,3,0)="Yes",1,0),"")</f>
        <v>0</v>
      </c>
      <c r="O239" s="0" t="n">
        <f aca="false">IF($A239&lt;&gt;"",($H239-1)*'Project Description'!$B$10+$C239,"")</f>
        <v>118</v>
      </c>
    </row>
    <row collapsed="false" customFormat="false" customHeight="true" hidden="false" ht="13.3" outlineLevel="0" r="240">
      <c r="A240" s="0" t="n">
        <f aca="false">IF(d110cc_csv!$A240&lt;&gt;"",d110cc_csv!$A240,"")</f>
        <v>239</v>
      </c>
      <c r="B240" s="0" t="n">
        <f aca="false">IF($A240&lt;&gt;"",d110cc_csv!$C240,"")</f>
        <v>44</v>
      </c>
      <c r="C240" s="0" t="n">
        <f aca="false">IF($A240&lt;&gt;"",d110cc_csv!$D240,"")</f>
        <v>9</v>
      </c>
      <c r="D240" s="0" t="n">
        <f aca="false">IF($A240&lt;&gt;"",d110cc_csv!$E240,"")</f>
        <v>24</v>
      </c>
      <c r="E240" s="0" t="n">
        <f aca="false">IF($A240&lt;&gt;"",d110cc_csv!$F240,"")</f>
        <v>2</v>
      </c>
      <c r="F240" s="0" t="n">
        <f aca="false">IF($A240&lt;&gt;"",IF(MOD($C240,'Project Description'!$B$9)=0,'Project Description'!$B$9,MOD($C240,'Project Description'!$B$9)),"")</f>
        <v>4</v>
      </c>
      <c r="G240" s="0" t="n">
        <f aca="false">IF($A240&lt;&gt;"",IF(MOD($D240,'Project Description'!$B$7)=0,'Project Description'!$B$7,MOD($D240,'Project Description'!$B$7)),"")</f>
        <v>4</v>
      </c>
      <c r="H240" s="0" t="n">
        <f aca="false">IF($A240&lt;&gt;"",IF(MOD($D240,'Project Description'!$B$8)=0,'Project Description'!$B$8,MOD($D240,'Project Description'!$B$8)),"")</f>
        <v>12</v>
      </c>
      <c r="I240" s="0" t="n">
        <f aca="false">IF($A240&lt;&gt;"",ROUNDUP($C240/'Project Description'!$B$9,0),"")</f>
        <v>2</v>
      </c>
      <c r="J240" s="0" t="n">
        <f aca="false">IF($A240&lt;&gt;"",IF(MOD($A240,'Project Description'!$B$19)=0,'Project Description'!$B$19,MOD($A240,'Project Description'!$B$19)),"")</f>
        <v>39</v>
      </c>
      <c r="K240" s="16" t="n">
        <f aca="false">IF($A240&lt;&gt;"",ROUNDUP(D240/'Project Description'!$B$7,0),"")</f>
        <v>6</v>
      </c>
      <c r="L240" s="0" t="n">
        <f aca="false">IF($A240&lt;&gt;"",(K240-1)*'Project Description'!$B$17+I240,"")</f>
        <v>12</v>
      </c>
      <c r="M240" s="0" t="n">
        <f aca="false">IF($A240&lt;&gt;"",($G240-1)*'Project Description'!$B$9+$F240,"")</f>
        <v>19</v>
      </c>
      <c r="N240" s="0" t="n">
        <f aca="false">IF($A240&lt;&gt;"",IF(VLOOKUP($B240,LineNames!$A$2:$C$111,3,0)="Yes",1,0),"")</f>
        <v>0</v>
      </c>
      <c r="O240" s="0" t="n">
        <f aca="false">IF($A240&lt;&gt;"",($H240-1)*'Project Description'!$B$10+$C240,"")</f>
        <v>119</v>
      </c>
    </row>
    <row collapsed="false" customFormat="false" customHeight="true" hidden="false" ht="13.3" outlineLevel="0" r="241">
      <c r="A241" s="0" t="n">
        <f aca="false">IF(d110cc_csv!$A241&lt;&gt;"",d110cc_csv!$A241,"")</f>
        <v>240</v>
      </c>
      <c r="B241" s="0" t="n">
        <f aca="false">IF($A241&lt;&gt;"",d110cc_csv!$C241,"")</f>
        <v>61</v>
      </c>
      <c r="C241" s="0" t="n">
        <f aca="false">IF($A241&lt;&gt;"",d110cc_csv!$D241,"")</f>
        <v>10</v>
      </c>
      <c r="D241" s="0" t="n">
        <f aca="false">IF($A241&lt;&gt;"",d110cc_csv!$E241,"")</f>
        <v>24</v>
      </c>
      <c r="E241" s="0" t="n">
        <f aca="false">IF($A241&lt;&gt;"",d110cc_csv!$F241,"")</f>
        <v>2</v>
      </c>
      <c r="F241" s="0" t="n">
        <f aca="false">IF($A241&lt;&gt;"",IF(MOD($C241,'Project Description'!$B$9)=0,'Project Description'!$B$9,MOD($C241,'Project Description'!$B$9)),"")</f>
        <v>5</v>
      </c>
      <c r="G241" s="0" t="n">
        <f aca="false">IF($A241&lt;&gt;"",IF(MOD($D241,'Project Description'!$B$7)=0,'Project Description'!$B$7,MOD($D241,'Project Description'!$B$7)),"")</f>
        <v>4</v>
      </c>
      <c r="H241" s="0" t="n">
        <f aca="false">IF($A241&lt;&gt;"",IF(MOD($D241,'Project Description'!$B$8)=0,'Project Description'!$B$8,MOD($D241,'Project Description'!$B$8)),"")</f>
        <v>12</v>
      </c>
      <c r="I241" s="0" t="n">
        <f aca="false">IF($A241&lt;&gt;"",ROUNDUP($C241/'Project Description'!$B$9,0),"")</f>
        <v>2</v>
      </c>
      <c r="J241" s="0" t="n">
        <f aca="false">IF($A241&lt;&gt;"",IF(MOD($A241,'Project Description'!$B$19)=0,'Project Description'!$B$19,MOD($A241,'Project Description'!$B$19)),"")</f>
        <v>40</v>
      </c>
      <c r="K241" s="16" t="n">
        <f aca="false">IF($A241&lt;&gt;"",ROUNDUP(D241/'Project Description'!$B$7,0),"")</f>
        <v>6</v>
      </c>
      <c r="L241" s="0" t="n">
        <f aca="false">IF($A241&lt;&gt;"",(K241-1)*'Project Description'!$B$17+I241,"")</f>
        <v>12</v>
      </c>
      <c r="M241" s="0" t="n">
        <f aca="false">IF($A241&lt;&gt;"",($G241-1)*'Project Description'!$B$9+$F241,"")</f>
        <v>20</v>
      </c>
      <c r="N241" s="0" t="n">
        <f aca="false">IF($A241&lt;&gt;"",IF(VLOOKUP($B241,LineNames!$A$2:$C$111,3,0)="Yes",1,0),"")</f>
        <v>0</v>
      </c>
      <c r="O241" s="0" t="n">
        <f aca="false">IF($A241&lt;&gt;"",($H241-1)*'Project Description'!$B$10+$C241,"")</f>
        <v>120</v>
      </c>
    </row>
    <row collapsed="false" customFormat="false" customHeight="true" hidden="false" ht="13.3" outlineLevel="0" r="242">
      <c r="A242" s="0" t="n">
        <f aca="false">IF(d110cc_csv!$A242&lt;&gt;"",d110cc_csv!$A242,"")</f>
        <v>241</v>
      </c>
      <c r="B242" s="0" t="n">
        <f aca="false">IF($A242&lt;&gt;"",d110cc_csv!$C242,"")</f>
        <v>13</v>
      </c>
      <c r="C242" s="0" t="n">
        <f aca="false">IF($A242&lt;&gt;"",d110cc_csv!$D242,"")</f>
        <v>1</v>
      </c>
      <c r="D242" s="0" t="n">
        <f aca="false">IF($A242&lt;&gt;"",d110cc_csv!$E242,"")</f>
        <v>25</v>
      </c>
      <c r="E242" s="0" t="n">
        <f aca="false">IF($A242&lt;&gt;"",d110cc_csv!$F242,"")</f>
        <v>3</v>
      </c>
      <c r="F242" s="0" t="n">
        <f aca="false">IF($A242&lt;&gt;"",IF(MOD($C242,'Project Description'!$B$9)=0,'Project Description'!$B$9,MOD($C242,'Project Description'!$B$9)),"")</f>
        <v>1</v>
      </c>
      <c r="G242" s="0" t="n">
        <f aca="false">IF($A242&lt;&gt;"",IF(MOD($D242,'Project Description'!$B$7)=0,'Project Description'!$B$7,MOD($D242,'Project Description'!$B$7)),"")</f>
        <v>1</v>
      </c>
      <c r="H242" s="0" t="n">
        <f aca="false">IF($A242&lt;&gt;"",IF(MOD($D242,'Project Description'!$B$8)=0,'Project Description'!$B$8,MOD($D242,'Project Description'!$B$8)),"")</f>
        <v>1</v>
      </c>
      <c r="I242" s="0" t="n">
        <f aca="false">IF($A242&lt;&gt;"",ROUNDUP($C242/'Project Description'!$B$9,0),"")</f>
        <v>1</v>
      </c>
      <c r="J242" s="0" t="n">
        <f aca="false">IF($A242&lt;&gt;"",IF(MOD($A242,'Project Description'!$B$19)=0,'Project Description'!$B$19,MOD($A242,'Project Description'!$B$19)),"")</f>
        <v>1</v>
      </c>
      <c r="K242" s="16" t="n">
        <f aca="false">IF($A242&lt;&gt;"",ROUNDUP(D242/'Project Description'!$B$7,0),"")</f>
        <v>7</v>
      </c>
      <c r="L242" s="0" t="n">
        <f aca="false">IF($A242&lt;&gt;"",(K242-1)*'Project Description'!$B$17+I242,"")</f>
        <v>13</v>
      </c>
      <c r="M242" s="0" t="n">
        <f aca="false">IF($A242&lt;&gt;"",($G242-1)*'Project Description'!$B$9+$F242,"")</f>
        <v>1</v>
      </c>
      <c r="N242" s="0" t="n">
        <f aca="false">IF($A242&lt;&gt;"",IF(VLOOKUP($B242,LineNames!$A$2:$C$111,3,0)="Yes",1,0),"")</f>
        <v>0</v>
      </c>
      <c r="O242" s="0" t="n">
        <f aca="false">IF($A242&lt;&gt;"",($H242-1)*'Project Description'!$B$10+$C242,"")</f>
        <v>1</v>
      </c>
    </row>
    <row collapsed="false" customFormat="false" customHeight="true" hidden="false" ht="13.3" outlineLevel="0" r="243">
      <c r="A243" s="0" t="n">
        <f aca="false">IF(d110cc_csv!$A243&lt;&gt;"",d110cc_csv!$A243,"")</f>
        <v>242</v>
      </c>
      <c r="B243" s="0" t="n">
        <f aca="false">IF($A243&lt;&gt;"",d110cc_csv!$C243,"")</f>
        <v>89</v>
      </c>
      <c r="C243" s="0" t="n">
        <f aca="false">IF($A243&lt;&gt;"",d110cc_csv!$D243,"")</f>
        <v>2</v>
      </c>
      <c r="D243" s="0" t="n">
        <f aca="false">IF($A243&lt;&gt;"",d110cc_csv!$E243,"")</f>
        <v>25</v>
      </c>
      <c r="E243" s="0" t="n">
        <f aca="false">IF($A243&lt;&gt;"",d110cc_csv!$F243,"")</f>
        <v>3</v>
      </c>
      <c r="F243" s="0" t="n">
        <f aca="false">IF($A243&lt;&gt;"",IF(MOD($C243,'Project Description'!$B$9)=0,'Project Description'!$B$9,MOD($C243,'Project Description'!$B$9)),"")</f>
        <v>2</v>
      </c>
      <c r="G243" s="0" t="n">
        <f aca="false">IF($A243&lt;&gt;"",IF(MOD($D243,'Project Description'!$B$7)=0,'Project Description'!$B$7,MOD($D243,'Project Description'!$B$7)),"")</f>
        <v>1</v>
      </c>
      <c r="H243" s="0" t="n">
        <f aca="false">IF($A243&lt;&gt;"",IF(MOD($D243,'Project Description'!$B$8)=0,'Project Description'!$B$8,MOD($D243,'Project Description'!$B$8)),"")</f>
        <v>1</v>
      </c>
      <c r="I243" s="0" t="n">
        <f aca="false">IF($A243&lt;&gt;"",ROUNDUP($C243/'Project Description'!$B$9,0),"")</f>
        <v>1</v>
      </c>
      <c r="J243" s="0" t="n">
        <f aca="false">IF($A243&lt;&gt;"",IF(MOD($A243,'Project Description'!$B$19)=0,'Project Description'!$B$19,MOD($A243,'Project Description'!$B$19)),"")</f>
        <v>2</v>
      </c>
      <c r="K243" s="16" t="n">
        <f aca="false">IF($A243&lt;&gt;"",ROUNDUP(D243/'Project Description'!$B$7,0),"")</f>
        <v>7</v>
      </c>
      <c r="L243" s="0" t="n">
        <f aca="false">IF($A243&lt;&gt;"",(K243-1)*'Project Description'!$B$17+I243,"")</f>
        <v>13</v>
      </c>
      <c r="M243" s="0" t="n">
        <f aca="false">IF($A243&lt;&gt;"",($G243-1)*'Project Description'!$B$9+$F243,"")</f>
        <v>2</v>
      </c>
      <c r="N243" s="0" t="n">
        <f aca="false">IF($A243&lt;&gt;"",IF(VLOOKUP($B243,LineNames!$A$2:$C$111,3,0)="Yes",1,0),"")</f>
        <v>0</v>
      </c>
      <c r="O243" s="0" t="n">
        <f aca="false">IF($A243&lt;&gt;"",($H243-1)*'Project Description'!$B$10+$C243,"")</f>
        <v>2</v>
      </c>
    </row>
    <row collapsed="false" customFormat="false" customHeight="true" hidden="false" ht="13.3" outlineLevel="0" r="244">
      <c r="A244" s="0" t="n">
        <f aca="false">IF(d110cc_csv!$A244&lt;&gt;"",d110cc_csv!$A244,"")</f>
        <v>243</v>
      </c>
      <c r="B244" s="0" t="n">
        <f aca="false">IF($A244&lt;&gt;"",d110cc_csv!$C244,"")</f>
        <v>45</v>
      </c>
      <c r="C244" s="0" t="n">
        <f aca="false">IF($A244&lt;&gt;"",d110cc_csv!$D244,"")</f>
        <v>3</v>
      </c>
      <c r="D244" s="0" t="n">
        <f aca="false">IF($A244&lt;&gt;"",d110cc_csv!$E244,"")</f>
        <v>25</v>
      </c>
      <c r="E244" s="0" t="n">
        <f aca="false">IF($A244&lt;&gt;"",d110cc_csv!$F244,"")</f>
        <v>3</v>
      </c>
      <c r="F244" s="0" t="n">
        <f aca="false">IF($A244&lt;&gt;"",IF(MOD($C244,'Project Description'!$B$9)=0,'Project Description'!$B$9,MOD($C244,'Project Description'!$B$9)),"")</f>
        <v>3</v>
      </c>
      <c r="G244" s="0" t="n">
        <f aca="false">IF($A244&lt;&gt;"",IF(MOD($D244,'Project Description'!$B$7)=0,'Project Description'!$B$7,MOD($D244,'Project Description'!$B$7)),"")</f>
        <v>1</v>
      </c>
      <c r="H244" s="0" t="n">
        <f aca="false">IF($A244&lt;&gt;"",IF(MOD($D244,'Project Description'!$B$8)=0,'Project Description'!$B$8,MOD($D244,'Project Description'!$B$8)),"")</f>
        <v>1</v>
      </c>
      <c r="I244" s="0" t="n">
        <f aca="false">IF($A244&lt;&gt;"",ROUNDUP($C244/'Project Description'!$B$9,0),"")</f>
        <v>1</v>
      </c>
      <c r="J244" s="0" t="n">
        <f aca="false">IF($A244&lt;&gt;"",IF(MOD($A244,'Project Description'!$B$19)=0,'Project Description'!$B$19,MOD($A244,'Project Description'!$B$19)),"")</f>
        <v>3</v>
      </c>
      <c r="K244" s="16" t="n">
        <f aca="false">IF($A244&lt;&gt;"",ROUNDUP(D244/'Project Description'!$B$7,0),"")</f>
        <v>7</v>
      </c>
      <c r="L244" s="0" t="n">
        <f aca="false">IF($A244&lt;&gt;"",(K244-1)*'Project Description'!$B$17+I244,"")</f>
        <v>13</v>
      </c>
      <c r="M244" s="0" t="n">
        <f aca="false">IF($A244&lt;&gt;"",($G244-1)*'Project Description'!$B$9+$F244,"")</f>
        <v>3</v>
      </c>
      <c r="N244" s="0" t="n">
        <f aca="false">IF($A244&lt;&gt;"",IF(VLOOKUP($B244,LineNames!$A$2:$C$111,3,0)="Yes",1,0),"")</f>
        <v>0</v>
      </c>
      <c r="O244" s="0" t="n">
        <f aca="false">IF($A244&lt;&gt;"",($H244-1)*'Project Description'!$B$10+$C244,"")</f>
        <v>3</v>
      </c>
    </row>
    <row collapsed="false" customFormat="false" customHeight="true" hidden="false" ht="13.3" outlineLevel="0" r="245">
      <c r="A245" s="0" t="n">
        <f aca="false">IF(d110cc_csv!$A245&lt;&gt;"",d110cc_csv!$A245,"")</f>
        <v>244</v>
      </c>
      <c r="B245" s="0" t="n">
        <f aca="false">IF($A245&lt;&gt;"",d110cc_csv!$C245,"")</f>
        <v>20</v>
      </c>
      <c r="C245" s="0" t="n">
        <f aca="false">IF($A245&lt;&gt;"",d110cc_csv!$D245,"")</f>
        <v>4</v>
      </c>
      <c r="D245" s="0" t="n">
        <f aca="false">IF($A245&lt;&gt;"",d110cc_csv!$E245,"")</f>
        <v>25</v>
      </c>
      <c r="E245" s="0" t="n">
        <f aca="false">IF($A245&lt;&gt;"",d110cc_csv!$F245,"")</f>
        <v>3</v>
      </c>
      <c r="F245" s="0" t="n">
        <f aca="false">IF($A245&lt;&gt;"",IF(MOD($C245,'Project Description'!$B$9)=0,'Project Description'!$B$9,MOD($C245,'Project Description'!$B$9)),"")</f>
        <v>4</v>
      </c>
      <c r="G245" s="0" t="n">
        <f aca="false">IF($A245&lt;&gt;"",IF(MOD($D245,'Project Description'!$B$7)=0,'Project Description'!$B$7,MOD($D245,'Project Description'!$B$7)),"")</f>
        <v>1</v>
      </c>
      <c r="H245" s="0" t="n">
        <f aca="false">IF($A245&lt;&gt;"",IF(MOD($D245,'Project Description'!$B$8)=0,'Project Description'!$B$8,MOD($D245,'Project Description'!$B$8)),"")</f>
        <v>1</v>
      </c>
      <c r="I245" s="0" t="n">
        <f aca="false">IF($A245&lt;&gt;"",ROUNDUP($C245/'Project Description'!$B$9,0),"")</f>
        <v>1</v>
      </c>
      <c r="J245" s="0" t="n">
        <f aca="false">IF($A245&lt;&gt;"",IF(MOD($A245,'Project Description'!$B$19)=0,'Project Description'!$B$19,MOD($A245,'Project Description'!$B$19)),"")</f>
        <v>4</v>
      </c>
      <c r="K245" s="16" t="n">
        <f aca="false">IF($A245&lt;&gt;"",ROUNDUP(D245/'Project Description'!$B$7,0),"")</f>
        <v>7</v>
      </c>
      <c r="L245" s="0" t="n">
        <f aca="false">IF($A245&lt;&gt;"",(K245-1)*'Project Description'!$B$17+I245,"")</f>
        <v>13</v>
      </c>
      <c r="M245" s="0" t="n">
        <f aca="false">IF($A245&lt;&gt;"",($G245-1)*'Project Description'!$B$9+$F245,"")</f>
        <v>4</v>
      </c>
      <c r="N245" s="0" t="n">
        <f aca="false">IF($A245&lt;&gt;"",IF(VLOOKUP($B245,LineNames!$A$2:$C$111,3,0)="Yes",1,0),"")</f>
        <v>0</v>
      </c>
      <c r="O245" s="0" t="n">
        <f aca="false">IF($A245&lt;&gt;"",($H245-1)*'Project Description'!$B$10+$C245,"")</f>
        <v>4</v>
      </c>
    </row>
    <row collapsed="false" customFormat="false" customHeight="true" hidden="false" ht="13.3" outlineLevel="0" r="246">
      <c r="A246" s="0" t="n">
        <f aca="false">IF(d110cc_csv!$A246&lt;&gt;"",d110cc_csv!$A246,"")</f>
        <v>245</v>
      </c>
      <c r="B246" s="0" t="n">
        <f aca="false">IF($A246&lt;&gt;"",d110cc_csv!$C246,"")</f>
        <v>108</v>
      </c>
      <c r="C246" s="0" t="n">
        <f aca="false">IF($A246&lt;&gt;"",d110cc_csv!$D246,"")</f>
        <v>5</v>
      </c>
      <c r="D246" s="0" t="n">
        <f aca="false">IF($A246&lt;&gt;"",d110cc_csv!$E246,"")</f>
        <v>25</v>
      </c>
      <c r="E246" s="0" t="n">
        <f aca="false">IF($A246&lt;&gt;"",d110cc_csv!$F246,"")</f>
        <v>3</v>
      </c>
      <c r="F246" s="0" t="n">
        <f aca="false">IF($A246&lt;&gt;"",IF(MOD($C246,'Project Description'!$B$9)=0,'Project Description'!$B$9,MOD($C246,'Project Description'!$B$9)),"")</f>
        <v>5</v>
      </c>
      <c r="G246" s="0" t="n">
        <f aca="false">IF($A246&lt;&gt;"",IF(MOD($D246,'Project Description'!$B$7)=0,'Project Description'!$B$7,MOD($D246,'Project Description'!$B$7)),"")</f>
        <v>1</v>
      </c>
      <c r="H246" s="0" t="n">
        <f aca="false">IF($A246&lt;&gt;"",IF(MOD($D246,'Project Description'!$B$8)=0,'Project Description'!$B$8,MOD($D246,'Project Description'!$B$8)),"")</f>
        <v>1</v>
      </c>
      <c r="I246" s="0" t="n">
        <f aca="false">IF($A246&lt;&gt;"",ROUNDUP($C246/'Project Description'!$B$9,0),"")</f>
        <v>1</v>
      </c>
      <c r="J246" s="0" t="n">
        <f aca="false">IF($A246&lt;&gt;"",IF(MOD($A246,'Project Description'!$B$19)=0,'Project Description'!$B$19,MOD($A246,'Project Description'!$B$19)),"")</f>
        <v>5</v>
      </c>
      <c r="K246" s="16" t="n">
        <f aca="false">IF($A246&lt;&gt;"",ROUNDUP(D246/'Project Description'!$B$7,0),"")</f>
        <v>7</v>
      </c>
      <c r="L246" s="0" t="n">
        <f aca="false">IF($A246&lt;&gt;"",(K246-1)*'Project Description'!$B$17+I246,"")</f>
        <v>13</v>
      </c>
      <c r="M246" s="0" t="n">
        <f aca="false">IF($A246&lt;&gt;"",($G246-1)*'Project Description'!$B$9+$F246,"")</f>
        <v>5</v>
      </c>
      <c r="N246" s="0" t="n">
        <f aca="false">IF($A246&lt;&gt;"",IF(VLOOKUP($B246,LineNames!$A$2:$C$111,3,0)="Yes",1,0),"")</f>
        <v>0</v>
      </c>
      <c r="O246" s="0" t="n">
        <f aca="false">IF($A246&lt;&gt;"",($H246-1)*'Project Description'!$B$10+$C246,"")</f>
        <v>5</v>
      </c>
    </row>
    <row collapsed="false" customFormat="false" customHeight="true" hidden="false" ht="13.3" outlineLevel="0" r="247">
      <c r="A247" s="0" t="n">
        <f aca="false">IF(d110cc_csv!$A247&lt;&gt;"",d110cc_csv!$A247,"")</f>
        <v>246</v>
      </c>
      <c r="B247" s="0" t="n">
        <f aca="false">IF($A247&lt;&gt;"",d110cc_csv!$C247,"")</f>
        <v>23</v>
      </c>
      <c r="C247" s="0" t="n">
        <f aca="false">IF($A247&lt;&gt;"",d110cc_csv!$D247,"")</f>
        <v>6</v>
      </c>
      <c r="D247" s="0" t="n">
        <f aca="false">IF($A247&lt;&gt;"",d110cc_csv!$E247,"")</f>
        <v>25</v>
      </c>
      <c r="E247" s="0" t="n">
        <f aca="false">IF($A247&lt;&gt;"",d110cc_csv!$F247,"")</f>
        <v>3</v>
      </c>
      <c r="F247" s="0" t="n">
        <f aca="false">IF($A247&lt;&gt;"",IF(MOD($C247,'Project Description'!$B$9)=0,'Project Description'!$B$9,MOD($C247,'Project Description'!$B$9)),"")</f>
        <v>1</v>
      </c>
      <c r="G247" s="0" t="n">
        <f aca="false">IF($A247&lt;&gt;"",IF(MOD($D247,'Project Description'!$B$7)=0,'Project Description'!$B$7,MOD($D247,'Project Description'!$B$7)),"")</f>
        <v>1</v>
      </c>
      <c r="H247" s="0" t="n">
        <f aca="false">IF($A247&lt;&gt;"",IF(MOD($D247,'Project Description'!$B$8)=0,'Project Description'!$B$8,MOD($D247,'Project Description'!$B$8)),"")</f>
        <v>1</v>
      </c>
      <c r="I247" s="0" t="n">
        <f aca="false">IF($A247&lt;&gt;"",ROUNDUP($C247/'Project Description'!$B$9,0),"")</f>
        <v>2</v>
      </c>
      <c r="J247" s="0" t="n">
        <f aca="false">IF($A247&lt;&gt;"",IF(MOD($A247,'Project Description'!$B$19)=0,'Project Description'!$B$19,MOD($A247,'Project Description'!$B$19)),"")</f>
        <v>6</v>
      </c>
      <c r="K247" s="16" t="n">
        <f aca="false">IF($A247&lt;&gt;"",ROUNDUP(D247/'Project Description'!$B$7,0),"")</f>
        <v>7</v>
      </c>
      <c r="L247" s="0" t="n">
        <f aca="false">IF($A247&lt;&gt;"",(K247-1)*'Project Description'!$B$17+I247,"")</f>
        <v>14</v>
      </c>
      <c r="M247" s="0" t="n">
        <f aca="false">IF($A247&lt;&gt;"",($G247-1)*'Project Description'!$B$9+$F247,"")</f>
        <v>1</v>
      </c>
      <c r="N247" s="0" t="n">
        <f aca="false">IF($A247&lt;&gt;"",IF(VLOOKUP($B247,LineNames!$A$2:$C$111,3,0)="Yes",1,0),"")</f>
        <v>0</v>
      </c>
      <c r="O247" s="0" t="n">
        <f aca="false">IF($A247&lt;&gt;"",($H247-1)*'Project Description'!$B$10+$C247,"")</f>
        <v>6</v>
      </c>
    </row>
    <row collapsed="false" customFormat="false" customHeight="true" hidden="false" ht="13.3" outlineLevel="0" r="248">
      <c r="A248" s="0" t="n">
        <f aca="false">IF(d110cc_csv!$A248&lt;&gt;"",d110cc_csv!$A248,"")</f>
        <v>247</v>
      </c>
      <c r="B248" s="0" t="n">
        <f aca="false">IF($A248&lt;&gt;"",d110cc_csv!$C248,"")</f>
        <v>40</v>
      </c>
      <c r="C248" s="0" t="n">
        <f aca="false">IF($A248&lt;&gt;"",d110cc_csv!$D248,"")</f>
        <v>7</v>
      </c>
      <c r="D248" s="0" t="n">
        <f aca="false">IF($A248&lt;&gt;"",d110cc_csv!$E248,"")</f>
        <v>25</v>
      </c>
      <c r="E248" s="0" t="n">
        <f aca="false">IF($A248&lt;&gt;"",d110cc_csv!$F248,"")</f>
        <v>3</v>
      </c>
      <c r="F248" s="0" t="n">
        <f aca="false">IF($A248&lt;&gt;"",IF(MOD($C248,'Project Description'!$B$9)=0,'Project Description'!$B$9,MOD($C248,'Project Description'!$B$9)),"")</f>
        <v>2</v>
      </c>
      <c r="G248" s="0" t="n">
        <f aca="false">IF($A248&lt;&gt;"",IF(MOD($D248,'Project Description'!$B$7)=0,'Project Description'!$B$7,MOD($D248,'Project Description'!$B$7)),"")</f>
        <v>1</v>
      </c>
      <c r="H248" s="0" t="n">
        <f aca="false">IF($A248&lt;&gt;"",IF(MOD($D248,'Project Description'!$B$8)=0,'Project Description'!$B$8,MOD($D248,'Project Description'!$B$8)),"")</f>
        <v>1</v>
      </c>
      <c r="I248" s="0" t="n">
        <f aca="false">IF($A248&lt;&gt;"",ROUNDUP($C248/'Project Description'!$B$9,0),"")</f>
        <v>2</v>
      </c>
      <c r="J248" s="0" t="n">
        <f aca="false">IF($A248&lt;&gt;"",IF(MOD($A248,'Project Description'!$B$19)=0,'Project Description'!$B$19,MOD($A248,'Project Description'!$B$19)),"")</f>
        <v>7</v>
      </c>
      <c r="K248" s="16" t="n">
        <f aca="false">IF($A248&lt;&gt;"",ROUNDUP(D248/'Project Description'!$B$7,0),"")</f>
        <v>7</v>
      </c>
      <c r="L248" s="0" t="n">
        <f aca="false">IF($A248&lt;&gt;"",(K248-1)*'Project Description'!$B$17+I248,"")</f>
        <v>14</v>
      </c>
      <c r="M248" s="0" t="n">
        <f aca="false">IF($A248&lt;&gt;"",($G248-1)*'Project Description'!$B$9+$F248,"")</f>
        <v>2</v>
      </c>
      <c r="N248" s="0" t="n">
        <f aca="false">IF($A248&lt;&gt;"",IF(VLOOKUP($B248,LineNames!$A$2:$C$111,3,0)="Yes",1,0),"")</f>
        <v>0</v>
      </c>
      <c r="O248" s="0" t="n">
        <f aca="false">IF($A248&lt;&gt;"",($H248-1)*'Project Description'!$B$10+$C248,"")</f>
        <v>7</v>
      </c>
    </row>
    <row collapsed="false" customFormat="false" customHeight="true" hidden="false" ht="13.3" outlineLevel="0" r="249">
      <c r="A249" s="0" t="n">
        <f aca="false">IF(d110cc_csv!$A249&lt;&gt;"",d110cc_csv!$A249,"")</f>
        <v>248</v>
      </c>
      <c r="B249" s="0" t="n">
        <f aca="false">IF($A249&lt;&gt;"",d110cc_csv!$C249,"")</f>
        <v>33</v>
      </c>
      <c r="C249" s="0" t="n">
        <f aca="false">IF($A249&lt;&gt;"",d110cc_csv!$D249,"")</f>
        <v>8</v>
      </c>
      <c r="D249" s="0" t="n">
        <f aca="false">IF($A249&lt;&gt;"",d110cc_csv!$E249,"")</f>
        <v>25</v>
      </c>
      <c r="E249" s="0" t="n">
        <f aca="false">IF($A249&lt;&gt;"",d110cc_csv!$F249,"")</f>
        <v>3</v>
      </c>
      <c r="F249" s="0" t="n">
        <f aca="false">IF($A249&lt;&gt;"",IF(MOD($C249,'Project Description'!$B$9)=0,'Project Description'!$B$9,MOD($C249,'Project Description'!$B$9)),"")</f>
        <v>3</v>
      </c>
      <c r="G249" s="0" t="n">
        <f aca="false">IF($A249&lt;&gt;"",IF(MOD($D249,'Project Description'!$B$7)=0,'Project Description'!$B$7,MOD($D249,'Project Description'!$B$7)),"")</f>
        <v>1</v>
      </c>
      <c r="H249" s="0" t="n">
        <f aca="false">IF($A249&lt;&gt;"",IF(MOD($D249,'Project Description'!$B$8)=0,'Project Description'!$B$8,MOD($D249,'Project Description'!$B$8)),"")</f>
        <v>1</v>
      </c>
      <c r="I249" s="0" t="n">
        <f aca="false">IF($A249&lt;&gt;"",ROUNDUP($C249/'Project Description'!$B$9,0),"")</f>
        <v>2</v>
      </c>
      <c r="J249" s="0" t="n">
        <f aca="false">IF($A249&lt;&gt;"",IF(MOD($A249,'Project Description'!$B$19)=0,'Project Description'!$B$19,MOD($A249,'Project Description'!$B$19)),"")</f>
        <v>8</v>
      </c>
      <c r="K249" s="16" t="n">
        <f aca="false">IF($A249&lt;&gt;"",ROUNDUP(D249/'Project Description'!$B$7,0),"")</f>
        <v>7</v>
      </c>
      <c r="L249" s="0" t="n">
        <f aca="false">IF($A249&lt;&gt;"",(K249-1)*'Project Description'!$B$17+I249,"")</f>
        <v>14</v>
      </c>
      <c r="M249" s="0" t="n">
        <f aca="false">IF($A249&lt;&gt;"",($G249-1)*'Project Description'!$B$9+$F249,"")</f>
        <v>3</v>
      </c>
      <c r="N249" s="0" t="n">
        <f aca="false">IF($A249&lt;&gt;"",IF(VLOOKUP($B249,LineNames!$A$2:$C$111,3,0)="Yes",1,0),"")</f>
        <v>0</v>
      </c>
      <c r="O249" s="0" t="n">
        <f aca="false">IF($A249&lt;&gt;"",($H249-1)*'Project Description'!$B$10+$C249,"")</f>
        <v>8</v>
      </c>
    </row>
    <row collapsed="false" customFormat="false" customHeight="true" hidden="false" ht="13.3" outlineLevel="0" r="250">
      <c r="A250" s="0" t="n">
        <f aca="false">IF(d110cc_csv!$A250&lt;&gt;"",d110cc_csv!$A250,"")</f>
        <v>249</v>
      </c>
      <c r="B250" s="0" t="n">
        <f aca="false">IF($A250&lt;&gt;"",d110cc_csv!$C250,"")</f>
        <v>51</v>
      </c>
      <c r="C250" s="0" t="n">
        <f aca="false">IF($A250&lt;&gt;"",d110cc_csv!$D250,"")</f>
        <v>9</v>
      </c>
      <c r="D250" s="0" t="n">
        <f aca="false">IF($A250&lt;&gt;"",d110cc_csv!$E250,"")</f>
        <v>25</v>
      </c>
      <c r="E250" s="0" t="n">
        <f aca="false">IF($A250&lt;&gt;"",d110cc_csv!$F250,"")</f>
        <v>3</v>
      </c>
      <c r="F250" s="0" t="n">
        <f aca="false">IF($A250&lt;&gt;"",IF(MOD($C250,'Project Description'!$B$9)=0,'Project Description'!$B$9,MOD($C250,'Project Description'!$B$9)),"")</f>
        <v>4</v>
      </c>
      <c r="G250" s="0" t="n">
        <f aca="false">IF($A250&lt;&gt;"",IF(MOD($D250,'Project Description'!$B$7)=0,'Project Description'!$B$7,MOD($D250,'Project Description'!$B$7)),"")</f>
        <v>1</v>
      </c>
      <c r="H250" s="0" t="n">
        <f aca="false">IF($A250&lt;&gt;"",IF(MOD($D250,'Project Description'!$B$8)=0,'Project Description'!$B$8,MOD($D250,'Project Description'!$B$8)),"")</f>
        <v>1</v>
      </c>
      <c r="I250" s="0" t="n">
        <f aca="false">IF($A250&lt;&gt;"",ROUNDUP($C250/'Project Description'!$B$9,0),"")</f>
        <v>2</v>
      </c>
      <c r="J250" s="0" t="n">
        <f aca="false">IF($A250&lt;&gt;"",IF(MOD($A250,'Project Description'!$B$19)=0,'Project Description'!$B$19,MOD($A250,'Project Description'!$B$19)),"")</f>
        <v>9</v>
      </c>
      <c r="K250" s="16" t="n">
        <f aca="false">IF($A250&lt;&gt;"",ROUNDUP(D250/'Project Description'!$B$7,0),"")</f>
        <v>7</v>
      </c>
      <c r="L250" s="0" t="n">
        <f aca="false">IF($A250&lt;&gt;"",(K250-1)*'Project Description'!$B$17+I250,"")</f>
        <v>14</v>
      </c>
      <c r="M250" s="0" t="n">
        <f aca="false">IF($A250&lt;&gt;"",($G250-1)*'Project Description'!$B$9+$F250,"")</f>
        <v>4</v>
      </c>
      <c r="N250" s="0" t="n">
        <f aca="false">IF($A250&lt;&gt;"",IF(VLOOKUP($B250,LineNames!$A$2:$C$111,3,0)="Yes",1,0),"")</f>
        <v>0</v>
      </c>
      <c r="O250" s="0" t="n">
        <f aca="false">IF($A250&lt;&gt;"",($H250-1)*'Project Description'!$B$10+$C250,"")</f>
        <v>9</v>
      </c>
    </row>
    <row collapsed="false" customFormat="false" customHeight="true" hidden="false" ht="13.3" outlineLevel="0" r="251">
      <c r="A251" s="0" t="n">
        <f aca="false">IF(d110cc_csv!$A251&lt;&gt;"",d110cc_csv!$A251,"")</f>
        <v>250</v>
      </c>
      <c r="B251" s="0" t="n">
        <f aca="false">IF($A251&lt;&gt;"",d110cc_csv!$C251,"")</f>
        <v>81</v>
      </c>
      <c r="C251" s="0" t="n">
        <f aca="false">IF($A251&lt;&gt;"",d110cc_csv!$D251,"")</f>
        <v>10</v>
      </c>
      <c r="D251" s="0" t="n">
        <f aca="false">IF($A251&lt;&gt;"",d110cc_csv!$E251,"")</f>
        <v>25</v>
      </c>
      <c r="E251" s="0" t="n">
        <f aca="false">IF($A251&lt;&gt;"",d110cc_csv!$F251,"")</f>
        <v>3</v>
      </c>
      <c r="F251" s="0" t="n">
        <f aca="false">IF($A251&lt;&gt;"",IF(MOD($C251,'Project Description'!$B$9)=0,'Project Description'!$B$9,MOD($C251,'Project Description'!$B$9)),"")</f>
        <v>5</v>
      </c>
      <c r="G251" s="0" t="n">
        <f aca="false">IF($A251&lt;&gt;"",IF(MOD($D251,'Project Description'!$B$7)=0,'Project Description'!$B$7,MOD($D251,'Project Description'!$B$7)),"")</f>
        <v>1</v>
      </c>
      <c r="H251" s="0" t="n">
        <f aca="false">IF($A251&lt;&gt;"",IF(MOD($D251,'Project Description'!$B$8)=0,'Project Description'!$B$8,MOD($D251,'Project Description'!$B$8)),"")</f>
        <v>1</v>
      </c>
      <c r="I251" s="0" t="n">
        <f aca="false">IF($A251&lt;&gt;"",ROUNDUP($C251/'Project Description'!$B$9,0),"")</f>
        <v>2</v>
      </c>
      <c r="J251" s="0" t="n">
        <f aca="false">IF($A251&lt;&gt;"",IF(MOD($A251,'Project Description'!$B$19)=0,'Project Description'!$B$19,MOD($A251,'Project Description'!$B$19)),"")</f>
        <v>10</v>
      </c>
      <c r="K251" s="16" t="n">
        <f aca="false">IF($A251&lt;&gt;"",ROUNDUP(D251/'Project Description'!$B$7,0),"")</f>
        <v>7</v>
      </c>
      <c r="L251" s="0" t="n">
        <f aca="false">IF($A251&lt;&gt;"",(K251-1)*'Project Description'!$B$17+I251,"")</f>
        <v>14</v>
      </c>
      <c r="M251" s="0" t="n">
        <f aca="false">IF($A251&lt;&gt;"",($G251-1)*'Project Description'!$B$9+$F251,"")</f>
        <v>5</v>
      </c>
      <c r="N251" s="0" t="n">
        <f aca="false">IF($A251&lt;&gt;"",IF(VLOOKUP($B251,LineNames!$A$2:$C$111,3,0)="Yes",1,0),"")</f>
        <v>0</v>
      </c>
      <c r="O251" s="0" t="n">
        <f aca="false">IF($A251&lt;&gt;"",($H251-1)*'Project Description'!$B$10+$C251,"")</f>
        <v>10</v>
      </c>
    </row>
    <row collapsed="false" customFormat="false" customHeight="true" hidden="false" ht="13.3" outlineLevel="0" r="252">
      <c r="A252" s="0" t="n">
        <f aca="false">IF(d110cc_csv!$A252&lt;&gt;"",d110cc_csv!$A252,"")</f>
        <v>251</v>
      </c>
      <c r="B252" s="0" t="n">
        <f aca="false">IF($A252&lt;&gt;"",d110cc_csv!$C252,"")</f>
        <v>104</v>
      </c>
      <c r="C252" s="0" t="n">
        <f aca="false">IF($A252&lt;&gt;"",d110cc_csv!$D252,"")</f>
        <v>1</v>
      </c>
      <c r="D252" s="0" t="n">
        <f aca="false">IF($A252&lt;&gt;"",d110cc_csv!$E252,"")</f>
        <v>26</v>
      </c>
      <c r="E252" s="0" t="n">
        <f aca="false">IF($A252&lt;&gt;"",d110cc_csv!$F252,"")</f>
        <v>3</v>
      </c>
      <c r="F252" s="0" t="n">
        <f aca="false">IF($A252&lt;&gt;"",IF(MOD($C252,'Project Description'!$B$9)=0,'Project Description'!$B$9,MOD($C252,'Project Description'!$B$9)),"")</f>
        <v>1</v>
      </c>
      <c r="G252" s="0" t="n">
        <f aca="false">IF($A252&lt;&gt;"",IF(MOD($D252,'Project Description'!$B$7)=0,'Project Description'!$B$7,MOD($D252,'Project Description'!$B$7)),"")</f>
        <v>2</v>
      </c>
      <c r="H252" s="0" t="n">
        <f aca="false">IF($A252&lt;&gt;"",IF(MOD($D252,'Project Description'!$B$8)=0,'Project Description'!$B$8,MOD($D252,'Project Description'!$B$8)),"")</f>
        <v>2</v>
      </c>
      <c r="I252" s="0" t="n">
        <f aca="false">IF($A252&lt;&gt;"",ROUNDUP($C252/'Project Description'!$B$9,0),"")</f>
        <v>1</v>
      </c>
      <c r="J252" s="0" t="n">
        <f aca="false">IF($A252&lt;&gt;"",IF(MOD($A252,'Project Description'!$B$19)=0,'Project Description'!$B$19,MOD($A252,'Project Description'!$B$19)),"")</f>
        <v>11</v>
      </c>
      <c r="K252" s="16" t="n">
        <f aca="false">IF($A252&lt;&gt;"",ROUNDUP(D252/'Project Description'!$B$7,0),"")</f>
        <v>7</v>
      </c>
      <c r="L252" s="0" t="n">
        <f aca="false">IF($A252&lt;&gt;"",(K252-1)*'Project Description'!$B$17+I252,"")</f>
        <v>13</v>
      </c>
      <c r="M252" s="0" t="n">
        <f aca="false">IF($A252&lt;&gt;"",($G252-1)*'Project Description'!$B$9+$F252,"")</f>
        <v>6</v>
      </c>
      <c r="N252" s="0" t="n">
        <f aca="false">IF($A252&lt;&gt;"",IF(VLOOKUP($B252,LineNames!$A$2:$C$111,3,0)="Yes",1,0),"")</f>
        <v>0</v>
      </c>
      <c r="O252" s="0" t="n">
        <f aca="false">IF($A252&lt;&gt;"",($H252-1)*'Project Description'!$B$10+$C252,"")</f>
        <v>11</v>
      </c>
    </row>
    <row collapsed="false" customFormat="false" customHeight="true" hidden="false" ht="13.3" outlineLevel="0" r="253">
      <c r="A253" s="0" t="n">
        <f aca="false">IF(d110cc_csv!$A253&lt;&gt;"",d110cc_csv!$A253,"")</f>
        <v>252</v>
      </c>
      <c r="B253" s="0" t="n">
        <f aca="false">IF($A253&lt;&gt;"",d110cc_csv!$C253,"")</f>
        <v>94</v>
      </c>
      <c r="C253" s="0" t="n">
        <f aca="false">IF($A253&lt;&gt;"",d110cc_csv!$D253,"")</f>
        <v>2</v>
      </c>
      <c r="D253" s="0" t="n">
        <f aca="false">IF($A253&lt;&gt;"",d110cc_csv!$E253,"")</f>
        <v>26</v>
      </c>
      <c r="E253" s="0" t="n">
        <f aca="false">IF($A253&lt;&gt;"",d110cc_csv!$F253,"")</f>
        <v>3</v>
      </c>
      <c r="F253" s="0" t="n">
        <f aca="false">IF($A253&lt;&gt;"",IF(MOD($C253,'Project Description'!$B$9)=0,'Project Description'!$B$9,MOD($C253,'Project Description'!$B$9)),"")</f>
        <v>2</v>
      </c>
      <c r="G253" s="0" t="n">
        <f aca="false">IF($A253&lt;&gt;"",IF(MOD($D253,'Project Description'!$B$7)=0,'Project Description'!$B$7,MOD($D253,'Project Description'!$B$7)),"")</f>
        <v>2</v>
      </c>
      <c r="H253" s="0" t="n">
        <f aca="false">IF($A253&lt;&gt;"",IF(MOD($D253,'Project Description'!$B$8)=0,'Project Description'!$B$8,MOD($D253,'Project Description'!$B$8)),"")</f>
        <v>2</v>
      </c>
      <c r="I253" s="0" t="n">
        <f aca="false">IF($A253&lt;&gt;"",ROUNDUP($C253/'Project Description'!$B$9,0),"")</f>
        <v>1</v>
      </c>
      <c r="J253" s="0" t="n">
        <f aca="false">IF($A253&lt;&gt;"",IF(MOD($A253,'Project Description'!$B$19)=0,'Project Description'!$B$19,MOD($A253,'Project Description'!$B$19)),"")</f>
        <v>12</v>
      </c>
      <c r="K253" s="16" t="n">
        <f aca="false">IF($A253&lt;&gt;"",ROUNDUP(D253/'Project Description'!$B$7,0),"")</f>
        <v>7</v>
      </c>
      <c r="L253" s="0" t="n">
        <f aca="false">IF($A253&lt;&gt;"",(K253-1)*'Project Description'!$B$17+I253,"")</f>
        <v>13</v>
      </c>
      <c r="M253" s="0" t="n">
        <f aca="false">IF($A253&lt;&gt;"",($G253-1)*'Project Description'!$B$9+$F253,"")</f>
        <v>7</v>
      </c>
      <c r="N253" s="0" t="n">
        <f aca="false">IF($A253&lt;&gt;"",IF(VLOOKUP($B253,LineNames!$A$2:$C$111,3,0)="Yes",1,0),"")</f>
        <v>0</v>
      </c>
      <c r="O253" s="0" t="n">
        <f aca="false">IF($A253&lt;&gt;"",($H253-1)*'Project Description'!$B$10+$C253,"")</f>
        <v>12</v>
      </c>
    </row>
    <row collapsed="false" customFormat="false" customHeight="true" hidden="false" ht="13.3" outlineLevel="0" r="254">
      <c r="A254" s="0" t="n">
        <f aca="false">IF(d110cc_csv!$A254&lt;&gt;"",d110cc_csv!$A254,"")</f>
        <v>253</v>
      </c>
      <c r="B254" s="0" t="n">
        <f aca="false">IF($A254&lt;&gt;"",d110cc_csv!$C254,"")</f>
        <v>109</v>
      </c>
      <c r="C254" s="0" t="n">
        <f aca="false">IF($A254&lt;&gt;"",d110cc_csv!$D254,"")</f>
        <v>3</v>
      </c>
      <c r="D254" s="0" t="n">
        <f aca="false">IF($A254&lt;&gt;"",d110cc_csv!$E254,"")</f>
        <v>26</v>
      </c>
      <c r="E254" s="0" t="n">
        <f aca="false">IF($A254&lt;&gt;"",d110cc_csv!$F254,"")</f>
        <v>3</v>
      </c>
      <c r="F254" s="0" t="n">
        <f aca="false">IF($A254&lt;&gt;"",IF(MOD($C254,'Project Description'!$B$9)=0,'Project Description'!$B$9,MOD($C254,'Project Description'!$B$9)),"")</f>
        <v>3</v>
      </c>
      <c r="G254" s="0" t="n">
        <f aca="false">IF($A254&lt;&gt;"",IF(MOD($D254,'Project Description'!$B$7)=0,'Project Description'!$B$7,MOD($D254,'Project Description'!$B$7)),"")</f>
        <v>2</v>
      </c>
      <c r="H254" s="0" t="n">
        <f aca="false">IF($A254&lt;&gt;"",IF(MOD($D254,'Project Description'!$B$8)=0,'Project Description'!$B$8,MOD($D254,'Project Description'!$B$8)),"")</f>
        <v>2</v>
      </c>
      <c r="I254" s="0" t="n">
        <f aca="false">IF($A254&lt;&gt;"",ROUNDUP($C254/'Project Description'!$B$9,0),"")</f>
        <v>1</v>
      </c>
      <c r="J254" s="0" t="n">
        <f aca="false">IF($A254&lt;&gt;"",IF(MOD($A254,'Project Description'!$B$19)=0,'Project Description'!$B$19,MOD($A254,'Project Description'!$B$19)),"")</f>
        <v>13</v>
      </c>
      <c r="K254" s="16" t="n">
        <f aca="false">IF($A254&lt;&gt;"",ROUNDUP(D254/'Project Description'!$B$7,0),"")</f>
        <v>7</v>
      </c>
      <c r="L254" s="0" t="n">
        <f aca="false">IF($A254&lt;&gt;"",(K254-1)*'Project Description'!$B$17+I254,"")</f>
        <v>13</v>
      </c>
      <c r="M254" s="0" t="n">
        <f aca="false">IF($A254&lt;&gt;"",($G254-1)*'Project Description'!$B$9+$F254,"")</f>
        <v>8</v>
      </c>
      <c r="N254" s="0" t="n">
        <f aca="false">IF($A254&lt;&gt;"",IF(VLOOKUP($B254,LineNames!$A$2:$C$111,3,0)="Yes",1,0),"")</f>
        <v>1</v>
      </c>
      <c r="O254" s="0" t="n">
        <f aca="false">IF($A254&lt;&gt;"",($H254-1)*'Project Description'!$B$10+$C254,"")</f>
        <v>13</v>
      </c>
    </row>
    <row collapsed="false" customFormat="false" customHeight="true" hidden="false" ht="13.3" outlineLevel="0" r="255">
      <c r="A255" s="0" t="n">
        <f aca="false">IF(d110cc_csv!$A255&lt;&gt;"",d110cc_csv!$A255,"")</f>
        <v>254</v>
      </c>
      <c r="B255" s="0" t="n">
        <f aca="false">IF($A255&lt;&gt;"",d110cc_csv!$C255,"")</f>
        <v>80</v>
      </c>
      <c r="C255" s="0" t="n">
        <f aca="false">IF($A255&lt;&gt;"",d110cc_csv!$D255,"")</f>
        <v>4</v>
      </c>
      <c r="D255" s="0" t="n">
        <f aca="false">IF($A255&lt;&gt;"",d110cc_csv!$E255,"")</f>
        <v>26</v>
      </c>
      <c r="E255" s="0" t="n">
        <f aca="false">IF($A255&lt;&gt;"",d110cc_csv!$F255,"")</f>
        <v>3</v>
      </c>
      <c r="F255" s="0" t="n">
        <f aca="false">IF($A255&lt;&gt;"",IF(MOD($C255,'Project Description'!$B$9)=0,'Project Description'!$B$9,MOD($C255,'Project Description'!$B$9)),"")</f>
        <v>4</v>
      </c>
      <c r="G255" s="0" t="n">
        <f aca="false">IF($A255&lt;&gt;"",IF(MOD($D255,'Project Description'!$B$7)=0,'Project Description'!$B$7,MOD($D255,'Project Description'!$B$7)),"")</f>
        <v>2</v>
      </c>
      <c r="H255" s="0" t="n">
        <f aca="false">IF($A255&lt;&gt;"",IF(MOD($D255,'Project Description'!$B$8)=0,'Project Description'!$B$8,MOD($D255,'Project Description'!$B$8)),"")</f>
        <v>2</v>
      </c>
      <c r="I255" s="0" t="n">
        <f aca="false">IF($A255&lt;&gt;"",ROUNDUP($C255/'Project Description'!$B$9,0),"")</f>
        <v>1</v>
      </c>
      <c r="J255" s="0" t="n">
        <f aca="false">IF($A255&lt;&gt;"",IF(MOD($A255,'Project Description'!$B$19)=0,'Project Description'!$B$19,MOD($A255,'Project Description'!$B$19)),"")</f>
        <v>14</v>
      </c>
      <c r="K255" s="16" t="n">
        <f aca="false">IF($A255&lt;&gt;"",ROUNDUP(D255/'Project Description'!$B$7,0),"")</f>
        <v>7</v>
      </c>
      <c r="L255" s="0" t="n">
        <f aca="false">IF($A255&lt;&gt;"",(K255-1)*'Project Description'!$B$17+I255,"")</f>
        <v>13</v>
      </c>
      <c r="M255" s="0" t="n">
        <f aca="false">IF($A255&lt;&gt;"",($G255-1)*'Project Description'!$B$9+$F255,"")</f>
        <v>9</v>
      </c>
      <c r="N255" s="0" t="n">
        <f aca="false">IF($A255&lt;&gt;"",IF(VLOOKUP($B255,LineNames!$A$2:$C$111,3,0)="Yes",1,0),"")</f>
        <v>0</v>
      </c>
      <c r="O255" s="0" t="n">
        <f aca="false">IF($A255&lt;&gt;"",($H255-1)*'Project Description'!$B$10+$C255,"")</f>
        <v>14</v>
      </c>
    </row>
    <row collapsed="false" customFormat="false" customHeight="true" hidden="false" ht="13.3" outlineLevel="0" r="256">
      <c r="A256" s="0" t="n">
        <f aca="false">IF(d110cc_csv!$A256&lt;&gt;"",d110cc_csv!$A256,"")</f>
        <v>255</v>
      </c>
      <c r="B256" s="0" t="n">
        <f aca="false">IF($A256&lt;&gt;"",d110cc_csv!$C256,"")</f>
        <v>64</v>
      </c>
      <c r="C256" s="0" t="n">
        <f aca="false">IF($A256&lt;&gt;"",d110cc_csv!$D256,"")</f>
        <v>5</v>
      </c>
      <c r="D256" s="0" t="n">
        <f aca="false">IF($A256&lt;&gt;"",d110cc_csv!$E256,"")</f>
        <v>26</v>
      </c>
      <c r="E256" s="0" t="n">
        <f aca="false">IF($A256&lt;&gt;"",d110cc_csv!$F256,"")</f>
        <v>3</v>
      </c>
      <c r="F256" s="0" t="n">
        <f aca="false">IF($A256&lt;&gt;"",IF(MOD($C256,'Project Description'!$B$9)=0,'Project Description'!$B$9,MOD($C256,'Project Description'!$B$9)),"")</f>
        <v>5</v>
      </c>
      <c r="G256" s="0" t="n">
        <f aca="false">IF($A256&lt;&gt;"",IF(MOD($D256,'Project Description'!$B$7)=0,'Project Description'!$B$7,MOD($D256,'Project Description'!$B$7)),"")</f>
        <v>2</v>
      </c>
      <c r="H256" s="0" t="n">
        <f aca="false">IF($A256&lt;&gt;"",IF(MOD($D256,'Project Description'!$B$8)=0,'Project Description'!$B$8,MOD($D256,'Project Description'!$B$8)),"")</f>
        <v>2</v>
      </c>
      <c r="I256" s="0" t="n">
        <f aca="false">IF($A256&lt;&gt;"",ROUNDUP($C256/'Project Description'!$B$9,0),"")</f>
        <v>1</v>
      </c>
      <c r="J256" s="0" t="n">
        <f aca="false">IF($A256&lt;&gt;"",IF(MOD($A256,'Project Description'!$B$19)=0,'Project Description'!$B$19,MOD($A256,'Project Description'!$B$19)),"")</f>
        <v>15</v>
      </c>
      <c r="K256" s="16" t="n">
        <f aca="false">IF($A256&lt;&gt;"",ROUNDUP(D256/'Project Description'!$B$7,0),"")</f>
        <v>7</v>
      </c>
      <c r="L256" s="0" t="n">
        <f aca="false">IF($A256&lt;&gt;"",(K256-1)*'Project Description'!$B$17+I256,"")</f>
        <v>13</v>
      </c>
      <c r="M256" s="0" t="n">
        <f aca="false">IF($A256&lt;&gt;"",($G256-1)*'Project Description'!$B$9+$F256,"")</f>
        <v>10</v>
      </c>
      <c r="N256" s="0" t="n">
        <f aca="false">IF($A256&lt;&gt;"",IF(VLOOKUP($B256,LineNames!$A$2:$C$111,3,0)="Yes",1,0),"")</f>
        <v>0</v>
      </c>
      <c r="O256" s="0" t="n">
        <f aca="false">IF($A256&lt;&gt;"",($H256-1)*'Project Description'!$B$10+$C256,"")</f>
        <v>15</v>
      </c>
    </row>
    <row collapsed="false" customFormat="false" customHeight="true" hidden="false" ht="13.3" outlineLevel="0" r="257">
      <c r="A257" s="0" t="n">
        <f aca="false">IF(d110cc_csv!$A257&lt;&gt;"",d110cc_csv!$A257,"")</f>
        <v>256</v>
      </c>
      <c r="B257" s="0" t="n">
        <f aca="false">IF($A257&lt;&gt;"",d110cc_csv!$C257,"")</f>
        <v>76</v>
      </c>
      <c r="C257" s="0" t="n">
        <f aca="false">IF($A257&lt;&gt;"",d110cc_csv!$D257,"")</f>
        <v>6</v>
      </c>
      <c r="D257" s="0" t="n">
        <f aca="false">IF($A257&lt;&gt;"",d110cc_csv!$E257,"")</f>
        <v>26</v>
      </c>
      <c r="E257" s="0" t="n">
        <f aca="false">IF($A257&lt;&gt;"",d110cc_csv!$F257,"")</f>
        <v>3</v>
      </c>
      <c r="F257" s="0" t="n">
        <f aca="false">IF($A257&lt;&gt;"",IF(MOD($C257,'Project Description'!$B$9)=0,'Project Description'!$B$9,MOD($C257,'Project Description'!$B$9)),"")</f>
        <v>1</v>
      </c>
      <c r="G257" s="0" t="n">
        <f aca="false">IF($A257&lt;&gt;"",IF(MOD($D257,'Project Description'!$B$7)=0,'Project Description'!$B$7,MOD($D257,'Project Description'!$B$7)),"")</f>
        <v>2</v>
      </c>
      <c r="H257" s="0" t="n">
        <f aca="false">IF($A257&lt;&gt;"",IF(MOD($D257,'Project Description'!$B$8)=0,'Project Description'!$B$8,MOD($D257,'Project Description'!$B$8)),"")</f>
        <v>2</v>
      </c>
      <c r="I257" s="0" t="n">
        <f aca="false">IF($A257&lt;&gt;"",ROUNDUP($C257/'Project Description'!$B$9,0),"")</f>
        <v>2</v>
      </c>
      <c r="J257" s="0" t="n">
        <f aca="false">IF($A257&lt;&gt;"",IF(MOD($A257,'Project Description'!$B$19)=0,'Project Description'!$B$19,MOD($A257,'Project Description'!$B$19)),"")</f>
        <v>16</v>
      </c>
      <c r="K257" s="16" t="n">
        <f aca="false">IF($A257&lt;&gt;"",ROUNDUP(D257/'Project Description'!$B$7,0),"")</f>
        <v>7</v>
      </c>
      <c r="L257" s="0" t="n">
        <f aca="false">IF($A257&lt;&gt;"",(K257-1)*'Project Description'!$B$17+I257,"")</f>
        <v>14</v>
      </c>
      <c r="M257" s="0" t="n">
        <f aca="false">IF($A257&lt;&gt;"",($G257-1)*'Project Description'!$B$9+$F257,"")</f>
        <v>6</v>
      </c>
      <c r="N257" s="0" t="n">
        <f aca="false">IF($A257&lt;&gt;"",IF(VLOOKUP($B257,LineNames!$A$2:$C$111,3,0)="Yes",1,0),"")</f>
        <v>0</v>
      </c>
      <c r="O257" s="0" t="n">
        <f aca="false">IF($A257&lt;&gt;"",($H257-1)*'Project Description'!$B$10+$C257,"")</f>
        <v>16</v>
      </c>
    </row>
    <row collapsed="false" customFormat="false" customHeight="true" hidden="false" ht="13.3" outlineLevel="0" r="258">
      <c r="A258" s="0" t="n">
        <f aca="false">IF(d110cc_csv!$A258&lt;&gt;"",d110cc_csv!$A258,"")</f>
        <v>257</v>
      </c>
      <c r="B258" s="0" t="n">
        <f aca="false">IF($A258&lt;&gt;"",d110cc_csv!$C258,"")</f>
        <v>109</v>
      </c>
      <c r="C258" s="0" t="n">
        <f aca="false">IF($A258&lt;&gt;"",d110cc_csv!$D258,"")</f>
        <v>7</v>
      </c>
      <c r="D258" s="0" t="n">
        <f aca="false">IF($A258&lt;&gt;"",d110cc_csv!$E258,"")</f>
        <v>26</v>
      </c>
      <c r="E258" s="0" t="n">
        <f aca="false">IF($A258&lt;&gt;"",d110cc_csv!$F258,"")</f>
        <v>3</v>
      </c>
      <c r="F258" s="0" t="n">
        <f aca="false">IF($A258&lt;&gt;"",IF(MOD($C258,'Project Description'!$B$9)=0,'Project Description'!$B$9,MOD($C258,'Project Description'!$B$9)),"")</f>
        <v>2</v>
      </c>
      <c r="G258" s="0" t="n">
        <f aca="false">IF($A258&lt;&gt;"",IF(MOD($D258,'Project Description'!$B$7)=0,'Project Description'!$B$7,MOD($D258,'Project Description'!$B$7)),"")</f>
        <v>2</v>
      </c>
      <c r="H258" s="0" t="n">
        <f aca="false">IF($A258&lt;&gt;"",IF(MOD($D258,'Project Description'!$B$8)=0,'Project Description'!$B$8,MOD($D258,'Project Description'!$B$8)),"")</f>
        <v>2</v>
      </c>
      <c r="I258" s="0" t="n">
        <f aca="false">IF($A258&lt;&gt;"",ROUNDUP($C258/'Project Description'!$B$9,0),"")</f>
        <v>2</v>
      </c>
      <c r="J258" s="0" t="n">
        <f aca="false">IF($A258&lt;&gt;"",IF(MOD($A258,'Project Description'!$B$19)=0,'Project Description'!$B$19,MOD($A258,'Project Description'!$B$19)),"")</f>
        <v>17</v>
      </c>
      <c r="K258" s="16" t="n">
        <f aca="false">IF($A258&lt;&gt;"",ROUNDUP(D258/'Project Description'!$B$7,0),"")</f>
        <v>7</v>
      </c>
      <c r="L258" s="0" t="n">
        <f aca="false">IF($A258&lt;&gt;"",(K258-1)*'Project Description'!$B$17+I258,"")</f>
        <v>14</v>
      </c>
      <c r="M258" s="0" t="n">
        <f aca="false">IF($A258&lt;&gt;"",($G258-1)*'Project Description'!$B$9+$F258,"")</f>
        <v>7</v>
      </c>
      <c r="N258" s="0" t="n">
        <f aca="false">IF($A258&lt;&gt;"",IF(VLOOKUP($B258,LineNames!$A$2:$C$111,3,0)="Yes",1,0),"")</f>
        <v>1</v>
      </c>
      <c r="O258" s="0" t="n">
        <f aca="false">IF($A258&lt;&gt;"",($H258-1)*'Project Description'!$B$10+$C258,"")</f>
        <v>17</v>
      </c>
    </row>
    <row collapsed="false" customFormat="false" customHeight="true" hidden="false" ht="13.3" outlineLevel="0" r="259">
      <c r="A259" s="0" t="n">
        <f aca="false">IF(d110cc_csv!$A259&lt;&gt;"",d110cc_csv!$A259,"")</f>
        <v>258</v>
      </c>
      <c r="B259" s="0" t="n">
        <f aca="false">IF($A259&lt;&gt;"",d110cc_csv!$C259,"")</f>
        <v>103</v>
      </c>
      <c r="C259" s="0" t="n">
        <f aca="false">IF($A259&lt;&gt;"",d110cc_csv!$D259,"")</f>
        <v>8</v>
      </c>
      <c r="D259" s="0" t="n">
        <f aca="false">IF($A259&lt;&gt;"",d110cc_csv!$E259,"")</f>
        <v>26</v>
      </c>
      <c r="E259" s="0" t="n">
        <f aca="false">IF($A259&lt;&gt;"",d110cc_csv!$F259,"")</f>
        <v>3</v>
      </c>
      <c r="F259" s="0" t="n">
        <f aca="false">IF($A259&lt;&gt;"",IF(MOD($C259,'Project Description'!$B$9)=0,'Project Description'!$B$9,MOD($C259,'Project Description'!$B$9)),"")</f>
        <v>3</v>
      </c>
      <c r="G259" s="0" t="n">
        <f aca="false">IF($A259&lt;&gt;"",IF(MOD($D259,'Project Description'!$B$7)=0,'Project Description'!$B$7,MOD($D259,'Project Description'!$B$7)),"")</f>
        <v>2</v>
      </c>
      <c r="H259" s="0" t="n">
        <f aca="false">IF($A259&lt;&gt;"",IF(MOD($D259,'Project Description'!$B$8)=0,'Project Description'!$B$8,MOD($D259,'Project Description'!$B$8)),"")</f>
        <v>2</v>
      </c>
      <c r="I259" s="0" t="n">
        <f aca="false">IF($A259&lt;&gt;"",ROUNDUP($C259/'Project Description'!$B$9,0),"")</f>
        <v>2</v>
      </c>
      <c r="J259" s="0" t="n">
        <f aca="false">IF($A259&lt;&gt;"",IF(MOD($A259,'Project Description'!$B$19)=0,'Project Description'!$B$19,MOD($A259,'Project Description'!$B$19)),"")</f>
        <v>18</v>
      </c>
      <c r="K259" s="16" t="n">
        <f aca="false">IF($A259&lt;&gt;"",ROUNDUP(D259/'Project Description'!$B$7,0),"")</f>
        <v>7</v>
      </c>
      <c r="L259" s="0" t="n">
        <f aca="false">IF($A259&lt;&gt;"",(K259-1)*'Project Description'!$B$17+I259,"")</f>
        <v>14</v>
      </c>
      <c r="M259" s="0" t="n">
        <f aca="false">IF($A259&lt;&gt;"",($G259-1)*'Project Description'!$B$9+$F259,"")</f>
        <v>8</v>
      </c>
      <c r="N259" s="0" t="n">
        <f aca="false">IF($A259&lt;&gt;"",IF(VLOOKUP($B259,LineNames!$A$2:$C$111,3,0)="Yes",1,0),"")</f>
        <v>0</v>
      </c>
      <c r="O259" s="0" t="n">
        <f aca="false">IF($A259&lt;&gt;"",($H259-1)*'Project Description'!$B$10+$C259,"")</f>
        <v>18</v>
      </c>
    </row>
    <row collapsed="false" customFormat="false" customHeight="true" hidden="false" ht="13.3" outlineLevel="0" r="260">
      <c r="A260" s="0" t="n">
        <f aca="false">IF(d110cc_csv!$A260&lt;&gt;"",d110cc_csv!$A260,"")</f>
        <v>259</v>
      </c>
      <c r="B260" s="0" t="n">
        <f aca="false">IF($A260&lt;&gt;"",d110cc_csv!$C260,"")</f>
        <v>90</v>
      </c>
      <c r="C260" s="0" t="n">
        <f aca="false">IF($A260&lt;&gt;"",d110cc_csv!$D260,"")</f>
        <v>9</v>
      </c>
      <c r="D260" s="0" t="n">
        <f aca="false">IF($A260&lt;&gt;"",d110cc_csv!$E260,"")</f>
        <v>26</v>
      </c>
      <c r="E260" s="0" t="n">
        <f aca="false">IF($A260&lt;&gt;"",d110cc_csv!$F260,"")</f>
        <v>3</v>
      </c>
      <c r="F260" s="0" t="n">
        <f aca="false">IF($A260&lt;&gt;"",IF(MOD($C260,'Project Description'!$B$9)=0,'Project Description'!$B$9,MOD($C260,'Project Description'!$B$9)),"")</f>
        <v>4</v>
      </c>
      <c r="G260" s="0" t="n">
        <f aca="false">IF($A260&lt;&gt;"",IF(MOD($D260,'Project Description'!$B$7)=0,'Project Description'!$B$7,MOD($D260,'Project Description'!$B$7)),"")</f>
        <v>2</v>
      </c>
      <c r="H260" s="0" t="n">
        <f aca="false">IF($A260&lt;&gt;"",IF(MOD($D260,'Project Description'!$B$8)=0,'Project Description'!$B$8,MOD($D260,'Project Description'!$B$8)),"")</f>
        <v>2</v>
      </c>
      <c r="I260" s="0" t="n">
        <f aca="false">IF($A260&lt;&gt;"",ROUNDUP($C260/'Project Description'!$B$9,0),"")</f>
        <v>2</v>
      </c>
      <c r="J260" s="0" t="n">
        <f aca="false">IF($A260&lt;&gt;"",IF(MOD($A260,'Project Description'!$B$19)=0,'Project Description'!$B$19,MOD($A260,'Project Description'!$B$19)),"")</f>
        <v>19</v>
      </c>
      <c r="K260" s="16" t="n">
        <f aca="false">IF($A260&lt;&gt;"",ROUNDUP(D260/'Project Description'!$B$7,0),"")</f>
        <v>7</v>
      </c>
      <c r="L260" s="0" t="n">
        <f aca="false">IF($A260&lt;&gt;"",(K260-1)*'Project Description'!$B$17+I260,"")</f>
        <v>14</v>
      </c>
      <c r="M260" s="0" t="n">
        <f aca="false">IF($A260&lt;&gt;"",($G260-1)*'Project Description'!$B$9+$F260,"")</f>
        <v>9</v>
      </c>
      <c r="N260" s="0" t="n">
        <f aca="false">IF($A260&lt;&gt;"",IF(VLOOKUP($B260,LineNames!$A$2:$C$111,3,0)="Yes",1,0),"")</f>
        <v>0</v>
      </c>
      <c r="O260" s="0" t="n">
        <f aca="false">IF($A260&lt;&gt;"",($H260-1)*'Project Description'!$B$10+$C260,"")</f>
        <v>19</v>
      </c>
    </row>
    <row collapsed="false" customFormat="false" customHeight="true" hidden="false" ht="13.3" outlineLevel="0" r="261">
      <c r="A261" s="0" t="n">
        <f aca="false">IF(d110cc_csv!$A261&lt;&gt;"",d110cc_csv!$A261,"")</f>
        <v>260</v>
      </c>
      <c r="B261" s="0" t="n">
        <f aca="false">IF($A261&lt;&gt;"",d110cc_csv!$C261,"")</f>
        <v>86</v>
      </c>
      <c r="C261" s="0" t="n">
        <f aca="false">IF($A261&lt;&gt;"",d110cc_csv!$D261,"")</f>
        <v>10</v>
      </c>
      <c r="D261" s="0" t="n">
        <f aca="false">IF($A261&lt;&gt;"",d110cc_csv!$E261,"")</f>
        <v>26</v>
      </c>
      <c r="E261" s="0" t="n">
        <f aca="false">IF($A261&lt;&gt;"",d110cc_csv!$F261,"")</f>
        <v>3</v>
      </c>
      <c r="F261" s="0" t="n">
        <f aca="false">IF($A261&lt;&gt;"",IF(MOD($C261,'Project Description'!$B$9)=0,'Project Description'!$B$9,MOD($C261,'Project Description'!$B$9)),"")</f>
        <v>5</v>
      </c>
      <c r="G261" s="0" t="n">
        <f aca="false">IF($A261&lt;&gt;"",IF(MOD($D261,'Project Description'!$B$7)=0,'Project Description'!$B$7,MOD($D261,'Project Description'!$B$7)),"")</f>
        <v>2</v>
      </c>
      <c r="H261" s="0" t="n">
        <f aca="false">IF($A261&lt;&gt;"",IF(MOD($D261,'Project Description'!$B$8)=0,'Project Description'!$B$8,MOD($D261,'Project Description'!$B$8)),"")</f>
        <v>2</v>
      </c>
      <c r="I261" s="0" t="n">
        <f aca="false">IF($A261&lt;&gt;"",ROUNDUP($C261/'Project Description'!$B$9,0),"")</f>
        <v>2</v>
      </c>
      <c r="J261" s="0" t="n">
        <f aca="false">IF($A261&lt;&gt;"",IF(MOD($A261,'Project Description'!$B$19)=0,'Project Description'!$B$19,MOD($A261,'Project Description'!$B$19)),"")</f>
        <v>20</v>
      </c>
      <c r="K261" s="16" t="n">
        <f aca="false">IF($A261&lt;&gt;"",ROUNDUP(D261/'Project Description'!$B$7,0),"")</f>
        <v>7</v>
      </c>
      <c r="L261" s="0" t="n">
        <f aca="false">IF($A261&lt;&gt;"",(K261-1)*'Project Description'!$B$17+I261,"")</f>
        <v>14</v>
      </c>
      <c r="M261" s="0" t="n">
        <f aca="false">IF($A261&lt;&gt;"",($G261-1)*'Project Description'!$B$9+$F261,"")</f>
        <v>10</v>
      </c>
      <c r="N261" s="0" t="n">
        <f aca="false">IF($A261&lt;&gt;"",IF(VLOOKUP($B261,LineNames!$A$2:$C$111,3,0)="Yes",1,0),"")</f>
        <v>0</v>
      </c>
      <c r="O261" s="0" t="n">
        <f aca="false">IF($A261&lt;&gt;"",($H261-1)*'Project Description'!$B$10+$C261,"")</f>
        <v>20</v>
      </c>
    </row>
    <row collapsed="false" customFormat="false" customHeight="true" hidden="false" ht="13.3" outlineLevel="0" r="262">
      <c r="A262" s="0" t="n">
        <f aca="false">IF(d110cc_csv!$A262&lt;&gt;"",d110cc_csv!$A262,"")</f>
        <v>261</v>
      </c>
      <c r="B262" s="0" t="n">
        <f aca="false">IF($A262&lt;&gt;"",d110cc_csv!$C262,"")</f>
        <v>14</v>
      </c>
      <c r="C262" s="0" t="n">
        <f aca="false">IF($A262&lt;&gt;"",d110cc_csv!$D262,"")</f>
        <v>1</v>
      </c>
      <c r="D262" s="0" t="n">
        <f aca="false">IF($A262&lt;&gt;"",d110cc_csv!$E262,"")</f>
        <v>27</v>
      </c>
      <c r="E262" s="0" t="n">
        <f aca="false">IF($A262&lt;&gt;"",d110cc_csv!$F262,"")</f>
        <v>3</v>
      </c>
      <c r="F262" s="0" t="n">
        <f aca="false">IF($A262&lt;&gt;"",IF(MOD($C262,'Project Description'!$B$9)=0,'Project Description'!$B$9,MOD($C262,'Project Description'!$B$9)),"")</f>
        <v>1</v>
      </c>
      <c r="G262" s="0" t="n">
        <f aca="false">IF($A262&lt;&gt;"",IF(MOD($D262,'Project Description'!$B$7)=0,'Project Description'!$B$7,MOD($D262,'Project Description'!$B$7)),"")</f>
        <v>3</v>
      </c>
      <c r="H262" s="0" t="n">
        <f aca="false">IF($A262&lt;&gt;"",IF(MOD($D262,'Project Description'!$B$8)=0,'Project Description'!$B$8,MOD($D262,'Project Description'!$B$8)),"")</f>
        <v>3</v>
      </c>
      <c r="I262" s="0" t="n">
        <f aca="false">IF($A262&lt;&gt;"",ROUNDUP($C262/'Project Description'!$B$9,0),"")</f>
        <v>1</v>
      </c>
      <c r="J262" s="0" t="n">
        <f aca="false">IF($A262&lt;&gt;"",IF(MOD($A262,'Project Description'!$B$19)=0,'Project Description'!$B$19,MOD($A262,'Project Description'!$B$19)),"")</f>
        <v>21</v>
      </c>
      <c r="K262" s="16" t="n">
        <f aca="false">IF($A262&lt;&gt;"",ROUNDUP(D262/'Project Description'!$B$7,0),"")</f>
        <v>7</v>
      </c>
      <c r="L262" s="0" t="n">
        <f aca="false">IF($A262&lt;&gt;"",(K262-1)*'Project Description'!$B$17+I262,"")</f>
        <v>13</v>
      </c>
      <c r="M262" s="0" t="n">
        <f aca="false">IF($A262&lt;&gt;"",($G262-1)*'Project Description'!$B$9+$F262,"")</f>
        <v>11</v>
      </c>
      <c r="N262" s="0" t="n">
        <f aca="false">IF($A262&lt;&gt;"",IF(VLOOKUP($B262,LineNames!$A$2:$C$111,3,0)="Yes",1,0),"")</f>
        <v>0</v>
      </c>
      <c r="O262" s="0" t="n">
        <f aca="false">IF($A262&lt;&gt;"",($H262-1)*'Project Description'!$B$10+$C262,"")</f>
        <v>21</v>
      </c>
    </row>
    <row collapsed="false" customFormat="false" customHeight="true" hidden="false" ht="13.3" outlineLevel="0" r="263">
      <c r="A263" s="0" t="n">
        <f aca="false">IF(d110cc_csv!$A263&lt;&gt;"",d110cc_csv!$A263,"")</f>
        <v>262</v>
      </c>
      <c r="B263" s="0" t="n">
        <f aca="false">IF($A263&lt;&gt;"",d110cc_csv!$C263,"")</f>
        <v>69</v>
      </c>
      <c r="C263" s="0" t="n">
        <f aca="false">IF($A263&lt;&gt;"",d110cc_csv!$D263,"")</f>
        <v>2</v>
      </c>
      <c r="D263" s="0" t="n">
        <f aca="false">IF($A263&lt;&gt;"",d110cc_csv!$E263,"")</f>
        <v>27</v>
      </c>
      <c r="E263" s="0" t="n">
        <f aca="false">IF($A263&lt;&gt;"",d110cc_csv!$F263,"")</f>
        <v>3</v>
      </c>
      <c r="F263" s="0" t="n">
        <f aca="false">IF($A263&lt;&gt;"",IF(MOD($C263,'Project Description'!$B$9)=0,'Project Description'!$B$9,MOD($C263,'Project Description'!$B$9)),"")</f>
        <v>2</v>
      </c>
      <c r="G263" s="0" t="n">
        <f aca="false">IF($A263&lt;&gt;"",IF(MOD($D263,'Project Description'!$B$7)=0,'Project Description'!$B$7,MOD($D263,'Project Description'!$B$7)),"")</f>
        <v>3</v>
      </c>
      <c r="H263" s="0" t="n">
        <f aca="false">IF($A263&lt;&gt;"",IF(MOD($D263,'Project Description'!$B$8)=0,'Project Description'!$B$8,MOD($D263,'Project Description'!$B$8)),"")</f>
        <v>3</v>
      </c>
      <c r="I263" s="0" t="n">
        <f aca="false">IF($A263&lt;&gt;"",ROUNDUP($C263/'Project Description'!$B$9,0),"")</f>
        <v>1</v>
      </c>
      <c r="J263" s="0" t="n">
        <f aca="false">IF($A263&lt;&gt;"",IF(MOD($A263,'Project Description'!$B$19)=0,'Project Description'!$B$19,MOD($A263,'Project Description'!$B$19)),"")</f>
        <v>22</v>
      </c>
      <c r="K263" s="16" t="n">
        <f aca="false">IF($A263&lt;&gt;"",ROUNDUP(D263/'Project Description'!$B$7,0),"")</f>
        <v>7</v>
      </c>
      <c r="L263" s="0" t="n">
        <f aca="false">IF($A263&lt;&gt;"",(K263-1)*'Project Description'!$B$17+I263,"")</f>
        <v>13</v>
      </c>
      <c r="M263" s="0" t="n">
        <f aca="false">IF($A263&lt;&gt;"",($G263-1)*'Project Description'!$B$9+$F263,"")</f>
        <v>12</v>
      </c>
      <c r="N263" s="0" t="n">
        <f aca="false">IF($A263&lt;&gt;"",IF(VLOOKUP($B263,LineNames!$A$2:$C$111,3,0)="Yes",1,0),"")</f>
        <v>0</v>
      </c>
      <c r="O263" s="0" t="n">
        <f aca="false">IF($A263&lt;&gt;"",($H263-1)*'Project Description'!$B$10+$C263,"")</f>
        <v>22</v>
      </c>
    </row>
    <row collapsed="false" customFormat="false" customHeight="true" hidden="false" ht="13.3" outlineLevel="0" r="264">
      <c r="A264" s="0" t="n">
        <f aca="false">IF(d110cc_csv!$A264&lt;&gt;"",d110cc_csv!$A264,"")</f>
        <v>263</v>
      </c>
      <c r="B264" s="0" t="n">
        <f aca="false">IF($A264&lt;&gt;"",d110cc_csv!$C264,"")</f>
        <v>4</v>
      </c>
      <c r="C264" s="0" t="n">
        <f aca="false">IF($A264&lt;&gt;"",d110cc_csv!$D264,"")</f>
        <v>3</v>
      </c>
      <c r="D264" s="0" t="n">
        <f aca="false">IF($A264&lt;&gt;"",d110cc_csv!$E264,"")</f>
        <v>27</v>
      </c>
      <c r="E264" s="0" t="n">
        <f aca="false">IF($A264&lt;&gt;"",d110cc_csv!$F264,"")</f>
        <v>3</v>
      </c>
      <c r="F264" s="0" t="n">
        <f aca="false">IF($A264&lt;&gt;"",IF(MOD($C264,'Project Description'!$B$9)=0,'Project Description'!$B$9,MOD($C264,'Project Description'!$B$9)),"")</f>
        <v>3</v>
      </c>
      <c r="G264" s="0" t="n">
        <f aca="false">IF($A264&lt;&gt;"",IF(MOD($D264,'Project Description'!$B$7)=0,'Project Description'!$B$7,MOD($D264,'Project Description'!$B$7)),"")</f>
        <v>3</v>
      </c>
      <c r="H264" s="0" t="n">
        <f aca="false">IF($A264&lt;&gt;"",IF(MOD($D264,'Project Description'!$B$8)=0,'Project Description'!$B$8,MOD($D264,'Project Description'!$B$8)),"")</f>
        <v>3</v>
      </c>
      <c r="I264" s="0" t="n">
        <f aca="false">IF($A264&lt;&gt;"",ROUNDUP($C264/'Project Description'!$B$9,0),"")</f>
        <v>1</v>
      </c>
      <c r="J264" s="0" t="n">
        <f aca="false">IF($A264&lt;&gt;"",IF(MOD($A264,'Project Description'!$B$19)=0,'Project Description'!$B$19,MOD($A264,'Project Description'!$B$19)),"")</f>
        <v>23</v>
      </c>
      <c r="K264" s="16" t="n">
        <f aca="false">IF($A264&lt;&gt;"",ROUNDUP(D264/'Project Description'!$B$7,0),"")</f>
        <v>7</v>
      </c>
      <c r="L264" s="0" t="n">
        <f aca="false">IF($A264&lt;&gt;"",(K264-1)*'Project Description'!$B$17+I264,"")</f>
        <v>13</v>
      </c>
      <c r="M264" s="0" t="n">
        <f aca="false">IF($A264&lt;&gt;"",($G264-1)*'Project Description'!$B$9+$F264,"")</f>
        <v>13</v>
      </c>
      <c r="N264" s="0" t="n">
        <f aca="false">IF($A264&lt;&gt;"",IF(VLOOKUP($B264,LineNames!$A$2:$C$111,3,0)="Yes",1,0),"")</f>
        <v>0</v>
      </c>
      <c r="O264" s="0" t="n">
        <f aca="false">IF($A264&lt;&gt;"",($H264-1)*'Project Description'!$B$10+$C264,"")</f>
        <v>23</v>
      </c>
    </row>
    <row collapsed="false" customFormat="false" customHeight="true" hidden="false" ht="13.3" outlineLevel="0" r="265">
      <c r="A265" s="0" t="n">
        <f aca="false">IF(d110cc_csv!$A265&lt;&gt;"",d110cc_csv!$A265,"")</f>
        <v>264</v>
      </c>
      <c r="B265" s="0" t="n">
        <f aca="false">IF($A265&lt;&gt;"",d110cc_csv!$C265,"")</f>
        <v>70</v>
      </c>
      <c r="C265" s="0" t="n">
        <f aca="false">IF($A265&lt;&gt;"",d110cc_csv!$D265,"")</f>
        <v>4</v>
      </c>
      <c r="D265" s="0" t="n">
        <f aca="false">IF($A265&lt;&gt;"",d110cc_csv!$E265,"")</f>
        <v>27</v>
      </c>
      <c r="E265" s="0" t="n">
        <f aca="false">IF($A265&lt;&gt;"",d110cc_csv!$F265,"")</f>
        <v>3</v>
      </c>
      <c r="F265" s="0" t="n">
        <f aca="false">IF($A265&lt;&gt;"",IF(MOD($C265,'Project Description'!$B$9)=0,'Project Description'!$B$9,MOD($C265,'Project Description'!$B$9)),"")</f>
        <v>4</v>
      </c>
      <c r="G265" s="0" t="n">
        <f aca="false">IF($A265&lt;&gt;"",IF(MOD($D265,'Project Description'!$B$7)=0,'Project Description'!$B$7,MOD($D265,'Project Description'!$B$7)),"")</f>
        <v>3</v>
      </c>
      <c r="H265" s="0" t="n">
        <f aca="false">IF($A265&lt;&gt;"",IF(MOD($D265,'Project Description'!$B$8)=0,'Project Description'!$B$8,MOD($D265,'Project Description'!$B$8)),"")</f>
        <v>3</v>
      </c>
      <c r="I265" s="0" t="n">
        <f aca="false">IF($A265&lt;&gt;"",ROUNDUP($C265/'Project Description'!$B$9,0),"")</f>
        <v>1</v>
      </c>
      <c r="J265" s="0" t="n">
        <f aca="false">IF($A265&lt;&gt;"",IF(MOD($A265,'Project Description'!$B$19)=0,'Project Description'!$B$19,MOD($A265,'Project Description'!$B$19)),"")</f>
        <v>24</v>
      </c>
      <c r="K265" s="16" t="n">
        <f aca="false">IF($A265&lt;&gt;"",ROUNDUP(D265/'Project Description'!$B$7,0),"")</f>
        <v>7</v>
      </c>
      <c r="L265" s="0" t="n">
        <f aca="false">IF($A265&lt;&gt;"",(K265-1)*'Project Description'!$B$17+I265,"")</f>
        <v>13</v>
      </c>
      <c r="M265" s="0" t="n">
        <f aca="false">IF($A265&lt;&gt;"",($G265-1)*'Project Description'!$B$9+$F265,"")</f>
        <v>14</v>
      </c>
      <c r="N265" s="0" t="n">
        <f aca="false">IF($A265&lt;&gt;"",IF(VLOOKUP($B265,LineNames!$A$2:$C$111,3,0)="Yes",1,0),"")</f>
        <v>0</v>
      </c>
      <c r="O265" s="0" t="n">
        <f aca="false">IF($A265&lt;&gt;"",($H265-1)*'Project Description'!$B$10+$C265,"")</f>
        <v>24</v>
      </c>
    </row>
    <row collapsed="false" customFormat="false" customHeight="true" hidden="false" ht="13.3" outlineLevel="0" r="266">
      <c r="A266" s="0" t="n">
        <f aca="false">IF(d110cc_csv!$A266&lt;&gt;"",d110cc_csv!$A266,"")</f>
        <v>265</v>
      </c>
      <c r="B266" s="0" t="n">
        <f aca="false">IF($A266&lt;&gt;"",d110cc_csv!$C266,"")</f>
        <v>85</v>
      </c>
      <c r="C266" s="0" t="n">
        <f aca="false">IF($A266&lt;&gt;"",d110cc_csv!$D266,"")</f>
        <v>5</v>
      </c>
      <c r="D266" s="0" t="n">
        <f aca="false">IF($A266&lt;&gt;"",d110cc_csv!$E266,"")</f>
        <v>27</v>
      </c>
      <c r="E266" s="0" t="n">
        <f aca="false">IF($A266&lt;&gt;"",d110cc_csv!$F266,"")</f>
        <v>3</v>
      </c>
      <c r="F266" s="0" t="n">
        <f aca="false">IF($A266&lt;&gt;"",IF(MOD($C266,'Project Description'!$B$9)=0,'Project Description'!$B$9,MOD($C266,'Project Description'!$B$9)),"")</f>
        <v>5</v>
      </c>
      <c r="G266" s="0" t="n">
        <f aca="false">IF($A266&lt;&gt;"",IF(MOD($D266,'Project Description'!$B$7)=0,'Project Description'!$B$7,MOD($D266,'Project Description'!$B$7)),"")</f>
        <v>3</v>
      </c>
      <c r="H266" s="0" t="n">
        <f aca="false">IF($A266&lt;&gt;"",IF(MOD($D266,'Project Description'!$B$8)=0,'Project Description'!$B$8,MOD($D266,'Project Description'!$B$8)),"")</f>
        <v>3</v>
      </c>
      <c r="I266" s="0" t="n">
        <f aca="false">IF($A266&lt;&gt;"",ROUNDUP($C266/'Project Description'!$B$9,0),"")</f>
        <v>1</v>
      </c>
      <c r="J266" s="0" t="n">
        <f aca="false">IF($A266&lt;&gt;"",IF(MOD($A266,'Project Description'!$B$19)=0,'Project Description'!$B$19,MOD($A266,'Project Description'!$B$19)),"")</f>
        <v>25</v>
      </c>
      <c r="K266" s="16" t="n">
        <f aca="false">IF($A266&lt;&gt;"",ROUNDUP(D266/'Project Description'!$B$7,0),"")</f>
        <v>7</v>
      </c>
      <c r="L266" s="0" t="n">
        <f aca="false">IF($A266&lt;&gt;"",(K266-1)*'Project Description'!$B$17+I266,"")</f>
        <v>13</v>
      </c>
      <c r="M266" s="0" t="n">
        <f aca="false">IF($A266&lt;&gt;"",($G266-1)*'Project Description'!$B$9+$F266,"")</f>
        <v>15</v>
      </c>
      <c r="N266" s="0" t="n">
        <f aca="false">IF($A266&lt;&gt;"",IF(VLOOKUP($B266,LineNames!$A$2:$C$111,3,0)="Yes",1,0),"")</f>
        <v>0</v>
      </c>
      <c r="O266" s="0" t="n">
        <f aca="false">IF($A266&lt;&gt;"",($H266-1)*'Project Description'!$B$10+$C266,"")</f>
        <v>25</v>
      </c>
    </row>
    <row collapsed="false" customFormat="false" customHeight="true" hidden="false" ht="13.3" outlineLevel="0" r="267">
      <c r="A267" s="0" t="n">
        <f aca="false">IF(d110cc_csv!$A267&lt;&gt;"",d110cc_csv!$A267,"")</f>
        <v>266</v>
      </c>
      <c r="B267" s="0" t="n">
        <f aca="false">IF($A267&lt;&gt;"",d110cc_csv!$C267,"")</f>
        <v>99</v>
      </c>
      <c r="C267" s="0" t="n">
        <f aca="false">IF($A267&lt;&gt;"",d110cc_csv!$D267,"")</f>
        <v>6</v>
      </c>
      <c r="D267" s="0" t="n">
        <f aca="false">IF($A267&lt;&gt;"",d110cc_csv!$E267,"")</f>
        <v>27</v>
      </c>
      <c r="E267" s="0" t="n">
        <f aca="false">IF($A267&lt;&gt;"",d110cc_csv!$F267,"")</f>
        <v>3</v>
      </c>
      <c r="F267" s="0" t="n">
        <f aca="false">IF($A267&lt;&gt;"",IF(MOD($C267,'Project Description'!$B$9)=0,'Project Description'!$B$9,MOD($C267,'Project Description'!$B$9)),"")</f>
        <v>1</v>
      </c>
      <c r="G267" s="0" t="n">
        <f aca="false">IF($A267&lt;&gt;"",IF(MOD($D267,'Project Description'!$B$7)=0,'Project Description'!$B$7,MOD($D267,'Project Description'!$B$7)),"")</f>
        <v>3</v>
      </c>
      <c r="H267" s="0" t="n">
        <f aca="false">IF($A267&lt;&gt;"",IF(MOD($D267,'Project Description'!$B$8)=0,'Project Description'!$B$8,MOD($D267,'Project Description'!$B$8)),"")</f>
        <v>3</v>
      </c>
      <c r="I267" s="0" t="n">
        <f aca="false">IF($A267&lt;&gt;"",ROUNDUP($C267/'Project Description'!$B$9,0),"")</f>
        <v>2</v>
      </c>
      <c r="J267" s="0" t="n">
        <f aca="false">IF($A267&lt;&gt;"",IF(MOD($A267,'Project Description'!$B$19)=0,'Project Description'!$B$19,MOD($A267,'Project Description'!$B$19)),"")</f>
        <v>26</v>
      </c>
      <c r="K267" s="16" t="n">
        <f aca="false">IF($A267&lt;&gt;"",ROUNDUP(D267/'Project Description'!$B$7,0),"")</f>
        <v>7</v>
      </c>
      <c r="L267" s="0" t="n">
        <f aca="false">IF($A267&lt;&gt;"",(K267-1)*'Project Description'!$B$17+I267,"")</f>
        <v>14</v>
      </c>
      <c r="M267" s="0" t="n">
        <f aca="false">IF($A267&lt;&gt;"",($G267-1)*'Project Description'!$B$9+$F267,"")</f>
        <v>11</v>
      </c>
      <c r="N267" s="0" t="n">
        <f aca="false">IF($A267&lt;&gt;"",IF(VLOOKUP($B267,LineNames!$A$2:$C$111,3,0)="Yes",1,0),"")</f>
        <v>0</v>
      </c>
      <c r="O267" s="0" t="n">
        <f aca="false">IF($A267&lt;&gt;"",($H267-1)*'Project Description'!$B$10+$C267,"")</f>
        <v>26</v>
      </c>
    </row>
    <row collapsed="false" customFormat="false" customHeight="true" hidden="false" ht="13.3" outlineLevel="0" r="268">
      <c r="A268" s="0" t="n">
        <f aca="false">IF(d110cc_csv!$A268&lt;&gt;"",d110cc_csv!$A268,"")</f>
        <v>267</v>
      </c>
      <c r="B268" s="0" t="n">
        <f aca="false">IF($A268&lt;&gt;"",d110cc_csv!$C268,"")</f>
        <v>1</v>
      </c>
      <c r="C268" s="0" t="n">
        <f aca="false">IF($A268&lt;&gt;"",d110cc_csv!$D268,"")</f>
        <v>7</v>
      </c>
      <c r="D268" s="0" t="n">
        <f aca="false">IF($A268&lt;&gt;"",d110cc_csv!$E268,"")</f>
        <v>27</v>
      </c>
      <c r="E268" s="0" t="n">
        <f aca="false">IF($A268&lt;&gt;"",d110cc_csv!$F268,"")</f>
        <v>3</v>
      </c>
      <c r="F268" s="0" t="n">
        <f aca="false">IF($A268&lt;&gt;"",IF(MOD($C268,'Project Description'!$B$9)=0,'Project Description'!$B$9,MOD($C268,'Project Description'!$B$9)),"")</f>
        <v>2</v>
      </c>
      <c r="G268" s="0" t="n">
        <f aca="false">IF($A268&lt;&gt;"",IF(MOD($D268,'Project Description'!$B$7)=0,'Project Description'!$B$7,MOD($D268,'Project Description'!$B$7)),"")</f>
        <v>3</v>
      </c>
      <c r="H268" s="0" t="n">
        <f aca="false">IF($A268&lt;&gt;"",IF(MOD($D268,'Project Description'!$B$8)=0,'Project Description'!$B$8,MOD($D268,'Project Description'!$B$8)),"")</f>
        <v>3</v>
      </c>
      <c r="I268" s="0" t="n">
        <f aca="false">IF($A268&lt;&gt;"",ROUNDUP($C268/'Project Description'!$B$9,0),"")</f>
        <v>2</v>
      </c>
      <c r="J268" s="0" t="n">
        <f aca="false">IF($A268&lt;&gt;"",IF(MOD($A268,'Project Description'!$B$19)=0,'Project Description'!$B$19,MOD($A268,'Project Description'!$B$19)),"")</f>
        <v>27</v>
      </c>
      <c r="K268" s="16" t="n">
        <f aca="false">IF($A268&lt;&gt;"",ROUNDUP(D268/'Project Description'!$B$7,0),"")</f>
        <v>7</v>
      </c>
      <c r="L268" s="0" t="n">
        <f aca="false">IF($A268&lt;&gt;"",(K268-1)*'Project Description'!$B$17+I268,"")</f>
        <v>14</v>
      </c>
      <c r="M268" s="0" t="n">
        <f aca="false">IF($A268&lt;&gt;"",($G268-1)*'Project Description'!$B$9+$F268,"")</f>
        <v>12</v>
      </c>
      <c r="N268" s="0" t="n">
        <f aca="false">IF($A268&lt;&gt;"",IF(VLOOKUP($B268,LineNames!$A$2:$C$111,3,0)="Yes",1,0),"")</f>
        <v>0</v>
      </c>
      <c r="O268" s="0" t="n">
        <f aca="false">IF($A268&lt;&gt;"",($H268-1)*'Project Description'!$B$10+$C268,"")</f>
        <v>27</v>
      </c>
    </row>
    <row collapsed="false" customFormat="false" customHeight="true" hidden="false" ht="13.3" outlineLevel="0" r="269">
      <c r="A269" s="0" t="n">
        <f aca="false">IF(d110cc_csv!$A269&lt;&gt;"",d110cc_csv!$A269,"")</f>
        <v>268</v>
      </c>
      <c r="B269" s="0" t="n">
        <f aca="false">IF($A269&lt;&gt;"",d110cc_csv!$C269,"")</f>
        <v>83</v>
      </c>
      <c r="C269" s="0" t="n">
        <f aca="false">IF($A269&lt;&gt;"",d110cc_csv!$D269,"")</f>
        <v>8</v>
      </c>
      <c r="D269" s="0" t="n">
        <f aca="false">IF($A269&lt;&gt;"",d110cc_csv!$E269,"")</f>
        <v>27</v>
      </c>
      <c r="E269" s="0" t="n">
        <f aca="false">IF($A269&lt;&gt;"",d110cc_csv!$F269,"")</f>
        <v>3</v>
      </c>
      <c r="F269" s="0" t="n">
        <f aca="false">IF($A269&lt;&gt;"",IF(MOD($C269,'Project Description'!$B$9)=0,'Project Description'!$B$9,MOD($C269,'Project Description'!$B$9)),"")</f>
        <v>3</v>
      </c>
      <c r="G269" s="0" t="n">
        <f aca="false">IF($A269&lt;&gt;"",IF(MOD($D269,'Project Description'!$B$7)=0,'Project Description'!$B$7,MOD($D269,'Project Description'!$B$7)),"")</f>
        <v>3</v>
      </c>
      <c r="H269" s="0" t="n">
        <f aca="false">IF($A269&lt;&gt;"",IF(MOD($D269,'Project Description'!$B$8)=0,'Project Description'!$B$8,MOD($D269,'Project Description'!$B$8)),"")</f>
        <v>3</v>
      </c>
      <c r="I269" s="0" t="n">
        <f aca="false">IF($A269&lt;&gt;"",ROUNDUP($C269/'Project Description'!$B$9,0),"")</f>
        <v>2</v>
      </c>
      <c r="J269" s="0" t="n">
        <f aca="false">IF($A269&lt;&gt;"",IF(MOD($A269,'Project Description'!$B$19)=0,'Project Description'!$B$19,MOD($A269,'Project Description'!$B$19)),"")</f>
        <v>28</v>
      </c>
      <c r="K269" s="16" t="n">
        <f aca="false">IF($A269&lt;&gt;"",ROUNDUP(D269/'Project Description'!$B$7,0),"")</f>
        <v>7</v>
      </c>
      <c r="L269" s="0" t="n">
        <f aca="false">IF($A269&lt;&gt;"",(K269-1)*'Project Description'!$B$17+I269,"")</f>
        <v>14</v>
      </c>
      <c r="M269" s="0" t="n">
        <f aca="false">IF($A269&lt;&gt;"",($G269-1)*'Project Description'!$B$9+$F269,"")</f>
        <v>13</v>
      </c>
      <c r="N269" s="0" t="n">
        <f aca="false">IF($A269&lt;&gt;"",IF(VLOOKUP($B269,LineNames!$A$2:$C$111,3,0)="Yes",1,0),"")</f>
        <v>0</v>
      </c>
      <c r="O269" s="0" t="n">
        <f aca="false">IF($A269&lt;&gt;"",($H269-1)*'Project Description'!$B$10+$C269,"")</f>
        <v>28</v>
      </c>
    </row>
    <row collapsed="false" customFormat="false" customHeight="true" hidden="false" ht="13.3" outlineLevel="0" r="270">
      <c r="A270" s="0" t="n">
        <f aca="false">IF(d110cc_csv!$A270&lt;&gt;"",d110cc_csv!$A270,"")</f>
        <v>269</v>
      </c>
      <c r="B270" s="0" t="n">
        <f aca="false">IF($A270&lt;&gt;"",d110cc_csv!$C270,"")</f>
        <v>47</v>
      </c>
      <c r="C270" s="0" t="n">
        <f aca="false">IF($A270&lt;&gt;"",d110cc_csv!$D270,"")</f>
        <v>9</v>
      </c>
      <c r="D270" s="0" t="n">
        <f aca="false">IF($A270&lt;&gt;"",d110cc_csv!$E270,"")</f>
        <v>27</v>
      </c>
      <c r="E270" s="0" t="n">
        <f aca="false">IF($A270&lt;&gt;"",d110cc_csv!$F270,"")</f>
        <v>3</v>
      </c>
      <c r="F270" s="0" t="n">
        <f aca="false">IF($A270&lt;&gt;"",IF(MOD($C270,'Project Description'!$B$9)=0,'Project Description'!$B$9,MOD($C270,'Project Description'!$B$9)),"")</f>
        <v>4</v>
      </c>
      <c r="G270" s="0" t="n">
        <f aca="false">IF($A270&lt;&gt;"",IF(MOD($D270,'Project Description'!$B$7)=0,'Project Description'!$B$7,MOD($D270,'Project Description'!$B$7)),"")</f>
        <v>3</v>
      </c>
      <c r="H270" s="0" t="n">
        <f aca="false">IF($A270&lt;&gt;"",IF(MOD($D270,'Project Description'!$B$8)=0,'Project Description'!$B$8,MOD($D270,'Project Description'!$B$8)),"")</f>
        <v>3</v>
      </c>
      <c r="I270" s="0" t="n">
        <f aca="false">IF($A270&lt;&gt;"",ROUNDUP($C270/'Project Description'!$B$9,0),"")</f>
        <v>2</v>
      </c>
      <c r="J270" s="0" t="n">
        <f aca="false">IF($A270&lt;&gt;"",IF(MOD($A270,'Project Description'!$B$19)=0,'Project Description'!$B$19,MOD($A270,'Project Description'!$B$19)),"")</f>
        <v>29</v>
      </c>
      <c r="K270" s="16" t="n">
        <f aca="false">IF($A270&lt;&gt;"",ROUNDUP(D270/'Project Description'!$B$7,0),"")</f>
        <v>7</v>
      </c>
      <c r="L270" s="0" t="n">
        <f aca="false">IF($A270&lt;&gt;"",(K270-1)*'Project Description'!$B$17+I270,"")</f>
        <v>14</v>
      </c>
      <c r="M270" s="0" t="n">
        <f aca="false">IF($A270&lt;&gt;"",($G270-1)*'Project Description'!$B$9+$F270,"")</f>
        <v>14</v>
      </c>
      <c r="N270" s="0" t="n">
        <f aca="false">IF($A270&lt;&gt;"",IF(VLOOKUP($B270,LineNames!$A$2:$C$111,3,0)="Yes",1,0),"")</f>
        <v>0</v>
      </c>
      <c r="O270" s="0" t="n">
        <f aca="false">IF($A270&lt;&gt;"",($H270-1)*'Project Description'!$B$10+$C270,"")</f>
        <v>29</v>
      </c>
    </row>
    <row collapsed="false" customFormat="false" customHeight="true" hidden="false" ht="13.3" outlineLevel="0" r="271">
      <c r="A271" s="0" t="n">
        <f aca="false">IF(d110cc_csv!$A271&lt;&gt;"",d110cc_csv!$A271,"")</f>
        <v>270</v>
      </c>
      <c r="B271" s="0" t="n">
        <f aca="false">IF($A271&lt;&gt;"",d110cc_csv!$C271,"")</f>
        <v>41</v>
      </c>
      <c r="C271" s="0" t="n">
        <f aca="false">IF($A271&lt;&gt;"",d110cc_csv!$D271,"")</f>
        <v>10</v>
      </c>
      <c r="D271" s="0" t="n">
        <f aca="false">IF($A271&lt;&gt;"",d110cc_csv!$E271,"")</f>
        <v>27</v>
      </c>
      <c r="E271" s="0" t="n">
        <f aca="false">IF($A271&lt;&gt;"",d110cc_csv!$F271,"")</f>
        <v>3</v>
      </c>
      <c r="F271" s="0" t="n">
        <f aca="false">IF($A271&lt;&gt;"",IF(MOD($C271,'Project Description'!$B$9)=0,'Project Description'!$B$9,MOD($C271,'Project Description'!$B$9)),"")</f>
        <v>5</v>
      </c>
      <c r="G271" s="0" t="n">
        <f aca="false">IF($A271&lt;&gt;"",IF(MOD($D271,'Project Description'!$B$7)=0,'Project Description'!$B$7,MOD($D271,'Project Description'!$B$7)),"")</f>
        <v>3</v>
      </c>
      <c r="H271" s="0" t="n">
        <f aca="false">IF($A271&lt;&gt;"",IF(MOD($D271,'Project Description'!$B$8)=0,'Project Description'!$B$8,MOD($D271,'Project Description'!$B$8)),"")</f>
        <v>3</v>
      </c>
      <c r="I271" s="0" t="n">
        <f aca="false">IF($A271&lt;&gt;"",ROUNDUP($C271/'Project Description'!$B$9,0),"")</f>
        <v>2</v>
      </c>
      <c r="J271" s="0" t="n">
        <f aca="false">IF($A271&lt;&gt;"",IF(MOD($A271,'Project Description'!$B$19)=0,'Project Description'!$B$19,MOD($A271,'Project Description'!$B$19)),"")</f>
        <v>30</v>
      </c>
      <c r="K271" s="16" t="n">
        <f aca="false">IF($A271&lt;&gt;"",ROUNDUP(D271/'Project Description'!$B$7,0),"")</f>
        <v>7</v>
      </c>
      <c r="L271" s="0" t="n">
        <f aca="false">IF($A271&lt;&gt;"",(K271-1)*'Project Description'!$B$17+I271,"")</f>
        <v>14</v>
      </c>
      <c r="M271" s="0" t="n">
        <f aca="false">IF($A271&lt;&gt;"",($G271-1)*'Project Description'!$B$9+$F271,"")</f>
        <v>15</v>
      </c>
      <c r="N271" s="0" t="n">
        <f aca="false">IF($A271&lt;&gt;"",IF(VLOOKUP($B271,LineNames!$A$2:$C$111,3,0)="Yes",1,0),"")</f>
        <v>0</v>
      </c>
      <c r="O271" s="0" t="n">
        <f aca="false">IF($A271&lt;&gt;"",($H271-1)*'Project Description'!$B$10+$C271,"")</f>
        <v>30</v>
      </c>
    </row>
    <row collapsed="false" customFormat="false" customHeight="true" hidden="false" ht="13.3" outlineLevel="0" r="272">
      <c r="A272" s="0" t="n">
        <f aca="false">IF(d110cc_csv!$A272&lt;&gt;"",d110cc_csv!$A272,"")</f>
        <v>271</v>
      </c>
      <c r="B272" s="0" t="n">
        <f aca="false">IF($A272&lt;&gt;"",d110cc_csv!$C272,"")</f>
        <v>96</v>
      </c>
      <c r="C272" s="0" t="n">
        <f aca="false">IF($A272&lt;&gt;"",d110cc_csv!$D272,"")</f>
        <v>1</v>
      </c>
      <c r="D272" s="0" t="n">
        <f aca="false">IF($A272&lt;&gt;"",d110cc_csv!$E272,"")</f>
        <v>28</v>
      </c>
      <c r="E272" s="0" t="n">
        <f aca="false">IF($A272&lt;&gt;"",d110cc_csv!$F272,"")</f>
        <v>3</v>
      </c>
      <c r="F272" s="0" t="n">
        <f aca="false">IF($A272&lt;&gt;"",IF(MOD($C272,'Project Description'!$B$9)=0,'Project Description'!$B$9,MOD($C272,'Project Description'!$B$9)),"")</f>
        <v>1</v>
      </c>
      <c r="G272" s="0" t="n">
        <f aca="false">IF($A272&lt;&gt;"",IF(MOD($D272,'Project Description'!$B$7)=0,'Project Description'!$B$7,MOD($D272,'Project Description'!$B$7)),"")</f>
        <v>4</v>
      </c>
      <c r="H272" s="0" t="n">
        <f aca="false">IF($A272&lt;&gt;"",IF(MOD($D272,'Project Description'!$B$8)=0,'Project Description'!$B$8,MOD($D272,'Project Description'!$B$8)),"")</f>
        <v>4</v>
      </c>
      <c r="I272" s="0" t="n">
        <f aca="false">IF($A272&lt;&gt;"",ROUNDUP($C272/'Project Description'!$B$9,0),"")</f>
        <v>1</v>
      </c>
      <c r="J272" s="0" t="n">
        <f aca="false">IF($A272&lt;&gt;"",IF(MOD($A272,'Project Description'!$B$19)=0,'Project Description'!$B$19,MOD($A272,'Project Description'!$B$19)),"")</f>
        <v>31</v>
      </c>
      <c r="K272" s="16" t="n">
        <f aca="false">IF($A272&lt;&gt;"",ROUNDUP(D272/'Project Description'!$B$7,0),"")</f>
        <v>7</v>
      </c>
      <c r="L272" s="0" t="n">
        <f aca="false">IF($A272&lt;&gt;"",(K272-1)*'Project Description'!$B$17+I272,"")</f>
        <v>13</v>
      </c>
      <c r="M272" s="0" t="n">
        <f aca="false">IF($A272&lt;&gt;"",($G272-1)*'Project Description'!$B$9+$F272,"")</f>
        <v>16</v>
      </c>
      <c r="N272" s="0" t="n">
        <f aca="false">IF($A272&lt;&gt;"",IF(VLOOKUP($B272,LineNames!$A$2:$C$111,3,0)="Yes",1,0),"")</f>
        <v>0</v>
      </c>
      <c r="O272" s="0" t="n">
        <f aca="false">IF($A272&lt;&gt;"",($H272-1)*'Project Description'!$B$10+$C272,"")</f>
        <v>31</v>
      </c>
    </row>
    <row collapsed="false" customFormat="false" customHeight="true" hidden="false" ht="13.3" outlineLevel="0" r="273">
      <c r="A273" s="0" t="n">
        <f aca="false">IF(d110cc_csv!$A273&lt;&gt;"",d110cc_csv!$A273,"")</f>
        <v>272</v>
      </c>
      <c r="B273" s="0" t="n">
        <f aca="false">IF($A273&lt;&gt;"",d110cc_csv!$C273,"")</f>
        <v>34</v>
      </c>
      <c r="C273" s="0" t="n">
        <f aca="false">IF($A273&lt;&gt;"",d110cc_csv!$D273,"")</f>
        <v>2</v>
      </c>
      <c r="D273" s="0" t="n">
        <f aca="false">IF($A273&lt;&gt;"",d110cc_csv!$E273,"")</f>
        <v>28</v>
      </c>
      <c r="E273" s="0" t="n">
        <f aca="false">IF($A273&lt;&gt;"",d110cc_csv!$F273,"")</f>
        <v>3</v>
      </c>
      <c r="F273" s="0" t="n">
        <f aca="false">IF($A273&lt;&gt;"",IF(MOD($C273,'Project Description'!$B$9)=0,'Project Description'!$B$9,MOD($C273,'Project Description'!$B$9)),"")</f>
        <v>2</v>
      </c>
      <c r="G273" s="0" t="n">
        <f aca="false">IF($A273&lt;&gt;"",IF(MOD($D273,'Project Description'!$B$7)=0,'Project Description'!$B$7,MOD($D273,'Project Description'!$B$7)),"")</f>
        <v>4</v>
      </c>
      <c r="H273" s="0" t="n">
        <f aca="false">IF($A273&lt;&gt;"",IF(MOD($D273,'Project Description'!$B$8)=0,'Project Description'!$B$8,MOD($D273,'Project Description'!$B$8)),"")</f>
        <v>4</v>
      </c>
      <c r="I273" s="0" t="n">
        <f aca="false">IF($A273&lt;&gt;"",ROUNDUP($C273/'Project Description'!$B$9,0),"")</f>
        <v>1</v>
      </c>
      <c r="J273" s="0" t="n">
        <f aca="false">IF($A273&lt;&gt;"",IF(MOD($A273,'Project Description'!$B$19)=0,'Project Description'!$B$19,MOD($A273,'Project Description'!$B$19)),"")</f>
        <v>32</v>
      </c>
      <c r="K273" s="16" t="n">
        <f aca="false">IF($A273&lt;&gt;"",ROUNDUP(D273/'Project Description'!$B$7,0),"")</f>
        <v>7</v>
      </c>
      <c r="L273" s="0" t="n">
        <f aca="false">IF($A273&lt;&gt;"",(K273-1)*'Project Description'!$B$17+I273,"")</f>
        <v>13</v>
      </c>
      <c r="M273" s="0" t="n">
        <f aca="false">IF($A273&lt;&gt;"",($G273-1)*'Project Description'!$B$9+$F273,"")</f>
        <v>17</v>
      </c>
      <c r="N273" s="0" t="n">
        <f aca="false">IF($A273&lt;&gt;"",IF(VLOOKUP($B273,LineNames!$A$2:$C$111,3,0)="Yes",1,0),"")</f>
        <v>0</v>
      </c>
      <c r="O273" s="0" t="n">
        <f aca="false">IF($A273&lt;&gt;"",($H273-1)*'Project Description'!$B$10+$C273,"")</f>
        <v>32</v>
      </c>
    </row>
    <row collapsed="false" customFormat="false" customHeight="true" hidden="false" ht="13.3" outlineLevel="0" r="274">
      <c r="A274" s="0" t="n">
        <f aca="false">IF(d110cc_csv!$A274&lt;&gt;"",d110cc_csv!$A274,"")</f>
        <v>273</v>
      </c>
      <c r="B274" s="0" t="n">
        <f aca="false">IF($A274&lt;&gt;"",d110cc_csv!$C274,"")</f>
        <v>110</v>
      </c>
      <c r="C274" s="0" t="n">
        <f aca="false">IF($A274&lt;&gt;"",d110cc_csv!$D274,"")</f>
        <v>3</v>
      </c>
      <c r="D274" s="0" t="n">
        <f aca="false">IF($A274&lt;&gt;"",d110cc_csv!$E274,"")</f>
        <v>28</v>
      </c>
      <c r="E274" s="0" t="n">
        <f aca="false">IF($A274&lt;&gt;"",d110cc_csv!$F274,"")</f>
        <v>3</v>
      </c>
      <c r="F274" s="0" t="n">
        <f aca="false">IF($A274&lt;&gt;"",IF(MOD($C274,'Project Description'!$B$9)=0,'Project Description'!$B$9,MOD($C274,'Project Description'!$B$9)),"")</f>
        <v>3</v>
      </c>
      <c r="G274" s="0" t="n">
        <f aca="false">IF($A274&lt;&gt;"",IF(MOD($D274,'Project Description'!$B$7)=0,'Project Description'!$B$7,MOD($D274,'Project Description'!$B$7)),"")</f>
        <v>4</v>
      </c>
      <c r="H274" s="0" t="n">
        <f aca="false">IF($A274&lt;&gt;"",IF(MOD($D274,'Project Description'!$B$8)=0,'Project Description'!$B$8,MOD($D274,'Project Description'!$B$8)),"")</f>
        <v>4</v>
      </c>
      <c r="I274" s="0" t="n">
        <f aca="false">IF($A274&lt;&gt;"",ROUNDUP($C274/'Project Description'!$B$9,0),"")</f>
        <v>1</v>
      </c>
      <c r="J274" s="0" t="n">
        <f aca="false">IF($A274&lt;&gt;"",IF(MOD($A274,'Project Description'!$B$19)=0,'Project Description'!$B$19,MOD($A274,'Project Description'!$B$19)),"")</f>
        <v>33</v>
      </c>
      <c r="K274" s="16" t="n">
        <f aca="false">IF($A274&lt;&gt;"",ROUNDUP(D274/'Project Description'!$B$7,0),"")</f>
        <v>7</v>
      </c>
      <c r="L274" s="0" t="n">
        <f aca="false">IF($A274&lt;&gt;"",(K274-1)*'Project Description'!$B$17+I274,"")</f>
        <v>13</v>
      </c>
      <c r="M274" s="0" t="n">
        <f aca="false">IF($A274&lt;&gt;"",($G274-1)*'Project Description'!$B$9+$F274,"")</f>
        <v>18</v>
      </c>
      <c r="N274" s="0" t="n">
        <f aca="false">IF($A274&lt;&gt;"",IF(VLOOKUP($B274,LineNames!$A$2:$C$111,3,0)="Yes",1,0),"")</f>
        <v>1</v>
      </c>
      <c r="O274" s="0" t="n">
        <f aca="false">IF($A274&lt;&gt;"",($H274-1)*'Project Description'!$B$10+$C274,"")</f>
        <v>33</v>
      </c>
    </row>
    <row collapsed="false" customFormat="false" customHeight="true" hidden="false" ht="13.3" outlineLevel="0" r="275">
      <c r="A275" s="0" t="n">
        <f aca="false">IF(d110cc_csv!$A275&lt;&gt;"",d110cc_csv!$A275,"")</f>
        <v>274</v>
      </c>
      <c r="B275" s="0" t="n">
        <f aca="false">IF($A275&lt;&gt;"",d110cc_csv!$C275,"")</f>
        <v>27</v>
      </c>
      <c r="C275" s="0" t="n">
        <f aca="false">IF($A275&lt;&gt;"",d110cc_csv!$D275,"")</f>
        <v>4</v>
      </c>
      <c r="D275" s="0" t="n">
        <f aca="false">IF($A275&lt;&gt;"",d110cc_csv!$E275,"")</f>
        <v>28</v>
      </c>
      <c r="E275" s="0" t="n">
        <f aca="false">IF($A275&lt;&gt;"",d110cc_csv!$F275,"")</f>
        <v>3</v>
      </c>
      <c r="F275" s="0" t="n">
        <f aca="false">IF($A275&lt;&gt;"",IF(MOD($C275,'Project Description'!$B$9)=0,'Project Description'!$B$9,MOD($C275,'Project Description'!$B$9)),"")</f>
        <v>4</v>
      </c>
      <c r="G275" s="0" t="n">
        <f aca="false">IF($A275&lt;&gt;"",IF(MOD($D275,'Project Description'!$B$7)=0,'Project Description'!$B$7,MOD($D275,'Project Description'!$B$7)),"")</f>
        <v>4</v>
      </c>
      <c r="H275" s="0" t="n">
        <f aca="false">IF($A275&lt;&gt;"",IF(MOD($D275,'Project Description'!$B$8)=0,'Project Description'!$B$8,MOD($D275,'Project Description'!$B$8)),"")</f>
        <v>4</v>
      </c>
      <c r="I275" s="0" t="n">
        <f aca="false">IF($A275&lt;&gt;"",ROUNDUP($C275/'Project Description'!$B$9,0),"")</f>
        <v>1</v>
      </c>
      <c r="J275" s="0" t="n">
        <f aca="false">IF($A275&lt;&gt;"",IF(MOD($A275,'Project Description'!$B$19)=0,'Project Description'!$B$19,MOD($A275,'Project Description'!$B$19)),"")</f>
        <v>34</v>
      </c>
      <c r="K275" s="16" t="n">
        <f aca="false">IF($A275&lt;&gt;"",ROUNDUP(D275/'Project Description'!$B$7,0),"")</f>
        <v>7</v>
      </c>
      <c r="L275" s="0" t="n">
        <f aca="false">IF($A275&lt;&gt;"",(K275-1)*'Project Description'!$B$17+I275,"")</f>
        <v>13</v>
      </c>
      <c r="M275" s="0" t="n">
        <f aca="false">IF($A275&lt;&gt;"",($G275-1)*'Project Description'!$B$9+$F275,"")</f>
        <v>19</v>
      </c>
      <c r="N275" s="0" t="n">
        <f aca="false">IF($A275&lt;&gt;"",IF(VLOOKUP($B275,LineNames!$A$2:$C$111,3,0)="Yes",1,0),"")</f>
        <v>0</v>
      </c>
      <c r="O275" s="0" t="n">
        <f aca="false">IF($A275&lt;&gt;"",($H275-1)*'Project Description'!$B$10+$C275,"")</f>
        <v>34</v>
      </c>
    </row>
    <row collapsed="false" customFormat="false" customHeight="true" hidden="false" ht="13.3" outlineLevel="0" r="276">
      <c r="A276" s="0" t="n">
        <f aca="false">IF(d110cc_csv!$A276&lt;&gt;"",d110cc_csv!$A276,"")</f>
        <v>275</v>
      </c>
      <c r="B276" s="0" t="n">
        <f aca="false">IF($A276&lt;&gt;"",d110cc_csv!$C276,"")</f>
        <v>106</v>
      </c>
      <c r="C276" s="0" t="n">
        <f aca="false">IF($A276&lt;&gt;"",d110cc_csv!$D276,"")</f>
        <v>5</v>
      </c>
      <c r="D276" s="0" t="n">
        <f aca="false">IF($A276&lt;&gt;"",d110cc_csv!$E276,"")</f>
        <v>28</v>
      </c>
      <c r="E276" s="0" t="n">
        <f aca="false">IF($A276&lt;&gt;"",d110cc_csv!$F276,"")</f>
        <v>3</v>
      </c>
      <c r="F276" s="0" t="n">
        <f aca="false">IF($A276&lt;&gt;"",IF(MOD($C276,'Project Description'!$B$9)=0,'Project Description'!$B$9,MOD($C276,'Project Description'!$B$9)),"")</f>
        <v>5</v>
      </c>
      <c r="G276" s="0" t="n">
        <f aca="false">IF($A276&lt;&gt;"",IF(MOD($D276,'Project Description'!$B$7)=0,'Project Description'!$B$7,MOD($D276,'Project Description'!$B$7)),"")</f>
        <v>4</v>
      </c>
      <c r="H276" s="0" t="n">
        <f aca="false">IF($A276&lt;&gt;"",IF(MOD($D276,'Project Description'!$B$8)=0,'Project Description'!$B$8,MOD($D276,'Project Description'!$B$8)),"")</f>
        <v>4</v>
      </c>
      <c r="I276" s="0" t="n">
        <f aca="false">IF($A276&lt;&gt;"",ROUNDUP($C276/'Project Description'!$B$9,0),"")</f>
        <v>1</v>
      </c>
      <c r="J276" s="0" t="n">
        <f aca="false">IF($A276&lt;&gt;"",IF(MOD($A276,'Project Description'!$B$19)=0,'Project Description'!$B$19,MOD($A276,'Project Description'!$B$19)),"")</f>
        <v>35</v>
      </c>
      <c r="K276" s="16" t="n">
        <f aca="false">IF($A276&lt;&gt;"",ROUNDUP(D276/'Project Description'!$B$7,0),"")</f>
        <v>7</v>
      </c>
      <c r="L276" s="0" t="n">
        <f aca="false">IF($A276&lt;&gt;"",(K276-1)*'Project Description'!$B$17+I276,"")</f>
        <v>13</v>
      </c>
      <c r="M276" s="0" t="n">
        <f aca="false">IF($A276&lt;&gt;"",($G276-1)*'Project Description'!$B$9+$F276,"")</f>
        <v>20</v>
      </c>
      <c r="N276" s="0" t="n">
        <f aca="false">IF($A276&lt;&gt;"",IF(VLOOKUP($B276,LineNames!$A$2:$C$111,3,0)="Yes",1,0),"")</f>
        <v>0</v>
      </c>
      <c r="O276" s="0" t="n">
        <f aca="false">IF($A276&lt;&gt;"",($H276-1)*'Project Description'!$B$10+$C276,"")</f>
        <v>35</v>
      </c>
    </row>
    <row collapsed="false" customFormat="false" customHeight="true" hidden="false" ht="13.3" outlineLevel="0" r="277">
      <c r="A277" s="0" t="n">
        <f aca="false">IF(d110cc_csv!$A277&lt;&gt;"",d110cc_csv!$A277,"")</f>
        <v>276</v>
      </c>
      <c r="B277" s="0" t="n">
        <f aca="false">IF($A277&lt;&gt;"",d110cc_csv!$C277,"")</f>
        <v>67</v>
      </c>
      <c r="C277" s="0" t="n">
        <f aca="false">IF($A277&lt;&gt;"",d110cc_csv!$D277,"")</f>
        <v>6</v>
      </c>
      <c r="D277" s="0" t="n">
        <f aca="false">IF($A277&lt;&gt;"",d110cc_csv!$E277,"")</f>
        <v>28</v>
      </c>
      <c r="E277" s="0" t="n">
        <f aca="false">IF($A277&lt;&gt;"",d110cc_csv!$F277,"")</f>
        <v>3</v>
      </c>
      <c r="F277" s="0" t="n">
        <f aca="false">IF($A277&lt;&gt;"",IF(MOD($C277,'Project Description'!$B$9)=0,'Project Description'!$B$9,MOD($C277,'Project Description'!$B$9)),"")</f>
        <v>1</v>
      </c>
      <c r="G277" s="0" t="n">
        <f aca="false">IF($A277&lt;&gt;"",IF(MOD($D277,'Project Description'!$B$7)=0,'Project Description'!$B$7,MOD($D277,'Project Description'!$B$7)),"")</f>
        <v>4</v>
      </c>
      <c r="H277" s="0" t="n">
        <f aca="false">IF($A277&lt;&gt;"",IF(MOD($D277,'Project Description'!$B$8)=0,'Project Description'!$B$8,MOD($D277,'Project Description'!$B$8)),"")</f>
        <v>4</v>
      </c>
      <c r="I277" s="0" t="n">
        <f aca="false">IF($A277&lt;&gt;"",ROUNDUP($C277/'Project Description'!$B$9,0),"")</f>
        <v>2</v>
      </c>
      <c r="J277" s="0" t="n">
        <f aca="false">IF($A277&lt;&gt;"",IF(MOD($A277,'Project Description'!$B$19)=0,'Project Description'!$B$19,MOD($A277,'Project Description'!$B$19)),"")</f>
        <v>36</v>
      </c>
      <c r="K277" s="16" t="n">
        <f aca="false">IF($A277&lt;&gt;"",ROUNDUP(D277/'Project Description'!$B$7,0),"")</f>
        <v>7</v>
      </c>
      <c r="L277" s="0" t="n">
        <f aca="false">IF($A277&lt;&gt;"",(K277-1)*'Project Description'!$B$17+I277,"")</f>
        <v>14</v>
      </c>
      <c r="M277" s="0" t="n">
        <f aca="false">IF($A277&lt;&gt;"",($G277-1)*'Project Description'!$B$9+$F277,"")</f>
        <v>16</v>
      </c>
      <c r="N277" s="0" t="n">
        <f aca="false">IF($A277&lt;&gt;"",IF(VLOOKUP($B277,LineNames!$A$2:$C$111,3,0)="Yes",1,0),"")</f>
        <v>0</v>
      </c>
      <c r="O277" s="0" t="n">
        <f aca="false">IF($A277&lt;&gt;"",($H277-1)*'Project Description'!$B$10+$C277,"")</f>
        <v>36</v>
      </c>
    </row>
    <row collapsed="false" customFormat="false" customHeight="true" hidden="false" ht="13.3" outlineLevel="0" r="278">
      <c r="A278" s="0" t="n">
        <f aca="false">IF(d110cc_csv!$A278&lt;&gt;"",d110cc_csv!$A278,"")</f>
        <v>277</v>
      </c>
      <c r="B278" s="0" t="n">
        <f aca="false">IF($A278&lt;&gt;"",d110cc_csv!$C278,"")</f>
        <v>38</v>
      </c>
      <c r="C278" s="0" t="n">
        <f aca="false">IF($A278&lt;&gt;"",d110cc_csv!$D278,"")</f>
        <v>7</v>
      </c>
      <c r="D278" s="0" t="n">
        <f aca="false">IF($A278&lt;&gt;"",d110cc_csv!$E278,"")</f>
        <v>28</v>
      </c>
      <c r="E278" s="0" t="n">
        <f aca="false">IF($A278&lt;&gt;"",d110cc_csv!$F278,"")</f>
        <v>3</v>
      </c>
      <c r="F278" s="0" t="n">
        <f aca="false">IF($A278&lt;&gt;"",IF(MOD($C278,'Project Description'!$B$9)=0,'Project Description'!$B$9,MOD($C278,'Project Description'!$B$9)),"")</f>
        <v>2</v>
      </c>
      <c r="G278" s="0" t="n">
        <f aca="false">IF($A278&lt;&gt;"",IF(MOD($D278,'Project Description'!$B$7)=0,'Project Description'!$B$7,MOD($D278,'Project Description'!$B$7)),"")</f>
        <v>4</v>
      </c>
      <c r="H278" s="0" t="n">
        <f aca="false">IF($A278&lt;&gt;"",IF(MOD($D278,'Project Description'!$B$8)=0,'Project Description'!$B$8,MOD($D278,'Project Description'!$B$8)),"")</f>
        <v>4</v>
      </c>
      <c r="I278" s="0" t="n">
        <f aca="false">IF($A278&lt;&gt;"",ROUNDUP($C278/'Project Description'!$B$9,0),"")</f>
        <v>2</v>
      </c>
      <c r="J278" s="0" t="n">
        <f aca="false">IF($A278&lt;&gt;"",IF(MOD($A278,'Project Description'!$B$19)=0,'Project Description'!$B$19,MOD($A278,'Project Description'!$B$19)),"")</f>
        <v>37</v>
      </c>
      <c r="K278" s="16" t="n">
        <f aca="false">IF($A278&lt;&gt;"",ROUNDUP(D278/'Project Description'!$B$7,0),"")</f>
        <v>7</v>
      </c>
      <c r="L278" s="0" t="n">
        <f aca="false">IF($A278&lt;&gt;"",(K278-1)*'Project Description'!$B$17+I278,"")</f>
        <v>14</v>
      </c>
      <c r="M278" s="0" t="n">
        <f aca="false">IF($A278&lt;&gt;"",($G278-1)*'Project Description'!$B$9+$F278,"")</f>
        <v>17</v>
      </c>
      <c r="N278" s="0" t="n">
        <f aca="false">IF($A278&lt;&gt;"",IF(VLOOKUP($B278,LineNames!$A$2:$C$111,3,0)="Yes",1,0),"")</f>
        <v>0</v>
      </c>
      <c r="O278" s="0" t="n">
        <f aca="false">IF($A278&lt;&gt;"",($H278-1)*'Project Description'!$B$10+$C278,"")</f>
        <v>37</v>
      </c>
    </row>
    <row collapsed="false" customFormat="false" customHeight="true" hidden="false" ht="13.3" outlineLevel="0" r="279">
      <c r="A279" s="0" t="n">
        <f aca="false">IF(d110cc_csv!$A279&lt;&gt;"",d110cc_csv!$A279,"")</f>
        <v>278</v>
      </c>
      <c r="B279" s="0" t="n">
        <f aca="false">IF($A279&lt;&gt;"",d110cc_csv!$C279,"")</f>
        <v>82</v>
      </c>
      <c r="C279" s="0" t="n">
        <f aca="false">IF($A279&lt;&gt;"",d110cc_csv!$D279,"")</f>
        <v>8</v>
      </c>
      <c r="D279" s="0" t="n">
        <f aca="false">IF($A279&lt;&gt;"",d110cc_csv!$E279,"")</f>
        <v>28</v>
      </c>
      <c r="E279" s="0" t="n">
        <f aca="false">IF($A279&lt;&gt;"",d110cc_csv!$F279,"")</f>
        <v>3</v>
      </c>
      <c r="F279" s="0" t="n">
        <f aca="false">IF($A279&lt;&gt;"",IF(MOD($C279,'Project Description'!$B$9)=0,'Project Description'!$B$9,MOD($C279,'Project Description'!$B$9)),"")</f>
        <v>3</v>
      </c>
      <c r="G279" s="0" t="n">
        <f aca="false">IF($A279&lt;&gt;"",IF(MOD($D279,'Project Description'!$B$7)=0,'Project Description'!$B$7,MOD($D279,'Project Description'!$B$7)),"")</f>
        <v>4</v>
      </c>
      <c r="H279" s="0" t="n">
        <f aca="false">IF($A279&lt;&gt;"",IF(MOD($D279,'Project Description'!$B$8)=0,'Project Description'!$B$8,MOD($D279,'Project Description'!$B$8)),"")</f>
        <v>4</v>
      </c>
      <c r="I279" s="0" t="n">
        <f aca="false">IF($A279&lt;&gt;"",ROUNDUP($C279/'Project Description'!$B$9,0),"")</f>
        <v>2</v>
      </c>
      <c r="J279" s="0" t="n">
        <f aca="false">IF($A279&lt;&gt;"",IF(MOD($A279,'Project Description'!$B$19)=0,'Project Description'!$B$19,MOD($A279,'Project Description'!$B$19)),"")</f>
        <v>38</v>
      </c>
      <c r="K279" s="16" t="n">
        <f aca="false">IF($A279&lt;&gt;"",ROUNDUP(D279/'Project Description'!$B$7,0),"")</f>
        <v>7</v>
      </c>
      <c r="L279" s="0" t="n">
        <f aca="false">IF($A279&lt;&gt;"",(K279-1)*'Project Description'!$B$17+I279,"")</f>
        <v>14</v>
      </c>
      <c r="M279" s="0" t="n">
        <f aca="false">IF($A279&lt;&gt;"",($G279-1)*'Project Description'!$B$9+$F279,"")</f>
        <v>18</v>
      </c>
      <c r="N279" s="0" t="n">
        <f aca="false">IF($A279&lt;&gt;"",IF(VLOOKUP($B279,LineNames!$A$2:$C$111,3,0)="Yes",1,0),"")</f>
        <v>0</v>
      </c>
      <c r="O279" s="0" t="n">
        <f aca="false">IF($A279&lt;&gt;"",($H279-1)*'Project Description'!$B$10+$C279,"")</f>
        <v>38</v>
      </c>
    </row>
    <row collapsed="false" customFormat="false" customHeight="true" hidden="false" ht="13.3" outlineLevel="0" r="280">
      <c r="A280" s="0" t="n">
        <f aca="false">IF(d110cc_csv!$A280&lt;&gt;"",d110cc_csv!$A280,"")</f>
        <v>279</v>
      </c>
      <c r="B280" s="0" t="n">
        <f aca="false">IF($A280&lt;&gt;"",d110cc_csv!$C280,"")</f>
        <v>75</v>
      </c>
      <c r="C280" s="0" t="n">
        <f aca="false">IF($A280&lt;&gt;"",d110cc_csv!$D280,"")</f>
        <v>9</v>
      </c>
      <c r="D280" s="0" t="n">
        <f aca="false">IF($A280&lt;&gt;"",d110cc_csv!$E280,"")</f>
        <v>28</v>
      </c>
      <c r="E280" s="0" t="n">
        <f aca="false">IF($A280&lt;&gt;"",d110cc_csv!$F280,"")</f>
        <v>3</v>
      </c>
      <c r="F280" s="0" t="n">
        <f aca="false">IF($A280&lt;&gt;"",IF(MOD($C280,'Project Description'!$B$9)=0,'Project Description'!$B$9,MOD($C280,'Project Description'!$B$9)),"")</f>
        <v>4</v>
      </c>
      <c r="G280" s="0" t="n">
        <f aca="false">IF($A280&lt;&gt;"",IF(MOD($D280,'Project Description'!$B$7)=0,'Project Description'!$B$7,MOD($D280,'Project Description'!$B$7)),"")</f>
        <v>4</v>
      </c>
      <c r="H280" s="0" t="n">
        <f aca="false">IF($A280&lt;&gt;"",IF(MOD($D280,'Project Description'!$B$8)=0,'Project Description'!$B$8,MOD($D280,'Project Description'!$B$8)),"")</f>
        <v>4</v>
      </c>
      <c r="I280" s="0" t="n">
        <f aca="false">IF($A280&lt;&gt;"",ROUNDUP($C280/'Project Description'!$B$9,0),"")</f>
        <v>2</v>
      </c>
      <c r="J280" s="0" t="n">
        <f aca="false">IF($A280&lt;&gt;"",IF(MOD($A280,'Project Description'!$B$19)=0,'Project Description'!$B$19,MOD($A280,'Project Description'!$B$19)),"")</f>
        <v>39</v>
      </c>
      <c r="K280" s="16" t="n">
        <f aca="false">IF($A280&lt;&gt;"",ROUNDUP(D280/'Project Description'!$B$7,0),"")</f>
        <v>7</v>
      </c>
      <c r="L280" s="0" t="n">
        <f aca="false">IF($A280&lt;&gt;"",(K280-1)*'Project Description'!$B$17+I280,"")</f>
        <v>14</v>
      </c>
      <c r="M280" s="0" t="n">
        <f aca="false">IF($A280&lt;&gt;"",($G280-1)*'Project Description'!$B$9+$F280,"")</f>
        <v>19</v>
      </c>
      <c r="N280" s="0" t="n">
        <f aca="false">IF($A280&lt;&gt;"",IF(VLOOKUP($B280,LineNames!$A$2:$C$111,3,0)="Yes",1,0),"")</f>
        <v>0</v>
      </c>
      <c r="O280" s="0" t="n">
        <f aca="false">IF($A280&lt;&gt;"",($H280-1)*'Project Description'!$B$10+$C280,"")</f>
        <v>39</v>
      </c>
    </row>
    <row collapsed="false" customFormat="false" customHeight="true" hidden="false" ht="13.3" outlineLevel="0" r="281">
      <c r="A281" s="0" t="n">
        <f aca="false">IF(d110cc_csv!$A281&lt;&gt;"",d110cc_csv!$A281,"")</f>
        <v>280</v>
      </c>
      <c r="B281" s="0" t="n">
        <f aca="false">IF($A281&lt;&gt;"",d110cc_csv!$C281,"")</f>
        <v>110</v>
      </c>
      <c r="C281" s="0" t="n">
        <f aca="false">IF($A281&lt;&gt;"",d110cc_csv!$D281,"")</f>
        <v>10</v>
      </c>
      <c r="D281" s="0" t="n">
        <f aca="false">IF($A281&lt;&gt;"",d110cc_csv!$E281,"")</f>
        <v>28</v>
      </c>
      <c r="E281" s="0" t="n">
        <f aca="false">IF($A281&lt;&gt;"",d110cc_csv!$F281,"")</f>
        <v>3</v>
      </c>
      <c r="F281" s="0" t="n">
        <f aca="false">IF($A281&lt;&gt;"",IF(MOD($C281,'Project Description'!$B$9)=0,'Project Description'!$B$9,MOD($C281,'Project Description'!$B$9)),"")</f>
        <v>5</v>
      </c>
      <c r="G281" s="0" t="n">
        <f aca="false">IF($A281&lt;&gt;"",IF(MOD($D281,'Project Description'!$B$7)=0,'Project Description'!$B$7,MOD($D281,'Project Description'!$B$7)),"")</f>
        <v>4</v>
      </c>
      <c r="H281" s="0" t="n">
        <f aca="false">IF($A281&lt;&gt;"",IF(MOD($D281,'Project Description'!$B$8)=0,'Project Description'!$B$8,MOD($D281,'Project Description'!$B$8)),"")</f>
        <v>4</v>
      </c>
      <c r="I281" s="0" t="n">
        <f aca="false">IF($A281&lt;&gt;"",ROUNDUP($C281/'Project Description'!$B$9,0),"")</f>
        <v>2</v>
      </c>
      <c r="J281" s="0" t="n">
        <f aca="false">IF($A281&lt;&gt;"",IF(MOD($A281,'Project Description'!$B$19)=0,'Project Description'!$B$19,MOD($A281,'Project Description'!$B$19)),"")</f>
        <v>40</v>
      </c>
      <c r="K281" s="16" t="n">
        <f aca="false">IF($A281&lt;&gt;"",ROUNDUP(D281/'Project Description'!$B$7,0),"")</f>
        <v>7</v>
      </c>
      <c r="L281" s="0" t="n">
        <f aca="false">IF($A281&lt;&gt;"",(K281-1)*'Project Description'!$B$17+I281,"")</f>
        <v>14</v>
      </c>
      <c r="M281" s="0" t="n">
        <f aca="false">IF($A281&lt;&gt;"",($G281-1)*'Project Description'!$B$9+$F281,"")</f>
        <v>20</v>
      </c>
      <c r="N281" s="0" t="n">
        <f aca="false">IF($A281&lt;&gt;"",IF(VLOOKUP($B281,LineNames!$A$2:$C$111,3,0)="Yes",1,0),"")</f>
        <v>1</v>
      </c>
      <c r="O281" s="0" t="n">
        <f aca="false">IF($A281&lt;&gt;"",($H281-1)*'Project Description'!$B$10+$C281,"")</f>
        <v>40</v>
      </c>
    </row>
    <row collapsed="false" customFormat="false" customHeight="true" hidden="false" ht="13.3" outlineLevel="0" r="282">
      <c r="A282" s="0" t="n">
        <f aca="false">IF(d110cc_csv!$A282&lt;&gt;"",d110cc_csv!$A282,"")</f>
        <v>281</v>
      </c>
      <c r="B282" s="0" t="n">
        <f aca="false">IF($A282&lt;&gt;"",d110cc_csv!$C282,"")</f>
        <v>68</v>
      </c>
      <c r="C282" s="0" t="n">
        <f aca="false">IF($A282&lt;&gt;"",d110cc_csv!$D282,"")</f>
        <v>1</v>
      </c>
      <c r="D282" s="0" t="n">
        <f aca="false">IF($A282&lt;&gt;"",d110cc_csv!$E282,"")</f>
        <v>29</v>
      </c>
      <c r="E282" s="0" t="n">
        <f aca="false">IF($A282&lt;&gt;"",d110cc_csv!$F282,"")</f>
        <v>3</v>
      </c>
      <c r="F282" s="0" t="n">
        <f aca="false">IF($A282&lt;&gt;"",IF(MOD($C282,'Project Description'!$B$9)=0,'Project Description'!$B$9,MOD($C282,'Project Description'!$B$9)),"")</f>
        <v>1</v>
      </c>
      <c r="G282" s="0" t="n">
        <f aca="false">IF($A282&lt;&gt;"",IF(MOD($D282,'Project Description'!$B$7)=0,'Project Description'!$B$7,MOD($D282,'Project Description'!$B$7)),"")</f>
        <v>1</v>
      </c>
      <c r="H282" s="0" t="n">
        <f aca="false">IF($A282&lt;&gt;"",IF(MOD($D282,'Project Description'!$B$8)=0,'Project Description'!$B$8,MOD($D282,'Project Description'!$B$8)),"")</f>
        <v>5</v>
      </c>
      <c r="I282" s="0" t="n">
        <f aca="false">IF($A282&lt;&gt;"",ROUNDUP($C282/'Project Description'!$B$9,0),"")</f>
        <v>1</v>
      </c>
      <c r="J282" s="0" t="n">
        <f aca="false">IF($A282&lt;&gt;"",IF(MOD($A282,'Project Description'!$B$19)=0,'Project Description'!$B$19,MOD($A282,'Project Description'!$B$19)),"")</f>
        <v>1</v>
      </c>
      <c r="K282" s="16" t="n">
        <f aca="false">IF($A282&lt;&gt;"",ROUNDUP(D282/'Project Description'!$B$7,0),"")</f>
        <v>8</v>
      </c>
      <c r="L282" s="0" t="n">
        <f aca="false">IF($A282&lt;&gt;"",(K282-1)*'Project Description'!$B$17+I282,"")</f>
        <v>15</v>
      </c>
      <c r="M282" s="0" t="n">
        <f aca="false">IF($A282&lt;&gt;"",($G282-1)*'Project Description'!$B$9+$F282,"")</f>
        <v>1</v>
      </c>
      <c r="N282" s="0" t="n">
        <f aca="false">IF($A282&lt;&gt;"",IF(VLOOKUP($B282,LineNames!$A$2:$C$111,3,0)="Yes",1,0),"")</f>
        <v>0</v>
      </c>
      <c r="O282" s="0" t="n">
        <f aca="false">IF($A282&lt;&gt;"",($H282-1)*'Project Description'!$B$10+$C282,"")</f>
        <v>41</v>
      </c>
    </row>
    <row collapsed="false" customFormat="false" customHeight="true" hidden="false" ht="13.3" outlineLevel="0" r="283">
      <c r="A283" s="0" t="n">
        <f aca="false">IF(d110cc_csv!$A283&lt;&gt;"",d110cc_csv!$A283,"")</f>
        <v>282</v>
      </c>
      <c r="B283" s="0" t="n">
        <f aca="false">IF($A283&lt;&gt;"",d110cc_csv!$C283,"")</f>
        <v>49</v>
      </c>
      <c r="C283" s="0" t="n">
        <f aca="false">IF($A283&lt;&gt;"",d110cc_csv!$D283,"")</f>
        <v>2</v>
      </c>
      <c r="D283" s="0" t="n">
        <f aca="false">IF($A283&lt;&gt;"",d110cc_csv!$E283,"")</f>
        <v>29</v>
      </c>
      <c r="E283" s="0" t="n">
        <f aca="false">IF($A283&lt;&gt;"",d110cc_csv!$F283,"")</f>
        <v>3</v>
      </c>
      <c r="F283" s="0" t="n">
        <f aca="false">IF($A283&lt;&gt;"",IF(MOD($C283,'Project Description'!$B$9)=0,'Project Description'!$B$9,MOD($C283,'Project Description'!$B$9)),"")</f>
        <v>2</v>
      </c>
      <c r="G283" s="0" t="n">
        <f aca="false">IF($A283&lt;&gt;"",IF(MOD($D283,'Project Description'!$B$7)=0,'Project Description'!$B$7,MOD($D283,'Project Description'!$B$7)),"")</f>
        <v>1</v>
      </c>
      <c r="H283" s="0" t="n">
        <f aca="false">IF($A283&lt;&gt;"",IF(MOD($D283,'Project Description'!$B$8)=0,'Project Description'!$B$8,MOD($D283,'Project Description'!$B$8)),"")</f>
        <v>5</v>
      </c>
      <c r="I283" s="0" t="n">
        <f aca="false">IF($A283&lt;&gt;"",ROUNDUP($C283/'Project Description'!$B$9,0),"")</f>
        <v>1</v>
      </c>
      <c r="J283" s="0" t="n">
        <f aca="false">IF($A283&lt;&gt;"",IF(MOD($A283,'Project Description'!$B$19)=0,'Project Description'!$B$19,MOD($A283,'Project Description'!$B$19)),"")</f>
        <v>2</v>
      </c>
      <c r="K283" s="16" t="n">
        <f aca="false">IF($A283&lt;&gt;"",ROUNDUP(D283/'Project Description'!$B$7,0),"")</f>
        <v>8</v>
      </c>
      <c r="L283" s="0" t="n">
        <f aca="false">IF($A283&lt;&gt;"",(K283-1)*'Project Description'!$B$17+I283,"")</f>
        <v>15</v>
      </c>
      <c r="M283" s="0" t="n">
        <f aca="false">IF($A283&lt;&gt;"",($G283-1)*'Project Description'!$B$9+$F283,"")</f>
        <v>2</v>
      </c>
      <c r="N283" s="0" t="n">
        <f aca="false">IF($A283&lt;&gt;"",IF(VLOOKUP($B283,LineNames!$A$2:$C$111,3,0)="Yes",1,0),"")</f>
        <v>0</v>
      </c>
      <c r="O283" s="0" t="n">
        <f aca="false">IF($A283&lt;&gt;"",($H283-1)*'Project Description'!$B$10+$C283,"")</f>
        <v>42</v>
      </c>
    </row>
    <row collapsed="false" customFormat="false" customHeight="true" hidden="false" ht="13.3" outlineLevel="0" r="284">
      <c r="A284" s="0" t="n">
        <f aca="false">IF(d110cc_csv!$A284&lt;&gt;"",d110cc_csv!$A284,"")</f>
        <v>283</v>
      </c>
      <c r="B284" s="0" t="n">
        <f aca="false">IF($A284&lt;&gt;"",d110cc_csv!$C284,"")</f>
        <v>73</v>
      </c>
      <c r="C284" s="0" t="n">
        <f aca="false">IF($A284&lt;&gt;"",d110cc_csv!$D284,"")</f>
        <v>3</v>
      </c>
      <c r="D284" s="0" t="n">
        <f aca="false">IF($A284&lt;&gt;"",d110cc_csv!$E284,"")</f>
        <v>29</v>
      </c>
      <c r="E284" s="0" t="n">
        <f aca="false">IF($A284&lt;&gt;"",d110cc_csv!$F284,"")</f>
        <v>3</v>
      </c>
      <c r="F284" s="0" t="n">
        <f aca="false">IF($A284&lt;&gt;"",IF(MOD($C284,'Project Description'!$B$9)=0,'Project Description'!$B$9,MOD($C284,'Project Description'!$B$9)),"")</f>
        <v>3</v>
      </c>
      <c r="G284" s="0" t="n">
        <f aca="false">IF($A284&lt;&gt;"",IF(MOD($D284,'Project Description'!$B$7)=0,'Project Description'!$B$7,MOD($D284,'Project Description'!$B$7)),"")</f>
        <v>1</v>
      </c>
      <c r="H284" s="0" t="n">
        <f aca="false">IF($A284&lt;&gt;"",IF(MOD($D284,'Project Description'!$B$8)=0,'Project Description'!$B$8,MOD($D284,'Project Description'!$B$8)),"")</f>
        <v>5</v>
      </c>
      <c r="I284" s="0" t="n">
        <f aca="false">IF($A284&lt;&gt;"",ROUNDUP($C284/'Project Description'!$B$9,0),"")</f>
        <v>1</v>
      </c>
      <c r="J284" s="0" t="n">
        <f aca="false">IF($A284&lt;&gt;"",IF(MOD($A284,'Project Description'!$B$19)=0,'Project Description'!$B$19,MOD($A284,'Project Description'!$B$19)),"")</f>
        <v>3</v>
      </c>
      <c r="K284" s="16" t="n">
        <f aca="false">IF($A284&lt;&gt;"",ROUNDUP(D284/'Project Description'!$B$7,0),"")</f>
        <v>8</v>
      </c>
      <c r="L284" s="0" t="n">
        <f aca="false">IF($A284&lt;&gt;"",(K284-1)*'Project Description'!$B$17+I284,"")</f>
        <v>15</v>
      </c>
      <c r="M284" s="0" t="n">
        <f aca="false">IF($A284&lt;&gt;"",($G284-1)*'Project Description'!$B$9+$F284,"")</f>
        <v>3</v>
      </c>
      <c r="N284" s="0" t="n">
        <f aca="false">IF($A284&lt;&gt;"",IF(VLOOKUP($B284,LineNames!$A$2:$C$111,3,0)="Yes",1,0),"")</f>
        <v>0</v>
      </c>
      <c r="O284" s="0" t="n">
        <f aca="false">IF($A284&lt;&gt;"",($H284-1)*'Project Description'!$B$10+$C284,"")</f>
        <v>43</v>
      </c>
    </row>
    <row collapsed="false" customFormat="false" customHeight="true" hidden="false" ht="13.3" outlineLevel="0" r="285">
      <c r="A285" s="0" t="n">
        <f aca="false">IF(d110cc_csv!$A285&lt;&gt;"",d110cc_csv!$A285,"")</f>
        <v>284</v>
      </c>
      <c r="B285" s="0" t="n">
        <f aca="false">IF($A285&lt;&gt;"",d110cc_csv!$C285,"")</f>
        <v>44</v>
      </c>
      <c r="C285" s="0" t="n">
        <f aca="false">IF($A285&lt;&gt;"",d110cc_csv!$D285,"")</f>
        <v>4</v>
      </c>
      <c r="D285" s="0" t="n">
        <f aca="false">IF($A285&lt;&gt;"",d110cc_csv!$E285,"")</f>
        <v>29</v>
      </c>
      <c r="E285" s="0" t="n">
        <f aca="false">IF($A285&lt;&gt;"",d110cc_csv!$F285,"")</f>
        <v>3</v>
      </c>
      <c r="F285" s="0" t="n">
        <f aca="false">IF($A285&lt;&gt;"",IF(MOD($C285,'Project Description'!$B$9)=0,'Project Description'!$B$9,MOD($C285,'Project Description'!$B$9)),"")</f>
        <v>4</v>
      </c>
      <c r="G285" s="0" t="n">
        <f aca="false">IF($A285&lt;&gt;"",IF(MOD($D285,'Project Description'!$B$7)=0,'Project Description'!$B$7,MOD($D285,'Project Description'!$B$7)),"")</f>
        <v>1</v>
      </c>
      <c r="H285" s="0" t="n">
        <f aca="false">IF($A285&lt;&gt;"",IF(MOD($D285,'Project Description'!$B$8)=0,'Project Description'!$B$8,MOD($D285,'Project Description'!$B$8)),"")</f>
        <v>5</v>
      </c>
      <c r="I285" s="0" t="n">
        <f aca="false">IF($A285&lt;&gt;"",ROUNDUP($C285/'Project Description'!$B$9,0),"")</f>
        <v>1</v>
      </c>
      <c r="J285" s="0" t="n">
        <f aca="false">IF($A285&lt;&gt;"",IF(MOD($A285,'Project Description'!$B$19)=0,'Project Description'!$B$19,MOD($A285,'Project Description'!$B$19)),"")</f>
        <v>4</v>
      </c>
      <c r="K285" s="16" t="n">
        <f aca="false">IF($A285&lt;&gt;"",ROUNDUP(D285/'Project Description'!$B$7,0),"")</f>
        <v>8</v>
      </c>
      <c r="L285" s="0" t="n">
        <f aca="false">IF($A285&lt;&gt;"",(K285-1)*'Project Description'!$B$17+I285,"")</f>
        <v>15</v>
      </c>
      <c r="M285" s="0" t="n">
        <f aca="false">IF($A285&lt;&gt;"",($G285-1)*'Project Description'!$B$9+$F285,"")</f>
        <v>4</v>
      </c>
      <c r="N285" s="0" t="n">
        <f aca="false">IF($A285&lt;&gt;"",IF(VLOOKUP($B285,LineNames!$A$2:$C$111,3,0)="Yes",1,0),"")</f>
        <v>0</v>
      </c>
      <c r="O285" s="0" t="n">
        <f aca="false">IF($A285&lt;&gt;"",($H285-1)*'Project Description'!$B$10+$C285,"")</f>
        <v>44</v>
      </c>
    </row>
    <row collapsed="false" customFormat="false" customHeight="true" hidden="false" ht="13.3" outlineLevel="0" r="286">
      <c r="A286" s="0" t="n">
        <f aca="false">IF(d110cc_csv!$A286&lt;&gt;"",d110cc_csv!$A286,"")</f>
        <v>285</v>
      </c>
      <c r="B286" s="0" t="n">
        <f aca="false">IF($A286&lt;&gt;"",d110cc_csv!$C286,"")</f>
        <v>95</v>
      </c>
      <c r="C286" s="0" t="n">
        <f aca="false">IF($A286&lt;&gt;"",d110cc_csv!$D286,"")</f>
        <v>5</v>
      </c>
      <c r="D286" s="0" t="n">
        <f aca="false">IF($A286&lt;&gt;"",d110cc_csv!$E286,"")</f>
        <v>29</v>
      </c>
      <c r="E286" s="0" t="n">
        <f aca="false">IF($A286&lt;&gt;"",d110cc_csv!$F286,"")</f>
        <v>3</v>
      </c>
      <c r="F286" s="0" t="n">
        <f aca="false">IF($A286&lt;&gt;"",IF(MOD($C286,'Project Description'!$B$9)=0,'Project Description'!$B$9,MOD($C286,'Project Description'!$B$9)),"")</f>
        <v>5</v>
      </c>
      <c r="G286" s="0" t="n">
        <f aca="false">IF($A286&lt;&gt;"",IF(MOD($D286,'Project Description'!$B$7)=0,'Project Description'!$B$7,MOD($D286,'Project Description'!$B$7)),"")</f>
        <v>1</v>
      </c>
      <c r="H286" s="0" t="n">
        <f aca="false">IF($A286&lt;&gt;"",IF(MOD($D286,'Project Description'!$B$8)=0,'Project Description'!$B$8,MOD($D286,'Project Description'!$B$8)),"")</f>
        <v>5</v>
      </c>
      <c r="I286" s="0" t="n">
        <f aca="false">IF($A286&lt;&gt;"",ROUNDUP($C286/'Project Description'!$B$9,0),"")</f>
        <v>1</v>
      </c>
      <c r="J286" s="0" t="n">
        <f aca="false">IF($A286&lt;&gt;"",IF(MOD($A286,'Project Description'!$B$19)=0,'Project Description'!$B$19,MOD($A286,'Project Description'!$B$19)),"")</f>
        <v>5</v>
      </c>
      <c r="K286" s="16" t="n">
        <f aca="false">IF($A286&lt;&gt;"",ROUNDUP(D286/'Project Description'!$B$7,0),"")</f>
        <v>8</v>
      </c>
      <c r="L286" s="0" t="n">
        <f aca="false">IF($A286&lt;&gt;"",(K286-1)*'Project Description'!$B$17+I286,"")</f>
        <v>15</v>
      </c>
      <c r="M286" s="0" t="n">
        <f aca="false">IF($A286&lt;&gt;"",($G286-1)*'Project Description'!$B$9+$F286,"")</f>
        <v>5</v>
      </c>
      <c r="N286" s="0" t="n">
        <f aca="false">IF($A286&lt;&gt;"",IF(VLOOKUP($B286,LineNames!$A$2:$C$111,3,0)="Yes",1,0),"")</f>
        <v>0</v>
      </c>
      <c r="O286" s="0" t="n">
        <f aca="false">IF($A286&lt;&gt;"",($H286-1)*'Project Description'!$B$10+$C286,"")</f>
        <v>45</v>
      </c>
    </row>
    <row collapsed="false" customFormat="false" customHeight="true" hidden="false" ht="13.3" outlineLevel="0" r="287">
      <c r="A287" s="0" t="n">
        <f aca="false">IF(d110cc_csv!$A287&lt;&gt;"",d110cc_csv!$A287,"")</f>
        <v>286</v>
      </c>
      <c r="B287" s="0" t="n">
        <f aca="false">IF($A287&lt;&gt;"",d110cc_csv!$C287,"")</f>
        <v>24</v>
      </c>
      <c r="C287" s="0" t="n">
        <f aca="false">IF($A287&lt;&gt;"",d110cc_csv!$D287,"")</f>
        <v>6</v>
      </c>
      <c r="D287" s="0" t="n">
        <f aca="false">IF($A287&lt;&gt;"",d110cc_csv!$E287,"")</f>
        <v>29</v>
      </c>
      <c r="E287" s="0" t="n">
        <f aca="false">IF($A287&lt;&gt;"",d110cc_csv!$F287,"")</f>
        <v>3</v>
      </c>
      <c r="F287" s="0" t="n">
        <f aca="false">IF($A287&lt;&gt;"",IF(MOD($C287,'Project Description'!$B$9)=0,'Project Description'!$B$9,MOD($C287,'Project Description'!$B$9)),"")</f>
        <v>1</v>
      </c>
      <c r="G287" s="0" t="n">
        <f aca="false">IF($A287&lt;&gt;"",IF(MOD($D287,'Project Description'!$B$7)=0,'Project Description'!$B$7,MOD($D287,'Project Description'!$B$7)),"")</f>
        <v>1</v>
      </c>
      <c r="H287" s="0" t="n">
        <f aca="false">IF($A287&lt;&gt;"",IF(MOD($D287,'Project Description'!$B$8)=0,'Project Description'!$B$8,MOD($D287,'Project Description'!$B$8)),"")</f>
        <v>5</v>
      </c>
      <c r="I287" s="0" t="n">
        <f aca="false">IF($A287&lt;&gt;"",ROUNDUP($C287/'Project Description'!$B$9,0),"")</f>
        <v>2</v>
      </c>
      <c r="J287" s="0" t="n">
        <f aca="false">IF($A287&lt;&gt;"",IF(MOD($A287,'Project Description'!$B$19)=0,'Project Description'!$B$19,MOD($A287,'Project Description'!$B$19)),"")</f>
        <v>6</v>
      </c>
      <c r="K287" s="16" t="n">
        <f aca="false">IF($A287&lt;&gt;"",ROUNDUP(D287/'Project Description'!$B$7,0),"")</f>
        <v>8</v>
      </c>
      <c r="L287" s="0" t="n">
        <f aca="false">IF($A287&lt;&gt;"",(K287-1)*'Project Description'!$B$17+I287,"")</f>
        <v>16</v>
      </c>
      <c r="M287" s="0" t="n">
        <f aca="false">IF($A287&lt;&gt;"",($G287-1)*'Project Description'!$B$9+$F287,"")</f>
        <v>1</v>
      </c>
      <c r="N287" s="0" t="n">
        <f aca="false">IF($A287&lt;&gt;"",IF(VLOOKUP($B287,LineNames!$A$2:$C$111,3,0)="Yes",1,0),"")</f>
        <v>0</v>
      </c>
      <c r="O287" s="0" t="n">
        <f aca="false">IF($A287&lt;&gt;"",($H287-1)*'Project Description'!$B$10+$C287,"")</f>
        <v>46</v>
      </c>
    </row>
    <row collapsed="false" customFormat="false" customHeight="true" hidden="false" ht="13.3" outlineLevel="0" r="288">
      <c r="A288" s="0" t="n">
        <f aca="false">IF(d110cc_csv!$A288&lt;&gt;"",d110cc_csv!$A288,"")</f>
        <v>287</v>
      </c>
      <c r="B288" s="0" t="n">
        <f aca="false">IF($A288&lt;&gt;"",d110cc_csv!$C288,"")</f>
        <v>87</v>
      </c>
      <c r="C288" s="0" t="n">
        <f aca="false">IF($A288&lt;&gt;"",d110cc_csv!$D288,"")</f>
        <v>7</v>
      </c>
      <c r="D288" s="0" t="n">
        <f aca="false">IF($A288&lt;&gt;"",d110cc_csv!$E288,"")</f>
        <v>29</v>
      </c>
      <c r="E288" s="0" t="n">
        <f aca="false">IF($A288&lt;&gt;"",d110cc_csv!$F288,"")</f>
        <v>3</v>
      </c>
      <c r="F288" s="0" t="n">
        <f aca="false">IF($A288&lt;&gt;"",IF(MOD($C288,'Project Description'!$B$9)=0,'Project Description'!$B$9,MOD($C288,'Project Description'!$B$9)),"")</f>
        <v>2</v>
      </c>
      <c r="G288" s="0" t="n">
        <f aca="false">IF($A288&lt;&gt;"",IF(MOD($D288,'Project Description'!$B$7)=0,'Project Description'!$B$7,MOD($D288,'Project Description'!$B$7)),"")</f>
        <v>1</v>
      </c>
      <c r="H288" s="0" t="n">
        <f aca="false">IF($A288&lt;&gt;"",IF(MOD($D288,'Project Description'!$B$8)=0,'Project Description'!$B$8,MOD($D288,'Project Description'!$B$8)),"")</f>
        <v>5</v>
      </c>
      <c r="I288" s="0" t="n">
        <f aca="false">IF($A288&lt;&gt;"",ROUNDUP($C288/'Project Description'!$B$9,0),"")</f>
        <v>2</v>
      </c>
      <c r="J288" s="0" t="n">
        <f aca="false">IF($A288&lt;&gt;"",IF(MOD($A288,'Project Description'!$B$19)=0,'Project Description'!$B$19,MOD($A288,'Project Description'!$B$19)),"")</f>
        <v>7</v>
      </c>
      <c r="K288" s="16" t="n">
        <f aca="false">IF($A288&lt;&gt;"",ROUNDUP(D288/'Project Description'!$B$7,0),"")</f>
        <v>8</v>
      </c>
      <c r="L288" s="0" t="n">
        <f aca="false">IF($A288&lt;&gt;"",(K288-1)*'Project Description'!$B$17+I288,"")</f>
        <v>16</v>
      </c>
      <c r="M288" s="0" t="n">
        <f aca="false">IF($A288&lt;&gt;"",($G288-1)*'Project Description'!$B$9+$F288,"")</f>
        <v>2</v>
      </c>
      <c r="N288" s="0" t="n">
        <f aca="false">IF($A288&lt;&gt;"",IF(VLOOKUP($B288,LineNames!$A$2:$C$111,3,0)="Yes",1,0),"")</f>
        <v>0</v>
      </c>
      <c r="O288" s="0" t="n">
        <f aca="false">IF($A288&lt;&gt;"",($H288-1)*'Project Description'!$B$10+$C288,"")</f>
        <v>47</v>
      </c>
    </row>
    <row collapsed="false" customFormat="false" customHeight="true" hidden="false" ht="13.3" outlineLevel="0" r="289">
      <c r="A289" s="0" t="n">
        <f aca="false">IF(d110cc_csv!$A289&lt;&gt;"",d110cc_csv!$A289,"")</f>
        <v>288</v>
      </c>
      <c r="B289" s="0" t="n">
        <f aca="false">IF($A289&lt;&gt;"",d110cc_csv!$C289,"")</f>
        <v>91</v>
      </c>
      <c r="C289" s="0" t="n">
        <f aca="false">IF($A289&lt;&gt;"",d110cc_csv!$D289,"")</f>
        <v>8</v>
      </c>
      <c r="D289" s="0" t="n">
        <f aca="false">IF($A289&lt;&gt;"",d110cc_csv!$E289,"")</f>
        <v>29</v>
      </c>
      <c r="E289" s="0" t="n">
        <f aca="false">IF($A289&lt;&gt;"",d110cc_csv!$F289,"")</f>
        <v>3</v>
      </c>
      <c r="F289" s="0" t="n">
        <f aca="false">IF($A289&lt;&gt;"",IF(MOD($C289,'Project Description'!$B$9)=0,'Project Description'!$B$9,MOD($C289,'Project Description'!$B$9)),"")</f>
        <v>3</v>
      </c>
      <c r="G289" s="0" t="n">
        <f aca="false">IF($A289&lt;&gt;"",IF(MOD($D289,'Project Description'!$B$7)=0,'Project Description'!$B$7,MOD($D289,'Project Description'!$B$7)),"")</f>
        <v>1</v>
      </c>
      <c r="H289" s="0" t="n">
        <f aca="false">IF($A289&lt;&gt;"",IF(MOD($D289,'Project Description'!$B$8)=0,'Project Description'!$B$8,MOD($D289,'Project Description'!$B$8)),"")</f>
        <v>5</v>
      </c>
      <c r="I289" s="0" t="n">
        <f aca="false">IF($A289&lt;&gt;"",ROUNDUP($C289/'Project Description'!$B$9,0),"")</f>
        <v>2</v>
      </c>
      <c r="J289" s="0" t="n">
        <f aca="false">IF($A289&lt;&gt;"",IF(MOD($A289,'Project Description'!$B$19)=0,'Project Description'!$B$19,MOD($A289,'Project Description'!$B$19)),"")</f>
        <v>8</v>
      </c>
      <c r="K289" s="16" t="n">
        <f aca="false">IF($A289&lt;&gt;"",ROUNDUP(D289/'Project Description'!$B$7,0),"")</f>
        <v>8</v>
      </c>
      <c r="L289" s="0" t="n">
        <f aca="false">IF($A289&lt;&gt;"",(K289-1)*'Project Description'!$B$17+I289,"")</f>
        <v>16</v>
      </c>
      <c r="M289" s="0" t="n">
        <f aca="false">IF($A289&lt;&gt;"",($G289-1)*'Project Description'!$B$9+$F289,"")</f>
        <v>3</v>
      </c>
      <c r="N289" s="0" t="n">
        <f aca="false">IF($A289&lt;&gt;"",IF(VLOOKUP($B289,LineNames!$A$2:$C$111,3,0)="Yes",1,0),"")</f>
        <v>0</v>
      </c>
      <c r="O289" s="0" t="n">
        <f aca="false">IF($A289&lt;&gt;"",($H289-1)*'Project Description'!$B$10+$C289,"")</f>
        <v>48</v>
      </c>
    </row>
    <row collapsed="false" customFormat="false" customHeight="true" hidden="false" ht="13.3" outlineLevel="0" r="290">
      <c r="A290" s="0" t="n">
        <f aca="false">IF(d110cc_csv!$A290&lt;&gt;"",d110cc_csv!$A290,"")</f>
        <v>289</v>
      </c>
      <c r="B290" s="0" t="n">
        <f aca="false">IF($A290&lt;&gt;"",d110cc_csv!$C290,"")</f>
        <v>19</v>
      </c>
      <c r="C290" s="0" t="n">
        <f aca="false">IF($A290&lt;&gt;"",d110cc_csv!$D290,"")</f>
        <v>9</v>
      </c>
      <c r="D290" s="0" t="n">
        <f aca="false">IF($A290&lt;&gt;"",d110cc_csv!$E290,"")</f>
        <v>29</v>
      </c>
      <c r="E290" s="0" t="n">
        <f aca="false">IF($A290&lt;&gt;"",d110cc_csv!$F290,"")</f>
        <v>3</v>
      </c>
      <c r="F290" s="0" t="n">
        <f aca="false">IF($A290&lt;&gt;"",IF(MOD($C290,'Project Description'!$B$9)=0,'Project Description'!$B$9,MOD($C290,'Project Description'!$B$9)),"")</f>
        <v>4</v>
      </c>
      <c r="G290" s="0" t="n">
        <f aca="false">IF($A290&lt;&gt;"",IF(MOD($D290,'Project Description'!$B$7)=0,'Project Description'!$B$7,MOD($D290,'Project Description'!$B$7)),"")</f>
        <v>1</v>
      </c>
      <c r="H290" s="0" t="n">
        <f aca="false">IF($A290&lt;&gt;"",IF(MOD($D290,'Project Description'!$B$8)=0,'Project Description'!$B$8,MOD($D290,'Project Description'!$B$8)),"")</f>
        <v>5</v>
      </c>
      <c r="I290" s="0" t="n">
        <f aca="false">IF($A290&lt;&gt;"",ROUNDUP($C290/'Project Description'!$B$9,0),"")</f>
        <v>2</v>
      </c>
      <c r="J290" s="0" t="n">
        <f aca="false">IF($A290&lt;&gt;"",IF(MOD($A290,'Project Description'!$B$19)=0,'Project Description'!$B$19,MOD($A290,'Project Description'!$B$19)),"")</f>
        <v>9</v>
      </c>
      <c r="K290" s="16" t="n">
        <f aca="false">IF($A290&lt;&gt;"",ROUNDUP(D290/'Project Description'!$B$7,0),"")</f>
        <v>8</v>
      </c>
      <c r="L290" s="0" t="n">
        <f aca="false">IF($A290&lt;&gt;"",(K290-1)*'Project Description'!$B$17+I290,"")</f>
        <v>16</v>
      </c>
      <c r="M290" s="0" t="n">
        <f aca="false">IF($A290&lt;&gt;"",($G290-1)*'Project Description'!$B$9+$F290,"")</f>
        <v>4</v>
      </c>
      <c r="N290" s="0" t="n">
        <f aca="false">IF($A290&lt;&gt;"",IF(VLOOKUP($B290,LineNames!$A$2:$C$111,3,0)="Yes",1,0),"")</f>
        <v>0</v>
      </c>
      <c r="O290" s="0" t="n">
        <f aca="false">IF($A290&lt;&gt;"",($H290-1)*'Project Description'!$B$10+$C290,"")</f>
        <v>49</v>
      </c>
    </row>
    <row collapsed="false" customFormat="false" customHeight="true" hidden="false" ht="13.3" outlineLevel="0" r="291">
      <c r="A291" s="0" t="n">
        <f aca="false">IF(d110cc_csv!$A291&lt;&gt;"",d110cc_csv!$A291,"")</f>
        <v>290</v>
      </c>
      <c r="B291" s="0" t="n">
        <f aca="false">IF($A291&lt;&gt;"",d110cc_csv!$C291,"")</f>
        <v>37</v>
      </c>
      <c r="C291" s="0" t="n">
        <f aca="false">IF($A291&lt;&gt;"",d110cc_csv!$D291,"")</f>
        <v>10</v>
      </c>
      <c r="D291" s="0" t="n">
        <f aca="false">IF($A291&lt;&gt;"",d110cc_csv!$E291,"")</f>
        <v>29</v>
      </c>
      <c r="E291" s="0" t="n">
        <f aca="false">IF($A291&lt;&gt;"",d110cc_csv!$F291,"")</f>
        <v>3</v>
      </c>
      <c r="F291" s="0" t="n">
        <f aca="false">IF($A291&lt;&gt;"",IF(MOD($C291,'Project Description'!$B$9)=0,'Project Description'!$B$9,MOD($C291,'Project Description'!$B$9)),"")</f>
        <v>5</v>
      </c>
      <c r="G291" s="0" t="n">
        <f aca="false">IF($A291&lt;&gt;"",IF(MOD($D291,'Project Description'!$B$7)=0,'Project Description'!$B$7,MOD($D291,'Project Description'!$B$7)),"")</f>
        <v>1</v>
      </c>
      <c r="H291" s="0" t="n">
        <f aca="false">IF($A291&lt;&gt;"",IF(MOD($D291,'Project Description'!$B$8)=0,'Project Description'!$B$8,MOD($D291,'Project Description'!$B$8)),"")</f>
        <v>5</v>
      </c>
      <c r="I291" s="0" t="n">
        <f aca="false">IF($A291&lt;&gt;"",ROUNDUP($C291/'Project Description'!$B$9,0),"")</f>
        <v>2</v>
      </c>
      <c r="J291" s="0" t="n">
        <f aca="false">IF($A291&lt;&gt;"",IF(MOD($A291,'Project Description'!$B$19)=0,'Project Description'!$B$19,MOD($A291,'Project Description'!$B$19)),"")</f>
        <v>10</v>
      </c>
      <c r="K291" s="16" t="n">
        <f aca="false">IF($A291&lt;&gt;"",ROUNDUP(D291/'Project Description'!$B$7,0),"")</f>
        <v>8</v>
      </c>
      <c r="L291" s="0" t="n">
        <f aca="false">IF($A291&lt;&gt;"",(K291-1)*'Project Description'!$B$17+I291,"")</f>
        <v>16</v>
      </c>
      <c r="M291" s="0" t="n">
        <f aca="false">IF($A291&lt;&gt;"",($G291-1)*'Project Description'!$B$9+$F291,"")</f>
        <v>5</v>
      </c>
      <c r="N291" s="0" t="n">
        <f aca="false">IF($A291&lt;&gt;"",IF(VLOOKUP($B291,LineNames!$A$2:$C$111,3,0)="Yes",1,0),"")</f>
        <v>0</v>
      </c>
      <c r="O291" s="0" t="n">
        <f aca="false">IF($A291&lt;&gt;"",($H291-1)*'Project Description'!$B$10+$C291,"")</f>
        <v>50</v>
      </c>
    </row>
    <row collapsed="false" customFormat="false" customHeight="true" hidden="false" ht="13.3" outlineLevel="0" r="292">
      <c r="A292" s="0" t="n">
        <f aca="false">IF(d110cc_csv!$A292&lt;&gt;"",d110cc_csv!$A292,"")</f>
        <v>291</v>
      </c>
      <c r="B292" s="0" t="n">
        <f aca="false">IF($A292&lt;&gt;"",d110cc_csv!$C292,"")</f>
        <v>63</v>
      </c>
      <c r="C292" s="0" t="n">
        <f aca="false">IF($A292&lt;&gt;"",d110cc_csv!$D292,"")</f>
        <v>1</v>
      </c>
      <c r="D292" s="0" t="n">
        <f aca="false">IF($A292&lt;&gt;"",d110cc_csv!$E292,"")</f>
        <v>30</v>
      </c>
      <c r="E292" s="0" t="n">
        <f aca="false">IF($A292&lt;&gt;"",d110cc_csv!$F292,"")</f>
        <v>3</v>
      </c>
      <c r="F292" s="0" t="n">
        <f aca="false">IF($A292&lt;&gt;"",IF(MOD($C292,'Project Description'!$B$9)=0,'Project Description'!$B$9,MOD($C292,'Project Description'!$B$9)),"")</f>
        <v>1</v>
      </c>
      <c r="G292" s="0" t="n">
        <f aca="false">IF($A292&lt;&gt;"",IF(MOD($D292,'Project Description'!$B$7)=0,'Project Description'!$B$7,MOD($D292,'Project Description'!$B$7)),"")</f>
        <v>2</v>
      </c>
      <c r="H292" s="0" t="n">
        <f aca="false">IF($A292&lt;&gt;"",IF(MOD($D292,'Project Description'!$B$8)=0,'Project Description'!$B$8,MOD($D292,'Project Description'!$B$8)),"")</f>
        <v>6</v>
      </c>
      <c r="I292" s="0" t="n">
        <f aca="false">IF($A292&lt;&gt;"",ROUNDUP($C292/'Project Description'!$B$9,0),"")</f>
        <v>1</v>
      </c>
      <c r="J292" s="0" t="n">
        <f aca="false">IF($A292&lt;&gt;"",IF(MOD($A292,'Project Description'!$B$19)=0,'Project Description'!$B$19,MOD($A292,'Project Description'!$B$19)),"")</f>
        <v>11</v>
      </c>
      <c r="K292" s="16" t="n">
        <f aca="false">IF($A292&lt;&gt;"",ROUNDUP(D292/'Project Description'!$B$7,0),"")</f>
        <v>8</v>
      </c>
      <c r="L292" s="0" t="n">
        <f aca="false">IF($A292&lt;&gt;"",(K292-1)*'Project Description'!$B$17+I292,"")</f>
        <v>15</v>
      </c>
      <c r="M292" s="0" t="n">
        <f aca="false">IF($A292&lt;&gt;"",($G292-1)*'Project Description'!$B$9+$F292,"")</f>
        <v>6</v>
      </c>
      <c r="N292" s="0" t="n">
        <f aca="false">IF($A292&lt;&gt;"",IF(VLOOKUP($B292,LineNames!$A$2:$C$111,3,0)="Yes",1,0),"")</f>
        <v>0</v>
      </c>
      <c r="O292" s="0" t="n">
        <f aca="false">IF($A292&lt;&gt;"",($H292-1)*'Project Description'!$B$10+$C292,"")</f>
        <v>51</v>
      </c>
    </row>
    <row collapsed="false" customFormat="false" customHeight="true" hidden="false" ht="13.3" outlineLevel="0" r="293">
      <c r="A293" s="0" t="n">
        <f aca="false">IF(d110cc_csv!$A293&lt;&gt;"",d110cc_csv!$A293,"")</f>
        <v>292</v>
      </c>
      <c r="B293" s="0" t="n">
        <f aca="false">IF($A293&lt;&gt;"",d110cc_csv!$C293,"")</f>
        <v>109</v>
      </c>
      <c r="C293" s="0" t="n">
        <f aca="false">IF($A293&lt;&gt;"",d110cc_csv!$D293,"")</f>
        <v>2</v>
      </c>
      <c r="D293" s="0" t="n">
        <f aca="false">IF($A293&lt;&gt;"",d110cc_csv!$E293,"")</f>
        <v>30</v>
      </c>
      <c r="E293" s="0" t="n">
        <f aca="false">IF($A293&lt;&gt;"",d110cc_csv!$F293,"")</f>
        <v>3</v>
      </c>
      <c r="F293" s="0" t="n">
        <f aca="false">IF($A293&lt;&gt;"",IF(MOD($C293,'Project Description'!$B$9)=0,'Project Description'!$B$9,MOD($C293,'Project Description'!$B$9)),"")</f>
        <v>2</v>
      </c>
      <c r="G293" s="0" t="n">
        <f aca="false">IF($A293&lt;&gt;"",IF(MOD($D293,'Project Description'!$B$7)=0,'Project Description'!$B$7,MOD($D293,'Project Description'!$B$7)),"")</f>
        <v>2</v>
      </c>
      <c r="H293" s="0" t="n">
        <f aca="false">IF($A293&lt;&gt;"",IF(MOD($D293,'Project Description'!$B$8)=0,'Project Description'!$B$8,MOD($D293,'Project Description'!$B$8)),"")</f>
        <v>6</v>
      </c>
      <c r="I293" s="0" t="n">
        <f aca="false">IF($A293&lt;&gt;"",ROUNDUP($C293/'Project Description'!$B$9,0),"")</f>
        <v>1</v>
      </c>
      <c r="J293" s="0" t="n">
        <f aca="false">IF($A293&lt;&gt;"",IF(MOD($A293,'Project Description'!$B$19)=0,'Project Description'!$B$19,MOD($A293,'Project Description'!$B$19)),"")</f>
        <v>12</v>
      </c>
      <c r="K293" s="16" t="n">
        <f aca="false">IF($A293&lt;&gt;"",ROUNDUP(D293/'Project Description'!$B$7,0),"")</f>
        <v>8</v>
      </c>
      <c r="L293" s="0" t="n">
        <f aca="false">IF($A293&lt;&gt;"",(K293-1)*'Project Description'!$B$17+I293,"")</f>
        <v>15</v>
      </c>
      <c r="M293" s="0" t="n">
        <f aca="false">IF($A293&lt;&gt;"",($G293-1)*'Project Description'!$B$9+$F293,"")</f>
        <v>7</v>
      </c>
      <c r="N293" s="0" t="n">
        <f aca="false">IF($A293&lt;&gt;"",IF(VLOOKUP($B293,LineNames!$A$2:$C$111,3,0)="Yes",1,0),"")</f>
        <v>1</v>
      </c>
      <c r="O293" s="0" t="n">
        <f aca="false">IF($A293&lt;&gt;"",($H293-1)*'Project Description'!$B$10+$C293,"")</f>
        <v>52</v>
      </c>
    </row>
    <row collapsed="false" customFormat="false" customHeight="true" hidden="false" ht="13.3" outlineLevel="0" r="294">
      <c r="A294" s="0" t="n">
        <f aca="false">IF(d110cc_csv!$A294&lt;&gt;"",d110cc_csv!$A294,"")</f>
        <v>293</v>
      </c>
      <c r="B294" s="0" t="n">
        <f aca="false">IF($A294&lt;&gt;"",d110cc_csv!$C294,"")</f>
        <v>102</v>
      </c>
      <c r="C294" s="0" t="n">
        <f aca="false">IF($A294&lt;&gt;"",d110cc_csv!$D294,"")</f>
        <v>3</v>
      </c>
      <c r="D294" s="0" t="n">
        <f aca="false">IF($A294&lt;&gt;"",d110cc_csv!$E294,"")</f>
        <v>30</v>
      </c>
      <c r="E294" s="0" t="n">
        <f aca="false">IF($A294&lt;&gt;"",d110cc_csv!$F294,"")</f>
        <v>3</v>
      </c>
      <c r="F294" s="0" t="n">
        <f aca="false">IF($A294&lt;&gt;"",IF(MOD($C294,'Project Description'!$B$9)=0,'Project Description'!$B$9,MOD($C294,'Project Description'!$B$9)),"")</f>
        <v>3</v>
      </c>
      <c r="G294" s="0" t="n">
        <f aca="false">IF($A294&lt;&gt;"",IF(MOD($D294,'Project Description'!$B$7)=0,'Project Description'!$B$7,MOD($D294,'Project Description'!$B$7)),"")</f>
        <v>2</v>
      </c>
      <c r="H294" s="0" t="n">
        <f aca="false">IF($A294&lt;&gt;"",IF(MOD($D294,'Project Description'!$B$8)=0,'Project Description'!$B$8,MOD($D294,'Project Description'!$B$8)),"")</f>
        <v>6</v>
      </c>
      <c r="I294" s="0" t="n">
        <f aca="false">IF($A294&lt;&gt;"",ROUNDUP($C294/'Project Description'!$B$9,0),"")</f>
        <v>1</v>
      </c>
      <c r="J294" s="0" t="n">
        <f aca="false">IF($A294&lt;&gt;"",IF(MOD($A294,'Project Description'!$B$19)=0,'Project Description'!$B$19,MOD($A294,'Project Description'!$B$19)),"")</f>
        <v>13</v>
      </c>
      <c r="K294" s="16" t="n">
        <f aca="false">IF($A294&lt;&gt;"",ROUNDUP(D294/'Project Description'!$B$7,0),"")</f>
        <v>8</v>
      </c>
      <c r="L294" s="0" t="n">
        <f aca="false">IF($A294&lt;&gt;"",(K294-1)*'Project Description'!$B$17+I294,"")</f>
        <v>15</v>
      </c>
      <c r="M294" s="0" t="n">
        <f aca="false">IF($A294&lt;&gt;"",($G294-1)*'Project Description'!$B$9+$F294,"")</f>
        <v>8</v>
      </c>
      <c r="N294" s="0" t="n">
        <f aca="false">IF($A294&lt;&gt;"",IF(VLOOKUP($B294,LineNames!$A$2:$C$111,3,0)="Yes",1,0),"")</f>
        <v>0</v>
      </c>
      <c r="O294" s="0" t="n">
        <f aca="false">IF($A294&lt;&gt;"",($H294-1)*'Project Description'!$B$10+$C294,"")</f>
        <v>53</v>
      </c>
    </row>
    <row collapsed="false" customFormat="false" customHeight="true" hidden="false" ht="13.3" outlineLevel="0" r="295">
      <c r="A295" s="0" t="n">
        <f aca="false">IF(d110cc_csv!$A295&lt;&gt;"",d110cc_csv!$A295,"")</f>
        <v>294</v>
      </c>
      <c r="B295" s="0" t="n">
        <f aca="false">IF($A295&lt;&gt;"",d110cc_csv!$C295,"")</f>
        <v>57</v>
      </c>
      <c r="C295" s="0" t="n">
        <f aca="false">IF($A295&lt;&gt;"",d110cc_csv!$D295,"")</f>
        <v>4</v>
      </c>
      <c r="D295" s="0" t="n">
        <f aca="false">IF($A295&lt;&gt;"",d110cc_csv!$E295,"")</f>
        <v>30</v>
      </c>
      <c r="E295" s="0" t="n">
        <f aca="false">IF($A295&lt;&gt;"",d110cc_csv!$F295,"")</f>
        <v>3</v>
      </c>
      <c r="F295" s="0" t="n">
        <f aca="false">IF($A295&lt;&gt;"",IF(MOD($C295,'Project Description'!$B$9)=0,'Project Description'!$B$9,MOD($C295,'Project Description'!$B$9)),"")</f>
        <v>4</v>
      </c>
      <c r="G295" s="0" t="n">
        <f aca="false">IF($A295&lt;&gt;"",IF(MOD($D295,'Project Description'!$B$7)=0,'Project Description'!$B$7,MOD($D295,'Project Description'!$B$7)),"")</f>
        <v>2</v>
      </c>
      <c r="H295" s="0" t="n">
        <f aca="false">IF($A295&lt;&gt;"",IF(MOD($D295,'Project Description'!$B$8)=0,'Project Description'!$B$8,MOD($D295,'Project Description'!$B$8)),"")</f>
        <v>6</v>
      </c>
      <c r="I295" s="0" t="n">
        <f aca="false">IF($A295&lt;&gt;"",ROUNDUP($C295/'Project Description'!$B$9,0),"")</f>
        <v>1</v>
      </c>
      <c r="J295" s="0" t="n">
        <f aca="false">IF($A295&lt;&gt;"",IF(MOD($A295,'Project Description'!$B$19)=0,'Project Description'!$B$19,MOD($A295,'Project Description'!$B$19)),"")</f>
        <v>14</v>
      </c>
      <c r="K295" s="16" t="n">
        <f aca="false">IF($A295&lt;&gt;"",ROUNDUP(D295/'Project Description'!$B$7,0),"")</f>
        <v>8</v>
      </c>
      <c r="L295" s="0" t="n">
        <f aca="false">IF($A295&lt;&gt;"",(K295-1)*'Project Description'!$B$17+I295,"")</f>
        <v>15</v>
      </c>
      <c r="M295" s="0" t="n">
        <f aca="false">IF($A295&lt;&gt;"",($G295-1)*'Project Description'!$B$9+$F295,"")</f>
        <v>9</v>
      </c>
      <c r="N295" s="0" t="n">
        <f aca="false">IF($A295&lt;&gt;"",IF(VLOOKUP($B295,LineNames!$A$2:$C$111,3,0)="Yes",1,0),"")</f>
        <v>0</v>
      </c>
      <c r="O295" s="0" t="n">
        <f aca="false">IF($A295&lt;&gt;"",($H295-1)*'Project Description'!$B$10+$C295,"")</f>
        <v>54</v>
      </c>
    </row>
    <row collapsed="false" customFormat="false" customHeight="true" hidden="false" ht="13.3" outlineLevel="0" r="296">
      <c r="A296" s="0" t="n">
        <f aca="false">IF(d110cc_csv!$A296&lt;&gt;"",d110cc_csv!$A296,"")</f>
        <v>295</v>
      </c>
      <c r="B296" s="0" t="n">
        <f aca="false">IF($A296&lt;&gt;"",d110cc_csv!$C296,"")</f>
        <v>18</v>
      </c>
      <c r="C296" s="0" t="n">
        <f aca="false">IF($A296&lt;&gt;"",d110cc_csv!$D296,"")</f>
        <v>5</v>
      </c>
      <c r="D296" s="0" t="n">
        <f aca="false">IF($A296&lt;&gt;"",d110cc_csv!$E296,"")</f>
        <v>30</v>
      </c>
      <c r="E296" s="0" t="n">
        <f aca="false">IF($A296&lt;&gt;"",d110cc_csv!$F296,"")</f>
        <v>3</v>
      </c>
      <c r="F296" s="0" t="n">
        <f aca="false">IF($A296&lt;&gt;"",IF(MOD($C296,'Project Description'!$B$9)=0,'Project Description'!$B$9,MOD($C296,'Project Description'!$B$9)),"")</f>
        <v>5</v>
      </c>
      <c r="G296" s="0" t="n">
        <f aca="false">IF($A296&lt;&gt;"",IF(MOD($D296,'Project Description'!$B$7)=0,'Project Description'!$B$7,MOD($D296,'Project Description'!$B$7)),"")</f>
        <v>2</v>
      </c>
      <c r="H296" s="0" t="n">
        <f aca="false">IF($A296&lt;&gt;"",IF(MOD($D296,'Project Description'!$B$8)=0,'Project Description'!$B$8,MOD($D296,'Project Description'!$B$8)),"")</f>
        <v>6</v>
      </c>
      <c r="I296" s="0" t="n">
        <f aca="false">IF($A296&lt;&gt;"",ROUNDUP($C296/'Project Description'!$B$9,0),"")</f>
        <v>1</v>
      </c>
      <c r="J296" s="0" t="n">
        <f aca="false">IF($A296&lt;&gt;"",IF(MOD($A296,'Project Description'!$B$19)=0,'Project Description'!$B$19,MOD($A296,'Project Description'!$B$19)),"")</f>
        <v>15</v>
      </c>
      <c r="K296" s="16" t="n">
        <f aca="false">IF($A296&lt;&gt;"",ROUNDUP(D296/'Project Description'!$B$7,0),"")</f>
        <v>8</v>
      </c>
      <c r="L296" s="0" t="n">
        <f aca="false">IF($A296&lt;&gt;"",(K296-1)*'Project Description'!$B$17+I296,"")</f>
        <v>15</v>
      </c>
      <c r="M296" s="0" t="n">
        <f aca="false">IF($A296&lt;&gt;"",($G296-1)*'Project Description'!$B$9+$F296,"")</f>
        <v>10</v>
      </c>
      <c r="N296" s="0" t="n">
        <f aca="false">IF($A296&lt;&gt;"",IF(VLOOKUP($B296,LineNames!$A$2:$C$111,3,0)="Yes",1,0),"")</f>
        <v>0</v>
      </c>
      <c r="O296" s="0" t="n">
        <f aca="false">IF($A296&lt;&gt;"",($H296-1)*'Project Description'!$B$10+$C296,"")</f>
        <v>55</v>
      </c>
    </row>
    <row collapsed="false" customFormat="false" customHeight="true" hidden="false" ht="13.3" outlineLevel="0" r="297">
      <c r="A297" s="0" t="n">
        <f aca="false">IF(d110cc_csv!$A297&lt;&gt;"",d110cc_csv!$A297,"")</f>
        <v>296</v>
      </c>
      <c r="B297" s="0" t="n">
        <f aca="false">IF($A297&lt;&gt;"",d110cc_csv!$C297,"")</f>
        <v>35</v>
      </c>
      <c r="C297" s="0" t="n">
        <f aca="false">IF($A297&lt;&gt;"",d110cc_csv!$D297,"")</f>
        <v>6</v>
      </c>
      <c r="D297" s="0" t="n">
        <f aca="false">IF($A297&lt;&gt;"",d110cc_csv!$E297,"")</f>
        <v>30</v>
      </c>
      <c r="E297" s="0" t="n">
        <f aca="false">IF($A297&lt;&gt;"",d110cc_csv!$F297,"")</f>
        <v>3</v>
      </c>
      <c r="F297" s="0" t="n">
        <f aca="false">IF($A297&lt;&gt;"",IF(MOD($C297,'Project Description'!$B$9)=0,'Project Description'!$B$9,MOD($C297,'Project Description'!$B$9)),"")</f>
        <v>1</v>
      </c>
      <c r="G297" s="0" t="n">
        <f aca="false">IF($A297&lt;&gt;"",IF(MOD($D297,'Project Description'!$B$7)=0,'Project Description'!$B$7,MOD($D297,'Project Description'!$B$7)),"")</f>
        <v>2</v>
      </c>
      <c r="H297" s="0" t="n">
        <f aca="false">IF($A297&lt;&gt;"",IF(MOD($D297,'Project Description'!$B$8)=0,'Project Description'!$B$8,MOD($D297,'Project Description'!$B$8)),"")</f>
        <v>6</v>
      </c>
      <c r="I297" s="0" t="n">
        <f aca="false">IF($A297&lt;&gt;"",ROUNDUP($C297/'Project Description'!$B$9,0),"")</f>
        <v>2</v>
      </c>
      <c r="J297" s="0" t="n">
        <f aca="false">IF($A297&lt;&gt;"",IF(MOD($A297,'Project Description'!$B$19)=0,'Project Description'!$B$19,MOD($A297,'Project Description'!$B$19)),"")</f>
        <v>16</v>
      </c>
      <c r="K297" s="16" t="n">
        <f aca="false">IF($A297&lt;&gt;"",ROUNDUP(D297/'Project Description'!$B$7,0),"")</f>
        <v>8</v>
      </c>
      <c r="L297" s="0" t="n">
        <f aca="false">IF($A297&lt;&gt;"",(K297-1)*'Project Description'!$B$17+I297,"")</f>
        <v>16</v>
      </c>
      <c r="M297" s="0" t="n">
        <f aca="false">IF($A297&lt;&gt;"",($G297-1)*'Project Description'!$B$9+$F297,"")</f>
        <v>6</v>
      </c>
      <c r="N297" s="0" t="n">
        <f aca="false">IF($A297&lt;&gt;"",IF(VLOOKUP($B297,LineNames!$A$2:$C$111,3,0)="Yes",1,0),"")</f>
        <v>0</v>
      </c>
      <c r="O297" s="0" t="n">
        <f aca="false">IF($A297&lt;&gt;"",($H297-1)*'Project Description'!$B$10+$C297,"")</f>
        <v>56</v>
      </c>
    </row>
    <row collapsed="false" customFormat="false" customHeight="true" hidden="false" ht="13.3" outlineLevel="0" r="298">
      <c r="A298" s="0" t="n">
        <f aca="false">IF(d110cc_csv!$A298&lt;&gt;"",d110cc_csv!$A298,"")</f>
        <v>297</v>
      </c>
      <c r="B298" s="0" t="n">
        <f aca="false">IF($A298&lt;&gt;"",d110cc_csv!$C298,"")</f>
        <v>60</v>
      </c>
      <c r="C298" s="0" t="n">
        <f aca="false">IF($A298&lt;&gt;"",d110cc_csv!$D298,"")</f>
        <v>7</v>
      </c>
      <c r="D298" s="0" t="n">
        <f aca="false">IF($A298&lt;&gt;"",d110cc_csv!$E298,"")</f>
        <v>30</v>
      </c>
      <c r="E298" s="0" t="n">
        <f aca="false">IF($A298&lt;&gt;"",d110cc_csv!$F298,"")</f>
        <v>3</v>
      </c>
      <c r="F298" s="0" t="n">
        <f aca="false">IF($A298&lt;&gt;"",IF(MOD($C298,'Project Description'!$B$9)=0,'Project Description'!$B$9,MOD($C298,'Project Description'!$B$9)),"")</f>
        <v>2</v>
      </c>
      <c r="G298" s="0" t="n">
        <f aca="false">IF($A298&lt;&gt;"",IF(MOD($D298,'Project Description'!$B$7)=0,'Project Description'!$B$7,MOD($D298,'Project Description'!$B$7)),"")</f>
        <v>2</v>
      </c>
      <c r="H298" s="0" t="n">
        <f aca="false">IF($A298&lt;&gt;"",IF(MOD($D298,'Project Description'!$B$8)=0,'Project Description'!$B$8,MOD($D298,'Project Description'!$B$8)),"")</f>
        <v>6</v>
      </c>
      <c r="I298" s="0" t="n">
        <f aca="false">IF($A298&lt;&gt;"",ROUNDUP($C298/'Project Description'!$B$9,0),"")</f>
        <v>2</v>
      </c>
      <c r="J298" s="0" t="n">
        <f aca="false">IF($A298&lt;&gt;"",IF(MOD($A298,'Project Description'!$B$19)=0,'Project Description'!$B$19,MOD($A298,'Project Description'!$B$19)),"")</f>
        <v>17</v>
      </c>
      <c r="K298" s="16" t="n">
        <f aca="false">IF($A298&lt;&gt;"",ROUNDUP(D298/'Project Description'!$B$7,0),"")</f>
        <v>8</v>
      </c>
      <c r="L298" s="0" t="n">
        <f aca="false">IF($A298&lt;&gt;"",(K298-1)*'Project Description'!$B$17+I298,"")</f>
        <v>16</v>
      </c>
      <c r="M298" s="0" t="n">
        <f aca="false">IF($A298&lt;&gt;"",($G298-1)*'Project Description'!$B$9+$F298,"")</f>
        <v>7</v>
      </c>
      <c r="N298" s="0" t="n">
        <f aca="false">IF($A298&lt;&gt;"",IF(VLOOKUP($B298,LineNames!$A$2:$C$111,3,0)="Yes",1,0),"")</f>
        <v>0</v>
      </c>
      <c r="O298" s="0" t="n">
        <f aca="false">IF($A298&lt;&gt;"",($H298-1)*'Project Description'!$B$10+$C298,"")</f>
        <v>57</v>
      </c>
    </row>
    <row collapsed="false" customFormat="false" customHeight="true" hidden="false" ht="13.3" outlineLevel="0" r="299">
      <c r="A299" s="0" t="n">
        <f aca="false">IF(d110cc_csv!$A299&lt;&gt;"",d110cc_csv!$A299,"")</f>
        <v>298</v>
      </c>
      <c r="B299" s="0" t="n">
        <f aca="false">IF($A299&lt;&gt;"",d110cc_csv!$C299,"")</f>
        <v>110</v>
      </c>
      <c r="C299" s="0" t="n">
        <f aca="false">IF($A299&lt;&gt;"",d110cc_csv!$D299,"")</f>
        <v>8</v>
      </c>
      <c r="D299" s="0" t="n">
        <f aca="false">IF($A299&lt;&gt;"",d110cc_csv!$E299,"")</f>
        <v>30</v>
      </c>
      <c r="E299" s="0" t="n">
        <f aca="false">IF($A299&lt;&gt;"",d110cc_csv!$F299,"")</f>
        <v>3</v>
      </c>
      <c r="F299" s="0" t="n">
        <f aca="false">IF($A299&lt;&gt;"",IF(MOD($C299,'Project Description'!$B$9)=0,'Project Description'!$B$9,MOD($C299,'Project Description'!$B$9)),"")</f>
        <v>3</v>
      </c>
      <c r="G299" s="0" t="n">
        <f aca="false">IF($A299&lt;&gt;"",IF(MOD($D299,'Project Description'!$B$7)=0,'Project Description'!$B$7,MOD($D299,'Project Description'!$B$7)),"")</f>
        <v>2</v>
      </c>
      <c r="H299" s="0" t="n">
        <f aca="false">IF($A299&lt;&gt;"",IF(MOD($D299,'Project Description'!$B$8)=0,'Project Description'!$B$8,MOD($D299,'Project Description'!$B$8)),"")</f>
        <v>6</v>
      </c>
      <c r="I299" s="0" t="n">
        <f aca="false">IF($A299&lt;&gt;"",ROUNDUP($C299/'Project Description'!$B$9,0),"")</f>
        <v>2</v>
      </c>
      <c r="J299" s="0" t="n">
        <f aca="false">IF($A299&lt;&gt;"",IF(MOD($A299,'Project Description'!$B$19)=0,'Project Description'!$B$19,MOD($A299,'Project Description'!$B$19)),"")</f>
        <v>18</v>
      </c>
      <c r="K299" s="16" t="n">
        <f aca="false">IF($A299&lt;&gt;"",ROUNDUP(D299/'Project Description'!$B$7,0),"")</f>
        <v>8</v>
      </c>
      <c r="L299" s="0" t="n">
        <f aca="false">IF($A299&lt;&gt;"",(K299-1)*'Project Description'!$B$17+I299,"")</f>
        <v>16</v>
      </c>
      <c r="M299" s="0" t="n">
        <f aca="false">IF($A299&lt;&gt;"",($G299-1)*'Project Description'!$B$9+$F299,"")</f>
        <v>8</v>
      </c>
      <c r="N299" s="0" t="n">
        <f aca="false">IF($A299&lt;&gt;"",IF(VLOOKUP($B299,LineNames!$A$2:$C$111,3,0)="Yes",1,0),"")</f>
        <v>1</v>
      </c>
      <c r="O299" s="0" t="n">
        <f aca="false">IF($A299&lt;&gt;"",($H299-1)*'Project Description'!$B$10+$C299,"")</f>
        <v>58</v>
      </c>
    </row>
    <row collapsed="false" customFormat="false" customHeight="true" hidden="false" ht="13.3" outlineLevel="0" r="300">
      <c r="A300" s="0" t="n">
        <f aca="false">IF(d110cc_csv!$A300&lt;&gt;"",d110cc_csv!$A300,"")</f>
        <v>299</v>
      </c>
      <c r="B300" s="0" t="n">
        <f aca="false">IF($A300&lt;&gt;"",d110cc_csv!$C300,"")</f>
        <v>42</v>
      </c>
      <c r="C300" s="0" t="n">
        <f aca="false">IF($A300&lt;&gt;"",d110cc_csv!$D300,"")</f>
        <v>9</v>
      </c>
      <c r="D300" s="0" t="n">
        <f aca="false">IF($A300&lt;&gt;"",d110cc_csv!$E300,"")</f>
        <v>30</v>
      </c>
      <c r="E300" s="0" t="n">
        <f aca="false">IF($A300&lt;&gt;"",d110cc_csv!$F300,"")</f>
        <v>3</v>
      </c>
      <c r="F300" s="0" t="n">
        <f aca="false">IF($A300&lt;&gt;"",IF(MOD($C300,'Project Description'!$B$9)=0,'Project Description'!$B$9,MOD($C300,'Project Description'!$B$9)),"")</f>
        <v>4</v>
      </c>
      <c r="G300" s="0" t="n">
        <f aca="false">IF($A300&lt;&gt;"",IF(MOD($D300,'Project Description'!$B$7)=0,'Project Description'!$B$7,MOD($D300,'Project Description'!$B$7)),"")</f>
        <v>2</v>
      </c>
      <c r="H300" s="0" t="n">
        <f aca="false">IF($A300&lt;&gt;"",IF(MOD($D300,'Project Description'!$B$8)=0,'Project Description'!$B$8,MOD($D300,'Project Description'!$B$8)),"")</f>
        <v>6</v>
      </c>
      <c r="I300" s="0" t="n">
        <f aca="false">IF($A300&lt;&gt;"",ROUNDUP($C300/'Project Description'!$B$9,0),"")</f>
        <v>2</v>
      </c>
      <c r="J300" s="0" t="n">
        <f aca="false">IF($A300&lt;&gt;"",IF(MOD($A300,'Project Description'!$B$19)=0,'Project Description'!$B$19,MOD($A300,'Project Description'!$B$19)),"")</f>
        <v>19</v>
      </c>
      <c r="K300" s="16" t="n">
        <f aca="false">IF($A300&lt;&gt;"",ROUNDUP(D300/'Project Description'!$B$7,0),"")</f>
        <v>8</v>
      </c>
      <c r="L300" s="0" t="n">
        <f aca="false">IF($A300&lt;&gt;"",(K300-1)*'Project Description'!$B$17+I300,"")</f>
        <v>16</v>
      </c>
      <c r="M300" s="0" t="n">
        <f aca="false">IF($A300&lt;&gt;"",($G300-1)*'Project Description'!$B$9+$F300,"")</f>
        <v>9</v>
      </c>
      <c r="N300" s="0" t="n">
        <f aca="false">IF($A300&lt;&gt;"",IF(VLOOKUP($B300,LineNames!$A$2:$C$111,3,0)="Yes",1,0),"")</f>
        <v>0</v>
      </c>
      <c r="O300" s="0" t="n">
        <f aca="false">IF($A300&lt;&gt;"",($H300-1)*'Project Description'!$B$10+$C300,"")</f>
        <v>59</v>
      </c>
    </row>
    <row collapsed="false" customFormat="false" customHeight="true" hidden="false" ht="13.3" outlineLevel="0" r="301">
      <c r="A301" s="0" t="n">
        <f aca="false">IF(d110cc_csv!$A301&lt;&gt;"",d110cc_csv!$A301,"")</f>
        <v>300</v>
      </c>
      <c r="B301" s="0" t="n">
        <f aca="false">IF($A301&lt;&gt;"",d110cc_csv!$C301,"")</f>
        <v>77</v>
      </c>
      <c r="C301" s="0" t="n">
        <f aca="false">IF($A301&lt;&gt;"",d110cc_csv!$D301,"")</f>
        <v>10</v>
      </c>
      <c r="D301" s="0" t="n">
        <f aca="false">IF($A301&lt;&gt;"",d110cc_csv!$E301,"")</f>
        <v>30</v>
      </c>
      <c r="E301" s="0" t="n">
        <f aca="false">IF($A301&lt;&gt;"",d110cc_csv!$F301,"")</f>
        <v>3</v>
      </c>
      <c r="F301" s="0" t="n">
        <f aca="false">IF($A301&lt;&gt;"",IF(MOD($C301,'Project Description'!$B$9)=0,'Project Description'!$B$9,MOD($C301,'Project Description'!$B$9)),"")</f>
        <v>5</v>
      </c>
      <c r="G301" s="0" t="n">
        <f aca="false">IF($A301&lt;&gt;"",IF(MOD($D301,'Project Description'!$B$7)=0,'Project Description'!$B$7,MOD($D301,'Project Description'!$B$7)),"")</f>
        <v>2</v>
      </c>
      <c r="H301" s="0" t="n">
        <f aca="false">IF($A301&lt;&gt;"",IF(MOD($D301,'Project Description'!$B$8)=0,'Project Description'!$B$8,MOD($D301,'Project Description'!$B$8)),"")</f>
        <v>6</v>
      </c>
      <c r="I301" s="0" t="n">
        <f aca="false">IF($A301&lt;&gt;"",ROUNDUP($C301/'Project Description'!$B$9,0),"")</f>
        <v>2</v>
      </c>
      <c r="J301" s="0" t="n">
        <f aca="false">IF($A301&lt;&gt;"",IF(MOD($A301,'Project Description'!$B$19)=0,'Project Description'!$B$19,MOD($A301,'Project Description'!$B$19)),"")</f>
        <v>20</v>
      </c>
      <c r="K301" s="16" t="n">
        <f aca="false">IF($A301&lt;&gt;"",ROUNDUP(D301/'Project Description'!$B$7,0),"")</f>
        <v>8</v>
      </c>
      <c r="L301" s="0" t="n">
        <f aca="false">IF($A301&lt;&gt;"",(K301-1)*'Project Description'!$B$17+I301,"")</f>
        <v>16</v>
      </c>
      <c r="M301" s="0" t="n">
        <f aca="false">IF($A301&lt;&gt;"",($G301-1)*'Project Description'!$B$9+$F301,"")</f>
        <v>10</v>
      </c>
      <c r="N301" s="0" t="n">
        <f aca="false">IF($A301&lt;&gt;"",IF(VLOOKUP($B301,LineNames!$A$2:$C$111,3,0)="Yes",1,0),"")</f>
        <v>0</v>
      </c>
      <c r="O301" s="0" t="n">
        <f aca="false">IF($A301&lt;&gt;"",($H301-1)*'Project Description'!$B$10+$C301,"")</f>
        <v>60</v>
      </c>
    </row>
    <row collapsed="false" customFormat="false" customHeight="true" hidden="false" ht="13.3" outlineLevel="0" r="302">
      <c r="A302" s="0" t="n">
        <f aca="false">IF(d110cc_csv!$A302&lt;&gt;"",d110cc_csv!$A302,"")</f>
        <v>301</v>
      </c>
      <c r="B302" s="0" t="n">
        <f aca="false">IF($A302&lt;&gt;"",d110cc_csv!$C302,"")</f>
        <v>105</v>
      </c>
      <c r="C302" s="0" t="n">
        <f aca="false">IF($A302&lt;&gt;"",d110cc_csv!$D302,"")</f>
        <v>1</v>
      </c>
      <c r="D302" s="0" t="n">
        <f aca="false">IF($A302&lt;&gt;"",d110cc_csv!$E302,"")</f>
        <v>31</v>
      </c>
      <c r="E302" s="0" t="n">
        <f aca="false">IF($A302&lt;&gt;"",d110cc_csv!$F302,"")</f>
        <v>3</v>
      </c>
      <c r="F302" s="0" t="n">
        <f aca="false">IF($A302&lt;&gt;"",IF(MOD($C302,'Project Description'!$B$9)=0,'Project Description'!$B$9,MOD($C302,'Project Description'!$B$9)),"")</f>
        <v>1</v>
      </c>
      <c r="G302" s="0" t="n">
        <f aca="false">IF($A302&lt;&gt;"",IF(MOD($D302,'Project Description'!$B$7)=0,'Project Description'!$B$7,MOD($D302,'Project Description'!$B$7)),"")</f>
        <v>3</v>
      </c>
      <c r="H302" s="0" t="n">
        <f aca="false">IF($A302&lt;&gt;"",IF(MOD($D302,'Project Description'!$B$8)=0,'Project Description'!$B$8,MOD($D302,'Project Description'!$B$8)),"")</f>
        <v>7</v>
      </c>
      <c r="I302" s="0" t="n">
        <f aca="false">IF($A302&lt;&gt;"",ROUNDUP($C302/'Project Description'!$B$9,0),"")</f>
        <v>1</v>
      </c>
      <c r="J302" s="0" t="n">
        <f aca="false">IF($A302&lt;&gt;"",IF(MOD($A302,'Project Description'!$B$19)=0,'Project Description'!$B$19,MOD($A302,'Project Description'!$B$19)),"")</f>
        <v>21</v>
      </c>
      <c r="K302" s="16" t="n">
        <f aca="false">IF($A302&lt;&gt;"",ROUNDUP(D302/'Project Description'!$B$7,0),"")</f>
        <v>8</v>
      </c>
      <c r="L302" s="0" t="n">
        <f aca="false">IF($A302&lt;&gt;"",(K302-1)*'Project Description'!$B$17+I302,"")</f>
        <v>15</v>
      </c>
      <c r="M302" s="0" t="n">
        <f aca="false">IF($A302&lt;&gt;"",($G302-1)*'Project Description'!$B$9+$F302,"")</f>
        <v>11</v>
      </c>
      <c r="N302" s="0" t="n">
        <f aca="false">IF($A302&lt;&gt;"",IF(VLOOKUP($B302,LineNames!$A$2:$C$111,3,0)="Yes",1,0),"")</f>
        <v>0</v>
      </c>
      <c r="O302" s="0" t="n">
        <f aca="false">IF($A302&lt;&gt;"",($H302-1)*'Project Description'!$B$10+$C302,"")</f>
        <v>61</v>
      </c>
    </row>
    <row collapsed="false" customFormat="false" customHeight="true" hidden="false" ht="13.3" outlineLevel="0" r="303">
      <c r="A303" s="0" t="n">
        <f aca="false">IF(d110cc_csv!$A303&lt;&gt;"",d110cc_csv!$A303,"")</f>
        <v>302</v>
      </c>
      <c r="B303" s="0" t="n">
        <f aca="false">IF($A303&lt;&gt;"",d110cc_csv!$C303,"")</f>
        <v>93</v>
      </c>
      <c r="C303" s="0" t="n">
        <f aca="false">IF($A303&lt;&gt;"",d110cc_csv!$D303,"")</f>
        <v>2</v>
      </c>
      <c r="D303" s="0" t="n">
        <f aca="false">IF($A303&lt;&gt;"",d110cc_csv!$E303,"")</f>
        <v>31</v>
      </c>
      <c r="E303" s="0" t="n">
        <f aca="false">IF($A303&lt;&gt;"",d110cc_csv!$F303,"")</f>
        <v>3</v>
      </c>
      <c r="F303" s="0" t="n">
        <f aca="false">IF($A303&lt;&gt;"",IF(MOD($C303,'Project Description'!$B$9)=0,'Project Description'!$B$9,MOD($C303,'Project Description'!$B$9)),"")</f>
        <v>2</v>
      </c>
      <c r="G303" s="0" t="n">
        <f aca="false">IF($A303&lt;&gt;"",IF(MOD($D303,'Project Description'!$B$7)=0,'Project Description'!$B$7,MOD($D303,'Project Description'!$B$7)),"")</f>
        <v>3</v>
      </c>
      <c r="H303" s="0" t="n">
        <f aca="false">IF($A303&lt;&gt;"",IF(MOD($D303,'Project Description'!$B$8)=0,'Project Description'!$B$8,MOD($D303,'Project Description'!$B$8)),"")</f>
        <v>7</v>
      </c>
      <c r="I303" s="0" t="n">
        <f aca="false">IF($A303&lt;&gt;"",ROUNDUP($C303/'Project Description'!$B$9,0),"")</f>
        <v>1</v>
      </c>
      <c r="J303" s="0" t="n">
        <f aca="false">IF($A303&lt;&gt;"",IF(MOD($A303,'Project Description'!$B$19)=0,'Project Description'!$B$19,MOD($A303,'Project Description'!$B$19)),"")</f>
        <v>22</v>
      </c>
      <c r="K303" s="16" t="n">
        <f aca="false">IF($A303&lt;&gt;"",ROUNDUP(D303/'Project Description'!$B$7,0),"")</f>
        <v>8</v>
      </c>
      <c r="L303" s="0" t="n">
        <f aca="false">IF($A303&lt;&gt;"",(K303-1)*'Project Description'!$B$17+I303,"")</f>
        <v>15</v>
      </c>
      <c r="M303" s="0" t="n">
        <f aca="false">IF($A303&lt;&gt;"",($G303-1)*'Project Description'!$B$9+$F303,"")</f>
        <v>12</v>
      </c>
      <c r="N303" s="0" t="n">
        <f aca="false">IF($A303&lt;&gt;"",IF(VLOOKUP($B303,LineNames!$A$2:$C$111,3,0)="Yes",1,0),"")</f>
        <v>0</v>
      </c>
      <c r="O303" s="0" t="n">
        <f aca="false">IF($A303&lt;&gt;"",($H303-1)*'Project Description'!$B$10+$C303,"")</f>
        <v>62</v>
      </c>
    </row>
    <row collapsed="false" customFormat="false" customHeight="true" hidden="false" ht="13.3" outlineLevel="0" r="304">
      <c r="A304" s="0" t="n">
        <f aca="false">IF(d110cc_csv!$A304&lt;&gt;"",d110cc_csv!$A304,"")</f>
        <v>303</v>
      </c>
      <c r="B304" s="0" t="n">
        <f aca="false">IF($A304&lt;&gt;"",d110cc_csv!$C304,"")</f>
        <v>56</v>
      </c>
      <c r="C304" s="0" t="n">
        <f aca="false">IF($A304&lt;&gt;"",d110cc_csv!$D304,"")</f>
        <v>3</v>
      </c>
      <c r="D304" s="0" t="n">
        <f aca="false">IF($A304&lt;&gt;"",d110cc_csv!$E304,"")</f>
        <v>31</v>
      </c>
      <c r="E304" s="0" t="n">
        <f aca="false">IF($A304&lt;&gt;"",d110cc_csv!$F304,"")</f>
        <v>3</v>
      </c>
      <c r="F304" s="0" t="n">
        <f aca="false">IF($A304&lt;&gt;"",IF(MOD($C304,'Project Description'!$B$9)=0,'Project Description'!$B$9,MOD($C304,'Project Description'!$B$9)),"")</f>
        <v>3</v>
      </c>
      <c r="G304" s="0" t="n">
        <f aca="false">IF($A304&lt;&gt;"",IF(MOD($D304,'Project Description'!$B$7)=0,'Project Description'!$B$7,MOD($D304,'Project Description'!$B$7)),"")</f>
        <v>3</v>
      </c>
      <c r="H304" s="0" t="n">
        <f aca="false">IF($A304&lt;&gt;"",IF(MOD($D304,'Project Description'!$B$8)=0,'Project Description'!$B$8,MOD($D304,'Project Description'!$B$8)),"")</f>
        <v>7</v>
      </c>
      <c r="I304" s="0" t="n">
        <f aca="false">IF($A304&lt;&gt;"",ROUNDUP($C304/'Project Description'!$B$9,0),"")</f>
        <v>1</v>
      </c>
      <c r="J304" s="0" t="n">
        <f aca="false">IF($A304&lt;&gt;"",IF(MOD($A304,'Project Description'!$B$19)=0,'Project Description'!$B$19,MOD($A304,'Project Description'!$B$19)),"")</f>
        <v>23</v>
      </c>
      <c r="K304" s="16" t="n">
        <f aca="false">IF($A304&lt;&gt;"",ROUNDUP(D304/'Project Description'!$B$7,0),"")</f>
        <v>8</v>
      </c>
      <c r="L304" s="0" t="n">
        <f aca="false">IF($A304&lt;&gt;"",(K304-1)*'Project Description'!$B$17+I304,"")</f>
        <v>15</v>
      </c>
      <c r="M304" s="0" t="n">
        <f aca="false">IF($A304&lt;&gt;"",($G304-1)*'Project Description'!$B$9+$F304,"")</f>
        <v>13</v>
      </c>
      <c r="N304" s="0" t="n">
        <f aca="false">IF($A304&lt;&gt;"",IF(VLOOKUP($B304,LineNames!$A$2:$C$111,3,0)="Yes",1,0),"")</f>
        <v>0</v>
      </c>
      <c r="O304" s="0" t="n">
        <f aca="false">IF($A304&lt;&gt;"",($H304-1)*'Project Description'!$B$10+$C304,"")</f>
        <v>63</v>
      </c>
    </row>
    <row collapsed="false" customFormat="false" customHeight="true" hidden="false" ht="13.3" outlineLevel="0" r="305">
      <c r="A305" s="0" t="n">
        <f aca="false">IF(d110cc_csv!$A305&lt;&gt;"",d110cc_csv!$A305,"")</f>
        <v>304</v>
      </c>
      <c r="B305" s="0" t="n">
        <f aca="false">IF($A305&lt;&gt;"",d110cc_csv!$C305,"")</f>
        <v>72</v>
      </c>
      <c r="C305" s="0" t="n">
        <f aca="false">IF($A305&lt;&gt;"",d110cc_csv!$D305,"")</f>
        <v>4</v>
      </c>
      <c r="D305" s="0" t="n">
        <f aca="false">IF($A305&lt;&gt;"",d110cc_csv!$E305,"")</f>
        <v>31</v>
      </c>
      <c r="E305" s="0" t="n">
        <f aca="false">IF($A305&lt;&gt;"",d110cc_csv!$F305,"")</f>
        <v>3</v>
      </c>
      <c r="F305" s="0" t="n">
        <f aca="false">IF($A305&lt;&gt;"",IF(MOD($C305,'Project Description'!$B$9)=0,'Project Description'!$B$9,MOD($C305,'Project Description'!$B$9)),"")</f>
        <v>4</v>
      </c>
      <c r="G305" s="0" t="n">
        <f aca="false">IF($A305&lt;&gt;"",IF(MOD($D305,'Project Description'!$B$7)=0,'Project Description'!$B$7,MOD($D305,'Project Description'!$B$7)),"")</f>
        <v>3</v>
      </c>
      <c r="H305" s="0" t="n">
        <f aca="false">IF($A305&lt;&gt;"",IF(MOD($D305,'Project Description'!$B$8)=0,'Project Description'!$B$8,MOD($D305,'Project Description'!$B$8)),"")</f>
        <v>7</v>
      </c>
      <c r="I305" s="0" t="n">
        <f aca="false">IF($A305&lt;&gt;"",ROUNDUP($C305/'Project Description'!$B$9,0),"")</f>
        <v>1</v>
      </c>
      <c r="J305" s="0" t="n">
        <f aca="false">IF($A305&lt;&gt;"",IF(MOD($A305,'Project Description'!$B$19)=0,'Project Description'!$B$19,MOD($A305,'Project Description'!$B$19)),"")</f>
        <v>24</v>
      </c>
      <c r="K305" s="16" t="n">
        <f aca="false">IF($A305&lt;&gt;"",ROUNDUP(D305/'Project Description'!$B$7,0),"")</f>
        <v>8</v>
      </c>
      <c r="L305" s="0" t="n">
        <f aca="false">IF($A305&lt;&gt;"",(K305-1)*'Project Description'!$B$17+I305,"")</f>
        <v>15</v>
      </c>
      <c r="M305" s="0" t="n">
        <f aca="false">IF($A305&lt;&gt;"",($G305-1)*'Project Description'!$B$9+$F305,"")</f>
        <v>14</v>
      </c>
      <c r="N305" s="0" t="n">
        <f aca="false">IF($A305&lt;&gt;"",IF(VLOOKUP($B305,LineNames!$A$2:$C$111,3,0)="Yes",1,0),"")</f>
        <v>0</v>
      </c>
      <c r="O305" s="0" t="n">
        <f aca="false">IF($A305&lt;&gt;"",($H305-1)*'Project Description'!$B$10+$C305,"")</f>
        <v>64</v>
      </c>
    </row>
    <row collapsed="false" customFormat="false" customHeight="true" hidden="false" ht="13.3" outlineLevel="0" r="306">
      <c r="A306" s="0" t="n">
        <f aca="false">IF(d110cc_csv!$A306&lt;&gt;"",d110cc_csv!$A306,"")</f>
        <v>305</v>
      </c>
      <c r="B306" s="0" t="n">
        <f aca="false">IF($A306&lt;&gt;"",d110cc_csv!$C306,"")</f>
        <v>2</v>
      </c>
      <c r="C306" s="0" t="n">
        <f aca="false">IF($A306&lt;&gt;"",d110cc_csv!$D306,"")</f>
        <v>5</v>
      </c>
      <c r="D306" s="0" t="n">
        <f aca="false">IF($A306&lt;&gt;"",d110cc_csv!$E306,"")</f>
        <v>31</v>
      </c>
      <c r="E306" s="0" t="n">
        <f aca="false">IF($A306&lt;&gt;"",d110cc_csv!$F306,"")</f>
        <v>3</v>
      </c>
      <c r="F306" s="0" t="n">
        <f aca="false">IF($A306&lt;&gt;"",IF(MOD($C306,'Project Description'!$B$9)=0,'Project Description'!$B$9,MOD($C306,'Project Description'!$B$9)),"")</f>
        <v>5</v>
      </c>
      <c r="G306" s="0" t="n">
        <f aca="false">IF($A306&lt;&gt;"",IF(MOD($D306,'Project Description'!$B$7)=0,'Project Description'!$B$7,MOD($D306,'Project Description'!$B$7)),"")</f>
        <v>3</v>
      </c>
      <c r="H306" s="0" t="n">
        <f aca="false">IF($A306&lt;&gt;"",IF(MOD($D306,'Project Description'!$B$8)=0,'Project Description'!$B$8,MOD($D306,'Project Description'!$B$8)),"")</f>
        <v>7</v>
      </c>
      <c r="I306" s="0" t="n">
        <f aca="false">IF($A306&lt;&gt;"",ROUNDUP($C306/'Project Description'!$B$9,0),"")</f>
        <v>1</v>
      </c>
      <c r="J306" s="0" t="n">
        <f aca="false">IF($A306&lt;&gt;"",IF(MOD($A306,'Project Description'!$B$19)=0,'Project Description'!$B$19,MOD($A306,'Project Description'!$B$19)),"")</f>
        <v>25</v>
      </c>
      <c r="K306" s="16" t="n">
        <f aca="false">IF($A306&lt;&gt;"",ROUNDUP(D306/'Project Description'!$B$7,0),"")</f>
        <v>8</v>
      </c>
      <c r="L306" s="0" t="n">
        <f aca="false">IF($A306&lt;&gt;"",(K306-1)*'Project Description'!$B$17+I306,"")</f>
        <v>15</v>
      </c>
      <c r="M306" s="0" t="n">
        <f aca="false">IF($A306&lt;&gt;"",($G306-1)*'Project Description'!$B$9+$F306,"")</f>
        <v>15</v>
      </c>
      <c r="N306" s="0" t="n">
        <f aca="false">IF($A306&lt;&gt;"",IF(VLOOKUP($B306,LineNames!$A$2:$C$111,3,0)="Yes",1,0),"")</f>
        <v>0</v>
      </c>
      <c r="O306" s="0" t="n">
        <f aca="false">IF($A306&lt;&gt;"",($H306-1)*'Project Description'!$B$10+$C306,"")</f>
        <v>65</v>
      </c>
    </row>
    <row collapsed="false" customFormat="false" customHeight="true" hidden="false" ht="13.3" outlineLevel="0" r="307">
      <c r="A307" s="0" t="n">
        <f aca="false">IF(d110cc_csv!$A307&lt;&gt;"",d110cc_csv!$A307,"")</f>
        <v>306</v>
      </c>
      <c r="B307" s="0" t="n">
        <f aca="false">IF($A307&lt;&gt;"",d110cc_csv!$C307,"")</f>
        <v>17</v>
      </c>
      <c r="C307" s="0" t="n">
        <f aca="false">IF($A307&lt;&gt;"",d110cc_csv!$D307,"")</f>
        <v>6</v>
      </c>
      <c r="D307" s="0" t="n">
        <f aca="false">IF($A307&lt;&gt;"",d110cc_csv!$E307,"")</f>
        <v>31</v>
      </c>
      <c r="E307" s="0" t="n">
        <f aca="false">IF($A307&lt;&gt;"",d110cc_csv!$F307,"")</f>
        <v>3</v>
      </c>
      <c r="F307" s="0" t="n">
        <f aca="false">IF($A307&lt;&gt;"",IF(MOD($C307,'Project Description'!$B$9)=0,'Project Description'!$B$9,MOD($C307,'Project Description'!$B$9)),"")</f>
        <v>1</v>
      </c>
      <c r="G307" s="0" t="n">
        <f aca="false">IF($A307&lt;&gt;"",IF(MOD($D307,'Project Description'!$B$7)=0,'Project Description'!$B$7,MOD($D307,'Project Description'!$B$7)),"")</f>
        <v>3</v>
      </c>
      <c r="H307" s="0" t="n">
        <f aca="false">IF($A307&lt;&gt;"",IF(MOD($D307,'Project Description'!$B$8)=0,'Project Description'!$B$8,MOD($D307,'Project Description'!$B$8)),"")</f>
        <v>7</v>
      </c>
      <c r="I307" s="0" t="n">
        <f aca="false">IF($A307&lt;&gt;"",ROUNDUP($C307/'Project Description'!$B$9,0),"")</f>
        <v>2</v>
      </c>
      <c r="J307" s="0" t="n">
        <f aca="false">IF($A307&lt;&gt;"",IF(MOD($A307,'Project Description'!$B$19)=0,'Project Description'!$B$19,MOD($A307,'Project Description'!$B$19)),"")</f>
        <v>26</v>
      </c>
      <c r="K307" s="16" t="n">
        <f aca="false">IF($A307&lt;&gt;"",ROUNDUP(D307/'Project Description'!$B$7,0),"")</f>
        <v>8</v>
      </c>
      <c r="L307" s="0" t="n">
        <f aca="false">IF($A307&lt;&gt;"",(K307-1)*'Project Description'!$B$17+I307,"")</f>
        <v>16</v>
      </c>
      <c r="M307" s="0" t="n">
        <f aca="false">IF($A307&lt;&gt;"",($G307-1)*'Project Description'!$B$9+$F307,"")</f>
        <v>11</v>
      </c>
      <c r="N307" s="0" t="n">
        <f aca="false">IF($A307&lt;&gt;"",IF(VLOOKUP($B307,LineNames!$A$2:$C$111,3,0)="Yes",1,0),"")</f>
        <v>0</v>
      </c>
      <c r="O307" s="0" t="n">
        <f aca="false">IF($A307&lt;&gt;"",($H307-1)*'Project Description'!$B$10+$C307,"")</f>
        <v>66</v>
      </c>
    </row>
    <row collapsed="false" customFormat="false" customHeight="true" hidden="false" ht="13.3" outlineLevel="0" r="308">
      <c r="A308" s="0" t="n">
        <f aca="false">IF(d110cc_csv!$A308&lt;&gt;"",d110cc_csv!$A308,"")</f>
        <v>307</v>
      </c>
      <c r="B308" s="0" t="n">
        <f aca="false">IF($A308&lt;&gt;"",d110cc_csv!$C308,"")</f>
        <v>62</v>
      </c>
      <c r="C308" s="0" t="n">
        <f aca="false">IF($A308&lt;&gt;"",d110cc_csv!$D308,"")</f>
        <v>7</v>
      </c>
      <c r="D308" s="0" t="n">
        <f aca="false">IF($A308&lt;&gt;"",d110cc_csv!$E308,"")</f>
        <v>31</v>
      </c>
      <c r="E308" s="0" t="n">
        <f aca="false">IF($A308&lt;&gt;"",d110cc_csv!$F308,"")</f>
        <v>3</v>
      </c>
      <c r="F308" s="0" t="n">
        <f aca="false">IF($A308&lt;&gt;"",IF(MOD($C308,'Project Description'!$B$9)=0,'Project Description'!$B$9,MOD($C308,'Project Description'!$B$9)),"")</f>
        <v>2</v>
      </c>
      <c r="G308" s="0" t="n">
        <f aca="false">IF($A308&lt;&gt;"",IF(MOD($D308,'Project Description'!$B$7)=0,'Project Description'!$B$7,MOD($D308,'Project Description'!$B$7)),"")</f>
        <v>3</v>
      </c>
      <c r="H308" s="0" t="n">
        <f aca="false">IF($A308&lt;&gt;"",IF(MOD($D308,'Project Description'!$B$8)=0,'Project Description'!$B$8,MOD($D308,'Project Description'!$B$8)),"")</f>
        <v>7</v>
      </c>
      <c r="I308" s="0" t="n">
        <f aca="false">IF($A308&lt;&gt;"",ROUNDUP($C308/'Project Description'!$B$9,0),"")</f>
        <v>2</v>
      </c>
      <c r="J308" s="0" t="n">
        <f aca="false">IF($A308&lt;&gt;"",IF(MOD($A308,'Project Description'!$B$19)=0,'Project Description'!$B$19,MOD($A308,'Project Description'!$B$19)),"")</f>
        <v>27</v>
      </c>
      <c r="K308" s="16" t="n">
        <f aca="false">IF($A308&lt;&gt;"",ROUNDUP(D308/'Project Description'!$B$7,0),"")</f>
        <v>8</v>
      </c>
      <c r="L308" s="0" t="n">
        <f aca="false">IF($A308&lt;&gt;"",(K308-1)*'Project Description'!$B$17+I308,"")</f>
        <v>16</v>
      </c>
      <c r="M308" s="0" t="n">
        <f aca="false">IF($A308&lt;&gt;"",($G308-1)*'Project Description'!$B$9+$F308,"")</f>
        <v>12</v>
      </c>
      <c r="N308" s="0" t="n">
        <f aca="false">IF($A308&lt;&gt;"",IF(VLOOKUP($B308,LineNames!$A$2:$C$111,3,0)="Yes",1,0),"")</f>
        <v>0</v>
      </c>
      <c r="O308" s="0" t="n">
        <f aca="false">IF($A308&lt;&gt;"",($H308-1)*'Project Description'!$B$10+$C308,"")</f>
        <v>67</v>
      </c>
    </row>
    <row collapsed="false" customFormat="false" customHeight="true" hidden="false" ht="13.3" outlineLevel="0" r="309">
      <c r="A309" s="0" t="n">
        <f aca="false">IF(d110cc_csv!$A309&lt;&gt;"",d110cc_csv!$A309,"")</f>
        <v>308</v>
      </c>
      <c r="B309" s="0" t="n">
        <f aca="false">IF($A309&lt;&gt;"",d110cc_csv!$C309,"")</f>
        <v>11</v>
      </c>
      <c r="C309" s="0" t="n">
        <f aca="false">IF($A309&lt;&gt;"",d110cc_csv!$D309,"")</f>
        <v>8</v>
      </c>
      <c r="D309" s="0" t="n">
        <f aca="false">IF($A309&lt;&gt;"",d110cc_csv!$E309,"")</f>
        <v>31</v>
      </c>
      <c r="E309" s="0" t="n">
        <f aca="false">IF($A309&lt;&gt;"",d110cc_csv!$F309,"")</f>
        <v>3</v>
      </c>
      <c r="F309" s="0" t="n">
        <f aca="false">IF($A309&lt;&gt;"",IF(MOD($C309,'Project Description'!$B$9)=0,'Project Description'!$B$9,MOD($C309,'Project Description'!$B$9)),"")</f>
        <v>3</v>
      </c>
      <c r="G309" s="0" t="n">
        <f aca="false">IF($A309&lt;&gt;"",IF(MOD($D309,'Project Description'!$B$7)=0,'Project Description'!$B$7,MOD($D309,'Project Description'!$B$7)),"")</f>
        <v>3</v>
      </c>
      <c r="H309" s="0" t="n">
        <f aca="false">IF($A309&lt;&gt;"",IF(MOD($D309,'Project Description'!$B$8)=0,'Project Description'!$B$8,MOD($D309,'Project Description'!$B$8)),"")</f>
        <v>7</v>
      </c>
      <c r="I309" s="0" t="n">
        <f aca="false">IF($A309&lt;&gt;"",ROUNDUP($C309/'Project Description'!$B$9,0),"")</f>
        <v>2</v>
      </c>
      <c r="J309" s="0" t="n">
        <f aca="false">IF($A309&lt;&gt;"",IF(MOD($A309,'Project Description'!$B$19)=0,'Project Description'!$B$19,MOD($A309,'Project Description'!$B$19)),"")</f>
        <v>28</v>
      </c>
      <c r="K309" s="16" t="n">
        <f aca="false">IF($A309&lt;&gt;"",ROUNDUP(D309/'Project Description'!$B$7,0),"")</f>
        <v>8</v>
      </c>
      <c r="L309" s="0" t="n">
        <f aca="false">IF($A309&lt;&gt;"",(K309-1)*'Project Description'!$B$17+I309,"")</f>
        <v>16</v>
      </c>
      <c r="M309" s="0" t="n">
        <f aca="false">IF($A309&lt;&gt;"",($G309-1)*'Project Description'!$B$9+$F309,"")</f>
        <v>13</v>
      </c>
      <c r="N309" s="0" t="n">
        <f aca="false">IF($A309&lt;&gt;"",IF(VLOOKUP($B309,LineNames!$A$2:$C$111,3,0)="Yes",1,0),"")</f>
        <v>0</v>
      </c>
      <c r="O309" s="0" t="n">
        <f aca="false">IF($A309&lt;&gt;"",($H309-1)*'Project Description'!$B$10+$C309,"")</f>
        <v>68</v>
      </c>
    </row>
    <row collapsed="false" customFormat="false" customHeight="true" hidden="false" ht="13.3" outlineLevel="0" r="310">
      <c r="A310" s="0" t="n">
        <f aca="false">IF(d110cc_csv!$A310&lt;&gt;"",d110cc_csv!$A310,"")</f>
        <v>309</v>
      </c>
      <c r="B310" s="0" t="n">
        <f aca="false">IF($A310&lt;&gt;"",d110cc_csv!$C310,"")</f>
        <v>12</v>
      </c>
      <c r="C310" s="0" t="n">
        <f aca="false">IF($A310&lt;&gt;"",d110cc_csv!$D310,"")</f>
        <v>9</v>
      </c>
      <c r="D310" s="0" t="n">
        <f aca="false">IF($A310&lt;&gt;"",d110cc_csv!$E310,"")</f>
        <v>31</v>
      </c>
      <c r="E310" s="0" t="n">
        <f aca="false">IF($A310&lt;&gt;"",d110cc_csv!$F310,"")</f>
        <v>3</v>
      </c>
      <c r="F310" s="0" t="n">
        <f aca="false">IF($A310&lt;&gt;"",IF(MOD($C310,'Project Description'!$B$9)=0,'Project Description'!$B$9,MOD($C310,'Project Description'!$B$9)),"")</f>
        <v>4</v>
      </c>
      <c r="G310" s="0" t="n">
        <f aca="false">IF($A310&lt;&gt;"",IF(MOD($D310,'Project Description'!$B$7)=0,'Project Description'!$B$7,MOD($D310,'Project Description'!$B$7)),"")</f>
        <v>3</v>
      </c>
      <c r="H310" s="0" t="n">
        <f aca="false">IF($A310&lt;&gt;"",IF(MOD($D310,'Project Description'!$B$8)=0,'Project Description'!$B$8,MOD($D310,'Project Description'!$B$8)),"")</f>
        <v>7</v>
      </c>
      <c r="I310" s="0" t="n">
        <f aca="false">IF($A310&lt;&gt;"",ROUNDUP($C310/'Project Description'!$B$9,0),"")</f>
        <v>2</v>
      </c>
      <c r="J310" s="0" t="n">
        <f aca="false">IF($A310&lt;&gt;"",IF(MOD($A310,'Project Description'!$B$19)=0,'Project Description'!$B$19,MOD($A310,'Project Description'!$B$19)),"")</f>
        <v>29</v>
      </c>
      <c r="K310" s="16" t="n">
        <f aca="false">IF($A310&lt;&gt;"",ROUNDUP(D310/'Project Description'!$B$7,0),"")</f>
        <v>8</v>
      </c>
      <c r="L310" s="0" t="n">
        <f aca="false">IF($A310&lt;&gt;"",(K310-1)*'Project Description'!$B$17+I310,"")</f>
        <v>16</v>
      </c>
      <c r="M310" s="0" t="n">
        <f aca="false">IF($A310&lt;&gt;"",($G310-1)*'Project Description'!$B$9+$F310,"")</f>
        <v>14</v>
      </c>
      <c r="N310" s="0" t="n">
        <f aca="false">IF($A310&lt;&gt;"",IF(VLOOKUP($B310,LineNames!$A$2:$C$111,3,0)="Yes",1,0),"")</f>
        <v>0</v>
      </c>
      <c r="O310" s="0" t="n">
        <f aca="false">IF($A310&lt;&gt;"",($H310-1)*'Project Description'!$B$10+$C310,"")</f>
        <v>69</v>
      </c>
    </row>
    <row collapsed="false" customFormat="false" customHeight="true" hidden="false" ht="13.3" outlineLevel="0" r="311">
      <c r="A311" s="0" t="n">
        <f aca="false">IF(d110cc_csv!$A311&lt;&gt;"",d110cc_csv!$A311,"")</f>
        <v>310</v>
      </c>
      <c r="B311" s="0" t="n">
        <f aca="false">IF($A311&lt;&gt;"",d110cc_csv!$C311,"")</f>
        <v>46</v>
      </c>
      <c r="C311" s="0" t="n">
        <f aca="false">IF($A311&lt;&gt;"",d110cc_csv!$D311,"")</f>
        <v>10</v>
      </c>
      <c r="D311" s="0" t="n">
        <f aca="false">IF($A311&lt;&gt;"",d110cc_csv!$E311,"")</f>
        <v>31</v>
      </c>
      <c r="E311" s="0" t="n">
        <f aca="false">IF($A311&lt;&gt;"",d110cc_csv!$F311,"")</f>
        <v>3</v>
      </c>
      <c r="F311" s="0" t="n">
        <f aca="false">IF($A311&lt;&gt;"",IF(MOD($C311,'Project Description'!$B$9)=0,'Project Description'!$B$9,MOD($C311,'Project Description'!$B$9)),"")</f>
        <v>5</v>
      </c>
      <c r="G311" s="0" t="n">
        <f aca="false">IF($A311&lt;&gt;"",IF(MOD($D311,'Project Description'!$B$7)=0,'Project Description'!$B$7,MOD($D311,'Project Description'!$B$7)),"")</f>
        <v>3</v>
      </c>
      <c r="H311" s="0" t="n">
        <f aca="false">IF($A311&lt;&gt;"",IF(MOD($D311,'Project Description'!$B$8)=0,'Project Description'!$B$8,MOD($D311,'Project Description'!$B$8)),"")</f>
        <v>7</v>
      </c>
      <c r="I311" s="0" t="n">
        <f aca="false">IF($A311&lt;&gt;"",ROUNDUP($C311/'Project Description'!$B$9,0),"")</f>
        <v>2</v>
      </c>
      <c r="J311" s="0" t="n">
        <f aca="false">IF($A311&lt;&gt;"",IF(MOD($A311,'Project Description'!$B$19)=0,'Project Description'!$B$19,MOD($A311,'Project Description'!$B$19)),"")</f>
        <v>30</v>
      </c>
      <c r="K311" s="16" t="n">
        <f aca="false">IF($A311&lt;&gt;"",ROUNDUP(D311/'Project Description'!$B$7,0),"")</f>
        <v>8</v>
      </c>
      <c r="L311" s="0" t="n">
        <f aca="false">IF($A311&lt;&gt;"",(K311-1)*'Project Description'!$B$17+I311,"")</f>
        <v>16</v>
      </c>
      <c r="M311" s="0" t="n">
        <f aca="false">IF($A311&lt;&gt;"",($G311-1)*'Project Description'!$B$9+$F311,"")</f>
        <v>15</v>
      </c>
      <c r="N311" s="0" t="n">
        <f aca="false">IF($A311&lt;&gt;"",IF(VLOOKUP($B311,LineNames!$A$2:$C$111,3,0)="Yes",1,0),"")</f>
        <v>0</v>
      </c>
      <c r="O311" s="0" t="n">
        <f aca="false">IF($A311&lt;&gt;"",($H311-1)*'Project Description'!$B$10+$C311,"")</f>
        <v>70</v>
      </c>
    </row>
    <row collapsed="false" customFormat="false" customHeight="true" hidden="false" ht="13.3" outlineLevel="0" r="312">
      <c r="A312" s="0" t="n">
        <f aca="false">IF(d110cc_csv!$A312&lt;&gt;"",d110cc_csv!$A312,"")</f>
        <v>311</v>
      </c>
      <c r="B312" s="0" t="n">
        <f aca="false">IF($A312&lt;&gt;"",d110cc_csv!$C312,"")</f>
        <v>29</v>
      </c>
      <c r="C312" s="0" t="n">
        <f aca="false">IF($A312&lt;&gt;"",d110cc_csv!$D312,"")</f>
        <v>1</v>
      </c>
      <c r="D312" s="0" t="n">
        <f aca="false">IF($A312&lt;&gt;"",d110cc_csv!$E312,"")</f>
        <v>32</v>
      </c>
      <c r="E312" s="0" t="n">
        <f aca="false">IF($A312&lt;&gt;"",d110cc_csv!$F312,"")</f>
        <v>3</v>
      </c>
      <c r="F312" s="0" t="n">
        <f aca="false">IF($A312&lt;&gt;"",IF(MOD($C312,'Project Description'!$B$9)=0,'Project Description'!$B$9,MOD($C312,'Project Description'!$B$9)),"")</f>
        <v>1</v>
      </c>
      <c r="G312" s="0" t="n">
        <f aca="false">IF($A312&lt;&gt;"",IF(MOD($D312,'Project Description'!$B$7)=0,'Project Description'!$B$7,MOD($D312,'Project Description'!$B$7)),"")</f>
        <v>4</v>
      </c>
      <c r="H312" s="0" t="n">
        <f aca="false">IF($A312&lt;&gt;"",IF(MOD($D312,'Project Description'!$B$8)=0,'Project Description'!$B$8,MOD($D312,'Project Description'!$B$8)),"")</f>
        <v>8</v>
      </c>
      <c r="I312" s="0" t="n">
        <f aca="false">IF($A312&lt;&gt;"",ROUNDUP($C312/'Project Description'!$B$9,0),"")</f>
        <v>1</v>
      </c>
      <c r="J312" s="0" t="n">
        <f aca="false">IF($A312&lt;&gt;"",IF(MOD($A312,'Project Description'!$B$19)=0,'Project Description'!$B$19,MOD($A312,'Project Description'!$B$19)),"")</f>
        <v>31</v>
      </c>
      <c r="K312" s="16" t="n">
        <f aca="false">IF($A312&lt;&gt;"",ROUNDUP(D312/'Project Description'!$B$7,0),"")</f>
        <v>8</v>
      </c>
      <c r="L312" s="0" t="n">
        <f aca="false">IF($A312&lt;&gt;"",(K312-1)*'Project Description'!$B$17+I312,"")</f>
        <v>15</v>
      </c>
      <c r="M312" s="0" t="n">
        <f aca="false">IF($A312&lt;&gt;"",($G312-1)*'Project Description'!$B$9+$F312,"")</f>
        <v>16</v>
      </c>
      <c r="N312" s="0" t="n">
        <f aca="false">IF($A312&lt;&gt;"",IF(VLOOKUP($B312,LineNames!$A$2:$C$111,3,0)="Yes",1,0),"")</f>
        <v>0</v>
      </c>
      <c r="O312" s="0" t="n">
        <f aca="false">IF($A312&lt;&gt;"",($H312-1)*'Project Description'!$B$10+$C312,"")</f>
        <v>71</v>
      </c>
    </row>
    <row collapsed="false" customFormat="false" customHeight="true" hidden="false" ht="13.3" outlineLevel="0" r="313">
      <c r="A313" s="0" t="n">
        <f aca="false">IF(d110cc_csv!$A313&lt;&gt;"",d110cc_csv!$A313,"")</f>
        <v>312</v>
      </c>
      <c r="B313" s="0" t="n">
        <f aca="false">IF($A313&lt;&gt;"",d110cc_csv!$C313,"")</f>
        <v>92</v>
      </c>
      <c r="C313" s="0" t="n">
        <f aca="false">IF($A313&lt;&gt;"",d110cc_csv!$D313,"")</f>
        <v>2</v>
      </c>
      <c r="D313" s="0" t="n">
        <f aca="false">IF($A313&lt;&gt;"",d110cc_csv!$E313,"")</f>
        <v>32</v>
      </c>
      <c r="E313" s="0" t="n">
        <f aca="false">IF($A313&lt;&gt;"",d110cc_csv!$F313,"")</f>
        <v>3</v>
      </c>
      <c r="F313" s="0" t="n">
        <f aca="false">IF($A313&lt;&gt;"",IF(MOD($C313,'Project Description'!$B$9)=0,'Project Description'!$B$9,MOD($C313,'Project Description'!$B$9)),"")</f>
        <v>2</v>
      </c>
      <c r="G313" s="0" t="n">
        <f aca="false">IF($A313&lt;&gt;"",IF(MOD($D313,'Project Description'!$B$7)=0,'Project Description'!$B$7,MOD($D313,'Project Description'!$B$7)),"")</f>
        <v>4</v>
      </c>
      <c r="H313" s="0" t="n">
        <f aca="false">IF($A313&lt;&gt;"",IF(MOD($D313,'Project Description'!$B$8)=0,'Project Description'!$B$8,MOD($D313,'Project Description'!$B$8)),"")</f>
        <v>8</v>
      </c>
      <c r="I313" s="0" t="n">
        <f aca="false">IF($A313&lt;&gt;"",ROUNDUP($C313/'Project Description'!$B$9,0),"")</f>
        <v>1</v>
      </c>
      <c r="J313" s="0" t="n">
        <f aca="false">IF($A313&lt;&gt;"",IF(MOD($A313,'Project Description'!$B$19)=0,'Project Description'!$B$19,MOD($A313,'Project Description'!$B$19)),"")</f>
        <v>32</v>
      </c>
      <c r="K313" s="16" t="n">
        <f aca="false">IF($A313&lt;&gt;"",ROUNDUP(D313/'Project Description'!$B$7,0),"")</f>
        <v>8</v>
      </c>
      <c r="L313" s="0" t="n">
        <f aca="false">IF($A313&lt;&gt;"",(K313-1)*'Project Description'!$B$17+I313,"")</f>
        <v>15</v>
      </c>
      <c r="M313" s="0" t="n">
        <f aca="false">IF($A313&lt;&gt;"",($G313-1)*'Project Description'!$B$9+$F313,"")</f>
        <v>17</v>
      </c>
      <c r="N313" s="0" t="n">
        <f aca="false">IF($A313&lt;&gt;"",IF(VLOOKUP($B313,LineNames!$A$2:$C$111,3,0)="Yes",1,0),"")</f>
        <v>0</v>
      </c>
      <c r="O313" s="0" t="n">
        <f aca="false">IF($A313&lt;&gt;"",($H313-1)*'Project Description'!$B$10+$C313,"")</f>
        <v>72</v>
      </c>
    </row>
    <row collapsed="false" customFormat="false" customHeight="true" hidden="false" ht="13.3" outlineLevel="0" r="314">
      <c r="A314" s="0" t="n">
        <f aca="false">IF(d110cc_csv!$A314&lt;&gt;"",d110cc_csv!$A314,"")</f>
        <v>313</v>
      </c>
      <c r="B314" s="0" t="n">
        <f aca="false">IF($A314&lt;&gt;"",d110cc_csv!$C314,"")</f>
        <v>32</v>
      </c>
      <c r="C314" s="0" t="n">
        <f aca="false">IF($A314&lt;&gt;"",d110cc_csv!$D314,"")</f>
        <v>3</v>
      </c>
      <c r="D314" s="0" t="n">
        <f aca="false">IF($A314&lt;&gt;"",d110cc_csv!$E314,"")</f>
        <v>32</v>
      </c>
      <c r="E314" s="0" t="n">
        <f aca="false">IF($A314&lt;&gt;"",d110cc_csv!$F314,"")</f>
        <v>3</v>
      </c>
      <c r="F314" s="0" t="n">
        <f aca="false">IF($A314&lt;&gt;"",IF(MOD($C314,'Project Description'!$B$9)=0,'Project Description'!$B$9,MOD($C314,'Project Description'!$B$9)),"")</f>
        <v>3</v>
      </c>
      <c r="G314" s="0" t="n">
        <f aca="false">IF($A314&lt;&gt;"",IF(MOD($D314,'Project Description'!$B$7)=0,'Project Description'!$B$7,MOD($D314,'Project Description'!$B$7)),"")</f>
        <v>4</v>
      </c>
      <c r="H314" s="0" t="n">
        <f aca="false">IF($A314&lt;&gt;"",IF(MOD($D314,'Project Description'!$B$8)=0,'Project Description'!$B$8,MOD($D314,'Project Description'!$B$8)),"")</f>
        <v>8</v>
      </c>
      <c r="I314" s="0" t="n">
        <f aca="false">IF($A314&lt;&gt;"",ROUNDUP($C314/'Project Description'!$B$9,0),"")</f>
        <v>1</v>
      </c>
      <c r="J314" s="0" t="n">
        <f aca="false">IF($A314&lt;&gt;"",IF(MOD($A314,'Project Description'!$B$19)=0,'Project Description'!$B$19,MOD($A314,'Project Description'!$B$19)),"")</f>
        <v>33</v>
      </c>
      <c r="K314" s="16" t="n">
        <f aca="false">IF($A314&lt;&gt;"",ROUNDUP(D314/'Project Description'!$B$7,0),"")</f>
        <v>8</v>
      </c>
      <c r="L314" s="0" t="n">
        <f aca="false">IF($A314&lt;&gt;"",(K314-1)*'Project Description'!$B$17+I314,"")</f>
        <v>15</v>
      </c>
      <c r="M314" s="0" t="n">
        <f aca="false">IF($A314&lt;&gt;"",($G314-1)*'Project Description'!$B$9+$F314,"")</f>
        <v>18</v>
      </c>
      <c r="N314" s="0" t="n">
        <f aca="false">IF($A314&lt;&gt;"",IF(VLOOKUP($B314,LineNames!$A$2:$C$111,3,0)="Yes",1,0),"")</f>
        <v>0</v>
      </c>
      <c r="O314" s="0" t="n">
        <f aca="false">IF($A314&lt;&gt;"",($H314-1)*'Project Description'!$B$10+$C314,"")</f>
        <v>73</v>
      </c>
    </row>
    <row collapsed="false" customFormat="false" customHeight="true" hidden="false" ht="13.3" outlineLevel="0" r="315">
      <c r="A315" s="0" t="n">
        <f aca="false">IF(d110cc_csv!$A315&lt;&gt;"",d110cc_csv!$A315,"")</f>
        <v>314</v>
      </c>
      <c r="B315" s="0" t="n">
        <f aca="false">IF($A315&lt;&gt;"",d110cc_csv!$C315,"")</f>
        <v>110</v>
      </c>
      <c r="C315" s="0" t="n">
        <f aca="false">IF($A315&lt;&gt;"",d110cc_csv!$D315,"")</f>
        <v>4</v>
      </c>
      <c r="D315" s="0" t="n">
        <f aca="false">IF($A315&lt;&gt;"",d110cc_csv!$E315,"")</f>
        <v>32</v>
      </c>
      <c r="E315" s="0" t="n">
        <f aca="false">IF($A315&lt;&gt;"",d110cc_csv!$F315,"")</f>
        <v>3</v>
      </c>
      <c r="F315" s="0" t="n">
        <f aca="false">IF($A315&lt;&gt;"",IF(MOD($C315,'Project Description'!$B$9)=0,'Project Description'!$B$9,MOD($C315,'Project Description'!$B$9)),"")</f>
        <v>4</v>
      </c>
      <c r="G315" s="0" t="n">
        <f aca="false">IF($A315&lt;&gt;"",IF(MOD($D315,'Project Description'!$B$7)=0,'Project Description'!$B$7,MOD($D315,'Project Description'!$B$7)),"")</f>
        <v>4</v>
      </c>
      <c r="H315" s="0" t="n">
        <f aca="false">IF($A315&lt;&gt;"",IF(MOD($D315,'Project Description'!$B$8)=0,'Project Description'!$B$8,MOD($D315,'Project Description'!$B$8)),"")</f>
        <v>8</v>
      </c>
      <c r="I315" s="0" t="n">
        <f aca="false">IF($A315&lt;&gt;"",ROUNDUP($C315/'Project Description'!$B$9,0),"")</f>
        <v>1</v>
      </c>
      <c r="J315" s="0" t="n">
        <f aca="false">IF($A315&lt;&gt;"",IF(MOD($A315,'Project Description'!$B$19)=0,'Project Description'!$B$19,MOD($A315,'Project Description'!$B$19)),"")</f>
        <v>34</v>
      </c>
      <c r="K315" s="16" t="n">
        <f aca="false">IF($A315&lt;&gt;"",ROUNDUP(D315/'Project Description'!$B$7,0),"")</f>
        <v>8</v>
      </c>
      <c r="L315" s="0" t="n">
        <f aca="false">IF($A315&lt;&gt;"",(K315-1)*'Project Description'!$B$17+I315,"")</f>
        <v>15</v>
      </c>
      <c r="M315" s="0" t="n">
        <f aca="false">IF($A315&lt;&gt;"",($G315-1)*'Project Description'!$B$9+$F315,"")</f>
        <v>19</v>
      </c>
      <c r="N315" s="0" t="n">
        <f aca="false">IF($A315&lt;&gt;"",IF(VLOOKUP($B315,LineNames!$A$2:$C$111,3,0)="Yes",1,0),"")</f>
        <v>1</v>
      </c>
      <c r="O315" s="0" t="n">
        <f aca="false">IF($A315&lt;&gt;"",($H315-1)*'Project Description'!$B$10+$C315,"")</f>
        <v>74</v>
      </c>
    </row>
    <row collapsed="false" customFormat="false" customHeight="true" hidden="false" ht="13.3" outlineLevel="0" r="316">
      <c r="A316" s="0" t="n">
        <f aca="false">IF(d110cc_csv!$A316&lt;&gt;"",d110cc_csv!$A316,"")</f>
        <v>315</v>
      </c>
      <c r="B316" s="0" t="n">
        <f aca="false">IF($A316&lt;&gt;"",d110cc_csv!$C316,"")</f>
        <v>74</v>
      </c>
      <c r="C316" s="0" t="n">
        <f aca="false">IF($A316&lt;&gt;"",d110cc_csv!$D316,"")</f>
        <v>5</v>
      </c>
      <c r="D316" s="0" t="n">
        <f aca="false">IF($A316&lt;&gt;"",d110cc_csv!$E316,"")</f>
        <v>32</v>
      </c>
      <c r="E316" s="0" t="n">
        <f aca="false">IF($A316&lt;&gt;"",d110cc_csv!$F316,"")</f>
        <v>3</v>
      </c>
      <c r="F316" s="0" t="n">
        <f aca="false">IF($A316&lt;&gt;"",IF(MOD($C316,'Project Description'!$B$9)=0,'Project Description'!$B$9,MOD($C316,'Project Description'!$B$9)),"")</f>
        <v>5</v>
      </c>
      <c r="G316" s="0" t="n">
        <f aca="false">IF($A316&lt;&gt;"",IF(MOD($D316,'Project Description'!$B$7)=0,'Project Description'!$B$7,MOD($D316,'Project Description'!$B$7)),"")</f>
        <v>4</v>
      </c>
      <c r="H316" s="0" t="n">
        <f aca="false">IF($A316&lt;&gt;"",IF(MOD($D316,'Project Description'!$B$8)=0,'Project Description'!$B$8,MOD($D316,'Project Description'!$B$8)),"")</f>
        <v>8</v>
      </c>
      <c r="I316" s="0" t="n">
        <f aca="false">IF($A316&lt;&gt;"",ROUNDUP($C316/'Project Description'!$B$9,0),"")</f>
        <v>1</v>
      </c>
      <c r="J316" s="0" t="n">
        <f aca="false">IF($A316&lt;&gt;"",IF(MOD($A316,'Project Description'!$B$19)=0,'Project Description'!$B$19,MOD($A316,'Project Description'!$B$19)),"")</f>
        <v>35</v>
      </c>
      <c r="K316" s="16" t="n">
        <f aca="false">IF($A316&lt;&gt;"",ROUNDUP(D316/'Project Description'!$B$7,0),"")</f>
        <v>8</v>
      </c>
      <c r="L316" s="0" t="n">
        <f aca="false">IF($A316&lt;&gt;"",(K316-1)*'Project Description'!$B$17+I316,"")</f>
        <v>15</v>
      </c>
      <c r="M316" s="0" t="n">
        <f aca="false">IF($A316&lt;&gt;"",($G316-1)*'Project Description'!$B$9+$F316,"")</f>
        <v>20</v>
      </c>
      <c r="N316" s="0" t="n">
        <f aca="false">IF($A316&lt;&gt;"",IF(VLOOKUP($B316,LineNames!$A$2:$C$111,3,0)="Yes",1,0),"")</f>
        <v>0</v>
      </c>
      <c r="O316" s="0" t="n">
        <f aca="false">IF($A316&lt;&gt;"",($H316-1)*'Project Description'!$B$10+$C316,"")</f>
        <v>75</v>
      </c>
    </row>
    <row collapsed="false" customFormat="false" customHeight="true" hidden="false" ht="13.3" outlineLevel="0" r="317">
      <c r="A317" s="0" t="n">
        <f aca="false">IF(d110cc_csv!$A317&lt;&gt;"",d110cc_csv!$A317,"")</f>
        <v>316</v>
      </c>
      <c r="B317" s="0" t="n">
        <f aca="false">IF($A317&lt;&gt;"",d110cc_csv!$C317,"")</f>
        <v>109</v>
      </c>
      <c r="C317" s="0" t="n">
        <f aca="false">IF($A317&lt;&gt;"",d110cc_csv!$D317,"")</f>
        <v>6</v>
      </c>
      <c r="D317" s="0" t="n">
        <f aca="false">IF($A317&lt;&gt;"",d110cc_csv!$E317,"")</f>
        <v>32</v>
      </c>
      <c r="E317" s="0" t="n">
        <f aca="false">IF($A317&lt;&gt;"",d110cc_csv!$F317,"")</f>
        <v>3</v>
      </c>
      <c r="F317" s="0" t="n">
        <f aca="false">IF($A317&lt;&gt;"",IF(MOD($C317,'Project Description'!$B$9)=0,'Project Description'!$B$9,MOD($C317,'Project Description'!$B$9)),"")</f>
        <v>1</v>
      </c>
      <c r="G317" s="0" t="n">
        <f aca="false">IF($A317&lt;&gt;"",IF(MOD($D317,'Project Description'!$B$7)=0,'Project Description'!$B$7,MOD($D317,'Project Description'!$B$7)),"")</f>
        <v>4</v>
      </c>
      <c r="H317" s="0" t="n">
        <f aca="false">IF($A317&lt;&gt;"",IF(MOD($D317,'Project Description'!$B$8)=0,'Project Description'!$B$8,MOD($D317,'Project Description'!$B$8)),"")</f>
        <v>8</v>
      </c>
      <c r="I317" s="0" t="n">
        <f aca="false">IF($A317&lt;&gt;"",ROUNDUP($C317/'Project Description'!$B$9,0),"")</f>
        <v>2</v>
      </c>
      <c r="J317" s="0" t="n">
        <f aca="false">IF($A317&lt;&gt;"",IF(MOD($A317,'Project Description'!$B$19)=0,'Project Description'!$B$19,MOD($A317,'Project Description'!$B$19)),"")</f>
        <v>36</v>
      </c>
      <c r="K317" s="16" t="n">
        <f aca="false">IF($A317&lt;&gt;"",ROUNDUP(D317/'Project Description'!$B$7,0),"")</f>
        <v>8</v>
      </c>
      <c r="L317" s="0" t="n">
        <f aca="false">IF($A317&lt;&gt;"",(K317-1)*'Project Description'!$B$17+I317,"")</f>
        <v>16</v>
      </c>
      <c r="M317" s="0" t="n">
        <f aca="false">IF($A317&lt;&gt;"",($G317-1)*'Project Description'!$B$9+$F317,"")</f>
        <v>16</v>
      </c>
      <c r="N317" s="0" t="n">
        <f aca="false">IF($A317&lt;&gt;"",IF(VLOOKUP($B317,LineNames!$A$2:$C$111,3,0)="Yes",1,0),"")</f>
        <v>1</v>
      </c>
      <c r="O317" s="0" t="n">
        <f aca="false">IF($A317&lt;&gt;"",($H317-1)*'Project Description'!$B$10+$C317,"")</f>
        <v>76</v>
      </c>
    </row>
    <row collapsed="false" customFormat="false" customHeight="true" hidden="false" ht="13.3" outlineLevel="0" r="318">
      <c r="A318" s="0" t="n">
        <f aca="false">IF(d110cc_csv!$A318&lt;&gt;"",d110cc_csv!$A318,"")</f>
        <v>317</v>
      </c>
      <c r="B318" s="0" t="n">
        <f aca="false">IF($A318&lt;&gt;"",d110cc_csv!$C318,"")</f>
        <v>54</v>
      </c>
      <c r="C318" s="0" t="n">
        <f aca="false">IF($A318&lt;&gt;"",d110cc_csv!$D318,"")</f>
        <v>7</v>
      </c>
      <c r="D318" s="0" t="n">
        <f aca="false">IF($A318&lt;&gt;"",d110cc_csv!$E318,"")</f>
        <v>32</v>
      </c>
      <c r="E318" s="0" t="n">
        <f aca="false">IF($A318&lt;&gt;"",d110cc_csv!$F318,"")</f>
        <v>3</v>
      </c>
      <c r="F318" s="0" t="n">
        <f aca="false">IF($A318&lt;&gt;"",IF(MOD($C318,'Project Description'!$B$9)=0,'Project Description'!$B$9,MOD($C318,'Project Description'!$B$9)),"")</f>
        <v>2</v>
      </c>
      <c r="G318" s="0" t="n">
        <f aca="false">IF($A318&lt;&gt;"",IF(MOD($D318,'Project Description'!$B$7)=0,'Project Description'!$B$7,MOD($D318,'Project Description'!$B$7)),"")</f>
        <v>4</v>
      </c>
      <c r="H318" s="0" t="n">
        <f aca="false">IF($A318&lt;&gt;"",IF(MOD($D318,'Project Description'!$B$8)=0,'Project Description'!$B$8,MOD($D318,'Project Description'!$B$8)),"")</f>
        <v>8</v>
      </c>
      <c r="I318" s="0" t="n">
        <f aca="false">IF($A318&lt;&gt;"",ROUNDUP($C318/'Project Description'!$B$9,0),"")</f>
        <v>2</v>
      </c>
      <c r="J318" s="0" t="n">
        <f aca="false">IF($A318&lt;&gt;"",IF(MOD($A318,'Project Description'!$B$19)=0,'Project Description'!$B$19,MOD($A318,'Project Description'!$B$19)),"")</f>
        <v>37</v>
      </c>
      <c r="K318" s="16" t="n">
        <f aca="false">IF($A318&lt;&gt;"",ROUNDUP(D318/'Project Description'!$B$7,0),"")</f>
        <v>8</v>
      </c>
      <c r="L318" s="0" t="n">
        <f aca="false">IF($A318&lt;&gt;"",(K318-1)*'Project Description'!$B$17+I318,"")</f>
        <v>16</v>
      </c>
      <c r="M318" s="0" t="n">
        <f aca="false">IF($A318&lt;&gt;"",($G318-1)*'Project Description'!$B$9+$F318,"")</f>
        <v>17</v>
      </c>
      <c r="N318" s="0" t="n">
        <f aca="false">IF($A318&lt;&gt;"",IF(VLOOKUP($B318,LineNames!$A$2:$C$111,3,0)="Yes",1,0),"")</f>
        <v>0</v>
      </c>
      <c r="O318" s="0" t="n">
        <f aca="false">IF($A318&lt;&gt;"",($H318-1)*'Project Description'!$B$10+$C318,"")</f>
        <v>77</v>
      </c>
    </row>
    <row collapsed="false" customFormat="false" customHeight="true" hidden="false" ht="13.3" outlineLevel="0" r="319">
      <c r="A319" s="0" t="n">
        <f aca="false">IF(d110cc_csv!$A319&lt;&gt;"",d110cc_csv!$A319,"")</f>
        <v>318</v>
      </c>
      <c r="B319" s="0" t="n">
        <f aca="false">IF($A319&lt;&gt;"",d110cc_csv!$C319,"")</f>
        <v>7</v>
      </c>
      <c r="C319" s="0" t="n">
        <f aca="false">IF($A319&lt;&gt;"",d110cc_csv!$D319,"")</f>
        <v>8</v>
      </c>
      <c r="D319" s="0" t="n">
        <f aca="false">IF($A319&lt;&gt;"",d110cc_csv!$E319,"")</f>
        <v>32</v>
      </c>
      <c r="E319" s="0" t="n">
        <f aca="false">IF($A319&lt;&gt;"",d110cc_csv!$F319,"")</f>
        <v>3</v>
      </c>
      <c r="F319" s="0" t="n">
        <f aca="false">IF($A319&lt;&gt;"",IF(MOD($C319,'Project Description'!$B$9)=0,'Project Description'!$B$9,MOD($C319,'Project Description'!$B$9)),"")</f>
        <v>3</v>
      </c>
      <c r="G319" s="0" t="n">
        <f aca="false">IF($A319&lt;&gt;"",IF(MOD($D319,'Project Description'!$B$7)=0,'Project Description'!$B$7,MOD($D319,'Project Description'!$B$7)),"")</f>
        <v>4</v>
      </c>
      <c r="H319" s="0" t="n">
        <f aca="false">IF($A319&lt;&gt;"",IF(MOD($D319,'Project Description'!$B$8)=0,'Project Description'!$B$8,MOD($D319,'Project Description'!$B$8)),"")</f>
        <v>8</v>
      </c>
      <c r="I319" s="0" t="n">
        <f aca="false">IF($A319&lt;&gt;"",ROUNDUP($C319/'Project Description'!$B$9,0),"")</f>
        <v>2</v>
      </c>
      <c r="J319" s="0" t="n">
        <f aca="false">IF($A319&lt;&gt;"",IF(MOD($A319,'Project Description'!$B$19)=0,'Project Description'!$B$19,MOD($A319,'Project Description'!$B$19)),"")</f>
        <v>38</v>
      </c>
      <c r="K319" s="16" t="n">
        <f aca="false">IF($A319&lt;&gt;"",ROUNDUP(D319/'Project Description'!$B$7,0),"")</f>
        <v>8</v>
      </c>
      <c r="L319" s="0" t="n">
        <f aca="false">IF($A319&lt;&gt;"",(K319-1)*'Project Description'!$B$17+I319,"")</f>
        <v>16</v>
      </c>
      <c r="M319" s="0" t="n">
        <f aca="false">IF($A319&lt;&gt;"",($G319-1)*'Project Description'!$B$9+$F319,"")</f>
        <v>18</v>
      </c>
      <c r="N319" s="0" t="n">
        <f aca="false">IF($A319&lt;&gt;"",IF(VLOOKUP($B319,LineNames!$A$2:$C$111,3,0)="Yes",1,0),"")</f>
        <v>0</v>
      </c>
      <c r="O319" s="0" t="n">
        <f aca="false">IF($A319&lt;&gt;"",($H319-1)*'Project Description'!$B$10+$C319,"")</f>
        <v>78</v>
      </c>
    </row>
    <row collapsed="false" customFormat="false" customHeight="true" hidden="false" ht="13.3" outlineLevel="0" r="320">
      <c r="A320" s="0" t="n">
        <f aca="false">IF(d110cc_csv!$A320&lt;&gt;"",d110cc_csv!$A320,"")</f>
        <v>319</v>
      </c>
      <c r="B320" s="0" t="n">
        <f aca="false">IF($A320&lt;&gt;"",d110cc_csv!$C320,"")</f>
        <v>88</v>
      </c>
      <c r="C320" s="0" t="n">
        <f aca="false">IF($A320&lt;&gt;"",d110cc_csv!$D320,"")</f>
        <v>9</v>
      </c>
      <c r="D320" s="0" t="n">
        <f aca="false">IF($A320&lt;&gt;"",d110cc_csv!$E320,"")</f>
        <v>32</v>
      </c>
      <c r="E320" s="0" t="n">
        <f aca="false">IF($A320&lt;&gt;"",d110cc_csv!$F320,"")</f>
        <v>3</v>
      </c>
      <c r="F320" s="0" t="n">
        <f aca="false">IF($A320&lt;&gt;"",IF(MOD($C320,'Project Description'!$B$9)=0,'Project Description'!$B$9,MOD($C320,'Project Description'!$B$9)),"")</f>
        <v>4</v>
      </c>
      <c r="G320" s="0" t="n">
        <f aca="false">IF($A320&lt;&gt;"",IF(MOD($D320,'Project Description'!$B$7)=0,'Project Description'!$B$7,MOD($D320,'Project Description'!$B$7)),"")</f>
        <v>4</v>
      </c>
      <c r="H320" s="0" t="n">
        <f aca="false">IF($A320&lt;&gt;"",IF(MOD($D320,'Project Description'!$B$8)=0,'Project Description'!$B$8,MOD($D320,'Project Description'!$B$8)),"")</f>
        <v>8</v>
      </c>
      <c r="I320" s="0" t="n">
        <f aca="false">IF($A320&lt;&gt;"",ROUNDUP($C320/'Project Description'!$B$9,0),"")</f>
        <v>2</v>
      </c>
      <c r="J320" s="0" t="n">
        <f aca="false">IF($A320&lt;&gt;"",IF(MOD($A320,'Project Description'!$B$19)=0,'Project Description'!$B$19,MOD($A320,'Project Description'!$B$19)),"")</f>
        <v>39</v>
      </c>
      <c r="K320" s="16" t="n">
        <f aca="false">IF($A320&lt;&gt;"",ROUNDUP(D320/'Project Description'!$B$7,0),"")</f>
        <v>8</v>
      </c>
      <c r="L320" s="0" t="n">
        <f aca="false">IF($A320&lt;&gt;"",(K320-1)*'Project Description'!$B$17+I320,"")</f>
        <v>16</v>
      </c>
      <c r="M320" s="0" t="n">
        <f aca="false">IF($A320&lt;&gt;"",($G320-1)*'Project Description'!$B$9+$F320,"")</f>
        <v>19</v>
      </c>
      <c r="N320" s="0" t="n">
        <f aca="false">IF($A320&lt;&gt;"",IF(VLOOKUP($B320,LineNames!$A$2:$C$111,3,0)="Yes",1,0),"")</f>
        <v>0</v>
      </c>
      <c r="O320" s="0" t="n">
        <f aca="false">IF($A320&lt;&gt;"",($H320-1)*'Project Description'!$B$10+$C320,"")</f>
        <v>79</v>
      </c>
    </row>
    <row collapsed="false" customFormat="false" customHeight="true" hidden="false" ht="13.3" outlineLevel="0" r="321">
      <c r="A321" s="0" t="n">
        <f aca="false">IF(d110cc_csv!$A321&lt;&gt;"",d110cc_csv!$A321,"")</f>
        <v>320</v>
      </c>
      <c r="B321" s="0" t="n">
        <f aca="false">IF($A321&lt;&gt;"",d110cc_csv!$C321,"")</f>
        <v>100</v>
      </c>
      <c r="C321" s="0" t="n">
        <f aca="false">IF($A321&lt;&gt;"",d110cc_csv!$D321,"")</f>
        <v>10</v>
      </c>
      <c r="D321" s="0" t="n">
        <f aca="false">IF($A321&lt;&gt;"",d110cc_csv!$E321,"")</f>
        <v>32</v>
      </c>
      <c r="E321" s="0" t="n">
        <f aca="false">IF($A321&lt;&gt;"",d110cc_csv!$F321,"")</f>
        <v>3</v>
      </c>
      <c r="F321" s="0" t="n">
        <f aca="false">IF($A321&lt;&gt;"",IF(MOD($C321,'Project Description'!$B$9)=0,'Project Description'!$B$9,MOD($C321,'Project Description'!$B$9)),"")</f>
        <v>5</v>
      </c>
      <c r="G321" s="0" t="n">
        <f aca="false">IF($A321&lt;&gt;"",IF(MOD($D321,'Project Description'!$B$7)=0,'Project Description'!$B$7,MOD($D321,'Project Description'!$B$7)),"")</f>
        <v>4</v>
      </c>
      <c r="H321" s="0" t="n">
        <f aca="false">IF($A321&lt;&gt;"",IF(MOD($D321,'Project Description'!$B$8)=0,'Project Description'!$B$8,MOD($D321,'Project Description'!$B$8)),"")</f>
        <v>8</v>
      </c>
      <c r="I321" s="0" t="n">
        <f aca="false">IF($A321&lt;&gt;"",ROUNDUP($C321/'Project Description'!$B$9,0),"")</f>
        <v>2</v>
      </c>
      <c r="J321" s="0" t="n">
        <f aca="false">IF($A321&lt;&gt;"",IF(MOD($A321,'Project Description'!$B$19)=0,'Project Description'!$B$19,MOD($A321,'Project Description'!$B$19)),"")</f>
        <v>40</v>
      </c>
      <c r="K321" s="16" t="n">
        <f aca="false">IF($A321&lt;&gt;"",ROUNDUP(D321/'Project Description'!$B$7,0),"")</f>
        <v>8</v>
      </c>
      <c r="L321" s="0" t="n">
        <f aca="false">IF($A321&lt;&gt;"",(K321-1)*'Project Description'!$B$17+I321,"")</f>
        <v>16</v>
      </c>
      <c r="M321" s="0" t="n">
        <f aca="false">IF($A321&lt;&gt;"",($G321-1)*'Project Description'!$B$9+$F321,"")</f>
        <v>20</v>
      </c>
      <c r="N321" s="0" t="n">
        <f aca="false">IF($A321&lt;&gt;"",IF(VLOOKUP($B321,LineNames!$A$2:$C$111,3,0)="Yes",1,0),"")</f>
        <v>0</v>
      </c>
      <c r="O321" s="0" t="n">
        <f aca="false">IF($A321&lt;&gt;"",($H321-1)*'Project Description'!$B$10+$C321,"")</f>
        <v>80</v>
      </c>
    </row>
    <row collapsed="false" customFormat="false" customHeight="true" hidden="false" ht="13.3" outlineLevel="0" r="322">
      <c r="A322" s="0" t="n">
        <f aca="false">IF(d110cc_csv!$A322&lt;&gt;"",d110cc_csv!$A322,"")</f>
        <v>321</v>
      </c>
      <c r="B322" s="0" t="n">
        <f aca="false">IF($A322&lt;&gt;"",d110cc_csv!$C322,"")</f>
        <v>9</v>
      </c>
      <c r="C322" s="0" t="n">
        <f aca="false">IF($A322&lt;&gt;"",d110cc_csv!$D322,"")</f>
        <v>1</v>
      </c>
      <c r="D322" s="0" t="n">
        <f aca="false">IF($A322&lt;&gt;"",d110cc_csv!$E322,"")</f>
        <v>33</v>
      </c>
      <c r="E322" s="0" t="n">
        <f aca="false">IF($A322&lt;&gt;"",d110cc_csv!$F322,"")</f>
        <v>3</v>
      </c>
      <c r="F322" s="0" t="n">
        <f aca="false">IF($A322&lt;&gt;"",IF(MOD($C322,'Project Description'!$B$9)=0,'Project Description'!$B$9,MOD($C322,'Project Description'!$B$9)),"")</f>
        <v>1</v>
      </c>
      <c r="G322" s="0" t="n">
        <f aca="false">IF($A322&lt;&gt;"",IF(MOD($D322,'Project Description'!$B$7)=0,'Project Description'!$B$7,MOD($D322,'Project Description'!$B$7)),"")</f>
        <v>1</v>
      </c>
      <c r="H322" s="0" t="n">
        <f aca="false">IF($A322&lt;&gt;"",IF(MOD($D322,'Project Description'!$B$8)=0,'Project Description'!$B$8,MOD($D322,'Project Description'!$B$8)),"")</f>
        <v>9</v>
      </c>
      <c r="I322" s="0" t="n">
        <f aca="false">IF($A322&lt;&gt;"",ROUNDUP($C322/'Project Description'!$B$9,0),"")</f>
        <v>1</v>
      </c>
      <c r="J322" s="0" t="n">
        <f aca="false">IF($A322&lt;&gt;"",IF(MOD($A322,'Project Description'!$B$19)=0,'Project Description'!$B$19,MOD($A322,'Project Description'!$B$19)),"")</f>
        <v>1</v>
      </c>
      <c r="K322" s="16" t="n">
        <f aca="false">IF($A322&lt;&gt;"",ROUNDUP(D322/'Project Description'!$B$7,0),"")</f>
        <v>9</v>
      </c>
      <c r="L322" s="0" t="n">
        <f aca="false">IF($A322&lt;&gt;"",(K322-1)*'Project Description'!$B$17+I322,"")</f>
        <v>17</v>
      </c>
      <c r="M322" s="0" t="n">
        <f aca="false">IF($A322&lt;&gt;"",($G322-1)*'Project Description'!$B$9+$F322,"")</f>
        <v>1</v>
      </c>
      <c r="N322" s="0" t="n">
        <f aca="false">IF($A322&lt;&gt;"",IF(VLOOKUP($B322,LineNames!$A$2:$C$111,3,0)="Yes",1,0),"")</f>
        <v>0</v>
      </c>
      <c r="O322" s="0" t="n">
        <f aca="false">IF($A322&lt;&gt;"",($H322-1)*'Project Description'!$B$10+$C322,"")</f>
        <v>81</v>
      </c>
    </row>
    <row collapsed="false" customFormat="false" customHeight="true" hidden="false" ht="13.3" outlineLevel="0" r="323">
      <c r="A323" s="0" t="n">
        <f aca="false">IF(d110cc_csv!$A323&lt;&gt;"",d110cc_csv!$A323,"")</f>
        <v>322</v>
      </c>
      <c r="B323" s="0" t="n">
        <f aca="false">IF($A323&lt;&gt;"",d110cc_csv!$C323,"")</f>
        <v>25</v>
      </c>
      <c r="C323" s="0" t="n">
        <f aca="false">IF($A323&lt;&gt;"",d110cc_csv!$D323,"")</f>
        <v>2</v>
      </c>
      <c r="D323" s="0" t="n">
        <f aca="false">IF($A323&lt;&gt;"",d110cc_csv!$E323,"")</f>
        <v>33</v>
      </c>
      <c r="E323" s="0" t="n">
        <f aca="false">IF($A323&lt;&gt;"",d110cc_csv!$F323,"")</f>
        <v>3</v>
      </c>
      <c r="F323" s="0" t="n">
        <f aca="false">IF($A323&lt;&gt;"",IF(MOD($C323,'Project Description'!$B$9)=0,'Project Description'!$B$9,MOD($C323,'Project Description'!$B$9)),"")</f>
        <v>2</v>
      </c>
      <c r="G323" s="0" t="n">
        <f aca="false">IF($A323&lt;&gt;"",IF(MOD($D323,'Project Description'!$B$7)=0,'Project Description'!$B$7,MOD($D323,'Project Description'!$B$7)),"")</f>
        <v>1</v>
      </c>
      <c r="H323" s="0" t="n">
        <f aca="false">IF($A323&lt;&gt;"",IF(MOD($D323,'Project Description'!$B$8)=0,'Project Description'!$B$8,MOD($D323,'Project Description'!$B$8)),"")</f>
        <v>9</v>
      </c>
      <c r="I323" s="0" t="n">
        <f aca="false">IF($A323&lt;&gt;"",ROUNDUP($C323/'Project Description'!$B$9,0),"")</f>
        <v>1</v>
      </c>
      <c r="J323" s="0" t="n">
        <f aca="false">IF($A323&lt;&gt;"",IF(MOD($A323,'Project Description'!$B$19)=0,'Project Description'!$B$19,MOD($A323,'Project Description'!$B$19)),"")</f>
        <v>2</v>
      </c>
      <c r="K323" s="16" t="n">
        <f aca="false">IF($A323&lt;&gt;"",ROUNDUP(D323/'Project Description'!$B$7,0),"")</f>
        <v>9</v>
      </c>
      <c r="L323" s="0" t="n">
        <f aca="false">IF($A323&lt;&gt;"",(K323-1)*'Project Description'!$B$17+I323,"")</f>
        <v>17</v>
      </c>
      <c r="M323" s="0" t="n">
        <f aca="false">IF($A323&lt;&gt;"",($G323-1)*'Project Description'!$B$9+$F323,"")</f>
        <v>2</v>
      </c>
      <c r="N323" s="0" t="n">
        <f aca="false">IF($A323&lt;&gt;"",IF(VLOOKUP($B323,LineNames!$A$2:$C$111,3,0)="Yes",1,0),"")</f>
        <v>0</v>
      </c>
      <c r="O323" s="0" t="n">
        <f aca="false">IF($A323&lt;&gt;"",($H323-1)*'Project Description'!$B$10+$C323,"")</f>
        <v>82</v>
      </c>
    </row>
    <row collapsed="false" customFormat="false" customHeight="true" hidden="false" ht="13.3" outlineLevel="0" r="324">
      <c r="A324" s="0" t="n">
        <f aca="false">IF(d110cc_csv!$A324&lt;&gt;"",d110cc_csv!$A324,"")</f>
        <v>323</v>
      </c>
      <c r="B324" s="0" t="n">
        <f aca="false">IF($A324&lt;&gt;"",d110cc_csv!$C324,"")</f>
        <v>5</v>
      </c>
      <c r="C324" s="0" t="n">
        <f aca="false">IF($A324&lt;&gt;"",d110cc_csv!$D324,"")</f>
        <v>3</v>
      </c>
      <c r="D324" s="0" t="n">
        <f aca="false">IF($A324&lt;&gt;"",d110cc_csv!$E324,"")</f>
        <v>33</v>
      </c>
      <c r="E324" s="0" t="n">
        <f aca="false">IF($A324&lt;&gt;"",d110cc_csv!$F324,"")</f>
        <v>3</v>
      </c>
      <c r="F324" s="0" t="n">
        <f aca="false">IF($A324&lt;&gt;"",IF(MOD($C324,'Project Description'!$B$9)=0,'Project Description'!$B$9,MOD($C324,'Project Description'!$B$9)),"")</f>
        <v>3</v>
      </c>
      <c r="G324" s="0" t="n">
        <f aca="false">IF($A324&lt;&gt;"",IF(MOD($D324,'Project Description'!$B$7)=0,'Project Description'!$B$7,MOD($D324,'Project Description'!$B$7)),"")</f>
        <v>1</v>
      </c>
      <c r="H324" s="0" t="n">
        <f aca="false">IF($A324&lt;&gt;"",IF(MOD($D324,'Project Description'!$B$8)=0,'Project Description'!$B$8,MOD($D324,'Project Description'!$B$8)),"")</f>
        <v>9</v>
      </c>
      <c r="I324" s="0" t="n">
        <f aca="false">IF($A324&lt;&gt;"",ROUNDUP($C324/'Project Description'!$B$9,0),"")</f>
        <v>1</v>
      </c>
      <c r="J324" s="0" t="n">
        <f aca="false">IF($A324&lt;&gt;"",IF(MOD($A324,'Project Description'!$B$19)=0,'Project Description'!$B$19,MOD($A324,'Project Description'!$B$19)),"")</f>
        <v>3</v>
      </c>
      <c r="K324" s="16" t="n">
        <f aca="false">IF($A324&lt;&gt;"",ROUNDUP(D324/'Project Description'!$B$7,0),"")</f>
        <v>9</v>
      </c>
      <c r="L324" s="0" t="n">
        <f aca="false">IF($A324&lt;&gt;"",(K324-1)*'Project Description'!$B$17+I324,"")</f>
        <v>17</v>
      </c>
      <c r="M324" s="0" t="n">
        <f aca="false">IF($A324&lt;&gt;"",($G324-1)*'Project Description'!$B$9+$F324,"")</f>
        <v>3</v>
      </c>
      <c r="N324" s="0" t="n">
        <f aca="false">IF($A324&lt;&gt;"",IF(VLOOKUP($B324,LineNames!$A$2:$C$111,3,0)="Yes",1,0),"")</f>
        <v>0</v>
      </c>
      <c r="O324" s="0" t="n">
        <f aca="false">IF($A324&lt;&gt;"",($H324-1)*'Project Description'!$B$10+$C324,"")</f>
        <v>83</v>
      </c>
    </row>
    <row collapsed="false" customFormat="false" customHeight="true" hidden="false" ht="13.3" outlineLevel="0" r="325">
      <c r="A325" s="0" t="n">
        <f aca="false">IF(d110cc_csv!$A325&lt;&gt;"",d110cc_csv!$A325,"")</f>
        <v>324</v>
      </c>
      <c r="B325" s="0" t="n">
        <f aca="false">IF($A325&lt;&gt;"",d110cc_csv!$C325,"")</f>
        <v>66</v>
      </c>
      <c r="C325" s="0" t="n">
        <f aca="false">IF($A325&lt;&gt;"",d110cc_csv!$D325,"")</f>
        <v>4</v>
      </c>
      <c r="D325" s="0" t="n">
        <f aca="false">IF($A325&lt;&gt;"",d110cc_csv!$E325,"")</f>
        <v>33</v>
      </c>
      <c r="E325" s="0" t="n">
        <f aca="false">IF($A325&lt;&gt;"",d110cc_csv!$F325,"")</f>
        <v>3</v>
      </c>
      <c r="F325" s="0" t="n">
        <f aca="false">IF($A325&lt;&gt;"",IF(MOD($C325,'Project Description'!$B$9)=0,'Project Description'!$B$9,MOD($C325,'Project Description'!$B$9)),"")</f>
        <v>4</v>
      </c>
      <c r="G325" s="0" t="n">
        <f aca="false">IF($A325&lt;&gt;"",IF(MOD($D325,'Project Description'!$B$7)=0,'Project Description'!$B$7,MOD($D325,'Project Description'!$B$7)),"")</f>
        <v>1</v>
      </c>
      <c r="H325" s="0" t="n">
        <f aca="false">IF($A325&lt;&gt;"",IF(MOD($D325,'Project Description'!$B$8)=0,'Project Description'!$B$8,MOD($D325,'Project Description'!$B$8)),"")</f>
        <v>9</v>
      </c>
      <c r="I325" s="0" t="n">
        <f aca="false">IF($A325&lt;&gt;"",ROUNDUP($C325/'Project Description'!$B$9,0),"")</f>
        <v>1</v>
      </c>
      <c r="J325" s="0" t="n">
        <f aca="false">IF($A325&lt;&gt;"",IF(MOD($A325,'Project Description'!$B$19)=0,'Project Description'!$B$19,MOD($A325,'Project Description'!$B$19)),"")</f>
        <v>4</v>
      </c>
      <c r="K325" s="16" t="n">
        <f aca="false">IF($A325&lt;&gt;"",ROUNDUP(D325/'Project Description'!$B$7,0),"")</f>
        <v>9</v>
      </c>
      <c r="L325" s="0" t="n">
        <f aca="false">IF($A325&lt;&gt;"",(K325-1)*'Project Description'!$B$17+I325,"")</f>
        <v>17</v>
      </c>
      <c r="M325" s="0" t="n">
        <f aca="false">IF($A325&lt;&gt;"",($G325-1)*'Project Description'!$B$9+$F325,"")</f>
        <v>4</v>
      </c>
      <c r="N325" s="0" t="n">
        <f aca="false">IF($A325&lt;&gt;"",IF(VLOOKUP($B325,LineNames!$A$2:$C$111,3,0)="Yes",1,0),"")</f>
        <v>0</v>
      </c>
      <c r="O325" s="0" t="n">
        <f aca="false">IF($A325&lt;&gt;"",($H325-1)*'Project Description'!$B$10+$C325,"")</f>
        <v>84</v>
      </c>
    </row>
    <row collapsed="false" customFormat="false" customHeight="true" hidden="false" ht="13.3" outlineLevel="0" r="326">
      <c r="A326" s="0" t="n">
        <f aca="false">IF(d110cc_csv!$A326&lt;&gt;"",d110cc_csv!$A326,"")</f>
        <v>325</v>
      </c>
      <c r="B326" s="0" t="n">
        <f aca="false">IF($A326&lt;&gt;"",d110cc_csv!$C326,"")</f>
        <v>10</v>
      </c>
      <c r="C326" s="0" t="n">
        <f aca="false">IF($A326&lt;&gt;"",d110cc_csv!$D326,"")</f>
        <v>5</v>
      </c>
      <c r="D326" s="0" t="n">
        <f aca="false">IF($A326&lt;&gt;"",d110cc_csv!$E326,"")</f>
        <v>33</v>
      </c>
      <c r="E326" s="0" t="n">
        <f aca="false">IF($A326&lt;&gt;"",d110cc_csv!$F326,"")</f>
        <v>3</v>
      </c>
      <c r="F326" s="0" t="n">
        <f aca="false">IF($A326&lt;&gt;"",IF(MOD($C326,'Project Description'!$B$9)=0,'Project Description'!$B$9,MOD($C326,'Project Description'!$B$9)),"")</f>
        <v>5</v>
      </c>
      <c r="G326" s="0" t="n">
        <f aca="false">IF($A326&lt;&gt;"",IF(MOD($D326,'Project Description'!$B$7)=0,'Project Description'!$B$7,MOD($D326,'Project Description'!$B$7)),"")</f>
        <v>1</v>
      </c>
      <c r="H326" s="0" t="n">
        <f aca="false">IF($A326&lt;&gt;"",IF(MOD($D326,'Project Description'!$B$8)=0,'Project Description'!$B$8,MOD($D326,'Project Description'!$B$8)),"")</f>
        <v>9</v>
      </c>
      <c r="I326" s="0" t="n">
        <f aca="false">IF($A326&lt;&gt;"",ROUNDUP($C326/'Project Description'!$B$9,0),"")</f>
        <v>1</v>
      </c>
      <c r="J326" s="0" t="n">
        <f aca="false">IF($A326&lt;&gt;"",IF(MOD($A326,'Project Description'!$B$19)=0,'Project Description'!$B$19,MOD($A326,'Project Description'!$B$19)),"")</f>
        <v>5</v>
      </c>
      <c r="K326" s="16" t="n">
        <f aca="false">IF($A326&lt;&gt;"",ROUNDUP(D326/'Project Description'!$B$7,0),"")</f>
        <v>9</v>
      </c>
      <c r="L326" s="0" t="n">
        <f aca="false">IF($A326&lt;&gt;"",(K326-1)*'Project Description'!$B$17+I326,"")</f>
        <v>17</v>
      </c>
      <c r="M326" s="0" t="n">
        <f aca="false">IF($A326&lt;&gt;"",($G326-1)*'Project Description'!$B$9+$F326,"")</f>
        <v>5</v>
      </c>
      <c r="N326" s="0" t="n">
        <f aca="false">IF($A326&lt;&gt;"",IF(VLOOKUP($B326,LineNames!$A$2:$C$111,3,0)="Yes",1,0),"")</f>
        <v>0</v>
      </c>
      <c r="O326" s="0" t="n">
        <f aca="false">IF($A326&lt;&gt;"",($H326-1)*'Project Description'!$B$10+$C326,"")</f>
        <v>85</v>
      </c>
    </row>
    <row collapsed="false" customFormat="false" customHeight="true" hidden="false" ht="13.3" outlineLevel="0" r="327">
      <c r="A327" s="0" t="n">
        <f aca="false">IF(d110cc_csv!$A327&lt;&gt;"",d110cc_csv!$A327,"")</f>
        <v>326</v>
      </c>
      <c r="B327" s="0" t="n">
        <f aca="false">IF($A327&lt;&gt;"",d110cc_csv!$C327,"")</f>
        <v>15</v>
      </c>
      <c r="C327" s="0" t="n">
        <f aca="false">IF($A327&lt;&gt;"",d110cc_csv!$D327,"")</f>
        <v>6</v>
      </c>
      <c r="D327" s="0" t="n">
        <f aca="false">IF($A327&lt;&gt;"",d110cc_csv!$E327,"")</f>
        <v>33</v>
      </c>
      <c r="E327" s="0" t="n">
        <f aca="false">IF($A327&lt;&gt;"",d110cc_csv!$F327,"")</f>
        <v>3</v>
      </c>
      <c r="F327" s="0" t="n">
        <f aca="false">IF($A327&lt;&gt;"",IF(MOD($C327,'Project Description'!$B$9)=0,'Project Description'!$B$9,MOD($C327,'Project Description'!$B$9)),"")</f>
        <v>1</v>
      </c>
      <c r="G327" s="0" t="n">
        <f aca="false">IF($A327&lt;&gt;"",IF(MOD($D327,'Project Description'!$B$7)=0,'Project Description'!$B$7,MOD($D327,'Project Description'!$B$7)),"")</f>
        <v>1</v>
      </c>
      <c r="H327" s="0" t="n">
        <f aca="false">IF($A327&lt;&gt;"",IF(MOD($D327,'Project Description'!$B$8)=0,'Project Description'!$B$8,MOD($D327,'Project Description'!$B$8)),"")</f>
        <v>9</v>
      </c>
      <c r="I327" s="0" t="n">
        <f aca="false">IF($A327&lt;&gt;"",ROUNDUP($C327/'Project Description'!$B$9,0),"")</f>
        <v>2</v>
      </c>
      <c r="J327" s="0" t="n">
        <f aca="false">IF($A327&lt;&gt;"",IF(MOD($A327,'Project Description'!$B$19)=0,'Project Description'!$B$19,MOD($A327,'Project Description'!$B$19)),"")</f>
        <v>6</v>
      </c>
      <c r="K327" s="16" t="n">
        <f aca="false">IF($A327&lt;&gt;"",ROUNDUP(D327/'Project Description'!$B$7,0),"")</f>
        <v>9</v>
      </c>
      <c r="L327" s="0" t="n">
        <f aca="false">IF($A327&lt;&gt;"",(K327-1)*'Project Description'!$B$17+I327,"")</f>
        <v>18</v>
      </c>
      <c r="M327" s="0" t="n">
        <f aca="false">IF($A327&lt;&gt;"",($G327-1)*'Project Description'!$B$9+$F327,"")</f>
        <v>1</v>
      </c>
      <c r="N327" s="0" t="n">
        <f aca="false">IF($A327&lt;&gt;"",IF(VLOOKUP($B327,LineNames!$A$2:$C$111,3,0)="Yes",1,0),"")</f>
        <v>0</v>
      </c>
      <c r="O327" s="0" t="n">
        <f aca="false">IF($A327&lt;&gt;"",($H327-1)*'Project Description'!$B$10+$C327,"")</f>
        <v>86</v>
      </c>
    </row>
    <row collapsed="false" customFormat="false" customHeight="true" hidden="false" ht="13.3" outlineLevel="0" r="328">
      <c r="A328" s="0" t="n">
        <f aca="false">IF(d110cc_csv!$A328&lt;&gt;"",d110cc_csv!$A328,"")</f>
        <v>327</v>
      </c>
      <c r="B328" s="0" t="n">
        <f aca="false">IF($A328&lt;&gt;"",d110cc_csv!$C328,"")</f>
        <v>61</v>
      </c>
      <c r="C328" s="0" t="n">
        <f aca="false">IF($A328&lt;&gt;"",d110cc_csv!$D328,"")</f>
        <v>7</v>
      </c>
      <c r="D328" s="0" t="n">
        <f aca="false">IF($A328&lt;&gt;"",d110cc_csv!$E328,"")</f>
        <v>33</v>
      </c>
      <c r="E328" s="0" t="n">
        <f aca="false">IF($A328&lt;&gt;"",d110cc_csv!$F328,"")</f>
        <v>3</v>
      </c>
      <c r="F328" s="0" t="n">
        <f aca="false">IF($A328&lt;&gt;"",IF(MOD($C328,'Project Description'!$B$9)=0,'Project Description'!$B$9,MOD($C328,'Project Description'!$B$9)),"")</f>
        <v>2</v>
      </c>
      <c r="G328" s="0" t="n">
        <f aca="false">IF($A328&lt;&gt;"",IF(MOD($D328,'Project Description'!$B$7)=0,'Project Description'!$B$7,MOD($D328,'Project Description'!$B$7)),"")</f>
        <v>1</v>
      </c>
      <c r="H328" s="0" t="n">
        <f aca="false">IF($A328&lt;&gt;"",IF(MOD($D328,'Project Description'!$B$8)=0,'Project Description'!$B$8,MOD($D328,'Project Description'!$B$8)),"")</f>
        <v>9</v>
      </c>
      <c r="I328" s="0" t="n">
        <f aca="false">IF($A328&lt;&gt;"",ROUNDUP($C328/'Project Description'!$B$9,0),"")</f>
        <v>2</v>
      </c>
      <c r="J328" s="0" t="n">
        <f aca="false">IF($A328&lt;&gt;"",IF(MOD($A328,'Project Description'!$B$19)=0,'Project Description'!$B$19,MOD($A328,'Project Description'!$B$19)),"")</f>
        <v>7</v>
      </c>
      <c r="K328" s="16" t="n">
        <f aca="false">IF($A328&lt;&gt;"",ROUNDUP(D328/'Project Description'!$B$7,0),"")</f>
        <v>9</v>
      </c>
      <c r="L328" s="0" t="n">
        <f aca="false">IF($A328&lt;&gt;"",(K328-1)*'Project Description'!$B$17+I328,"")</f>
        <v>18</v>
      </c>
      <c r="M328" s="0" t="n">
        <f aca="false">IF($A328&lt;&gt;"",($G328-1)*'Project Description'!$B$9+$F328,"")</f>
        <v>2</v>
      </c>
      <c r="N328" s="0" t="n">
        <f aca="false">IF($A328&lt;&gt;"",IF(VLOOKUP($B328,LineNames!$A$2:$C$111,3,0)="Yes",1,0),"")</f>
        <v>0</v>
      </c>
      <c r="O328" s="0" t="n">
        <f aca="false">IF($A328&lt;&gt;"",($H328-1)*'Project Description'!$B$10+$C328,"")</f>
        <v>87</v>
      </c>
    </row>
    <row collapsed="false" customFormat="false" customHeight="true" hidden="false" ht="13.3" outlineLevel="0" r="329">
      <c r="A329" s="0" t="n">
        <f aca="false">IF(d110cc_csv!$A329&lt;&gt;"",d110cc_csv!$A329,"")</f>
        <v>328</v>
      </c>
      <c r="B329" s="0" t="n">
        <f aca="false">IF($A329&lt;&gt;"",d110cc_csv!$C329,"")</f>
        <v>6</v>
      </c>
      <c r="C329" s="0" t="n">
        <f aca="false">IF($A329&lt;&gt;"",d110cc_csv!$D329,"")</f>
        <v>8</v>
      </c>
      <c r="D329" s="0" t="n">
        <f aca="false">IF($A329&lt;&gt;"",d110cc_csv!$E329,"")</f>
        <v>33</v>
      </c>
      <c r="E329" s="0" t="n">
        <f aca="false">IF($A329&lt;&gt;"",d110cc_csv!$F329,"")</f>
        <v>3</v>
      </c>
      <c r="F329" s="0" t="n">
        <f aca="false">IF($A329&lt;&gt;"",IF(MOD($C329,'Project Description'!$B$9)=0,'Project Description'!$B$9,MOD($C329,'Project Description'!$B$9)),"")</f>
        <v>3</v>
      </c>
      <c r="G329" s="0" t="n">
        <f aca="false">IF($A329&lt;&gt;"",IF(MOD($D329,'Project Description'!$B$7)=0,'Project Description'!$B$7,MOD($D329,'Project Description'!$B$7)),"")</f>
        <v>1</v>
      </c>
      <c r="H329" s="0" t="n">
        <f aca="false">IF($A329&lt;&gt;"",IF(MOD($D329,'Project Description'!$B$8)=0,'Project Description'!$B$8,MOD($D329,'Project Description'!$B$8)),"")</f>
        <v>9</v>
      </c>
      <c r="I329" s="0" t="n">
        <f aca="false">IF($A329&lt;&gt;"",ROUNDUP($C329/'Project Description'!$B$9,0),"")</f>
        <v>2</v>
      </c>
      <c r="J329" s="0" t="n">
        <f aca="false">IF($A329&lt;&gt;"",IF(MOD($A329,'Project Description'!$B$19)=0,'Project Description'!$B$19,MOD($A329,'Project Description'!$B$19)),"")</f>
        <v>8</v>
      </c>
      <c r="K329" s="16" t="n">
        <f aca="false">IF($A329&lt;&gt;"",ROUNDUP(D329/'Project Description'!$B$7,0),"")</f>
        <v>9</v>
      </c>
      <c r="L329" s="0" t="n">
        <f aca="false">IF($A329&lt;&gt;"",(K329-1)*'Project Description'!$B$17+I329,"")</f>
        <v>18</v>
      </c>
      <c r="M329" s="0" t="n">
        <f aca="false">IF($A329&lt;&gt;"",($G329-1)*'Project Description'!$B$9+$F329,"")</f>
        <v>3</v>
      </c>
      <c r="N329" s="0" t="n">
        <f aca="false">IF($A329&lt;&gt;"",IF(VLOOKUP($B329,LineNames!$A$2:$C$111,3,0)="Yes",1,0),"")</f>
        <v>0</v>
      </c>
      <c r="O329" s="0" t="n">
        <f aca="false">IF($A329&lt;&gt;"",($H329-1)*'Project Description'!$B$10+$C329,"")</f>
        <v>88</v>
      </c>
    </row>
    <row collapsed="false" customFormat="false" customHeight="true" hidden="false" ht="13.3" outlineLevel="0" r="330">
      <c r="A330" s="0" t="n">
        <f aca="false">IF(d110cc_csv!$A330&lt;&gt;"",d110cc_csv!$A330,"")</f>
        <v>329</v>
      </c>
      <c r="B330" s="0" t="n">
        <f aca="false">IF($A330&lt;&gt;"",d110cc_csv!$C330,"")</f>
        <v>65</v>
      </c>
      <c r="C330" s="0" t="n">
        <f aca="false">IF($A330&lt;&gt;"",d110cc_csv!$D330,"")</f>
        <v>9</v>
      </c>
      <c r="D330" s="0" t="n">
        <f aca="false">IF($A330&lt;&gt;"",d110cc_csv!$E330,"")</f>
        <v>33</v>
      </c>
      <c r="E330" s="0" t="n">
        <f aca="false">IF($A330&lt;&gt;"",d110cc_csv!$F330,"")</f>
        <v>3</v>
      </c>
      <c r="F330" s="0" t="n">
        <f aca="false">IF($A330&lt;&gt;"",IF(MOD($C330,'Project Description'!$B$9)=0,'Project Description'!$B$9,MOD($C330,'Project Description'!$B$9)),"")</f>
        <v>4</v>
      </c>
      <c r="G330" s="0" t="n">
        <f aca="false">IF($A330&lt;&gt;"",IF(MOD($D330,'Project Description'!$B$7)=0,'Project Description'!$B$7,MOD($D330,'Project Description'!$B$7)),"")</f>
        <v>1</v>
      </c>
      <c r="H330" s="0" t="n">
        <f aca="false">IF($A330&lt;&gt;"",IF(MOD($D330,'Project Description'!$B$8)=0,'Project Description'!$B$8,MOD($D330,'Project Description'!$B$8)),"")</f>
        <v>9</v>
      </c>
      <c r="I330" s="0" t="n">
        <f aca="false">IF($A330&lt;&gt;"",ROUNDUP($C330/'Project Description'!$B$9,0),"")</f>
        <v>2</v>
      </c>
      <c r="J330" s="0" t="n">
        <f aca="false">IF($A330&lt;&gt;"",IF(MOD($A330,'Project Description'!$B$19)=0,'Project Description'!$B$19,MOD($A330,'Project Description'!$B$19)),"")</f>
        <v>9</v>
      </c>
      <c r="K330" s="16" t="n">
        <f aca="false">IF($A330&lt;&gt;"",ROUNDUP(D330/'Project Description'!$B$7,0),"")</f>
        <v>9</v>
      </c>
      <c r="L330" s="0" t="n">
        <f aca="false">IF($A330&lt;&gt;"",(K330-1)*'Project Description'!$B$17+I330,"")</f>
        <v>18</v>
      </c>
      <c r="M330" s="0" t="n">
        <f aca="false">IF($A330&lt;&gt;"",($G330-1)*'Project Description'!$B$9+$F330,"")</f>
        <v>4</v>
      </c>
      <c r="N330" s="0" t="n">
        <f aca="false">IF($A330&lt;&gt;"",IF(VLOOKUP($B330,LineNames!$A$2:$C$111,3,0)="Yes",1,0),"")</f>
        <v>0</v>
      </c>
      <c r="O330" s="0" t="n">
        <f aca="false">IF($A330&lt;&gt;"",($H330-1)*'Project Description'!$B$10+$C330,"")</f>
        <v>89</v>
      </c>
    </row>
    <row collapsed="false" customFormat="false" customHeight="true" hidden="false" ht="13.3" outlineLevel="0" r="331">
      <c r="A331" s="0" t="n">
        <f aca="false">IF(d110cc_csv!$A331&lt;&gt;"",d110cc_csv!$A331,"")</f>
        <v>330</v>
      </c>
      <c r="B331" s="0" t="n">
        <f aca="false">IF($A331&lt;&gt;"",d110cc_csv!$C331,"")</f>
        <v>110</v>
      </c>
      <c r="C331" s="0" t="n">
        <f aca="false">IF($A331&lt;&gt;"",d110cc_csv!$D331,"")</f>
        <v>10</v>
      </c>
      <c r="D331" s="0" t="n">
        <f aca="false">IF($A331&lt;&gt;"",d110cc_csv!$E331,"")</f>
        <v>33</v>
      </c>
      <c r="E331" s="0" t="n">
        <f aca="false">IF($A331&lt;&gt;"",d110cc_csv!$F331,"")</f>
        <v>3</v>
      </c>
      <c r="F331" s="0" t="n">
        <f aca="false">IF($A331&lt;&gt;"",IF(MOD($C331,'Project Description'!$B$9)=0,'Project Description'!$B$9,MOD($C331,'Project Description'!$B$9)),"")</f>
        <v>5</v>
      </c>
      <c r="G331" s="0" t="n">
        <f aca="false">IF($A331&lt;&gt;"",IF(MOD($D331,'Project Description'!$B$7)=0,'Project Description'!$B$7,MOD($D331,'Project Description'!$B$7)),"")</f>
        <v>1</v>
      </c>
      <c r="H331" s="0" t="n">
        <f aca="false">IF($A331&lt;&gt;"",IF(MOD($D331,'Project Description'!$B$8)=0,'Project Description'!$B$8,MOD($D331,'Project Description'!$B$8)),"")</f>
        <v>9</v>
      </c>
      <c r="I331" s="0" t="n">
        <f aca="false">IF($A331&lt;&gt;"",ROUNDUP($C331/'Project Description'!$B$9,0),"")</f>
        <v>2</v>
      </c>
      <c r="J331" s="0" t="n">
        <f aca="false">IF($A331&lt;&gt;"",IF(MOD($A331,'Project Description'!$B$19)=0,'Project Description'!$B$19,MOD($A331,'Project Description'!$B$19)),"")</f>
        <v>10</v>
      </c>
      <c r="K331" s="16" t="n">
        <f aca="false">IF($A331&lt;&gt;"",ROUNDUP(D331/'Project Description'!$B$7,0),"")</f>
        <v>9</v>
      </c>
      <c r="L331" s="0" t="n">
        <f aca="false">IF($A331&lt;&gt;"",(K331-1)*'Project Description'!$B$17+I331,"")</f>
        <v>18</v>
      </c>
      <c r="M331" s="0" t="n">
        <f aca="false">IF($A331&lt;&gt;"",($G331-1)*'Project Description'!$B$9+$F331,"")</f>
        <v>5</v>
      </c>
      <c r="N331" s="0" t="n">
        <f aca="false">IF($A331&lt;&gt;"",IF(VLOOKUP($B331,LineNames!$A$2:$C$111,3,0)="Yes",1,0),"")</f>
        <v>1</v>
      </c>
      <c r="O331" s="0" t="n">
        <f aca="false">IF($A331&lt;&gt;"",($H331-1)*'Project Description'!$B$10+$C331,"")</f>
        <v>90</v>
      </c>
    </row>
    <row collapsed="false" customFormat="false" customHeight="true" hidden="false" ht="13.3" outlineLevel="0" r="332">
      <c r="A332" s="0" t="n">
        <f aca="false">IF(d110cc_csv!$A332&lt;&gt;"",d110cc_csv!$A332,"")</f>
        <v>331</v>
      </c>
      <c r="B332" s="0" t="n">
        <f aca="false">IF($A332&lt;&gt;"",d110cc_csv!$C332,"")</f>
        <v>3</v>
      </c>
      <c r="C332" s="0" t="n">
        <f aca="false">IF($A332&lt;&gt;"",d110cc_csv!$D332,"")</f>
        <v>1</v>
      </c>
      <c r="D332" s="0" t="n">
        <f aca="false">IF($A332&lt;&gt;"",d110cc_csv!$E332,"")</f>
        <v>34</v>
      </c>
      <c r="E332" s="0" t="n">
        <f aca="false">IF($A332&lt;&gt;"",d110cc_csv!$F332,"")</f>
        <v>3</v>
      </c>
      <c r="F332" s="0" t="n">
        <f aca="false">IF($A332&lt;&gt;"",IF(MOD($C332,'Project Description'!$B$9)=0,'Project Description'!$B$9,MOD($C332,'Project Description'!$B$9)),"")</f>
        <v>1</v>
      </c>
      <c r="G332" s="0" t="n">
        <f aca="false">IF($A332&lt;&gt;"",IF(MOD($D332,'Project Description'!$B$7)=0,'Project Description'!$B$7,MOD($D332,'Project Description'!$B$7)),"")</f>
        <v>2</v>
      </c>
      <c r="H332" s="0" t="n">
        <f aca="false">IF($A332&lt;&gt;"",IF(MOD($D332,'Project Description'!$B$8)=0,'Project Description'!$B$8,MOD($D332,'Project Description'!$B$8)),"")</f>
        <v>10</v>
      </c>
      <c r="I332" s="0" t="n">
        <f aca="false">IF($A332&lt;&gt;"",ROUNDUP($C332/'Project Description'!$B$9,0),"")</f>
        <v>1</v>
      </c>
      <c r="J332" s="0" t="n">
        <f aca="false">IF($A332&lt;&gt;"",IF(MOD($A332,'Project Description'!$B$19)=0,'Project Description'!$B$19,MOD($A332,'Project Description'!$B$19)),"")</f>
        <v>11</v>
      </c>
      <c r="K332" s="16" t="n">
        <f aca="false">IF($A332&lt;&gt;"",ROUNDUP(D332/'Project Description'!$B$7,0),"")</f>
        <v>9</v>
      </c>
      <c r="L332" s="0" t="n">
        <f aca="false">IF($A332&lt;&gt;"",(K332-1)*'Project Description'!$B$17+I332,"")</f>
        <v>17</v>
      </c>
      <c r="M332" s="0" t="n">
        <f aca="false">IF($A332&lt;&gt;"",($G332-1)*'Project Description'!$B$9+$F332,"")</f>
        <v>6</v>
      </c>
      <c r="N332" s="0" t="n">
        <f aca="false">IF($A332&lt;&gt;"",IF(VLOOKUP($B332,LineNames!$A$2:$C$111,3,0)="Yes",1,0),"")</f>
        <v>0</v>
      </c>
      <c r="O332" s="0" t="n">
        <f aca="false">IF($A332&lt;&gt;"",($H332-1)*'Project Description'!$B$10+$C332,"")</f>
        <v>91</v>
      </c>
    </row>
    <row collapsed="false" customFormat="false" customHeight="true" hidden="false" ht="13.3" outlineLevel="0" r="333">
      <c r="A333" s="0" t="n">
        <f aca="false">IF(d110cc_csv!$A333&lt;&gt;"",d110cc_csv!$A333,"")</f>
        <v>332</v>
      </c>
      <c r="B333" s="0" t="n">
        <f aca="false">IF($A333&lt;&gt;"",d110cc_csv!$C333,"")</f>
        <v>30</v>
      </c>
      <c r="C333" s="0" t="n">
        <f aca="false">IF($A333&lt;&gt;"",d110cc_csv!$D333,"")</f>
        <v>2</v>
      </c>
      <c r="D333" s="0" t="n">
        <f aca="false">IF($A333&lt;&gt;"",d110cc_csv!$E333,"")</f>
        <v>34</v>
      </c>
      <c r="E333" s="0" t="n">
        <f aca="false">IF($A333&lt;&gt;"",d110cc_csv!$F333,"")</f>
        <v>3</v>
      </c>
      <c r="F333" s="0" t="n">
        <f aca="false">IF($A333&lt;&gt;"",IF(MOD($C333,'Project Description'!$B$9)=0,'Project Description'!$B$9,MOD($C333,'Project Description'!$B$9)),"")</f>
        <v>2</v>
      </c>
      <c r="G333" s="0" t="n">
        <f aca="false">IF($A333&lt;&gt;"",IF(MOD($D333,'Project Description'!$B$7)=0,'Project Description'!$B$7,MOD($D333,'Project Description'!$B$7)),"")</f>
        <v>2</v>
      </c>
      <c r="H333" s="0" t="n">
        <f aca="false">IF($A333&lt;&gt;"",IF(MOD($D333,'Project Description'!$B$8)=0,'Project Description'!$B$8,MOD($D333,'Project Description'!$B$8)),"")</f>
        <v>10</v>
      </c>
      <c r="I333" s="0" t="n">
        <f aca="false">IF($A333&lt;&gt;"",ROUNDUP($C333/'Project Description'!$B$9,0),"")</f>
        <v>1</v>
      </c>
      <c r="J333" s="0" t="n">
        <f aca="false">IF($A333&lt;&gt;"",IF(MOD($A333,'Project Description'!$B$19)=0,'Project Description'!$B$19,MOD($A333,'Project Description'!$B$19)),"")</f>
        <v>12</v>
      </c>
      <c r="K333" s="16" t="n">
        <f aca="false">IF($A333&lt;&gt;"",ROUNDUP(D333/'Project Description'!$B$7,0),"")</f>
        <v>9</v>
      </c>
      <c r="L333" s="0" t="n">
        <f aca="false">IF($A333&lt;&gt;"",(K333-1)*'Project Description'!$B$17+I333,"")</f>
        <v>17</v>
      </c>
      <c r="M333" s="0" t="n">
        <f aca="false">IF($A333&lt;&gt;"",($G333-1)*'Project Description'!$B$9+$F333,"")</f>
        <v>7</v>
      </c>
      <c r="N333" s="0" t="n">
        <f aca="false">IF($A333&lt;&gt;"",IF(VLOOKUP($B333,LineNames!$A$2:$C$111,3,0)="Yes",1,0),"")</f>
        <v>0</v>
      </c>
      <c r="O333" s="0" t="n">
        <f aca="false">IF($A333&lt;&gt;"",($H333-1)*'Project Description'!$B$10+$C333,"")</f>
        <v>92</v>
      </c>
    </row>
    <row collapsed="false" customFormat="false" customHeight="true" hidden="false" ht="13.3" outlineLevel="0" r="334">
      <c r="A334" s="0" t="n">
        <f aca="false">IF(d110cc_csv!$A334&lt;&gt;"",d110cc_csv!$A334,"")</f>
        <v>333</v>
      </c>
      <c r="B334" s="0" t="n">
        <f aca="false">IF($A334&lt;&gt;"",d110cc_csv!$C334,"")</f>
        <v>16</v>
      </c>
      <c r="C334" s="0" t="n">
        <f aca="false">IF($A334&lt;&gt;"",d110cc_csv!$D334,"")</f>
        <v>3</v>
      </c>
      <c r="D334" s="0" t="n">
        <f aca="false">IF($A334&lt;&gt;"",d110cc_csv!$E334,"")</f>
        <v>34</v>
      </c>
      <c r="E334" s="0" t="n">
        <f aca="false">IF($A334&lt;&gt;"",d110cc_csv!$F334,"")</f>
        <v>3</v>
      </c>
      <c r="F334" s="0" t="n">
        <f aca="false">IF($A334&lt;&gt;"",IF(MOD($C334,'Project Description'!$B$9)=0,'Project Description'!$B$9,MOD($C334,'Project Description'!$B$9)),"")</f>
        <v>3</v>
      </c>
      <c r="G334" s="0" t="n">
        <f aca="false">IF($A334&lt;&gt;"",IF(MOD($D334,'Project Description'!$B$7)=0,'Project Description'!$B$7,MOD($D334,'Project Description'!$B$7)),"")</f>
        <v>2</v>
      </c>
      <c r="H334" s="0" t="n">
        <f aca="false">IF($A334&lt;&gt;"",IF(MOD($D334,'Project Description'!$B$8)=0,'Project Description'!$B$8,MOD($D334,'Project Description'!$B$8)),"")</f>
        <v>10</v>
      </c>
      <c r="I334" s="0" t="n">
        <f aca="false">IF($A334&lt;&gt;"",ROUNDUP($C334/'Project Description'!$B$9,0),"")</f>
        <v>1</v>
      </c>
      <c r="J334" s="0" t="n">
        <f aca="false">IF($A334&lt;&gt;"",IF(MOD($A334,'Project Description'!$B$19)=0,'Project Description'!$B$19,MOD($A334,'Project Description'!$B$19)),"")</f>
        <v>13</v>
      </c>
      <c r="K334" s="16" t="n">
        <f aca="false">IF($A334&lt;&gt;"",ROUNDUP(D334/'Project Description'!$B$7,0),"")</f>
        <v>9</v>
      </c>
      <c r="L334" s="0" t="n">
        <f aca="false">IF($A334&lt;&gt;"",(K334-1)*'Project Description'!$B$17+I334,"")</f>
        <v>17</v>
      </c>
      <c r="M334" s="0" t="n">
        <f aca="false">IF($A334&lt;&gt;"",($G334-1)*'Project Description'!$B$9+$F334,"")</f>
        <v>8</v>
      </c>
      <c r="N334" s="0" t="n">
        <f aca="false">IF($A334&lt;&gt;"",IF(VLOOKUP($B334,LineNames!$A$2:$C$111,3,0)="Yes",1,0),"")</f>
        <v>0</v>
      </c>
      <c r="O334" s="0" t="n">
        <f aca="false">IF($A334&lt;&gt;"",($H334-1)*'Project Description'!$B$10+$C334,"")</f>
        <v>93</v>
      </c>
    </row>
    <row collapsed="false" customFormat="false" customHeight="true" hidden="false" ht="13.3" outlineLevel="0" r="335">
      <c r="A335" s="0" t="n">
        <f aca="false">IF(d110cc_csv!$A335&lt;&gt;"",d110cc_csv!$A335,"")</f>
        <v>334</v>
      </c>
      <c r="B335" s="0" t="n">
        <f aca="false">IF($A335&lt;&gt;"",d110cc_csv!$C335,"")</f>
        <v>53</v>
      </c>
      <c r="C335" s="0" t="n">
        <f aca="false">IF($A335&lt;&gt;"",d110cc_csv!$D335,"")</f>
        <v>4</v>
      </c>
      <c r="D335" s="0" t="n">
        <f aca="false">IF($A335&lt;&gt;"",d110cc_csv!$E335,"")</f>
        <v>34</v>
      </c>
      <c r="E335" s="0" t="n">
        <f aca="false">IF($A335&lt;&gt;"",d110cc_csv!$F335,"")</f>
        <v>3</v>
      </c>
      <c r="F335" s="0" t="n">
        <f aca="false">IF($A335&lt;&gt;"",IF(MOD($C335,'Project Description'!$B$9)=0,'Project Description'!$B$9,MOD($C335,'Project Description'!$B$9)),"")</f>
        <v>4</v>
      </c>
      <c r="G335" s="0" t="n">
        <f aca="false">IF($A335&lt;&gt;"",IF(MOD($D335,'Project Description'!$B$7)=0,'Project Description'!$B$7,MOD($D335,'Project Description'!$B$7)),"")</f>
        <v>2</v>
      </c>
      <c r="H335" s="0" t="n">
        <f aca="false">IF($A335&lt;&gt;"",IF(MOD($D335,'Project Description'!$B$8)=0,'Project Description'!$B$8,MOD($D335,'Project Description'!$B$8)),"")</f>
        <v>10</v>
      </c>
      <c r="I335" s="0" t="n">
        <f aca="false">IF($A335&lt;&gt;"",ROUNDUP($C335/'Project Description'!$B$9,0),"")</f>
        <v>1</v>
      </c>
      <c r="J335" s="0" t="n">
        <f aca="false">IF($A335&lt;&gt;"",IF(MOD($A335,'Project Description'!$B$19)=0,'Project Description'!$B$19,MOD($A335,'Project Description'!$B$19)),"")</f>
        <v>14</v>
      </c>
      <c r="K335" s="16" t="n">
        <f aca="false">IF($A335&lt;&gt;"",ROUNDUP(D335/'Project Description'!$B$7,0),"")</f>
        <v>9</v>
      </c>
      <c r="L335" s="0" t="n">
        <f aca="false">IF($A335&lt;&gt;"",(K335-1)*'Project Description'!$B$17+I335,"")</f>
        <v>17</v>
      </c>
      <c r="M335" s="0" t="n">
        <f aca="false">IF($A335&lt;&gt;"",($G335-1)*'Project Description'!$B$9+$F335,"")</f>
        <v>9</v>
      </c>
      <c r="N335" s="0" t="n">
        <f aca="false">IF($A335&lt;&gt;"",IF(VLOOKUP($B335,LineNames!$A$2:$C$111,3,0)="Yes",1,0),"")</f>
        <v>0</v>
      </c>
      <c r="O335" s="0" t="n">
        <f aca="false">IF($A335&lt;&gt;"",($H335-1)*'Project Description'!$B$10+$C335,"")</f>
        <v>94</v>
      </c>
    </row>
    <row collapsed="false" customFormat="false" customHeight="true" hidden="false" ht="13.3" outlineLevel="0" r="336">
      <c r="A336" s="0" t="n">
        <f aca="false">IF(d110cc_csv!$A336&lt;&gt;"",d110cc_csv!$A336,"")</f>
        <v>335</v>
      </c>
      <c r="B336" s="0" t="n">
        <f aca="false">IF($A336&lt;&gt;"",d110cc_csv!$C336,"")</f>
        <v>110</v>
      </c>
      <c r="C336" s="0" t="n">
        <f aca="false">IF($A336&lt;&gt;"",d110cc_csv!$D336,"")</f>
        <v>5</v>
      </c>
      <c r="D336" s="0" t="n">
        <f aca="false">IF($A336&lt;&gt;"",d110cc_csv!$E336,"")</f>
        <v>34</v>
      </c>
      <c r="E336" s="0" t="n">
        <f aca="false">IF($A336&lt;&gt;"",d110cc_csv!$F336,"")</f>
        <v>3</v>
      </c>
      <c r="F336" s="0" t="n">
        <f aca="false">IF($A336&lt;&gt;"",IF(MOD($C336,'Project Description'!$B$9)=0,'Project Description'!$B$9,MOD($C336,'Project Description'!$B$9)),"")</f>
        <v>5</v>
      </c>
      <c r="G336" s="0" t="n">
        <f aca="false">IF($A336&lt;&gt;"",IF(MOD($D336,'Project Description'!$B$7)=0,'Project Description'!$B$7,MOD($D336,'Project Description'!$B$7)),"")</f>
        <v>2</v>
      </c>
      <c r="H336" s="0" t="n">
        <f aca="false">IF($A336&lt;&gt;"",IF(MOD($D336,'Project Description'!$B$8)=0,'Project Description'!$B$8,MOD($D336,'Project Description'!$B$8)),"")</f>
        <v>10</v>
      </c>
      <c r="I336" s="0" t="n">
        <f aca="false">IF($A336&lt;&gt;"",ROUNDUP($C336/'Project Description'!$B$9,0),"")</f>
        <v>1</v>
      </c>
      <c r="J336" s="0" t="n">
        <f aca="false">IF($A336&lt;&gt;"",IF(MOD($A336,'Project Description'!$B$19)=0,'Project Description'!$B$19,MOD($A336,'Project Description'!$B$19)),"")</f>
        <v>15</v>
      </c>
      <c r="K336" s="16" t="n">
        <f aca="false">IF($A336&lt;&gt;"",ROUNDUP(D336/'Project Description'!$B$7,0),"")</f>
        <v>9</v>
      </c>
      <c r="L336" s="0" t="n">
        <f aca="false">IF($A336&lt;&gt;"",(K336-1)*'Project Description'!$B$17+I336,"")</f>
        <v>17</v>
      </c>
      <c r="M336" s="0" t="n">
        <f aca="false">IF($A336&lt;&gt;"",($G336-1)*'Project Description'!$B$9+$F336,"")</f>
        <v>10</v>
      </c>
      <c r="N336" s="0" t="n">
        <f aca="false">IF($A336&lt;&gt;"",IF(VLOOKUP($B336,LineNames!$A$2:$C$111,3,0)="Yes",1,0),"")</f>
        <v>1</v>
      </c>
      <c r="O336" s="0" t="n">
        <f aca="false">IF($A336&lt;&gt;"",($H336-1)*'Project Description'!$B$10+$C336,"")</f>
        <v>95</v>
      </c>
    </row>
    <row collapsed="false" customFormat="false" customHeight="true" hidden="false" ht="13.3" outlineLevel="0" r="337">
      <c r="A337" s="0" t="n">
        <f aca="false">IF(d110cc_csv!$A337&lt;&gt;"",d110cc_csv!$A337,"")</f>
        <v>336</v>
      </c>
      <c r="B337" s="0" t="n">
        <f aca="false">IF($A337&lt;&gt;"",d110cc_csv!$C337,"")</f>
        <v>36</v>
      </c>
      <c r="C337" s="0" t="n">
        <f aca="false">IF($A337&lt;&gt;"",d110cc_csv!$D337,"")</f>
        <v>6</v>
      </c>
      <c r="D337" s="0" t="n">
        <f aca="false">IF($A337&lt;&gt;"",d110cc_csv!$E337,"")</f>
        <v>34</v>
      </c>
      <c r="E337" s="0" t="n">
        <f aca="false">IF($A337&lt;&gt;"",d110cc_csv!$F337,"")</f>
        <v>3</v>
      </c>
      <c r="F337" s="0" t="n">
        <f aca="false">IF($A337&lt;&gt;"",IF(MOD($C337,'Project Description'!$B$9)=0,'Project Description'!$B$9,MOD($C337,'Project Description'!$B$9)),"")</f>
        <v>1</v>
      </c>
      <c r="G337" s="0" t="n">
        <f aca="false">IF($A337&lt;&gt;"",IF(MOD($D337,'Project Description'!$B$7)=0,'Project Description'!$B$7,MOD($D337,'Project Description'!$B$7)),"")</f>
        <v>2</v>
      </c>
      <c r="H337" s="0" t="n">
        <f aca="false">IF($A337&lt;&gt;"",IF(MOD($D337,'Project Description'!$B$8)=0,'Project Description'!$B$8,MOD($D337,'Project Description'!$B$8)),"")</f>
        <v>10</v>
      </c>
      <c r="I337" s="0" t="n">
        <f aca="false">IF($A337&lt;&gt;"",ROUNDUP($C337/'Project Description'!$B$9,0),"")</f>
        <v>2</v>
      </c>
      <c r="J337" s="0" t="n">
        <f aca="false">IF($A337&lt;&gt;"",IF(MOD($A337,'Project Description'!$B$19)=0,'Project Description'!$B$19,MOD($A337,'Project Description'!$B$19)),"")</f>
        <v>16</v>
      </c>
      <c r="K337" s="16" t="n">
        <f aca="false">IF($A337&lt;&gt;"",ROUNDUP(D337/'Project Description'!$B$7,0),"")</f>
        <v>9</v>
      </c>
      <c r="L337" s="0" t="n">
        <f aca="false">IF($A337&lt;&gt;"",(K337-1)*'Project Description'!$B$17+I337,"")</f>
        <v>18</v>
      </c>
      <c r="M337" s="0" t="n">
        <f aca="false">IF($A337&lt;&gt;"",($G337-1)*'Project Description'!$B$9+$F337,"")</f>
        <v>6</v>
      </c>
      <c r="N337" s="0" t="n">
        <f aca="false">IF($A337&lt;&gt;"",IF(VLOOKUP($B337,LineNames!$A$2:$C$111,3,0)="Yes",1,0),"")</f>
        <v>0</v>
      </c>
      <c r="O337" s="0" t="n">
        <f aca="false">IF($A337&lt;&gt;"",($H337-1)*'Project Description'!$B$10+$C337,"")</f>
        <v>96</v>
      </c>
    </row>
    <row collapsed="false" customFormat="false" customHeight="true" hidden="false" ht="13.3" outlineLevel="0" r="338">
      <c r="A338" s="0" t="n">
        <f aca="false">IF(d110cc_csv!$A338&lt;&gt;"",d110cc_csv!$A338,"")</f>
        <v>337</v>
      </c>
      <c r="B338" s="0" t="n">
        <f aca="false">IF($A338&lt;&gt;"",d110cc_csv!$C338,"")</f>
        <v>97</v>
      </c>
      <c r="C338" s="0" t="n">
        <f aca="false">IF($A338&lt;&gt;"",d110cc_csv!$D338,"")</f>
        <v>7</v>
      </c>
      <c r="D338" s="0" t="n">
        <f aca="false">IF($A338&lt;&gt;"",d110cc_csv!$E338,"")</f>
        <v>34</v>
      </c>
      <c r="E338" s="0" t="n">
        <f aca="false">IF($A338&lt;&gt;"",d110cc_csv!$F338,"")</f>
        <v>3</v>
      </c>
      <c r="F338" s="0" t="n">
        <f aca="false">IF($A338&lt;&gt;"",IF(MOD($C338,'Project Description'!$B$9)=0,'Project Description'!$B$9,MOD($C338,'Project Description'!$B$9)),"")</f>
        <v>2</v>
      </c>
      <c r="G338" s="0" t="n">
        <f aca="false">IF($A338&lt;&gt;"",IF(MOD($D338,'Project Description'!$B$7)=0,'Project Description'!$B$7,MOD($D338,'Project Description'!$B$7)),"")</f>
        <v>2</v>
      </c>
      <c r="H338" s="0" t="n">
        <f aca="false">IF($A338&lt;&gt;"",IF(MOD($D338,'Project Description'!$B$8)=0,'Project Description'!$B$8,MOD($D338,'Project Description'!$B$8)),"")</f>
        <v>10</v>
      </c>
      <c r="I338" s="0" t="n">
        <f aca="false">IF($A338&lt;&gt;"",ROUNDUP($C338/'Project Description'!$B$9,0),"")</f>
        <v>2</v>
      </c>
      <c r="J338" s="0" t="n">
        <f aca="false">IF($A338&lt;&gt;"",IF(MOD($A338,'Project Description'!$B$19)=0,'Project Description'!$B$19,MOD($A338,'Project Description'!$B$19)),"")</f>
        <v>17</v>
      </c>
      <c r="K338" s="16" t="n">
        <f aca="false">IF($A338&lt;&gt;"",ROUNDUP(D338/'Project Description'!$B$7,0),"")</f>
        <v>9</v>
      </c>
      <c r="L338" s="0" t="n">
        <f aca="false">IF($A338&lt;&gt;"",(K338-1)*'Project Description'!$B$17+I338,"")</f>
        <v>18</v>
      </c>
      <c r="M338" s="0" t="n">
        <f aca="false">IF($A338&lt;&gt;"",($G338-1)*'Project Description'!$B$9+$F338,"")</f>
        <v>7</v>
      </c>
      <c r="N338" s="0" t="n">
        <f aca="false">IF($A338&lt;&gt;"",IF(VLOOKUP($B338,LineNames!$A$2:$C$111,3,0)="Yes",1,0),"")</f>
        <v>0</v>
      </c>
      <c r="O338" s="0" t="n">
        <f aca="false">IF($A338&lt;&gt;"",($H338-1)*'Project Description'!$B$10+$C338,"")</f>
        <v>97</v>
      </c>
    </row>
    <row collapsed="false" customFormat="false" customHeight="true" hidden="false" ht="13.3" outlineLevel="0" r="339">
      <c r="A339" s="0" t="n">
        <f aca="false">IF(d110cc_csv!$A339&lt;&gt;"",d110cc_csv!$A339,"")</f>
        <v>338</v>
      </c>
      <c r="B339" s="0" t="n">
        <f aca="false">IF($A339&lt;&gt;"",d110cc_csv!$C339,"")</f>
        <v>84</v>
      </c>
      <c r="C339" s="0" t="n">
        <f aca="false">IF($A339&lt;&gt;"",d110cc_csv!$D339,"")</f>
        <v>8</v>
      </c>
      <c r="D339" s="0" t="n">
        <f aca="false">IF($A339&lt;&gt;"",d110cc_csv!$E339,"")</f>
        <v>34</v>
      </c>
      <c r="E339" s="0" t="n">
        <f aca="false">IF($A339&lt;&gt;"",d110cc_csv!$F339,"")</f>
        <v>3</v>
      </c>
      <c r="F339" s="0" t="n">
        <f aca="false">IF($A339&lt;&gt;"",IF(MOD($C339,'Project Description'!$B$9)=0,'Project Description'!$B$9,MOD($C339,'Project Description'!$B$9)),"")</f>
        <v>3</v>
      </c>
      <c r="G339" s="0" t="n">
        <f aca="false">IF($A339&lt;&gt;"",IF(MOD($D339,'Project Description'!$B$7)=0,'Project Description'!$B$7,MOD($D339,'Project Description'!$B$7)),"")</f>
        <v>2</v>
      </c>
      <c r="H339" s="0" t="n">
        <f aca="false">IF($A339&lt;&gt;"",IF(MOD($D339,'Project Description'!$B$8)=0,'Project Description'!$B$8,MOD($D339,'Project Description'!$B$8)),"")</f>
        <v>10</v>
      </c>
      <c r="I339" s="0" t="n">
        <f aca="false">IF($A339&lt;&gt;"",ROUNDUP($C339/'Project Description'!$B$9,0),"")</f>
        <v>2</v>
      </c>
      <c r="J339" s="0" t="n">
        <f aca="false">IF($A339&lt;&gt;"",IF(MOD($A339,'Project Description'!$B$19)=0,'Project Description'!$B$19,MOD($A339,'Project Description'!$B$19)),"")</f>
        <v>18</v>
      </c>
      <c r="K339" s="16" t="n">
        <f aca="false">IF($A339&lt;&gt;"",ROUNDUP(D339/'Project Description'!$B$7,0),"")</f>
        <v>9</v>
      </c>
      <c r="L339" s="0" t="n">
        <f aca="false">IF($A339&lt;&gt;"",(K339-1)*'Project Description'!$B$17+I339,"")</f>
        <v>18</v>
      </c>
      <c r="M339" s="0" t="n">
        <f aca="false">IF($A339&lt;&gt;"",($G339-1)*'Project Description'!$B$9+$F339,"")</f>
        <v>8</v>
      </c>
      <c r="N339" s="0" t="n">
        <f aca="false">IF($A339&lt;&gt;"",IF(VLOOKUP($B339,LineNames!$A$2:$C$111,3,0)="Yes",1,0),"")</f>
        <v>0</v>
      </c>
      <c r="O339" s="0" t="n">
        <f aca="false">IF($A339&lt;&gt;"",($H339-1)*'Project Description'!$B$10+$C339,"")</f>
        <v>98</v>
      </c>
    </row>
    <row collapsed="false" customFormat="false" customHeight="true" hidden="false" ht="13.3" outlineLevel="0" r="340">
      <c r="A340" s="0" t="n">
        <f aca="false">IF(d110cc_csv!$A340&lt;&gt;"",d110cc_csv!$A340,"")</f>
        <v>339</v>
      </c>
      <c r="B340" s="0" t="n">
        <f aca="false">IF($A340&lt;&gt;"",d110cc_csv!$C340,"")</f>
        <v>22</v>
      </c>
      <c r="C340" s="0" t="n">
        <f aca="false">IF($A340&lt;&gt;"",d110cc_csv!$D340,"")</f>
        <v>9</v>
      </c>
      <c r="D340" s="0" t="n">
        <f aca="false">IF($A340&lt;&gt;"",d110cc_csv!$E340,"")</f>
        <v>34</v>
      </c>
      <c r="E340" s="0" t="n">
        <f aca="false">IF($A340&lt;&gt;"",d110cc_csv!$F340,"")</f>
        <v>3</v>
      </c>
      <c r="F340" s="0" t="n">
        <f aca="false">IF($A340&lt;&gt;"",IF(MOD($C340,'Project Description'!$B$9)=0,'Project Description'!$B$9,MOD($C340,'Project Description'!$B$9)),"")</f>
        <v>4</v>
      </c>
      <c r="G340" s="0" t="n">
        <f aca="false">IF($A340&lt;&gt;"",IF(MOD($D340,'Project Description'!$B$7)=0,'Project Description'!$B$7,MOD($D340,'Project Description'!$B$7)),"")</f>
        <v>2</v>
      </c>
      <c r="H340" s="0" t="n">
        <f aca="false">IF($A340&lt;&gt;"",IF(MOD($D340,'Project Description'!$B$8)=0,'Project Description'!$B$8,MOD($D340,'Project Description'!$B$8)),"")</f>
        <v>10</v>
      </c>
      <c r="I340" s="0" t="n">
        <f aca="false">IF($A340&lt;&gt;"",ROUNDUP($C340/'Project Description'!$B$9,0),"")</f>
        <v>2</v>
      </c>
      <c r="J340" s="0" t="n">
        <f aca="false">IF($A340&lt;&gt;"",IF(MOD($A340,'Project Description'!$B$19)=0,'Project Description'!$B$19,MOD($A340,'Project Description'!$B$19)),"")</f>
        <v>19</v>
      </c>
      <c r="K340" s="16" t="n">
        <f aca="false">IF($A340&lt;&gt;"",ROUNDUP(D340/'Project Description'!$B$7,0),"")</f>
        <v>9</v>
      </c>
      <c r="L340" s="0" t="n">
        <f aca="false">IF($A340&lt;&gt;"",(K340-1)*'Project Description'!$B$17+I340,"")</f>
        <v>18</v>
      </c>
      <c r="M340" s="0" t="n">
        <f aca="false">IF($A340&lt;&gt;"",($G340-1)*'Project Description'!$B$9+$F340,"")</f>
        <v>9</v>
      </c>
      <c r="N340" s="0" t="n">
        <f aca="false">IF($A340&lt;&gt;"",IF(VLOOKUP($B340,LineNames!$A$2:$C$111,3,0)="Yes",1,0),"")</f>
        <v>0</v>
      </c>
      <c r="O340" s="0" t="n">
        <f aca="false">IF($A340&lt;&gt;"",($H340-1)*'Project Description'!$B$10+$C340,"")</f>
        <v>99</v>
      </c>
    </row>
    <row collapsed="false" customFormat="false" customHeight="true" hidden="false" ht="13.3" outlineLevel="0" r="341">
      <c r="A341" s="0" t="n">
        <f aca="false">IF(d110cc_csv!$A341&lt;&gt;"",d110cc_csv!$A341,"")</f>
        <v>340</v>
      </c>
      <c r="B341" s="0" t="n">
        <f aca="false">IF($A341&lt;&gt;"",d110cc_csv!$C341,"")</f>
        <v>98</v>
      </c>
      <c r="C341" s="0" t="n">
        <f aca="false">IF($A341&lt;&gt;"",d110cc_csv!$D341,"")</f>
        <v>10</v>
      </c>
      <c r="D341" s="0" t="n">
        <f aca="false">IF($A341&lt;&gt;"",d110cc_csv!$E341,"")</f>
        <v>34</v>
      </c>
      <c r="E341" s="0" t="n">
        <f aca="false">IF($A341&lt;&gt;"",d110cc_csv!$F341,"")</f>
        <v>3</v>
      </c>
      <c r="F341" s="0" t="n">
        <f aca="false">IF($A341&lt;&gt;"",IF(MOD($C341,'Project Description'!$B$9)=0,'Project Description'!$B$9,MOD($C341,'Project Description'!$B$9)),"")</f>
        <v>5</v>
      </c>
      <c r="G341" s="0" t="n">
        <f aca="false">IF($A341&lt;&gt;"",IF(MOD($D341,'Project Description'!$B$7)=0,'Project Description'!$B$7,MOD($D341,'Project Description'!$B$7)),"")</f>
        <v>2</v>
      </c>
      <c r="H341" s="0" t="n">
        <f aca="false">IF($A341&lt;&gt;"",IF(MOD($D341,'Project Description'!$B$8)=0,'Project Description'!$B$8,MOD($D341,'Project Description'!$B$8)),"")</f>
        <v>10</v>
      </c>
      <c r="I341" s="0" t="n">
        <f aca="false">IF($A341&lt;&gt;"",ROUNDUP($C341/'Project Description'!$B$9,0),"")</f>
        <v>2</v>
      </c>
      <c r="J341" s="0" t="n">
        <f aca="false">IF($A341&lt;&gt;"",IF(MOD($A341,'Project Description'!$B$19)=0,'Project Description'!$B$19,MOD($A341,'Project Description'!$B$19)),"")</f>
        <v>20</v>
      </c>
      <c r="K341" s="16" t="n">
        <f aca="false">IF($A341&lt;&gt;"",ROUNDUP(D341/'Project Description'!$B$7,0),"")</f>
        <v>9</v>
      </c>
      <c r="L341" s="0" t="n">
        <f aca="false">IF($A341&lt;&gt;"",(K341-1)*'Project Description'!$B$17+I341,"")</f>
        <v>18</v>
      </c>
      <c r="M341" s="0" t="n">
        <f aca="false">IF($A341&lt;&gt;"",($G341-1)*'Project Description'!$B$9+$F341,"")</f>
        <v>10</v>
      </c>
      <c r="N341" s="0" t="n">
        <f aca="false">IF($A341&lt;&gt;"",IF(VLOOKUP($B341,LineNames!$A$2:$C$111,3,0)="Yes",1,0),"")</f>
        <v>0</v>
      </c>
      <c r="O341" s="0" t="n">
        <f aca="false">IF($A341&lt;&gt;"",($H341-1)*'Project Description'!$B$10+$C341,"")</f>
        <v>100</v>
      </c>
    </row>
    <row collapsed="false" customFormat="false" customHeight="true" hidden="false" ht="13.3" outlineLevel="0" r="342">
      <c r="A342" s="0" t="n">
        <f aca="false">IF(d110cc_csv!$A342&lt;&gt;"",d110cc_csv!$A342,"")</f>
        <v>341</v>
      </c>
      <c r="B342" s="0" t="n">
        <f aca="false">IF($A342&lt;&gt;"",d110cc_csv!$C342,"")</f>
        <v>8</v>
      </c>
      <c r="C342" s="0" t="n">
        <f aca="false">IF($A342&lt;&gt;"",d110cc_csv!$D342,"")</f>
        <v>1</v>
      </c>
      <c r="D342" s="0" t="n">
        <f aca="false">IF($A342&lt;&gt;"",d110cc_csv!$E342,"")</f>
        <v>35</v>
      </c>
      <c r="E342" s="0" t="n">
        <f aca="false">IF($A342&lt;&gt;"",d110cc_csv!$F342,"")</f>
        <v>3</v>
      </c>
      <c r="F342" s="0" t="n">
        <f aca="false">IF($A342&lt;&gt;"",IF(MOD($C342,'Project Description'!$B$9)=0,'Project Description'!$B$9,MOD($C342,'Project Description'!$B$9)),"")</f>
        <v>1</v>
      </c>
      <c r="G342" s="0" t="n">
        <f aca="false">IF($A342&lt;&gt;"",IF(MOD($D342,'Project Description'!$B$7)=0,'Project Description'!$B$7,MOD($D342,'Project Description'!$B$7)),"")</f>
        <v>3</v>
      </c>
      <c r="H342" s="0" t="n">
        <f aca="false">IF($A342&lt;&gt;"",IF(MOD($D342,'Project Description'!$B$8)=0,'Project Description'!$B$8,MOD($D342,'Project Description'!$B$8)),"")</f>
        <v>11</v>
      </c>
      <c r="I342" s="0" t="n">
        <f aca="false">IF($A342&lt;&gt;"",ROUNDUP($C342/'Project Description'!$B$9,0),"")</f>
        <v>1</v>
      </c>
      <c r="J342" s="0" t="n">
        <f aca="false">IF($A342&lt;&gt;"",IF(MOD($A342,'Project Description'!$B$19)=0,'Project Description'!$B$19,MOD($A342,'Project Description'!$B$19)),"")</f>
        <v>21</v>
      </c>
      <c r="K342" s="16" t="n">
        <f aca="false">IF($A342&lt;&gt;"",ROUNDUP(D342/'Project Description'!$B$7,0),"")</f>
        <v>9</v>
      </c>
      <c r="L342" s="0" t="n">
        <f aca="false">IF($A342&lt;&gt;"",(K342-1)*'Project Description'!$B$17+I342,"")</f>
        <v>17</v>
      </c>
      <c r="M342" s="0" t="n">
        <f aca="false">IF($A342&lt;&gt;"",($G342-1)*'Project Description'!$B$9+$F342,"")</f>
        <v>11</v>
      </c>
      <c r="N342" s="0" t="n">
        <f aca="false">IF($A342&lt;&gt;"",IF(VLOOKUP($B342,LineNames!$A$2:$C$111,3,0)="Yes",1,0),"")</f>
        <v>0</v>
      </c>
      <c r="O342" s="0" t="n">
        <f aca="false">IF($A342&lt;&gt;"",($H342-1)*'Project Description'!$B$10+$C342,"")</f>
        <v>101</v>
      </c>
    </row>
    <row collapsed="false" customFormat="false" customHeight="true" hidden="false" ht="13.3" outlineLevel="0" r="343">
      <c r="A343" s="0" t="n">
        <f aca="false">IF(d110cc_csv!$A343&lt;&gt;"",d110cc_csv!$A343,"")</f>
        <v>342</v>
      </c>
      <c r="B343" s="0" t="n">
        <f aca="false">IF($A343&lt;&gt;"",d110cc_csv!$C343,"")</f>
        <v>43</v>
      </c>
      <c r="C343" s="0" t="n">
        <f aca="false">IF($A343&lt;&gt;"",d110cc_csv!$D343,"")</f>
        <v>2</v>
      </c>
      <c r="D343" s="0" t="n">
        <f aca="false">IF($A343&lt;&gt;"",d110cc_csv!$E343,"")</f>
        <v>35</v>
      </c>
      <c r="E343" s="0" t="n">
        <f aca="false">IF($A343&lt;&gt;"",d110cc_csv!$F343,"")</f>
        <v>3</v>
      </c>
      <c r="F343" s="0" t="n">
        <f aca="false">IF($A343&lt;&gt;"",IF(MOD($C343,'Project Description'!$B$9)=0,'Project Description'!$B$9,MOD($C343,'Project Description'!$B$9)),"")</f>
        <v>2</v>
      </c>
      <c r="G343" s="0" t="n">
        <f aca="false">IF($A343&lt;&gt;"",IF(MOD($D343,'Project Description'!$B$7)=0,'Project Description'!$B$7,MOD($D343,'Project Description'!$B$7)),"")</f>
        <v>3</v>
      </c>
      <c r="H343" s="0" t="n">
        <f aca="false">IF($A343&lt;&gt;"",IF(MOD($D343,'Project Description'!$B$8)=0,'Project Description'!$B$8,MOD($D343,'Project Description'!$B$8)),"")</f>
        <v>11</v>
      </c>
      <c r="I343" s="0" t="n">
        <f aca="false">IF($A343&lt;&gt;"",ROUNDUP($C343/'Project Description'!$B$9,0),"")</f>
        <v>1</v>
      </c>
      <c r="J343" s="0" t="n">
        <f aca="false">IF($A343&lt;&gt;"",IF(MOD($A343,'Project Description'!$B$19)=0,'Project Description'!$B$19,MOD($A343,'Project Description'!$B$19)),"")</f>
        <v>22</v>
      </c>
      <c r="K343" s="16" t="n">
        <f aca="false">IF($A343&lt;&gt;"",ROUNDUP(D343/'Project Description'!$B$7,0),"")</f>
        <v>9</v>
      </c>
      <c r="L343" s="0" t="n">
        <f aca="false">IF($A343&lt;&gt;"",(K343-1)*'Project Description'!$B$17+I343,"")</f>
        <v>17</v>
      </c>
      <c r="M343" s="0" t="n">
        <f aca="false">IF($A343&lt;&gt;"",($G343-1)*'Project Description'!$B$9+$F343,"")</f>
        <v>12</v>
      </c>
      <c r="N343" s="0" t="n">
        <f aca="false">IF($A343&lt;&gt;"",IF(VLOOKUP($B343,LineNames!$A$2:$C$111,3,0)="Yes",1,0),"")</f>
        <v>0</v>
      </c>
      <c r="O343" s="0" t="n">
        <f aca="false">IF($A343&lt;&gt;"",($H343-1)*'Project Description'!$B$10+$C343,"")</f>
        <v>102</v>
      </c>
    </row>
    <row collapsed="false" customFormat="false" customHeight="true" hidden="false" ht="13.3" outlineLevel="0" r="344">
      <c r="A344" s="0" t="n">
        <f aca="false">IF(d110cc_csv!$A344&lt;&gt;"",d110cc_csv!$A344,"")</f>
        <v>343</v>
      </c>
      <c r="B344" s="0" t="n">
        <f aca="false">IF($A344&lt;&gt;"",d110cc_csv!$C344,"")</f>
        <v>101</v>
      </c>
      <c r="C344" s="0" t="n">
        <f aca="false">IF($A344&lt;&gt;"",d110cc_csv!$D344,"")</f>
        <v>3</v>
      </c>
      <c r="D344" s="0" t="n">
        <f aca="false">IF($A344&lt;&gt;"",d110cc_csv!$E344,"")</f>
        <v>35</v>
      </c>
      <c r="E344" s="0" t="n">
        <f aca="false">IF($A344&lt;&gt;"",d110cc_csv!$F344,"")</f>
        <v>3</v>
      </c>
      <c r="F344" s="0" t="n">
        <f aca="false">IF($A344&lt;&gt;"",IF(MOD($C344,'Project Description'!$B$9)=0,'Project Description'!$B$9,MOD($C344,'Project Description'!$B$9)),"")</f>
        <v>3</v>
      </c>
      <c r="G344" s="0" t="n">
        <f aca="false">IF($A344&lt;&gt;"",IF(MOD($D344,'Project Description'!$B$7)=0,'Project Description'!$B$7,MOD($D344,'Project Description'!$B$7)),"")</f>
        <v>3</v>
      </c>
      <c r="H344" s="0" t="n">
        <f aca="false">IF($A344&lt;&gt;"",IF(MOD($D344,'Project Description'!$B$8)=0,'Project Description'!$B$8,MOD($D344,'Project Description'!$B$8)),"")</f>
        <v>11</v>
      </c>
      <c r="I344" s="0" t="n">
        <f aca="false">IF($A344&lt;&gt;"",ROUNDUP($C344/'Project Description'!$B$9,0),"")</f>
        <v>1</v>
      </c>
      <c r="J344" s="0" t="n">
        <f aca="false">IF($A344&lt;&gt;"",IF(MOD($A344,'Project Description'!$B$19)=0,'Project Description'!$B$19,MOD($A344,'Project Description'!$B$19)),"")</f>
        <v>23</v>
      </c>
      <c r="K344" s="16" t="n">
        <f aca="false">IF($A344&lt;&gt;"",ROUNDUP(D344/'Project Description'!$B$7,0),"")</f>
        <v>9</v>
      </c>
      <c r="L344" s="0" t="n">
        <f aca="false">IF($A344&lt;&gt;"",(K344-1)*'Project Description'!$B$17+I344,"")</f>
        <v>17</v>
      </c>
      <c r="M344" s="0" t="n">
        <f aca="false">IF($A344&lt;&gt;"",($G344-1)*'Project Description'!$B$9+$F344,"")</f>
        <v>13</v>
      </c>
      <c r="N344" s="0" t="n">
        <f aca="false">IF($A344&lt;&gt;"",IF(VLOOKUP($B344,LineNames!$A$2:$C$111,3,0)="Yes",1,0),"")</f>
        <v>0</v>
      </c>
      <c r="O344" s="0" t="n">
        <f aca="false">IF($A344&lt;&gt;"",($H344-1)*'Project Description'!$B$10+$C344,"")</f>
        <v>103</v>
      </c>
    </row>
    <row collapsed="false" customFormat="false" customHeight="true" hidden="false" ht="13.3" outlineLevel="0" r="345">
      <c r="A345" s="0" t="n">
        <f aca="false">IF(d110cc_csv!$A345&lt;&gt;"",d110cc_csv!$A345,"")</f>
        <v>344</v>
      </c>
      <c r="B345" s="0" t="n">
        <f aca="false">IF($A345&lt;&gt;"",d110cc_csv!$C345,"")</f>
        <v>50</v>
      </c>
      <c r="C345" s="0" t="n">
        <f aca="false">IF($A345&lt;&gt;"",d110cc_csv!$D345,"")</f>
        <v>4</v>
      </c>
      <c r="D345" s="0" t="n">
        <f aca="false">IF($A345&lt;&gt;"",d110cc_csv!$E345,"")</f>
        <v>35</v>
      </c>
      <c r="E345" s="0" t="n">
        <f aca="false">IF($A345&lt;&gt;"",d110cc_csv!$F345,"")</f>
        <v>3</v>
      </c>
      <c r="F345" s="0" t="n">
        <f aca="false">IF($A345&lt;&gt;"",IF(MOD($C345,'Project Description'!$B$9)=0,'Project Description'!$B$9,MOD($C345,'Project Description'!$B$9)),"")</f>
        <v>4</v>
      </c>
      <c r="G345" s="0" t="n">
        <f aca="false">IF($A345&lt;&gt;"",IF(MOD($D345,'Project Description'!$B$7)=0,'Project Description'!$B$7,MOD($D345,'Project Description'!$B$7)),"")</f>
        <v>3</v>
      </c>
      <c r="H345" s="0" t="n">
        <f aca="false">IF($A345&lt;&gt;"",IF(MOD($D345,'Project Description'!$B$8)=0,'Project Description'!$B$8,MOD($D345,'Project Description'!$B$8)),"")</f>
        <v>11</v>
      </c>
      <c r="I345" s="0" t="n">
        <f aca="false">IF($A345&lt;&gt;"",ROUNDUP($C345/'Project Description'!$B$9,0),"")</f>
        <v>1</v>
      </c>
      <c r="J345" s="0" t="n">
        <f aca="false">IF($A345&lt;&gt;"",IF(MOD($A345,'Project Description'!$B$19)=0,'Project Description'!$B$19,MOD($A345,'Project Description'!$B$19)),"")</f>
        <v>24</v>
      </c>
      <c r="K345" s="16" t="n">
        <f aca="false">IF($A345&lt;&gt;"",ROUNDUP(D345/'Project Description'!$B$7,0),"")</f>
        <v>9</v>
      </c>
      <c r="L345" s="0" t="n">
        <f aca="false">IF($A345&lt;&gt;"",(K345-1)*'Project Description'!$B$17+I345,"")</f>
        <v>17</v>
      </c>
      <c r="M345" s="0" t="n">
        <f aca="false">IF($A345&lt;&gt;"",($G345-1)*'Project Description'!$B$9+$F345,"")</f>
        <v>14</v>
      </c>
      <c r="N345" s="0" t="n">
        <f aca="false">IF($A345&lt;&gt;"",IF(VLOOKUP($B345,LineNames!$A$2:$C$111,3,0)="Yes",1,0),"")</f>
        <v>0</v>
      </c>
      <c r="O345" s="0" t="n">
        <f aca="false">IF($A345&lt;&gt;"",($H345-1)*'Project Description'!$B$10+$C345,"")</f>
        <v>104</v>
      </c>
    </row>
    <row collapsed="false" customFormat="false" customHeight="true" hidden="false" ht="13.3" outlineLevel="0" r="346">
      <c r="A346" s="0" t="n">
        <f aca="false">IF(d110cc_csv!$A346&lt;&gt;"",d110cc_csv!$A346,"")</f>
        <v>345</v>
      </c>
      <c r="B346" s="0" t="n">
        <f aca="false">IF($A346&lt;&gt;"",d110cc_csv!$C346,"")</f>
        <v>26</v>
      </c>
      <c r="C346" s="0" t="n">
        <f aca="false">IF($A346&lt;&gt;"",d110cc_csv!$D346,"")</f>
        <v>5</v>
      </c>
      <c r="D346" s="0" t="n">
        <f aca="false">IF($A346&lt;&gt;"",d110cc_csv!$E346,"")</f>
        <v>35</v>
      </c>
      <c r="E346" s="0" t="n">
        <f aca="false">IF($A346&lt;&gt;"",d110cc_csv!$F346,"")</f>
        <v>3</v>
      </c>
      <c r="F346" s="0" t="n">
        <f aca="false">IF($A346&lt;&gt;"",IF(MOD($C346,'Project Description'!$B$9)=0,'Project Description'!$B$9,MOD($C346,'Project Description'!$B$9)),"")</f>
        <v>5</v>
      </c>
      <c r="G346" s="0" t="n">
        <f aca="false">IF($A346&lt;&gt;"",IF(MOD($D346,'Project Description'!$B$7)=0,'Project Description'!$B$7,MOD($D346,'Project Description'!$B$7)),"")</f>
        <v>3</v>
      </c>
      <c r="H346" s="0" t="n">
        <f aca="false">IF($A346&lt;&gt;"",IF(MOD($D346,'Project Description'!$B$8)=0,'Project Description'!$B$8,MOD($D346,'Project Description'!$B$8)),"")</f>
        <v>11</v>
      </c>
      <c r="I346" s="0" t="n">
        <f aca="false">IF($A346&lt;&gt;"",ROUNDUP($C346/'Project Description'!$B$9,0),"")</f>
        <v>1</v>
      </c>
      <c r="J346" s="0" t="n">
        <f aca="false">IF($A346&lt;&gt;"",IF(MOD($A346,'Project Description'!$B$19)=0,'Project Description'!$B$19,MOD($A346,'Project Description'!$B$19)),"")</f>
        <v>25</v>
      </c>
      <c r="K346" s="16" t="n">
        <f aca="false">IF($A346&lt;&gt;"",ROUNDUP(D346/'Project Description'!$B$7,0),"")</f>
        <v>9</v>
      </c>
      <c r="L346" s="0" t="n">
        <f aca="false">IF($A346&lt;&gt;"",(K346-1)*'Project Description'!$B$17+I346,"")</f>
        <v>17</v>
      </c>
      <c r="M346" s="0" t="n">
        <f aca="false">IF($A346&lt;&gt;"",($G346-1)*'Project Description'!$B$9+$F346,"")</f>
        <v>15</v>
      </c>
      <c r="N346" s="0" t="n">
        <f aca="false">IF($A346&lt;&gt;"",IF(VLOOKUP($B346,LineNames!$A$2:$C$111,3,0)="Yes",1,0),"")</f>
        <v>0</v>
      </c>
      <c r="O346" s="0" t="n">
        <f aca="false">IF($A346&lt;&gt;"",($H346-1)*'Project Description'!$B$10+$C346,"")</f>
        <v>105</v>
      </c>
    </row>
    <row collapsed="false" customFormat="false" customHeight="true" hidden="false" ht="13.3" outlineLevel="0" r="347">
      <c r="A347" s="0" t="n">
        <f aca="false">IF(d110cc_csv!$A347&lt;&gt;"",d110cc_csv!$A347,"")</f>
        <v>346</v>
      </c>
      <c r="B347" s="0" t="n">
        <f aca="false">IF($A347&lt;&gt;"",d110cc_csv!$C347,"")</f>
        <v>107</v>
      </c>
      <c r="C347" s="0" t="n">
        <f aca="false">IF($A347&lt;&gt;"",d110cc_csv!$D347,"")</f>
        <v>6</v>
      </c>
      <c r="D347" s="0" t="n">
        <f aca="false">IF($A347&lt;&gt;"",d110cc_csv!$E347,"")</f>
        <v>35</v>
      </c>
      <c r="E347" s="0" t="n">
        <f aca="false">IF($A347&lt;&gt;"",d110cc_csv!$F347,"")</f>
        <v>3</v>
      </c>
      <c r="F347" s="0" t="n">
        <f aca="false">IF($A347&lt;&gt;"",IF(MOD($C347,'Project Description'!$B$9)=0,'Project Description'!$B$9,MOD($C347,'Project Description'!$B$9)),"")</f>
        <v>1</v>
      </c>
      <c r="G347" s="0" t="n">
        <f aca="false">IF($A347&lt;&gt;"",IF(MOD($D347,'Project Description'!$B$7)=0,'Project Description'!$B$7,MOD($D347,'Project Description'!$B$7)),"")</f>
        <v>3</v>
      </c>
      <c r="H347" s="0" t="n">
        <f aca="false">IF($A347&lt;&gt;"",IF(MOD($D347,'Project Description'!$B$8)=0,'Project Description'!$B$8,MOD($D347,'Project Description'!$B$8)),"")</f>
        <v>11</v>
      </c>
      <c r="I347" s="0" t="n">
        <f aca="false">IF($A347&lt;&gt;"",ROUNDUP($C347/'Project Description'!$B$9,0),"")</f>
        <v>2</v>
      </c>
      <c r="J347" s="0" t="n">
        <f aca="false">IF($A347&lt;&gt;"",IF(MOD($A347,'Project Description'!$B$19)=0,'Project Description'!$B$19,MOD($A347,'Project Description'!$B$19)),"")</f>
        <v>26</v>
      </c>
      <c r="K347" s="16" t="n">
        <f aca="false">IF($A347&lt;&gt;"",ROUNDUP(D347/'Project Description'!$B$7,0),"")</f>
        <v>9</v>
      </c>
      <c r="L347" s="0" t="n">
        <f aca="false">IF($A347&lt;&gt;"",(K347-1)*'Project Description'!$B$17+I347,"")</f>
        <v>18</v>
      </c>
      <c r="M347" s="0" t="n">
        <f aca="false">IF($A347&lt;&gt;"",($G347-1)*'Project Description'!$B$9+$F347,"")</f>
        <v>11</v>
      </c>
      <c r="N347" s="0" t="n">
        <f aca="false">IF($A347&lt;&gt;"",IF(VLOOKUP($B347,LineNames!$A$2:$C$111,3,0)="Yes",1,0),"")</f>
        <v>0</v>
      </c>
      <c r="O347" s="0" t="n">
        <f aca="false">IF($A347&lt;&gt;"",($H347-1)*'Project Description'!$B$10+$C347,"")</f>
        <v>106</v>
      </c>
    </row>
    <row collapsed="false" customFormat="false" customHeight="true" hidden="false" ht="13.3" outlineLevel="0" r="348">
      <c r="A348" s="0" t="n">
        <f aca="false">IF(d110cc_csv!$A348&lt;&gt;"",d110cc_csv!$A348,"")</f>
        <v>347</v>
      </c>
      <c r="B348" s="0" t="n">
        <f aca="false">IF($A348&lt;&gt;"",d110cc_csv!$C348,"")</f>
        <v>55</v>
      </c>
      <c r="C348" s="0" t="n">
        <f aca="false">IF($A348&lt;&gt;"",d110cc_csv!$D348,"")</f>
        <v>7</v>
      </c>
      <c r="D348" s="0" t="n">
        <f aca="false">IF($A348&lt;&gt;"",d110cc_csv!$E348,"")</f>
        <v>35</v>
      </c>
      <c r="E348" s="0" t="n">
        <f aca="false">IF($A348&lt;&gt;"",d110cc_csv!$F348,"")</f>
        <v>3</v>
      </c>
      <c r="F348" s="0" t="n">
        <f aca="false">IF($A348&lt;&gt;"",IF(MOD($C348,'Project Description'!$B$9)=0,'Project Description'!$B$9,MOD($C348,'Project Description'!$B$9)),"")</f>
        <v>2</v>
      </c>
      <c r="G348" s="0" t="n">
        <f aca="false">IF($A348&lt;&gt;"",IF(MOD($D348,'Project Description'!$B$7)=0,'Project Description'!$B$7,MOD($D348,'Project Description'!$B$7)),"")</f>
        <v>3</v>
      </c>
      <c r="H348" s="0" t="n">
        <f aca="false">IF($A348&lt;&gt;"",IF(MOD($D348,'Project Description'!$B$8)=0,'Project Description'!$B$8,MOD($D348,'Project Description'!$B$8)),"")</f>
        <v>11</v>
      </c>
      <c r="I348" s="0" t="n">
        <f aca="false">IF($A348&lt;&gt;"",ROUNDUP($C348/'Project Description'!$B$9,0),"")</f>
        <v>2</v>
      </c>
      <c r="J348" s="0" t="n">
        <f aca="false">IF($A348&lt;&gt;"",IF(MOD($A348,'Project Description'!$B$19)=0,'Project Description'!$B$19,MOD($A348,'Project Description'!$B$19)),"")</f>
        <v>27</v>
      </c>
      <c r="K348" s="16" t="n">
        <f aca="false">IF($A348&lt;&gt;"",ROUNDUP(D348/'Project Description'!$B$7,0),"")</f>
        <v>9</v>
      </c>
      <c r="L348" s="0" t="n">
        <f aca="false">IF($A348&lt;&gt;"",(K348-1)*'Project Description'!$B$17+I348,"")</f>
        <v>18</v>
      </c>
      <c r="M348" s="0" t="n">
        <f aca="false">IF($A348&lt;&gt;"",($G348-1)*'Project Description'!$B$9+$F348,"")</f>
        <v>12</v>
      </c>
      <c r="N348" s="0" t="n">
        <f aca="false">IF($A348&lt;&gt;"",IF(VLOOKUP($B348,LineNames!$A$2:$C$111,3,0)="Yes",1,0),"")</f>
        <v>0</v>
      </c>
      <c r="O348" s="0" t="n">
        <f aca="false">IF($A348&lt;&gt;"",($H348-1)*'Project Description'!$B$10+$C348,"")</f>
        <v>107</v>
      </c>
    </row>
    <row collapsed="false" customFormat="false" customHeight="true" hidden="false" ht="13.3" outlineLevel="0" r="349">
      <c r="A349" s="0" t="n">
        <f aca="false">IF(d110cc_csv!$A349&lt;&gt;"",d110cc_csv!$A349,"")</f>
        <v>348</v>
      </c>
      <c r="B349" s="0" t="n">
        <f aca="false">IF($A349&lt;&gt;"",d110cc_csv!$C349,"")</f>
        <v>109</v>
      </c>
      <c r="C349" s="0" t="n">
        <f aca="false">IF($A349&lt;&gt;"",d110cc_csv!$D349,"")</f>
        <v>8</v>
      </c>
      <c r="D349" s="0" t="n">
        <f aca="false">IF($A349&lt;&gt;"",d110cc_csv!$E349,"")</f>
        <v>35</v>
      </c>
      <c r="E349" s="0" t="n">
        <f aca="false">IF($A349&lt;&gt;"",d110cc_csv!$F349,"")</f>
        <v>3</v>
      </c>
      <c r="F349" s="0" t="n">
        <f aca="false">IF($A349&lt;&gt;"",IF(MOD($C349,'Project Description'!$B$9)=0,'Project Description'!$B$9,MOD($C349,'Project Description'!$B$9)),"")</f>
        <v>3</v>
      </c>
      <c r="G349" s="0" t="n">
        <f aca="false">IF($A349&lt;&gt;"",IF(MOD($D349,'Project Description'!$B$7)=0,'Project Description'!$B$7,MOD($D349,'Project Description'!$B$7)),"")</f>
        <v>3</v>
      </c>
      <c r="H349" s="0" t="n">
        <f aca="false">IF($A349&lt;&gt;"",IF(MOD($D349,'Project Description'!$B$8)=0,'Project Description'!$B$8,MOD($D349,'Project Description'!$B$8)),"")</f>
        <v>11</v>
      </c>
      <c r="I349" s="0" t="n">
        <f aca="false">IF($A349&lt;&gt;"",ROUNDUP($C349/'Project Description'!$B$9,0),"")</f>
        <v>2</v>
      </c>
      <c r="J349" s="0" t="n">
        <f aca="false">IF($A349&lt;&gt;"",IF(MOD($A349,'Project Description'!$B$19)=0,'Project Description'!$B$19,MOD($A349,'Project Description'!$B$19)),"")</f>
        <v>28</v>
      </c>
      <c r="K349" s="16" t="n">
        <f aca="false">IF($A349&lt;&gt;"",ROUNDUP(D349/'Project Description'!$B$7,0),"")</f>
        <v>9</v>
      </c>
      <c r="L349" s="0" t="n">
        <f aca="false">IF($A349&lt;&gt;"",(K349-1)*'Project Description'!$B$17+I349,"")</f>
        <v>18</v>
      </c>
      <c r="M349" s="0" t="n">
        <f aca="false">IF($A349&lt;&gt;"",($G349-1)*'Project Description'!$B$9+$F349,"")</f>
        <v>13</v>
      </c>
      <c r="N349" s="0" t="n">
        <f aca="false">IF($A349&lt;&gt;"",IF(VLOOKUP($B349,LineNames!$A$2:$C$111,3,0)="Yes",1,0),"")</f>
        <v>1</v>
      </c>
      <c r="O349" s="0" t="n">
        <f aca="false">IF($A349&lt;&gt;"",($H349-1)*'Project Description'!$B$10+$C349,"")</f>
        <v>108</v>
      </c>
    </row>
    <row collapsed="false" customFormat="false" customHeight="true" hidden="false" ht="13.3" outlineLevel="0" r="350">
      <c r="A350" s="0" t="n">
        <f aca="false">IF(d110cc_csv!$A350&lt;&gt;"",d110cc_csv!$A350,"")</f>
        <v>349</v>
      </c>
      <c r="B350" s="0" t="n">
        <f aca="false">IF($A350&lt;&gt;"",d110cc_csv!$C350,"")</f>
        <v>52</v>
      </c>
      <c r="C350" s="0" t="n">
        <f aca="false">IF($A350&lt;&gt;"",d110cc_csv!$D350,"")</f>
        <v>9</v>
      </c>
      <c r="D350" s="0" t="n">
        <f aca="false">IF($A350&lt;&gt;"",d110cc_csv!$E350,"")</f>
        <v>35</v>
      </c>
      <c r="E350" s="0" t="n">
        <f aca="false">IF($A350&lt;&gt;"",d110cc_csv!$F350,"")</f>
        <v>3</v>
      </c>
      <c r="F350" s="0" t="n">
        <f aca="false">IF($A350&lt;&gt;"",IF(MOD($C350,'Project Description'!$B$9)=0,'Project Description'!$B$9,MOD($C350,'Project Description'!$B$9)),"")</f>
        <v>4</v>
      </c>
      <c r="G350" s="0" t="n">
        <f aca="false">IF($A350&lt;&gt;"",IF(MOD($D350,'Project Description'!$B$7)=0,'Project Description'!$B$7,MOD($D350,'Project Description'!$B$7)),"")</f>
        <v>3</v>
      </c>
      <c r="H350" s="0" t="n">
        <f aca="false">IF($A350&lt;&gt;"",IF(MOD($D350,'Project Description'!$B$8)=0,'Project Description'!$B$8,MOD($D350,'Project Description'!$B$8)),"")</f>
        <v>11</v>
      </c>
      <c r="I350" s="0" t="n">
        <f aca="false">IF($A350&lt;&gt;"",ROUNDUP($C350/'Project Description'!$B$9,0),"")</f>
        <v>2</v>
      </c>
      <c r="J350" s="0" t="n">
        <f aca="false">IF($A350&lt;&gt;"",IF(MOD($A350,'Project Description'!$B$19)=0,'Project Description'!$B$19,MOD($A350,'Project Description'!$B$19)),"")</f>
        <v>29</v>
      </c>
      <c r="K350" s="16" t="n">
        <f aca="false">IF($A350&lt;&gt;"",ROUNDUP(D350/'Project Description'!$B$7,0),"")</f>
        <v>9</v>
      </c>
      <c r="L350" s="0" t="n">
        <f aca="false">IF($A350&lt;&gt;"",(K350-1)*'Project Description'!$B$17+I350,"")</f>
        <v>18</v>
      </c>
      <c r="M350" s="0" t="n">
        <f aca="false">IF($A350&lt;&gt;"",($G350-1)*'Project Description'!$B$9+$F350,"")</f>
        <v>14</v>
      </c>
      <c r="N350" s="0" t="n">
        <f aca="false">IF($A350&lt;&gt;"",IF(VLOOKUP($B350,LineNames!$A$2:$C$111,3,0)="Yes",1,0),"")</f>
        <v>0</v>
      </c>
      <c r="O350" s="0" t="n">
        <f aca="false">IF($A350&lt;&gt;"",($H350-1)*'Project Description'!$B$10+$C350,"")</f>
        <v>109</v>
      </c>
    </row>
    <row collapsed="false" customFormat="false" customHeight="true" hidden="false" ht="13.3" outlineLevel="0" r="351">
      <c r="A351" s="0" t="n">
        <f aca="false">IF(d110cc_csv!$A351&lt;&gt;"",d110cc_csv!$A351,"")</f>
        <v>350</v>
      </c>
      <c r="B351" s="0" t="n">
        <f aca="false">IF($A351&lt;&gt;"",d110cc_csv!$C351,"")</f>
        <v>78</v>
      </c>
      <c r="C351" s="0" t="n">
        <f aca="false">IF($A351&lt;&gt;"",d110cc_csv!$D351,"")</f>
        <v>10</v>
      </c>
      <c r="D351" s="0" t="n">
        <f aca="false">IF($A351&lt;&gt;"",d110cc_csv!$E351,"")</f>
        <v>35</v>
      </c>
      <c r="E351" s="0" t="n">
        <f aca="false">IF($A351&lt;&gt;"",d110cc_csv!$F351,"")</f>
        <v>3</v>
      </c>
      <c r="F351" s="0" t="n">
        <f aca="false">IF($A351&lt;&gt;"",IF(MOD($C351,'Project Description'!$B$9)=0,'Project Description'!$B$9,MOD($C351,'Project Description'!$B$9)),"")</f>
        <v>5</v>
      </c>
      <c r="G351" s="0" t="n">
        <f aca="false">IF($A351&lt;&gt;"",IF(MOD($D351,'Project Description'!$B$7)=0,'Project Description'!$B$7,MOD($D351,'Project Description'!$B$7)),"")</f>
        <v>3</v>
      </c>
      <c r="H351" s="0" t="n">
        <f aca="false">IF($A351&lt;&gt;"",IF(MOD($D351,'Project Description'!$B$8)=0,'Project Description'!$B$8,MOD($D351,'Project Description'!$B$8)),"")</f>
        <v>11</v>
      </c>
      <c r="I351" s="0" t="n">
        <f aca="false">IF($A351&lt;&gt;"",ROUNDUP($C351/'Project Description'!$B$9,0),"")</f>
        <v>2</v>
      </c>
      <c r="J351" s="0" t="n">
        <f aca="false">IF($A351&lt;&gt;"",IF(MOD($A351,'Project Description'!$B$19)=0,'Project Description'!$B$19,MOD($A351,'Project Description'!$B$19)),"")</f>
        <v>30</v>
      </c>
      <c r="K351" s="16" t="n">
        <f aca="false">IF($A351&lt;&gt;"",ROUNDUP(D351/'Project Description'!$B$7,0),"")</f>
        <v>9</v>
      </c>
      <c r="L351" s="0" t="n">
        <f aca="false">IF($A351&lt;&gt;"",(K351-1)*'Project Description'!$B$17+I351,"")</f>
        <v>18</v>
      </c>
      <c r="M351" s="0" t="n">
        <f aca="false">IF($A351&lt;&gt;"",($G351-1)*'Project Description'!$B$9+$F351,"")</f>
        <v>15</v>
      </c>
      <c r="N351" s="0" t="n">
        <f aca="false">IF($A351&lt;&gt;"",IF(VLOOKUP($B351,LineNames!$A$2:$C$111,3,0)="Yes",1,0),"")</f>
        <v>0</v>
      </c>
      <c r="O351" s="0" t="n">
        <f aca="false">IF($A351&lt;&gt;"",($H351-1)*'Project Description'!$B$10+$C351,"")</f>
        <v>110</v>
      </c>
    </row>
    <row collapsed="false" customFormat="false" customHeight="true" hidden="false" ht="13.3" outlineLevel="0" r="352">
      <c r="A352" s="0" t="n">
        <f aca="false">IF(d110cc_csv!$A352&lt;&gt;"",d110cc_csv!$A352,"")</f>
        <v>351</v>
      </c>
      <c r="B352" s="0" t="n">
        <f aca="false">IF($A352&lt;&gt;"",d110cc_csv!$C352,"")</f>
        <v>28</v>
      </c>
      <c r="C352" s="0" t="n">
        <f aca="false">IF($A352&lt;&gt;"",d110cc_csv!$D352,"")</f>
        <v>1</v>
      </c>
      <c r="D352" s="0" t="n">
        <f aca="false">IF($A352&lt;&gt;"",d110cc_csv!$E352,"")</f>
        <v>36</v>
      </c>
      <c r="E352" s="0" t="n">
        <f aca="false">IF($A352&lt;&gt;"",d110cc_csv!$F352,"")</f>
        <v>3</v>
      </c>
      <c r="F352" s="0" t="n">
        <f aca="false">IF($A352&lt;&gt;"",IF(MOD($C352,'Project Description'!$B$9)=0,'Project Description'!$B$9,MOD($C352,'Project Description'!$B$9)),"")</f>
        <v>1</v>
      </c>
      <c r="G352" s="0" t="n">
        <f aca="false">IF($A352&lt;&gt;"",IF(MOD($D352,'Project Description'!$B$7)=0,'Project Description'!$B$7,MOD($D352,'Project Description'!$B$7)),"")</f>
        <v>4</v>
      </c>
      <c r="H352" s="0" t="n">
        <f aca="false">IF($A352&lt;&gt;"",IF(MOD($D352,'Project Description'!$B$8)=0,'Project Description'!$B$8,MOD($D352,'Project Description'!$B$8)),"")</f>
        <v>12</v>
      </c>
      <c r="I352" s="0" t="n">
        <f aca="false">IF($A352&lt;&gt;"",ROUNDUP($C352/'Project Description'!$B$9,0),"")</f>
        <v>1</v>
      </c>
      <c r="J352" s="0" t="n">
        <f aca="false">IF($A352&lt;&gt;"",IF(MOD($A352,'Project Description'!$B$19)=0,'Project Description'!$B$19,MOD($A352,'Project Description'!$B$19)),"")</f>
        <v>31</v>
      </c>
      <c r="K352" s="16" t="n">
        <f aca="false">IF($A352&lt;&gt;"",ROUNDUP(D352/'Project Description'!$B$7,0),"")</f>
        <v>9</v>
      </c>
      <c r="L352" s="0" t="n">
        <f aca="false">IF($A352&lt;&gt;"",(K352-1)*'Project Description'!$B$17+I352,"")</f>
        <v>17</v>
      </c>
      <c r="M352" s="0" t="n">
        <f aca="false">IF($A352&lt;&gt;"",($G352-1)*'Project Description'!$B$9+$F352,"")</f>
        <v>16</v>
      </c>
      <c r="N352" s="0" t="n">
        <f aca="false">IF($A352&lt;&gt;"",IF(VLOOKUP($B352,LineNames!$A$2:$C$111,3,0)="Yes",1,0),"")</f>
        <v>0</v>
      </c>
      <c r="O352" s="0" t="n">
        <f aca="false">IF($A352&lt;&gt;"",($H352-1)*'Project Description'!$B$10+$C352,"")</f>
        <v>111</v>
      </c>
    </row>
    <row collapsed="false" customFormat="false" customHeight="true" hidden="false" ht="13.3" outlineLevel="0" r="353">
      <c r="A353" s="0" t="n">
        <f aca="false">IF(d110cc_csv!$A353&lt;&gt;"",d110cc_csv!$A353,"")</f>
        <v>352</v>
      </c>
      <c r="B353" s="0" t="n">
        <f aca="false">IF($A353&lt;&gt;"",d110cc_csv!$C353,"")</f>
        <v>109</v>
      </c>
      <c r="C353" s="0" t="n">
        <f aca="false">IF($A353&lt;&gt;"",d110cc_csv!$D353,"")</f>
        <v>2</v>
      </c>
      <c r="D353" s="0" t="n">
        <f aca="false">IF($A353&lt;&gt;"",d110cc_csv!$E353,"")</f>
        <v>36</v>
      </c>
      <c r="E353" s="0" t="n">
        <f aca="false">IF($A353&lt;&gt;"",d110cc_csv!$F353,"")</f>
        <v>3</v>
      </c>
      <c r="F353" s="0" t="n">
        <f aca="false">IF($A353&lt;&gt;"",IF(MOD($C353,'Project Description'!$B$9)=0,'Project Description'!$B$9,MOD($C353,'Project Description'!$B$9)),"")</f>
        <v>2</v>
      </c>
      <c r="G353" s="0" t="n">
        <f aca="false">IF($A353&lt;&gt;"",IF(MOD($D353,'Project Description'!$B$7)=0,'Project Description'!$B$7,MOD($D353,'Project Description'!$B$7)),"")</f>
        <v>4</v>
      </c>
      <c r="H353" s="0" t="n">
        <f aca="false">IF($A353&lt;&gt;"",IF(MOD($D353,'Project Description'!$B$8)=0,'Project Description'!$B$8,MOD($D353,'Project Description'!$B$8)),"")</f>
        <v>12</v>
      </c>
      <c r="I353" s="0" t="n">
        <f aca="false">IF($A353&lt;&gt;"",ROUNDUP($C353/'Project Description'!$B$9,0),"")</f>
        <v>1</v>
      </c>
      <c r="J353" s="0" t="n">
        <f aca="false">IF($A353&lt;&gt;"",IF(MOD($A353,'Project Description'!$B$19)=0,'Project Description'!$B$19,MOD($A353,'Project Description'!$B$19)),"")</f>
        <v>32</v>
      </c>
      <c r="K353" s="16" t="n">
        <f aca="false">IF($A353&lt;&gt;"",ROUNDUP(D353/'Project Description'!$B$7,0),"")</f>
        <v>9</v>
      </c>
      <c r="L353" s="0" t="n">
        <f aca="false">IF($A353&lt;&gt;"",(K353-1)*'Project Description'!$B$17+I353,"")</f>
        <v>17</v>
      </c>
      <c r="M353" s="0" t="n">
        <f aca="false">IF($A353&lt;&gt;"",($G353-1)*'Project Description'!$B$9+$F353,"")</f>
        <v>17</v>
      </c>
      <c r="N353" s="0" t="n">
        <f aca="false">IF($A353&lt;&gt;"",IF(VLOOKUP($B353,LineNames!$A$2:$C$111,3,0)="Yes",1,0),"")</f>
        <v>1</v>
      </c>
      <c r="O353" s="0" t="n">
        <f aca="false">IF($A353&lt;&gt;"",($H353-1)*'Project Description'!$B$10+$C353,"")</f>
        <v>112</v>
      </c>
    </row>
    <row collapsed="false" customFormat="false" customHeight="true" hidden="false" ht="13.3" outlineLevel="0" r="354">
      <c r="A354" s="0" t="n">
        <f aca="false">IF(d110cc_csv!$A354&lt;&gt;"",d110cc_csv!$A354,"")</f>
        <v>353</v>
      </c>
      <c r="B354" s="0" t="n">
        <f aca="false">IF($A354&lt;&gt;"",d110cc_csv!$C354,"")</f>
        <v>21</v>
      </c>
      <c r="C354" s="0" t="n">
        <f aca="false">IF($A354&lt;&gt;"",d110cc_csv!$D354,"")</f>
        <v>3</v>
      </c>
      <c r="D354" s="0" t="n">
        <f aca="false">IF($A354&lt;&gt;"",d110cc_csv!$E354,"")</f>
        <v>36</v>
      </c>
      <c r="E354" s="0" t="n">
        <f aca="false">IF($A354&lt;&gt;"",d110cc_csv!$F354,"")</f>
        <v>3</v>
      </c>
      <c r="F354" s="0" t="n">
        <f aca="false">IF($A354&lt;&gt;"",IF(MOD($C354,'Project Description'!$B$9)=0,'Project Description'!$B$9,MOD($C354,'Project Description'!$B$9)),"")</f>
        <v>3</v>
      </c>
      <c r="G354" s="0" t="n">
        <f aca="false">IF($A354&lt;&gt;"",IF(MOD($D354,'Project Description'!$B$7)=0,'Project Description'!$B$7,MOD($D354,'Project Description'!$B$7)),"")</f>
        <v>4</v>
      </c>
      <c r="H354" s="0" t="n">
        <f aca="false">IF($A354&lt;&gt;"",IF(MOD($D354,'Project Description'!$B$8)=0,'Project Description'!$B$8,MOD($D354,'Project Description'!$B$8)),"")</f>
        <v>12</v>
      </c>
      <c r="I354" s="0" t="n">
        <f aca="false">IF($A354&lt;&gt;"",ROUNDUP($C354/'Project Description'!$B$9,0),"")</f>
        <v>1</v>
      </c>
      <c r="J354" s="0" t="n">
        <f aca="false">IF($A354&lt;&gt;"",IF(MOD($A354,'Project Description'!$B$19)=0,'Project Description'!$B$19,MOD($A354,'Project Description'!$B$19)),"")</f>
        <v>33</v>
      </c>
      <c r="K354" s="16" t="n">
        <f aca="false">IF($A354&lt;&gt;"",ROUNDUP(D354/'Project Description'!$B$7,0),"")</f>
        <v>9</v>
      </c>
      <c r="L354" s="0" t="n">
        <f aca="false">IF($A354&lt;&gt;"",(K354-1)*'Project Description'!$B$17+I354,"")</f>
        <v>17</v>
      </c>
      <c r="M354" s="0" t="n">
        <f aca="false">IF($A354&lt;&gt;"",($G354-1)*'Project Description'!$B$9+$F354,"")</f>
        <v>18</v>
      </c>
      <c r="N354" s="0" t="n">
        <f aca="false">IF($A354&lt;&gt;"",IF(VLOOKUP($B354,LineNames!$A$2:$C$111,3,0)="Yes",1,0),"")</f>
        <v>0</v>
      </c>
      <c r="O354" s="0" t="n">
        <f aca="false">IF($A354&lt;&gt;"",($H354-1)*'Project Description'!$B$10+$C354,"")</f>
        <v>113</v>
      </c>
    </row>
    <row collapsed="false" customFormat="false" customHeight="true" hidden="false" ht="13.3" outlineLevel="0" r="355">
      <c r="A355" s="0" t="n">
        <f aca="false">IF(d110cc_csv!$A355&lt;&gt;"",d110cc_csv!$A355,"")</f>
        <v>354</v>
      </c>
      <c r="B355" s="0" t="n">
        <f aca="false">IF($A355&lt;&gt;"",d110cc_csv!$C355,"")</f>
        <v>79</v>
      </c>
      <c r="C355" s="0" t="n">
        <f aca="false">IF($A355&lt;&gt;"",d110cc_csv!$D355,"")</f>
        <v>4</v>
      </c>
      <c r="D355" s="0" t="n">
        <f aca="false">IF($A355&lt;&gt;"",d110cc_csv!$E355,"")</f>
        <v>36</v>
      </c>
      <c r="E355" s="0" t="n">
        <f aca="false">IF($A355&lt;&gt;"",d110cc_csv!$F355,"")</f>
        <v>3</v>
      </c>
      <c r="F355" s="0" t="n">
        <f aca="false">IF($A355&lt;&gt;"",IF(MOD($C355,'Project Description'!$B$9)=0,'Project Description'!$B$9,MOD($C355,'Project Description'!$B$9)),"")</f>
        <v>4</v>
      </c>
      <c r="G355" s="0" t="n">
        <f aca="false">IF($A355&lt;&gt;"",IF(MOD($D355,'Project Description'!$B$7)=0,'Project Description'!$B$7,MOD($D355,'Project Description'!$B$7)),"")</f>
        <v>4</v>
      </c>
      <c r="H355" s="0" t="n">
        <f aca="false">IF($A355&lt;&gt;"",IF(MOD($D355,'Project Description'!$B$8)=0,'Project Description'!$B$8,MOD($D355,'Project Description'!$B$8)),"")</f>
        <v>12</v>
      </c>
      <c r="I355" s="0" t="n">
        <f aca="false">IF($A355&lt;&gt;"",ROUNDUP($C355/'Project Description'!$B$9,0),"")</f>
        <v>1</v>
      </c>
      <c r="J355" s="0" t="n">
        <f aca="false">IF($A355&lt;&gt;"",IF(MOD($A355,'Project Description'!$B$19)=0,'Project Description'!$B$19,MOD($A355,'Project Description'!$B$19)),"")</f>
        <v>34</v>
      </c>
      <c r="K355" s="16" t="n">
        <f aca="false">IF($A355&lt;&gt;"",ROUNDUP(D355/'Project Description'!$B$7,0),"")</f>
        <v>9</v>
      </c>
      <c r="L355" s="0" t="n">
        <f aca="false">IF($A355&lt;&gt;"",(K355-1)*'Project Description'!$B$17+I355,"")</f>
        <v>17</v>
      </c>
      <c r="M355" s="0" t="n">
        <f aca="false">IF($A355&lt;&gt;"",($G355-1)*'Project Description'!$B$9+$F355,"")</f>
        <v>19</v>
      </c>
      <c r="N355" s="0" t="n">
        <f aca="false">IF($A355&lt;&gt;"",IF(VLOOKUP($B355,LineNames!$A$2:$C$111,3,0)="Yes",1,0),"")</f>
        <v>0</v>
      </c>
      <c r="O355" s="0" t="n">
        <f aca="false">IF($A355&lt;&gt;"",($H355-1)*'Project Description'!$B$10+$C355,"")</f>
        <v>114</v>
      </c>
    </row>
    <row collapsed="false" customFormat="false" customHeight="true" hidden="false" ht="13.3" outlineLevel="0" r="356">
      <c r="A356" s="0" t="n">
        <f aca="false">IF(d110cc_csv!$A356&lt;&gt;"",d110cc_csv!$A356,"")</f>
        <v>355</v>
      </c>
      <c r="B356" s="0" t="n">
        <f aca="false">IF($A356&lt;&gt;"",d110cc_csv!$C356,"")</f>
        <v>31</v>
      </c>
      <c r="C356" s="0" t="n">
        <f aca="false">IF($A356&lt;&gt;"",d110cc_csv!$D356,"")</f>
        <v>5</v>
      </c>
      <c r="D356" s="0" t="n">
        <f aca="false">IF($A356&lt;&gt;"",d110cc_csv!$E356,"")</f>
        <v>36</v>
      </c>
      <c r="E356" s="0" t="n">
        <f aca="false">IF($A356&lt;&gt;"",d110cc_csv!$F356,"")</f>
        <v>3</v>
      </c>
      <c r="F356" s="0" t="n">
        <f aca="false">IF($A356&lt;&gt;"",IF(MOD($C356,'Project Description'!$B$9)=0,'Project Description'!$B$9,MOD($C356,'Project Description'!$B$9)),"")</f>
        <v>5</v>
      </c>
      <c r="G356" s="0" t="n">
        <f aca="false">IF($A356&lt;&gt;"",IF(MOD($D356,'Project Description'!$B$7)=0,'Project Description'!$B$7,MOD($D356,'Project Description'!$B$7)),"")</f>
        <v>4</v>
      </c>
      <c r="H356" s="0" t="n">
        <f aca="false">IF($A356&lt;&gt;"",IF(MOD($D356,'Project Description'!$B$8)=0,'Project Description'!$B$8,MOD($D356,'Project Description'!$B$8)),"")</f>
        <v>12</v>
      </c>
      <c r="I356" s="0" t="n">
        <f aca="false">IF($A356&lt;&gt;"",ROUNDUP($C356/'Project Description'!$B$9,0),"")</f>
        <v>1</v>
      </c>
      <c r="J356" s="0" t="n">
        <f aca="false">IF($A356&lt;&gt;"",IF(MOD($A356,'Project Description'!$B$19)=0,'Project Description'!$B$19,MOD($A356,'Project Description'!$B$19)),"")</f>
        <v>35</v>
      </c>
      <c r="K356" s="16" t="n">
        <f aca="false">IF($A356&lt;&gt;"",ROUNDUP(D356/'Project Description'!$B$7,0),"")</f>
        <v>9</v>
      </c>
      <c r="L356" s="0" t="n">
        <f aca="false">IF($A356&lt;&gt;"",(K356-1)*'Project Description'!$B$17+I356,"")</f>
        <v>17</v>
      </c>
      <c r="M356" s="0" t="n">
        <f aca="false">IF($A356&lt;&gt;"",($G356-1)*'Project Description'!$B$9+$F356,"")</f>
        <v>20</v>
      </c>
      <c r="N356" s="0" t="n">
        <f aca="false">IF($A356&lt;&gt;"",IF(VLOOKUP($B356,LineNames!$A$2:$C$111,3,0)="Yes",1,0),"")</f>
        <v>0</v>
      </c>
      <c r="O356" s="0" t="n">
        <f aca="false">IF($A356&lt;&gt;"",($H356-1)*'Project Description'!$B$10+$C356,"")</f>
        <v>115</v>
      </c>
    </row>
    <row collapsed="false" customFormat="false" customHeight="true" hidden="false" ht="13.3" outlineLevel="0" r="357">
      <c r="A357" s="0" t="n">
        <f aca="false">IF(d110cc_csv!$A357&lt;&gt;"",d110cc_csv!$A357,"")</f>
        <v>356</v>
      </c>
      <c r="B357" s="0" t="n">
        <f aca="false">IF($A357&lt;&gt;"",d110cc_csv!$C357,"")</f>
        <v>39</v>
      </c>
      <c r="C357" s="0" t="n">
        <f aca="false">IF($A357&lt;&gt;"",d110cc_csv!$D357,"")</f>
        <v>6</v>
      </c>
      <c r="D357" s="0" t="n">
        <f aca="false">IF($A357&lt;&gt;"",d110cc_csv!$E357,"")</f>
        <v>36</v>
      </c>
      <c r="E357" s="0" t="n">
        <f aca="false">IF($A357&lt;&gt;"",d110cc_csv!$F357,"")</f>
        <v>3</v>
      </c>
      <c r="F357" s="0" t="n">
        <f aca="false">IF($A357&lt;&gt;"",IF(MOD($C357,'Project Description'!$B$9)=0,'Project Description'!$B$9,MOD($C357,'Project Description'!$B$9)),"")</f>
        <v>1</v>
      </c>
      <c r="G357" s="0" t="n">
        <f aca="false">IF($A357&lt;&gt;"",IF(MOD($D357,'Project Description'!$B$7)=0,'Project Description'!$B$7,MOD($D357,'Project Description'!$B$7)),"")</f>
        <v>4</v>
      </c>
      <c r="H357" s="0" t="n">
        <f aca="false">IF($A357&lt;&gt;"",IF(MOD($D357,'Project Description'!$B$8)=0,'Project Description'!$B$8,MOD($D357,'Project Description'!$B$8)),"")</f>
        <v>12</v>
      </c>
      <c r="I357" s="0" t="n">
        <f aca="false">IF($A357&lt;&gt;"",ROUNDUP($C357/'Project Description'!$B$9,0),"")</f>
        <v>2</v>
      </c>
      <c r="J357" s="0" t="n">
        <f aca="false">IF($A357&lt;&gt;"",IF(MOD($A357,'Project Description'!$B$19)=0,'Project Description'!$B$19,MOD($A357,'Project Description'!$B$19)),"")</f>
        <v>36</v>
      </c>
      <c r="K357" s="16" t="n">
        <f aca="false">IF($A357&lt;&gt;"",ROUNDUP(D357/'Project Description'!$B$7,0),"")</f>
        <v>9</v>
      </c>
      <c r="L357" s="0" t="n">
        <f aca="false">IF($A357&lt;&gt;"",(K357-1)*'Project Description'!$B$17+I357,"")</f>
        <v>18</v>
      </c>
      <c r="M357" s="0" t="n">
        <f aca="false">IF($A357&lt;&gt;"",($G357-1)*'Project Description'!$B$9+$F357,"")</f>
        <v>16</v>
      </c>
      <c r="N357" s="0" t="n">
        <f aca="false">IF($A357&lt;&gt;"",IF(VLOOKUP($B357,LineNames!$A$2:$C$111,3,0)="Yes",1,0),"")</f>
        <v>0</v>
      </c>
      <c r="O357" s="0" t="n">
        <f aca="false">IF($A357&lt;&gt;"",($H357-1)*'Project Description'!$B$10+$C357,"")</f>
        <v>116</v>
      </c>
    </row>
    <row collapsed="false" customFormat="false" customHeight="true" hidden="false" ht="13.3" outlineLevel="0" r="358">
      <c r="A358" s="0" t="n">
        <f aca="false">IF(d110cc_csv!$A358&lt;&gt;"",d110cc_csv!$A358,"")</f>
        <v>357</v>
      </c>
      <c r="B358" s="0" t="n">
        <f aca="false">IF($A358&lt;&gt;"",d110cc_csv!$C358,"")</f>
        <v>59</v>
      </c>
      <c r="C358" s="0" t="n">
        <f aca="false">IF($A358&lt;&gt;"",d110cc_csv!$D358,"")</f>
        <v>7</v>
      </c>
      <c r="D358" s="0" t="n">
        <f aca="false">IF($A358&lt;&gt;"",d110cc_csv!$E358,"")</f>
        <v>36</v>
      </c>
      <c r="E358" s="0" t="n">
        <f aca="false">IF($A358&lt;&gt;"",d110cc_csv!$F358,"")</f>
        <v>3</v>
      </c>
      <c r="F358" s="0" t="n">
        <f aca="false">IF($A358&lt;&gt;"",IF(MOD($C358,'Project Description'!$B$9)=0,'Project Description'!$B$9,MOD($C358,'Project Description'!$B$9)),"")</f>
        <v>2</v>
      </c>
      <c r="G358" s="0" t="n">
        <f aca="false">IF($A358&lt;&gt;"",IF(MOD($D358,'Project Description'!$B$7)=0,'Project Description'!$B$7,MOD($D358,'Project Description'!$B$7)),"")</f>
        <v>4</v>
      </c>
      <c r="H358" s="0" t="n">
        <f aca="false">IF($A358&lt;&gt;"",IF(MOD($D358,'Project Description'!$B$8)=0,'Project Description'!$B$8,MOD($D358,'Project Description'!$B$8)),"")</f>
        <v>12</v>
      </c>
      <c r="I358" s="0" t="n">
        <f aca="false">IF($A358&lt;&gt;"",ROUNDUP($C358/'Project Description'!$B$9,0),"")</f>
        <v>2</v>
      </c>
      <c r="J358" s="0" t="n">
        <f aca="false">IF($A358&lt;&gt;"",IF(MOD($A358,'Project Description'!$B$19)=0,'Project Description'!$B$19,MOD($A358,'Project Description'!$B$19)),"")</f>
        <v>37</v>
      </c>
      <c r="K358" s="16" t="n">
        <f aca="false">IF($A358&lt;&gt;"",ROUNDUP(D358/'Project Description'!$B$7,0),"")</f>
        <v>9</v>
      </c>
      <c r="L358" s="0" t="n">
        <f aca="false">IF($A358&lt;&gt;"",(K358-1)*'Project Description'!$B$17+I358,"")</f>
        <v>18</v>
      </c>
      <c r="M358" s="0" t="n">
        <f aca="false">IF($A358&lt;&gt;"",($G358-1)*'Project Description'!$B$9+$F358,"")</f>
        <v>17</v>
      </c>
      <c r="N358" s="0" t="n">
        <f aca="false">IF($A358&lt;&gt;"",IF(VLOOKUP($B358,LineNames!$A$2:$C$111,3,0)="Yes",1,0),"")</f>
        <v>0</v>
      </c>
      <c r="O358" s="0" t="n">
        <f aca="false">IF($A358&lt;&gt;"",($H358-1)*'Project Description'!$B$10+$C358,"")</f>
        <v>117</v>
      </c>
    </row>
    <row collapsed="false" customFormat="false" customHeight="true" hidden="false" ht="13.3" outlineLevel="0" r="359">
      <c r="A359" s="0" t="n">
        <f aca="false">IF(d110cc_csv!$A359&lt;&gt;"",d110cc_csv!$A359,"")</f>
        <v>358</v>
      </c>
      <c r="B359" s="0" t="n">
        <f aca="false">IF($A359&lt;&gt;"",d110cc_csv!$C359,"")</f>
        <v>48</v>
      </c>
      <c r="C359" s="0" t="n">
        <f aca="false">IF($A359&lt;&gt;"",d110cc_csv!$D359,"")</f>
        <v>8</v>
      </c>
      <c r="D359" s="0" t="n">
        <f aca="false">IF($A359&lt;&gt;"",d110cc_csv!$E359,"")</f>
        <v>36</v>
      </c>
      <c r="E359" s="0" t="n">
        <f aca="false">IF($A359&lt;&gt;"",d110cc_csv!$F359,"")</f>
        <v>3</v>
      </c>
      <c r="F359" s="0" t="n">
        <f aca="false">IF($A359&lt;&gt;"",IF(MOD($C359,'Project Description'!$B$9)=0,'Project Description'!$B$9,MOD($C359,'Project Description'!$B$9)),"")</f>
        <v>3</v>
      </c>
      <c r="G359" s="0" t="n">
        <f aca="false">IF($A359&lt;&gt;"",IF(MOD($D359,'Project Description'!$B$7)=0,'Project Description'!$B$7,MOD($D359,'Project Description'!$B$7)),"")</f>
        <v>4</v>
      </c>
      <c r="H359" s="0" t="n">
        <f aca="false">IF($A359&lt;&gt;"",IF(MOD($D359,'Project Description'!$B$8)=0,'Project Description'!$B$8,MOD($D359,'Project Description'!$B$8)),"")</f>
        <v>12</v>
      </c>
      <c r="I359" s="0" t="n">
        <f aca="false">IF($A359&lt;&gt;"",ROUNDUP($C359/'Project Description'!$B$9,0),"")</f>
        <v>2</v>
      </c>
      <c r="J359" s="0" t="n">
        <f aca="false">IF($A359&lt;&gt;"",IF(MOD($A359,'Project Description'!$B$19)=0,'Project Description'!$B$19,MOD($A359,'Project Description'!$B$19)),"")</f>
        <v>38</v>
      </c>
      <c r="K359" s="16" t="n">
        <f aca="false">IF($A359&lt;&gt;"",ROUNDUP(D359/'Project Description'!$B$7,0),"")</f>
        <v>9</v>
      </c>
      <c r="L359" s="0" t="n">
        <f aca="false">IF($A359&lt;&gt;"",(K359-1)*'Project Description'!$B$17+I359,"")</f>
        <v>18</v>
      </c>
      <c r="M359" s="0" t="n">
        <f aca="false">IF($A359&lt;&gt;"",($G359-1)*'Project Description'!$B$9+$F359,"")</f>
        <v>18</v>
      </c>
      <c r="N359" s="0" t="n">
        <f aca="false">IF($A359&lt;&gt;"",IF(VLOOKUP($B359,LineNames!$A$2:$C$111,3,0)="Yes",1,0),"")</f>
        <v>0</v>
      </c>
      <c r="O359" s="0" t="n">
        <f aca="false">IF($A359&lt;&gt;"",($H359-1)*'Project Description'!$B$10+$C359,"")</f>
        <v>118</v>
      </c>
    </row>
    <row collapsed="false" customFormat="false" customHeight="true" hidden="false" ht="13.3" outlineLevel="0" r="360">
      <c r="A360" s="0" t="n">
        <f aca="false">IF(d110cc_csv!$A360&lt;&gt;"",d110cc_csv!$A360,"")</f>
        <v>359</v>
      </c>
      <c r="B360" s="0" t="n">
        <f aca="false">IF($A360&lt;&gt;"",d110cc_csv!$C360,"")</f>
        <v>71</v>
      </c>
      <c r="C360" s="0" t="n">
        <f aca="false">IF($A360&lt;&gt;"",d110cc_csv!$D360,"")</f>
        <v>9</v>
      </c>
      <c r="D360" s="0" t="n">
        <f aca="false">IF($A360&lt;&gt;"",d110cc_csv!$E360,"")</f>
        <v>36</v>
      </c>
      <c r="E360" s="0" t="n">
        <f aca="false">IF($A360&lt;&gt;"",d110cc_csv!$F360,"")</f>
        <v>3</v>
      </c>
      <c r="F360" s="0" t="n">
        <f aca="false">IF($A360&lt;&gt;"",IF(MOD($C360,'Project Description'!$B$9)=0,'Project Description'!$B$9,MOD($C360,'Project Description'!$B$9)),"")</f>
        <v>4</v>
      </c>
      <c r="G360" s="0" t="n">
        <f aca="false">IF($A360&lt;&gt;"",IF(MOD($D360,'Project Description'!$B$7)=0,'Project Description'!$B$7,MOD($D360,'Project Description'!$B$7)),"")</f>
        <v>4</v>
      </c>
      <c r="H360" s="0" t="n">
        <f aca="false">IF($A360&lt;&gt;"",IF(MOD($D360,'Project Description'!$B$8)=0,'Project Description'!$B$8,MOD($D360,'Project Description'!$B$8)),"")</f>
        <v>12</v>
      </c>
      <c r="I360" s="0" t="n">
        <f aca="false">IF($A360&lt;&gt;"",ROUNDUP($C360/'Project Description'!$B$9,0),"")</f>
        <v>2</v>
      </c>
      <c r="J360" s="0" t="n">
        <f aca="false">IF($A360&lt;&gt;"",IF(MOD($A360,'Project Description'!$B$19)=0,'Project Description'!$B$19,MOD($A360,'Project Description'!$B$19)),"")</f>
        <v>39</v>
      </c>
      <c r="K360" s="16" t="n">
        <f aca="false">IF($A360&lt;&gt;"",ROUNDUP(D360/'Project Description'!$B$7,0),"")</f>
        <v>9</v>
      </c>
      <c r="L360" s="0" t="n">
        <f aca="false">IF($A360&lt;&gt;"",(K360-1)*'Project Description'!$B$17+I360,"")</f>
        <v>18</v>
      </c>
      <c r="M360" s="0" t="n">
        <f aca="false">IF($A360&lt;&gt;"",($G360-1)*'Project Description'!$B$9+$F360,"")</f>
        <v>19</v>
      </c>
      <c r="N360" s="0" t="n">
        <f aca="false">IF($A360&lt;&gt;"",IF(VLOOKUP($B360,LineNames!$A$2:$C$111,3,0)="Yes",1,0),"")</f>
        <v>0</v>
      </c>
      <c r="O360" s="0" t="n">
        <f aca="false">IF($A360&lt;&gt;"",($H360-1)*'Project Description'!$B$10+$C360,"")</f>
        <v>119</v>
      </c>
    </row>
    <row collapsed="false" customFormat="false" customHeight="true" hidden="false" ht="13.3" outlineLevel="0" r="361">
      <c r="A361" s="0" t="n">
        <f aca="false">IF(d110cc_csv!$A361&lt;&gt;"",d110cc_csv!$A361,"")</f>
        <v>360</v>
      </c>
      <c r="B361" s="0" t="n">
        <f aca="false">IF($A361&lt;&gt;"",d110cc_csv!$C361,"")</f>
        <v>58</v>
      </c>
      <c r="C361" s="0" t="n">
        <f aca="false">IF($A361&lt;&gt;"",d110cc_csv!$D361,"")</f>
        <v>10</v>
      </c>
      <c r="D361" s="0" t="n">
        <f aca="false">IF($A361&lt;&gt;"",d110cc_csv!$E361,"")</f>
        <v>36</v>
      </c>
      <c r="E361" s="0" t="n">
        <f aca="false">IF($A361&lt;&gt;"",d110cc_csv!$F361,"")</f>
        <v>3</v>
      </c>
      <c r="F361" s="0" t="n">
        <f aca="false">IF($A361&lt;&gt;"",IF(MOD($C361,'Project Description'!$B$9)=0,'Project Description'!$B$9,MOD($C361,'Project Description'!$B$9)),"")</f>
        <v>5</v>
      </c>
      <c r="G361" s="0" t="n">
        <f aca="false">IF($A361&lt;&gt;"",IF(MOD($D361,'Project Description'!$B$7)=0,'Project Description'!$B$7,MOD($D361,'Project Description'!$B$7)),"")</f>
        <v>4</v>
      </c>
      <c r="H361" s="0" t="n">
        <f aca="false">IF($A361&lt;&gt;"",IF(MOD($D361,'Project Description'!$B$8)=0,'Project Description'!$B$8,MOD($D361,'Project Description'!$B$8)),"")</f>
        <v>12</v>
      </c>
      <c r="I361" s="0" t="n">
        <f aca="false">IF($A361&lt;&gt;"",ROUNDUP($C361/'Project Description'!$B$9,0),"")</f>
        <v>2</v>
      </c>
      <c r="J361" s="0" t="n">
        <f aca="false">IF($A361&lt;&gt;"",IF(MOD($A361,'Project Description'!$B$19)=0,'Project Description'!$B$19,MOD($A361,'Project Description'!$B$19)),"")</f>
        <v>40</v>
      </c>
      <c r="K361" s="16" t="n">
        <f aca="false">IF($A361&lt;&gt;"",ROUNDUP(D361/'Project Description'!$B$7,0),"")</f>
        <v>9</v>
      </c>
      <c r="L361" s="0" t="n">
        <f aca="false">IF($A361&lt;&gt;"",(K361-1)*'Project Description'!$B$17+I361,"")</f>
        <v>18</v>
      </c>
      <c r="M361" s="0" t="n">
        <f aca="false">IF($A361&lt;&gt;"",($G361-1)*'Project Description'!$B$9+$F361,"")</f>
        <v>20</v>
      </c>
      <c r="N361" s="0" t="n">
        <f aca="false">IF($A361&lt;&gt;"",IF(VLOOKUP($B361,LineNames!$A$2:$C$111,3,0)="Yes",1,0),"")</f>
        <v>0</v>
      </c>
      <c r="O361" s="0" t="n">
        <f aca="false">IF($A361&lt;&gt;"",($H361-1)*'Project Description'!$B$10+$C361,"")</f>
        <v>120</v>
      </c>
    </row>
    <row collapsed="false" customFormat="false" customHeight="true" hidden="false" ht="13.3" outlineLevel="0" r="362">
      <c r="A362" s="0" t="n">
        <f aca="false">IF(d110cc_csv!$A362&lt;&gt;"",d110cc_csv!$A362,"")</f>
        <v>361</v>
      </c>
      <c r="B362" s="0" t="n">
        <f aca="false">IF($A362&lt;&gt;"",d110cc_csv!$C362,"")</f>
        <v>19</v>
      </c>
      <c r="C362" s="0" t="n">
        <f aca="false">IF($A362&lt;&gt;"",d110cc_csv!$D362,"")</f>
        <v>1</v>
      </c>
      <c r="D362" s="0" t="n">
        <f aca="false">IF($A362&lt;&gt;"",d110cc_csv!$E362,"")</f>
        <v>37</v>
      </c>
      <c r="E362" s="0" t="n">
        <f aca="false">IF($A362&lt;&gt;"",d110cc_csv!$F362,"")</f>
        <v>4</v>
      </c>
      <c r="F362" s="0" t="n">
        <f aca="false">IF($A362&lt;&gt;"",IF(MOD($C362,'Project Description'!$B$9)=0,'Project Description'!$B$9,MOD($C362,'Project Description'!$B$9)),"")</f>
        <v>1</v>
      </c>
      <c r="G362" s="0" t="n">
        <f aca="false">IF($A362&lt;&gt;"",IF(MOD($D362,'Project Description'!$B$7)=0,'Project Description'!$B$7,MOD($D362,'Project Description'!$B$7)),"")</f>
        <v>1</v>
      </c>
      <c r="H362" s="0" t="n">
        <f aca="false">IF($A362&lt;&gt;"",IF(MOD($D362,'Project Description'!$B$8)=0,'Project Description'!$B$8,MOD($D362,'Project Description'!$B$8)),"")</f>
        <v>1</v>
      </c>
      <c r="I362" s="0" t="n">
        <f aca="false">IF($A362&lt;&gt;"",ROUNDUP($C362/'Project Description'!$B$9,0),"")</f>
        <v>1</v>
      </c>
      <c r="J362" s="0" t="n">
        <f aca="false">IF($A362&lt;&gt;"",IF(MOD($A362,'Project Description'!$B$19)=0,'Project Description'!$B$19,MOD($A362,'Project Description'!$B$19)),"")</f>
        <v>1</v>
      </c>
      <c r="K362" s="16" t="n">
        <f aca="false">IF($A362&lt;&gt;"",ROUNDUP(D362/'Project Description'!$B$7,0),"")</f>
        <v>10</v>
      </c>
      <c r="L362" s="0" t="n">
        <f aca="false">IF($A362&lt;&gt;"",(K362-1)*'Project Description'!$B$17+I362,"")</f>
        <v>19</v>
      </c>
      <c r="M362" s="0" t="n">
        <f aca="false">IF($A362&lt;&gt;"",($G362-1)*'Project Description'!$B$9+$F362,"")</f>
        <v>1</v>
      </c>
      <c r="N362" s="0" t="n">
        <f aca="false">IF($A362&lt;&gt;"",IF(VLOOKUP($B362,LineNames!$A$2:$C$111,3,0)="Yes",1,0),"")</f>
        <v>0</v>
      </c>
      <c r="O362" s="0" t="n">
        <f aca="false">IF($A362&lt;&gt;"",($H362-1)*'Project Description'!$B$10+$C362,"")</f>
        <v>1</v>
      </c>
    </row>
    <row collapsed="false" customFormat="false" customHeight="true" hidden="false" ht="13.3" outlineLevel="0" r="363">
      <c r="A363" s="0" t="n">
        <f aca="false">IF(d110cc_csv!$A363&lt;&gt;"",d110cc_csv!$A363,"")</f>
        <v>362</v>
      </c>
      <c r="B363" s="0" t="n">
        <f aca="false">IF($A363&lt;&gt;"",d110cc_csv!$C363,"")</f>
        <v>99</v>
      </c>
      <c r="C363" s="0" t="n">
        <f aca="false">IF($A363&lt;&gt;"",d110cc_csv!$D363,"")</f>
        <v>2</v>
      </c>
      <c r="D363" s="0" t="n">
        <f aca="false">IF($A363&lt;&gt;"",d110cc_csv!$E363,"")</f>
        <v>37</v>
      </c>
      <c r="E363" s="0" t="n">
        <f aca="false">IF($A363&lt;&gt;"",d110cc_csv!$F363,"")</f>
        <v>4</v>
      </c>
      <c r="F363" s="0" t="n">
        <f aca="false">IF($A363&lt;&gt;"",IF(MOD($C363,'Project Description'!$B$9)=0,'Project Description'!$B$9,MOD($C363,'Project Description'!$B$9)),"")</f>
        <v>2</v>
      </c>
      <c r="G363" s="0" t="n">
        <f aca="false">IF($A363&lt;&gt;"",IF(MOD($D363,'Project Description'!$B$7)=0,'Project Description'!$B$7,MOD($D363,'Project Description'!$B$7)),"")</f>
        <v>1</v>
      </c>
      <c r="H363" s="0" t="n">
        <f aca="false">IF($A363&lt;&gt;"",IF(MOD($D363,'Project Description'!$B$8)=0,'Project Description'!$B$8,MOD($D363,'Project Description'!$B$8)),"")</f>
        <v>1</v>
      </c>
      <c r="I363" s="0" t="n">
        <f aca="false">IF($A363&lt;&gt;"",ROUNDUP($C363/'Project Description'!$B$9,0),"")</f>
        <v>1</v>
      </c>
      <c r="J363" s="0" t="n">
        <f aca="false">IF($A363&lt;&gt;"",IF(MOD($A363,'Project Description'!$B$19)=0,'Project Description'!$B$19,MOD($A363,'Project Description'!$B$19)),"")</f>
        <v>2</v>
      </c>
      <c r="K363" s="16" t="n">
        <f aca="false">IF($A363&lt;&gt;"",ROUNDUP(D363/'Project Description'!$B$7,0),"")</f>
        <v>10</v>
      </c>
      <c r="L363" s="0" t="n">
        <f aca="false">IF($A363&lt;&gt;"",(K363-1)*'Project Description'!$B$17+I363,"")</f>
        <v>19</v>
      </c>
      <c r="M363" s="0" t="n">
        <f aca="false">IF($A363&lt;&gt;"",($G363-1)*'Project Description'!$B$9+$F363,"")</f>
        <v>2</v>
      </c>
      <c r="N363" s="0" t="n">
        <f aca="false">IF($A363&lt;&gt;"",IF(VLOOKUP($B363,LineNames!$A$2:$C$111,3,0)="Yes",1,0),"")</f>
        <v>0</v>
      </c>
      <c r="O363" s="0" t="n">
        <f aca="false">IF($A363&lt;&gt;"",($H363-1)*'Project Description'!$B$10+$C363,"")</f>
        <v>2</v>
      </c>
    </row>
    <row collapsed="false" customFormat="false" customHeight="true" hidden="false" ht="13.3" outlineLevel="0" r="364">
      <c r="A364" s="0" t="n">
        <f aca="false">IF(d110cc_csv!$A364&lt;&gt;"",d110cc_csv!$A364,"")</f>
        <v>363</v>
      </c>
      <c r="B364" s="0" t="n">
        <f aca="false">IF($A364&lt;&gt;"",d110cc_csv!$C364,"")</f>
        <v>109</v>
      </c>
      <c r="C364" s="0" t="n">
        <f aca="false">IF($A364&lt;&gt;"",d110cc_csv!$D364,"")</f>
        <v>3</v>
      </c>
      <c r="D364" s="0" t="n">
        <f aca="false">IF($A364&lt;&gt;"",d110cc_csv!$E364,"")</f>
        <v>37</v>
      </c>
      <c r="E364" s="0" t="n">
        <f aca="false">IF($A364&lt;&gt;"",d110cc_csv!$F364,"")</f>
        <v>4</v>
      </c>
      <c r="F364" s="0" t="n">
        <f aca="false">IF($A364&lt;&gt;"",IF(MOD($C364,'Project Description'!$B$9)=0,'Project Description'!$B$9,MOD($C364,'Project Description'!$B$9)),"")</f>
        <v>3</v>
      </c>
      <c r="G364" s="0" t="n">
        <f aca="false">IF($A364&lt;&gt;"",IF(MOD($D364,'Project Description'!$B$7)=0,'Project Description'!$B$7,MOD($D364,'Project Description'!$B$7)),"")</f>
        <v>1</v>
      </c>
      <c r="H364" s="0" t="n">
        <f aca="false">IF($A364&lt;&gt;"",IF(MOD($D364,'Project Description'!$B$8)=0,'Project Description'!$B$8,MOD($D364,'Project Description'!$B$8)),"")</f>
        <v>1</v>
      </c>
      <c r="I364" s="0" t="n">
        <f aca="false">IF($A364&lt;&gt;"",ROUNDUP($C364/'Project Description'!$B$9,0),"")</f>
        <v>1</v>
      </c>
      <c r="J364" s="0" t="n">
        <f aca="false">IF($A364&lt;&gt;"",IF(MOD($A364,'Project Description'!$B$19)=0,'Project Description'!$B$19,MOD($A364,'Project Description'!$B$19)),"")</f>
        <v>3</v>
      </c>
      <c r="K364" s="16" t="n">
        <f aca="false">IF($A364&lt;&gt;"",ROUNDUP(D364/'Project Description'!$B$7,0),"")</f>
        <v>10</v>
      </c>
      <c r="L364" s="0" t="n">
        <f aca="false">IF($A364&lt;&gt;"",(K364-1)*'Project Description'!$B$17+I364,"")</f>
        <v>19</v>
      </c>
      <c r="M364" s="0" t="n">
        <f aca="false">IF($A364&lt;&gt;"",($G364-1)*'Project Description'!$B$9+$F364,"")</f>
        <v>3</v>
      </c>
      <c r="N364" s="0" t="n">
        <f aca="false">IF($A364&lt;&gt;"",IF(VLOOKUP($B364,LineNames!$A$2:$C$111,3,0)="Yes",1,0),"")</f>
        <v>1</v>
      </c>
      <c r="O364" s="0" t="n">
        <f aca="false">IF($A364&lt;&gt;"",($H364-1)*'Project Description'!$B$10+$C364,"")</f>
        <v>3</v>
      </c>
    </row>
    <row collapsed="false" customFormat="false" customHeight="true" hidden="false" ht="13.3" outlineLevel="0" r="365">
      <c r="A365" s="0" t="n">
        <f aca="false">IF(d110cc_csv!$A365&lt;&gt;"",d110cc_csv!$A365,"")</f>
        <v>364</v>
      </c>
      <c r="B365" s="0" t="n">
        <f aca="false">IF($A365&lt;&gt;"",d110cc_csv!$C365,"")</f>
        <v>34</v>
      </c>
      <c r="C365" s="0" t="n">
        <f aca="false">IF($A365&lt;&gt;"",d110cc_csv!$D365,"")</f>
        <v>4</v>
      </c>
      <c r="D365" s="0" t="n">
        <f aca="false">IF($A365&lt;&gt;"",d110cc_csv!$E365,"")</f>
        <v>37</v>
      </c>
      <c r="E365" s="0" t="n">
        <f aca="false">IF($A365&lt;&gt;"",d110cc_csv!$F365,"")</f>
        <v>4</v>
      </c>
      <c r="F365" s="0" t="n">
        <f aca="false">IF($A365&lt;&gt;"",IF(MOD($C365,'Project Description'!$B$9)=0,'Project Description'!$B$9,MOD($C365,'Project Description'!$B$9)),"")</f>
        <v>4</v>
      </c>
      <c r="G365" s="0" t="n">
        <f aca="false">IF($A365&lt;&gt;"",IF(MOD($D365,'Project Description'!$B$7)=0,'Project Description'!$B$7,MOD($D365,'Project Description'!$B$7)),"")</f>
        <v>1</v>
      </c>
      <c r="H365" s="0" t="n">
        <f aca="false">IF($A365&lt;&gt;"",IF(MOD($D365,'Project Description'!$B$8)=0,'Project Description'!$B$8,MOD($D365,'Project Description'!$B$8)),"")</f>
        <v>1</v>
      </c>
      <c r="I365" s="0" t="n">
        <f aca="false">IF($A365&lt;&gt;"",ROUNDUP($C365/'Project Description'!$B$9,0),"")</f>
        <v>1</v>
      </c>
      <c r="J365" s="0" t="n">
        <f aca="false">IF($A365&lt;&gt;"",IF(MOD($A365,'Project Description'!$B$19)=0,'Project Description'!$B$19,MOD($A365,'Project Description'!$B$19)),"")</f>
        <v>4</v>
      </c>
      <c r="K365" s="16" t="n">
        <f aca="false">IF($A365&lt;&gt;"",ROUNDUP(D365/'Project Description'!$B$7,0),"")</f>
        <v>10</v>
      </c>
      <c r="L365" s="0" t="n">
        <f aca="false">IF($A365&lt;&gt;"",(K365-1)*'Project Description'!$B$17+I365,"")</f>
        <v>19</v>
      </c>
      <c r="M365" s="0" t="n">
        <f aca="false">IF($A365&lt;&gt;"",($G365-1)*'Project Description'!$B$9+$F365,"")</f>
        <v>4</v>
      </c>
      <c r="N365" s="0" t="n">
        <f aca="false">IF($A365&lt;&gt;"",IF(VLOOKUP($B365,LineNames!$A$2:$C$111,3,0)="Yes",1,0),"")</f>
        <v>0</v>
      </c>
      <c r="O365" s="0" t="n">
        <f aca="false">IF($A365&lt;&gt;"",($H365-1)*'Project Description'!$B$10+$C365,"")</f>
        <v>4</v>
      </c>
    </row>
    <row collapsed="false" customFormat="false" customHeight="true" hidden="false" ht="13.3" outlineLevel="0" r="366">
      <c r="A366" s="0" t="n">
        <f aca="false">IF(d110cc_csv!$A366&lt;&gt;"",d110cc_csv!$A366,"")</f>
        <v>365</v>
      </c>
      <c r="B366" s="0" t="n">
        <f aca="false">IF($A366&lt;&gt;"",d110cc_csv!$C366,"")</f>
        <v>73</v>
      </c>
      <c r="C366" s="0" t="n">
        <f aca="false">IF($A366&lt;&gt;"",d110cc_csv!$D366,"")</f>
        <v>5</v>
      </c>
      <c r="D366" s="0" t="n">
        <f aca="false">IF($A366&lt;&gt;"",d110cc_csv!$E366,"")</f>
        <v>37</v>
      </c>
      <c r="E366" s="0" t="n">
        <f aca="false">IF($A366&lt;&gt;"",d110cc_csv!$F366,"")</f>
        <v>4</v>
      </c>
      <c r="F366" s="0" t="n">
        <f aca="false">IF($A366&lt;&gt;"",IF(MOD($C366,'Project Description'!$B$9)=0,'Project Description'!$B$9,MOD($C366,'Project Description'!$B$9)),"")</f>
        <v>5</v>
      </c>
      <c r="G366" s="0" t="n">
        <f aca="false">IF($A366&lt;&gt;"",IF(MOD($D366,'Project Description'!$B$7)=0,'Project Description'!$B$7,MOD($D366,'Project Description'!$B$7)),"")</f>
        <v>1</v>
      </c>
      <c r="H366" s="0" t="n">
        <f aca="false">IF($A366&lt;&gt;"",IF(MOD($D366,'Project Description'!$B$8)=0,'Project Description'!$B$8,MOD($D366,'Project Description'!$B$8)),"")</f>
        <v>1</v>
      </c>
      <c r="I366" s="0" t="n">
        <f aca="false">IF($A366&lt;&gt;"",ROUNDUP($C366/'Project Description'!$B$9,0),"")</f>
        <v>1</v>
      </c>
      <c r="J366" s="0" t="n">
        <f aca="false">IF($A366&lt;&gt;"",IF(MOD($A366,'Project Description'!$B$19)=0,'Project Description'!$B$19,MOD($A366,'Project Description'!$B$19)),"")</f>
        <v>5</v>
      </c>
      <c r="K366" s="16" t="n">
        <f aca="false">IF($A366&lt;&gt;"",ROUNDUP(D366/'Project Description'!$B$7,0),"")</f>
        <v>10</v>
      </c>
      <c r="L366" s="0" t="n">
        <f aca="false">IF($A366&lt;&gt;"",(K366-1)*'Project Description'!$B$17+I366,"")</f>
        <v>19</v>
      </c>
      <c r="M366" s="0" t="n">
        <f aca="false">IF($A366&lt;&gt;"",($G366-1)*'Project Description'!$B$9+$F366,"")</f>
        <v>5</v>
      </c>
      <c r="N366" s="0" t="n">
        <f aca="false">IF($A366&lt;&gt;"",IF(VLOOKUP($B366,LineNames!$A$2:$C$111,3,0)="Yes",1,0),"")</f>
        <v>0</v>
      </c>
      <c r="O366" s="0" t="n">
        <f aca="false">IF($A366&lt;&gt;"",($H366-1)*'Project Description'!$B$10+$C366,"")</f>
        <v>5</v>
      </c>
    </row>
    <row collapsed="false" customFormat="false" customHeight="true" hidden="false" ht="13.3" outlineLevel="0" r="367">
      <c r="A367" s="0" t="n">
        <f aca="false">IF(d110cc_csv!$A367&lt;&gt;"",d110cc_csv!$A367,"")</f>
        <v>366</v>
      </c>
      <c r="B367" s="0" t="n">
        <f aca="false">IF($A367&lt;&gt;"",d110cc_csv!$C367,"")</f>
        <v>61</v>
      </c>
      <c r="C367" s="0" t="n">
        <f aca="false">IF($A367&lt;&gt;"",d110cc_csv!$D367,"")</f>
        <v>6</v>
      </c>
      <c r="D367" s="0" t="n">
        <f aca="false">IF($A367&lt;&gt;"",d110cc_csv!$E367,"")</f>
        <v>37</v>
      </c>
      <c r="E367" s="0" t="n">
        <f aca="false">IF($A367&lt;&gt;"",d110cc_csv!$F367,"")</f>
        <v>4</v>
      </c>
      <c r="F367" s="0" t="n">
        <f aca="false">IF($A367&lt;&gt;"",IF(MOD($C367,'Project Description'!$B$9)=0,'Project Description'!$B$9,MOD($C367,'Project Description'!$B$9)),"")</f>
        <v>1</v>
      </c>
      <c r="G367" s="0" t="n">
        <f aca="false">IF($A367&lt;&gt;"",IF(MOD($D367,'Project Description'!$B$7)=0,'Project Description'!$B$7,MOD($D367,'Project Description'!$B$7)),"")</f>
        <v>1</v>
      </c>
      <c r="H367" s="0" t="n">
        <f aca="false">IF($A367&lt;&gt;"",IF(MOD($D367,'Project Description'!$B$8)=0,'Project Description'!$B$8,MOD($D367,'Project Description'!$B$8)),"")</f>
        <v>1</v>
      </c>
      <c r="I367" s="0" t="n">
        <f aca="false">IF($A367&lt;&gt;"",ROUNDUP($C367/'Project Description'!$B$9,0),"")</f>
        <v>2</v>
      </c>
      <c r="J367" s="0" t="n">
        <f aca="false">IF($A367&lt;&gt;"",IF(MOD($A367,'Project Description'!$B$19)=0,'Project Description'!$B$19,MOD($A367,'Project Description'!$B$19)),"")</f>
        <v>6</v>
      </c>
      <c r="K367" s="16" t="n">
        <f aca="false">IF($A367&lt;&gt;"",ROUNDUP(D367/'Project Description'!$B$7,0),"")</f>
        <v>10</v>
      </c>
      <c r="L367" s="0" t="n">
        <f aca="false">IF($A367&lt;&gt;"",(K367-1)*'Project Description'!$B$17+I367,"")</f>
        <v>20</v>
      </c>
      <c r="M367" s="0" t="n">
        <f aca="false">IF($A367&lt;&gt;"",($G367-1)*'Project Description'!$B$9+$F367,"")</f>
        <v>1</v>
      </c>
      <c r="N367" s="0" t="n">
        <f aca="false">IF($A367&lt;&gt;"",IF(VLOOKUP($B367,LineNames!$A$2:$C$111,3,0)="Yes",1,0),"")</f>
        <v>0</v>
      </c>
      <c r="O367" s="0" t="n">
        <f aca="false">IF($A367&lt;&gt;"",($H367-1)*'Project Description'!$B$10+$C367,"")</f>
        <v>6</v>
      </c>
    </row>
    <row collapsed="false" customFormat="false" customHeight="true" hidden="false" ht="13.3" outlineLevel="0" r="368">
      <c r="A368" s="0" t="n">
        <f aca="false">IF(d110cc_csv!$A368&lt;&gt;"",d110cc_csv!$A368,"")</f>
        <v>367</v>
      </c>
      <c r="B368" s="0" t="n">
        <f aca="false">IF($A368&lt;&gt;"",d110cc_csv!$C368,"")</f>
        <v>68</v>
      </c>
      <c r="C368" s="0" t="n">
        <f aca="false">IF($A368&lt;&gt;"",d110cc_csv!$D368,"")</f>
        <v>7</v>
      </c>
      <c r="D368" s="0" t="n">
        <f aca="false">IF($A368&lt;&gt;"",d110cc_csv!$E368,"")</f>
        <v>37</v>
      </c>
      <c r="E368" s="0" t="n">
        <f aca="false">IF($A368&lt;&gt;"",d110cc_csv!$F368,"")</f>
        <v>4</v>
      </c>
      <c r="F368" s="0" t="n">
        <f aca="false">IF($A368&lt;&gt;"",IF(MOD($C368,'Project Description'!$B$9)=0,'Project Description'!$B$9,MOD($C368,'Project Description'!$B$9)),"")</f>
        <v>2</v>
      </c>
      <c r="G368" s="0" t="n">
        <f aca="false">IF($A368&lt;&gt;"",IF(MOD($D368,'Project Description'!$B$7)=0,'Project Description'!$B$7,MOD($D368,'Project Description'!$B$7)),"")</f>
        <v>1</v>
      </c>
      <c r="H368" s="0" t="n">
        <f aca="false">IF($A368&lt;&gt;"",IF(MOD($D368,'Project Description'!$B$8)=0,'Project Description'!$B$8,MOD($D368,'Project Description'!$B$8)),"")</f>
        <v>1</v>
      </c>
      <c r="I368" s="0" t="n">
        <f aca="false">IF($A368&lt;&gt;"",ROUNDUP($C368/'Project Description'!$B$9,0),"")</f>
        <v>2</v>
      </c>
      <c r="J368" s="0" t="n">
        <f aca="false">IF($A368&lt;&gt;"",IF(MOD($A368,'Project Description'!$B$19)=0,'Project Description'!$B$19,MOD($A368,'Project Description'!$B$19)),"")</f>
        <v>7</v>
      </c>
      <c r="K368" s="16" t="n">
        <f aca="false">IF($A368&lt;&gt;"",ROUNDUP(D368/'Project Description'!$B$7,0),"")</f>
        <v>10</v>
      </c>
      <c r="L368" s="0" t="n">
        <f aca="false">IF($A368&lt;&gt;"",(K368-1)*'Project Description'!$B$17+I368,"")</f>
        <v>20</v>
      </c>
      <c r="M368" s="0" t="n">
        <f aca="false">IF($A368&lt;&gt;"",($G368-1)*'Project Description'!$B$9+$F368,"")</f>
        <v>2</v>
      </c>
      <c r="N368" s="0" t="n">
        <f aca="false">IF($A368&lt;&gt;"",IF(VLOOKUP($B368,LineNames!$A$2:$C$111,3,0)="Yes",1,0),"")</f>
        <v>0</v>
      </c>
      <c r="O368" s="0" t="n">
        <f aca="false">IF($A368&lt;&gt;"",($H368-1)*'Project Description'!$B$10+$C368,"")</f>
        <v>7</v>
      </c>
    </row>
    <row collapsed="false" customFormat="false" customHeight="true" hidden="false" ht="13.3" outlineLevel="0" r="369">
      <c r="A369" s="0" t="n">
        <f aca="false">IF(d110cc_csv!$A369&lt;&gt;"",d110cc_csv!$A369,"")</f>
        <v>368</v>
      </c>
      <c r="B369" s="0" t="n">
        <f aca="false">IF($A369&lt;&gt;"",d110cc_csv!$C369,"")</f>
        <v>100</v>
      </c>
      <c r="C369" s="0" t="n">
        <f aca="false">IF($A369&lt;&gt;"",d110cc_csv!$D369,"")</f>
        <v>8</v>
      </c>
      <c r="D369" s="0" t="n">
        <f aca="false">IF($A369&lt;&gt;"",d110cc_csv!$E369,"")</f>
        <v>37</v>
      </c>
      <c r="E369" s="0" t="n">
        <f aca="false">IF($A369&lt;&gt;"",d110cc_csv!$F369,"")</f>
        <v>4</v>
      </c>
      <c r="F369" s="0" t="n">
        <f aca="false">IF($A369&lt;&gt;"",IF(MOD($C369,'Project Description'!$B$9)=0,'Project Description'!$B$9,MOD($C369,'Project Description'!$B$9)),"")</f>
        <v>3</v>
      </c>
      <c r="G369" s="0" t="n">
        <f aca="false">IF($A369&lt;&gt;"",IF(MOD($D369,'Project Description'!$B$7)=0,'Project Description'!$B$7,MOD($D369,'Project Description'!$B$7)),"")</f>
        <v>1</v>
      </c>
      <c r="H369" s="0" t="n">
        <f aca="false">IF($A369&lt;&gt;"",IF(MOD($D369,'Project Description'!$B$8)=0,'Project Description'!$B$8,MOD($D369,'Project Description'!$B$8)),"")</f>
        <v>1</v>
      </c>
      <c r="I369" s="0" t="n">
        <f aca="false">IF($A369&lt;&gt;"",ROUNDUP($C369/'Project Description'!$B$9,0),"")</f>
        <v>2</v>
      </c>
      <c r="J369" s="0" t="n">
        <f aca="false">IF($A369&lt;&gt;"",IF(MOD($A369,'Project Description'!$B$19)=0,'Project Description'!$B$19,MOD($A369,'Project Description'!$B$19)),"")</f>
        <v>8</v>
      </c>
      <c r="K369" s="16" t="n">
        <f aca="false">IF($A369&lt;&gt;"",ROUNDUP(D369/'Project Description'!$B$7,0),"")</f>
        <v>10</v>
      </c>
      <c r="L369" s="0" t="n">
        <f aca="false">IF($A369&lt;&gt;"",(K369-1)*'Project Description'!$B$17+I369,"")</f>
        <v>20</v>
      </c>
      <c r="M369" s="0" t="n">
        <f aca="false">IF($A369&lt;&gt;"",($G369-1)*'Project Description'!$B$9+$F369,"")</f>
        <v>3</v>
      </c>
      <c r="N369" s="0" t="n">
        <f aca="false">IF($A369&lt;&gt;"",IF(VLOOKUP($B369,LineNames!$A$2:$C$111,3,0)="Yes",1,0),"")</f>
        <v>0</v>
      </c>
      <c r="O369" s="0" t="n">
        <f aca="false">IF($A369&lt;&gt;"",($H369-1)*'Project Description'!$B$10+$C369,"")</f>
        <v>8</v>
      </c>
    </row>
    <row collapsed="false" customFormat="false" customHeight="true" hidden="false" ht="13.3" outlineLevel="0" r="370">
      <c r="A370" s="0" t="n">
        <f aca="false">IF(d110cc_csv!$A370&lt;&gt;"",d110cc_csv!$A370,"")</f>
        <v>369</v>
      </c>
      <c r="B370" s="0" t="n">
        <f aca="false">IF($A370&lt;&gt;"",d110cc_csv!$C370,"")</f>
        <v>3</v>
      </c>
      <c r="C370" s="0" t="n">
        <f aca="false">IF($A370&lt;&gt;"",d110cc_csv!$D370,"")</f>
        <v>9</v>
      </c>
      <c r="D370" s="0" t="n">
        <f aca="false">IF($A370&lt;&gt;"",d110cc_csv!$E370,"")</f>
        <v>37</v>
      </c>
      <c r="E370" s="0" t="n">
        <f aca="false">IF($A370&lt;&gt;"",d110cc_csv!$F370,"")</f>
        <v>4</v>
      </c>
      <c r="F370" s="0" t="n">
        <f aca="false">IF($A370&lt;&gt;"",IF(MOD($C370,'Project Description'!$B$9)=0,'Project Description'!$B$9,MOD($C370,'Project Description'!$B$9)),"")</f>
        <v>4</v>
      </c>
      <c r="G370" s="0" t="n">
        <f aca="false">IF($A370&lt;&gt;"",IF(MOD($D370,'Project Description'!$B$7)=0,'Project Description'!$B$7,MOD($D370,'Project Description'!$B$7)),"")</f>
        <v>1</v>
      </c>
      <c r="H370" s="0" t="n">
        <f aca="false">IF($A370&lt;&gt;"",IF(MOD($D370,'Project Description'!$B$8)=0,'Project Description'!$B$8,MOD($D370,'Project Description'!$B$8)),"")</f>
        <v>1</v>
      </c>
      <c r="I370" s="0" t="n">
        <f aca="false">IF($A370&lt;&gt;"",ROUNDUP($C370/'Project Description'!$B$9,0),"")</f>
        <v>2</v>
      </c>
      <c r="J370" s="0" t="n">
        <f aca="false">IF($A370&lt;&gt;"",IF(MOD($A370,'Project Description'!$B$19)=0,'Project Description'!$B$19,MOD($A370,'Project Description'!$B$19)),"")</f>
        <v>9</v>
      </c>
      <c r="K370" s="16" t="n">
        <f aca="false">IF($A370&lt;&gt;"",ROUNDUP(D370/'Project Description'!$B$7,0),"")</f>
        <v>10</v>
      </c>
      <c r="L370" s="0" t="n">
        <f aca="false">IF($A370&lt;&gt;"",(K370-1)*'Project Description'!$B$17+I370,"")</f>
        <v>20</v>
      </c>
      <c r="M370" s="0" t="n">
        <f aca="false">IF($A370&lt;&gt;"",($G370-1)*'Project Description'!$B$9+$F370,"")</f>
        <v>4</v>
      </c>
      <c r="N370" s="0" t="n">
        <f aca="false">IF($A370&lt;&gt;"",IF(VLOOKUP($B370,LineNames!$A$2:$C$111,3,0)="Yes",1,0),"")</f>
        <v>0</v>
      </c>
      <c r="O370" s="0" t="n">
        <f aca="false">IF($A370&lt;&gt;"",($H370-1)*'Project Description'!$B$10+$C370,"")</f>
        <v>9</v>
      </c>
    </row>
    <row collapsed="false" customFormat="false" customHeight="true" hidden="false" ht="13.3" outlineLevel="0" r="371">
      <c r="A371" s="0" t="n">
        <f aca="false">IF(d110cc_csv!$A371&lt;&gt;"",d110cc_csv!$A371,"")</f>
        <v>370</v>
      </c>
      <c r="B371" s="0" t="n">
        <f aca="false">IF($A371&lt;&gt;"",d110cc_csv!$C371,"")</f>
        <v>55</v>
      </c>
      <c r="C371" s="0" t="n">
        <f aca="false">IF($A371&lt;&gt;"",d110cc_csv!$D371,"")</f>
        <v>10</v>
      </c>
      <c r="D371" s="0" t="n">
        <f aca="false">IF($A371&lt;&gt;"",d110cc_csv!$E371,"")</f>
        <v>37</v>
      </c>
      <c r="E371" s="0" t="n">
        <f aca="false">IF($A371&lt;&gt;"",d110cc_csv!$F371,"")</f>
        <v>4</v>
      </c>
      <c r="F371" s="0" t="n">
        <f aca="false">IF($A371&lt;&gt;"",IF(MOD($C371,'Project Description'!$B$9)=0,'Project Description'!$B$9,MOD($C371,'Project Description'!$B$9)),"")</f>
        <v>5</v>
      </c>
      <c r="G371" s="0" t="n">
        <f aca="false">IF($A371&lt;&gt;"",IF(MOD($D371,'Project Description'!$B$7)=0,'Project Description'!$B$7,MOD($D371,'Project Description'!$B$7)),"")</f>
        <v>1</v>
      </c>
      <c r="H371" s="0" t="n">
        <f aca="false">IF($A371&lt;&gt;"",IF(MOD($D371,'Project Description'!$B$8)=0,'Project Description'!$B$8,MOD($D371,'Project Description'!$B$8)),"")</f>
        <v>1</v>
      </c>
      <c r="I371" s="0" t="n">
        <f aca="false">IF($A371&lt;&gt;"",ROUNDUP($C371/'Project Description'!$B$9,0),"")</f>
        <v>2</v>
      </c>
      <c r="J371" s="0" t="n">
        <f aca="false">IF($A371&lt;&gt;"",IF(MOD($A371,'Project Description'!$B$19)=0,'Project Description'!$B$19,MOD($A371,'Project Description'!$B$19)),"")</f>
        <v>10</v>
      </c>
      <c r="K371" s="16" t="n">
        <f aca="false">IF($A371&lt;&gt;"",ROUNDUP(D371/'Project Description'!$B$7,0),"")</f>
        <v>10</v>
      </c>
      <c r="L371" s="0" t="n">
        <f aca="false">IF($A371&lt;&gt;"",(K371-1)*'Project Description'!$B$17+I371,"")</f>
        <v>20</v>
      </c>
      <c r="M371" s="0" t="n">
        <f aca="false">IF($A371&lt;&gt;"",($G371-1)*'Project Description'!$B$9+$F371,"")</f>
        <v>5</v>
      </c>
      <c r="N371" s="0" t="n">
        <f aca="false">IF($A371&lt;&gt;"",IF(VLOOKUP($B371,LineNames!$A$2:$C$111,3,0)="Yes",1,0),"")</f>
        <v>0</v>
      </c>
      <c r="O371" s="0" t="n">
        <f aca="false">IF($A371&lt;&gt;"",($H371-1)*'Project Description'!$B$10+$C371,"")</f>
        <v>10</v>
      </c>
    </row>
    <row collapsed="false" customFormat="false" customHeight="true" hidden="false" ht="13.3" outlineLevel="0" r="372">
      <c r="A372" s="0" t="n">
        <f aca="false">IF(d110cc_csv!$A372&lt;&gt;"",d110cc_csv!$A372,"")</f>
        <v>371</v>
      </c>
      <c r="B372" s="0" t="n">
        <f aca="false">IF($A372&lt;&gt;"",d110cc_csv!$C372,"")</f>
        <v>5</v>
      </c>
      <c r="C372" s="0" t="n">
        <f aca="false">IF($A372&lt;&gt;"",d110cc_csv!$D372,"")</f>
        <v>1</v>
      </c>
      <c r="D372" s="0" t="n">
        <f aca="false">IF($A372&lt;&gt;"",d110cc_csv!$E372,"")</f>
        <v>38</v>
      </c>
      <c r="E372" s="0" t="n">
        <f aca="false">IF($A372&lt;&gt;"",d110cc_csv!$F372,"")</f>
        <v>4</v>
      </c>
      <c r="F372" s="0" t="n">
        <f aca="false">IF($A372&lt;&gt;"",IF(MOD($C372,'Project Description'!$B$9)=0,'Project Description'!$B$9,MOD($C372,'Project Description'!$B$9)),"")</f>
        <v>1</v>
      </c>
      <c r="G372" s="0" t="n">
        <f aca="false">IF($A372&lt;&gt;"",IF(MOD($D372,'Project Description'!$B$7)=0,'Project Description'!$B$7,MOD($D372,'Project Description'!$B$7)),"")</f>
        <v>2</v>
      </c>
      <c r="H372" s="0" t="n">
        <f aca="false">IF($A372&lt;&gt;"",IF(MOD($D372,'Project Description'!$B$8)=0,'Project Description'!$B$8,MOD($D372,'Project Description'!$B$8)),"")</f>
        <v>2</v>
      </c>
      <c r="I372" s="0" t="n">
        <f aca="false">IF($A372&lt;&gt;"",ROUNDUP($C372/'Project Description'!$B$9,0),"")</f>
        <v>1</v>
      </c>
      <c r="J372" s="0" t="n">
        <f aca="false">IF($A372&lt;&gt;"",IF(MOD($A372,'Project Description'!$B$19)=0,'Project Description'!$B$19,MOD($A372,'Project Description'!$B$19)),"")</f>
        <v>11</v>
      </c>
      <c r="K372" s="16" t="n">
        <f aca="false">IF($A372&lt;&gt;"",ROUNDUP(D372/'Project Description'!$B$7,0),"")</f>
        <v>10</v>
      </c>
      <c r="L372" s="0" t="n">
        <f aca="false">IF($A372&lt;&gt;"",(K372-1)*'Project Description'!$B$17+I372,"")</f>
        <v>19</v>
      </c>
      <c r="M372" s="0" t="n">
        <f aca="false">IF($A372&lt;&gt;"",($G372-1)*'Project Description'!$B$9+$F372,"")</f>
        <v>6</v>
      </c>
      <c r="N372" s="0" t="n">
        <f aca="false">IF($A372&lt;&gt;"",IF(VLOOKUP($B372,LineNames!$A$2:$C$111,3,0)="Yes",1,0),"")</f>
        <v>0</v>
      </c>
      <c r="O372" s="0" t="n">
        <f aca="false">IF($A372&lt;&gt;"",($H372-1)*'Project Description'!$B$10+$C372,"")</f>
        <v>11</v>
      </c>
    </row>
    <row collapsed="false" customFormat="false" customHeight="true" hidden="false" ht="13.3" outlineLevel="0" r="373">
      <c r="A373" s="0" t="n">
        <f aca="false">IF(d110cc_csv!$A373&lt;&gt;"",d110cc_csv!$A373,"")</f>
        <v>372</v>
      </c>
      <c r="B373" s="0" t="n">
        <f aca="false">IF($A373&lt;&gt;"",d110cc_csv!$C373,"")</f>
        <v>23</v>
      </c>
      <c r="C373" s="0" t="n">
        <f aca="false">IF($A373&lt;&gt;"",d110cc_csv!$D373,"")</f>
        <v>2</v>
      </c>
      <c r="D373" s="0" t="n">
        <f aca="false">IF($A373&lt;&gt;"",d110cc_csv!$E373,"")</f>
        <v>38</v>
      </c>
      <c r="E373" s="0" t="n">
        <f aca="false">IF($A373&lt;&gt;"",d110cc_csv!$F373,"")</f>
        <v>4</v>
      </c>
      <c r="F373" s="0" t="n">
        <f aca="false">IF($A373&lt;&gt;"",IF(MOD($C373,'Project Description'!$B$9)=0,'Project Description'!$B$9,MOD($C373,'Project Description'!$B$9)),"")</f>
        <v>2</v>
      </c>
      <c r="G373" s="0" t="n">
        <f aca="false">IF($A373&lt;&gt;"",IF(MOD($D373,'Project Description'!$B$7)=0,'Project Description'!$B$7,MOD($D373,'Project Description'!$B$7)),"")</f>
        <v>2</v>
      </c>
      <c r="H373" s="0" t="n">
        <f aca="false">IF($A373&lt;&gt;"",IF(MOD($D373,'Project Description'!$B$8)=0,'Project Description'!$B$8,MOD($D373,'Project Description'!$B$8)),"")</f>
        <v>2</v>
      </c>
      <c r="I373" s="0" t="n">
        <f aca="false">IF($A373&lt;&gt;"",ROUNDUP($C373/'Project Description'!$B$9,0),"")</f>
        <v>1</v>
      </c>
      <c r="J373" s="0" t="n">
        <f aca="false">IF($A373&lt;&gt;"",IF(MOD($A373,'Project Description'!$B$19)=0,'Project Description'!$B$19,MOD($A373,'Project Description'!$B$19)),"")</f>
        <v>12</v>
      </c>
      <c r="K373" s="16" t="n">
        <f aca="false">IF($A373&lt;&gt;"",ROUNDUP(D373/'Project Description'!$B$7,0),"")</f>
        <v>10</v>
      </c>
      <c r="L373" s="0" t="n">
        <f aca="false">IF($A373&lt;&gt;"",(K373-1)*'Project Description'!$B$17+I373,"")</f>
        <v>19</v>
      </c>
      <c r="M373" s="0" t="n">
        <f aca="false">IF($A373&lt;&gt;"",($G373-1)*'Project Description'!$B$9+$F373,"")</f>
        <v>7</v>
      </c>
      <c r="N373" s="0" t="n">
        <f aca="false">IF($A373&lt;&gt;"",IF(VLOOKUP($B373,LineNames!$A$2:$C$111,3,0)="Yes",1,0),"")</f>
        <v>0</v>
      </c>
      <c r="O373" s="0" t="n">
        <f aca="false">IF($A373&lt;&gt;"",($H373-1)*'Project Description'!$B$10+$C373,"")</f>
        <v>12</v>
      </c>
    </row>
    <row collapsed="false" customFormat="false" customHeight="true" hidden="false" ht="13.3" outlineLevel="0" r="374">
      <c r="A374" s="0" t="n">
        <f aca="false">IF(d110cc_csv!$A374&lt;&gt;"",d110cc_csv!$A374,"")</f>
        <v>373</v>
      </c>
      <c r="B374" s="0" t="n">
        <f aca="false">IF($A374&lt;&gt;"",d110cc_csv!$C374,"")</f>
        <v>8</v>
      </c>
      <c r="C374" s="0" t="n">
        <f aca="false">IF($A374&lt;&gt;"",d110cc_csv!$D374,"")</f>
        <v>3</v>
      </c>
      <c r="D374" s="0" t="n">
        <f aca="false">IF($A374&lt;&gt;"",d110cc_csv!$E374,"")</f>
        <v>38</v>
      </c>
      <c r="E374" s="0" t="n">
        <f aca="false">IF($A374&lt;&gt;"",d110cc_csv!$F374,"")</f>
        <v>4</v>
      </c>
      <c r="F374" s="0" t="n">
        <f aca="false">IF($A374&lt;&gt;"",IF(MOD($C374,'Project Description'!$B$9)=0,'Project Description'!$B$9,MOD($C374,'Project Description'!$B$9)),"")</f>
        <v>3</v>
      </c>
      <c r="G374" s="0" t="n">
        <f aca="false">IF($A374&lt;&gt;"",IF(MOD($D374,'Project Description'!$B$7)=0,'Project Description'!$B$7,MOD($D374,'Project Description'!$B$7)),"")</f>
        <v>2</v>
      </c>
      <c r="H374" s="0" t="n">
        <f aca="false">IF($A374&lt;&gt;"",IF(MOD($D374,'Project Description'!$B$8)=0,'Project Description'!$B$8,MOD($D374,'Project Description'!$B$8)),"")</f>
        <v>2</v>
      </c>
      <c r="I374" s="0" t="n">
        <f aca="false">IF($A374&lt;&gt;"",ROUNDUP($C374/'Project Description'!$B$9,0),"")</f>
        <v>1</v>
      </c>
      <c r="J374" s="0" t="n">
        <f aca="false">IF($A374&lt;&gt;"",IF(MOD($A374,'Project Description'!$B$19)=0,'Project Description'!$B$19,MOD($A374,'Project Description'!$B$19)),"")</f>
        <v>13</v>
      </c>
      <c r="K374" s="16" t="n">
        <f aca="false">IF($A374&lt;&gt;"",ROUNDUP(D374/'Project Description'!$B$7,0),"")</f>
        <v>10</v>
      </c>
      <c r="L374" s="0" t="n">
        <f aca="false">IF($A374&lt;&gt;"",(K374-1)*'Project Description'!$B$17+I374,"")</f>
        <v>19</v>
      </c>
      <c r="M374" s="0" t="n">
        <f aca="false">IF($A374&lt;&gt;"",($G374-1)*'Project Description'!$B$9+$F374,"")</f>
        <v>8</v>
      </c>
      <c r="N374" s="0" t="n">
        <f aca="false">IF($A374&lt;&gt;"",IF(VLOOKUP($B374,LineNames!$A$2:$C$111,3,0)="Yes",1,0),"")</f>
        <v>0</v>
      </c>
      <c r="O374" s="0" t="n">
        <f aca="false">IF($A374&lt;&gt;"",($H374-1)*'Project Description'!$B$10+$C374,"")</f>
        <v>13</v>
      </c>
    </row>
    <row collapsed="false" customFormat="false" customHeight="true" hidden="false" ht="13.3" outlineLevel="0" r="375">
      <c r="A375" s="0" t="n">
        <f aca="false">IF(d110cc_csv!$A375&lt;&gt;"",d110cc_csv!$A375,"")</f>
        <v>374</v>
      </c>
      <c r="B375" s="0" t="n">
        <f aca="false">IF($A375&lt;&gt;"",d110cc_csv!$C375,"")</f>
        <v>83</v>
      </c>
      <c r="C375" s="0" t="n">
        <f aca="false">IF($A375&lt;&gt;"",d110cc_csv!$D375,"")</f>
        <v>4</v>
      </c>
      <c r="D375" s="0" t="n">
        <f aca="false">IF($A375&lt;&gt;"",d110cc_csv!$E375,"")</f>
        <v>38</v>
      </c>
      <c r="E375" s="0" t="n">
        <f aca="false">IF($A375&lt;&gt;"",d110cc_csv!$F375,"")</f>
        <v>4</v>
      </c>
      <c r="F375" s="0" t="n">
        <f aca="false">IF($A375&lt;&gt;"",IF(MOD($C375,'Project Description'!$B$9)=0,'Project Description'!$B$9,MOD($C375,'Project Description'!$B$9)),"")</f>
        <v>4</v>
      </c>
      <c r="G375" s="0" t="n">
        <f aca="false">IF($A375&lt;&gt;"",IF(MOD($D375,'Project Description'!$B$7)=0,'Project Description'!$B$7,MOD($D375,'Project Description'!$B$7)),"")</f>
        <v>2</v>
      </c>
      <c r="H375" s="0" t="n">
        <f aca="false">IF($A375&lt;&gt;"",IF(MOD($D375,'Project Description'!$B$8)=0,'Project Description'!$B$8,MOD($D375,'Project Description'!$B$8)),"")</f>
        <v>2</v>
      </c>
      <c r="I375" s="0" t="n">
        <f aca="false">IF($A375&lt;&gt;"",ROUNDUP($C375/'Project Description'!$B$9,0),"")</f>
        <v>1</v>
      </c>
      <c r="J375" s="0" t="n">
        <f aca="false">IF($A375&lt;&gt;"",IF(MOD($A375,'Project Description'!$B$19)=0,'Project Description'!$B$19,MOD($A375,'Project Description'!$B$19)),"")</f>
        <v>14</v>
      </c>
      <c r="K375" s="16" t="n">
        <f aca="false">IF($A375&lt;&gt;"",ROUNDUP(D375/'Project Description'!$B$7,0),"")</f>
        <v>10</v>
      </c>
      <c r="L375" s="0" t="n">
        <f aca="false">IF($A375&lt;&gt;"",(K375-1)*'Project Description'!$B$17+I375,"")</f>
        <v>19</v>
      </c>
      <c r="M375" s="0" t="n">
        <f aca="false">IF($A375&lt;&gt;"",($G375-1)*'Project Description'!$B$9+$F375,"")</f>
        <v>9</v>
      </c>
      <c r="N375" s="0" t="n">
        <f aca="false">IF($A375&lt;&gt;"",IF(VLOOKUP($B375,LineNames!$A$2:$C$111,3,0)="Yes",1,0),"")</f>
        <v>0</v>
      </c>
      <c r="O375" s="0" t="n">
        <f aca="false">IF($A375&lt;&gt;"",($H375-1)*'Project Description'!$B$10+$C375,"")</f>
        <v>14</v>
      </c>
    </row>
    <row collapsed="false" customFormat="false" customHeight="true" hidden="false" ht="13.3" outlineLevel="0" r="376">
      <c r="A376" s="0" t="n">
        <f aca="false">IF(d110cc_csv!$A376&lt;&gt;"",d110cc_csv!$A376,"")</f>
        <v>375</v>
      </c>
      <c r="B376" s="0" t="n">
        <f aca="false">IF($A376&lt;&gt;"",d110cc_csv!$C376,"")</f>
        <v>66</v>
      </c>
      <c r="C376" s="0" t="n">
        <f aca="false">IF($A376&lt;&gt;"",d110cc_csv!$D376,"")</f>
        <v>5</v>
      </c>
      <c r="D376" s="0" t="n">
        <f aca="false">IF($A376&lt;&gt;"",d110cc_csv!$E376,"")</f>
        <v>38</v>
      </c>
      <c r="E376" s="0" t="n">
        <f aca="false">IF($A376&lt;&gt;"",d110cc_csv!$F376,"")</f>
        <v>4</v>
      </c>
      <c r="F376" s="0" t="n">
        <f aca="false">IF($A376&lt;&gt;"",IF(MOD($C376,'Project Description'!$B$9)=0,'Project Description'!$B$9,MOD($C376,'Project Description'!$B$9)),"")</f>
        <v>5</v>
      </c>
      <c r="G376" s="0" t="n">
        <f aca="false">IF($A376&lt;&gt;"",IF(MOD($D376,'Project Description'!$B$7)=0,'Project Description'!$B$7,MOD($D376,'Project Description'!$B$7)),"")</f>
        <v>2</v>
      </c>
      <c r="H376" s="0" t="n">
        <f aca="false">IF($A376&lt;&gt;"",IF(MOD($D376,'Project Description'!$B$8)=0,'Project Description'!$B$8,MOD($D376,'Project Description'!$B$8)),"")</f>
        <v>2</v>
      </c>
      <c r="I376" s="0" t="n">
        <f aca="false">IF($A376&lt;&gt;"",ROUNDUP($C376/'Project Description'!$B$9,0),"")</f>
        <v>1</v>
      </c>
      <c r="J376" s="0" t="n">
        <f aca="false">IF($A376&lt;&gt;"",IF(MOD($A376,'Project Description'!$B$19)=0,'Project Description'!$B$19,MOD($A376,'Project Description'!$B$19)),"")</f>
        <v>15</v>
      </c>
      <c r="K376" s="16" t="n">
        <f aca="false">IF($A376&lt;&gt;"",ROUNDUP(D376/'Project Description'!$B$7,0),"")</f>
        <v>10</v>
      </c>
      <c r="L376" s="0" t="n">
        <f aca="false">IF($A376&lt;&gt;"",(K376-1)*'Project Description'!$B$17+I376,"")</f>
        <v>19</v>
      </c>
      <c r="M376" s="0" t="n">
        <f aca="false">IF($A376&lt;&gt;"",($G376-1)*'Project Description'!$B$9+$F376,"")</f>
        <v>10</v>
      </c>
      <c r="N376" s="0" t="n">
        <f aca="false">IF($A376&lt;&gt;"",IF(VLOOKUP($B376,LineNames!$A$2:$C$111,3,0)="Yes",1,0),"")</f>
        <v>0</v>
      </c>
      <c r="O376" s="0" t="n">
        <f aca="false">IF($A376&lt;&gt;"",($H376-1)*'Project Description'!$B$10+$C376,"")</f>
        <v>15</v>
      </c>
    </row>
    <row collapsed="false" customFormat="false" customHeight="true" hidden="false" ht="13.3" outlineLevel="0" r="377">
      <c r="A377" s="0" t="n">
        <f aca="false">IF(d110cc_csv!$A377&lt;&gt;"",d110cc_csv!$A377,"")</f>
        <v>376</v>
      </c>
      <c r="B377" s="0" t="n">
        <f aca="false">IF($A377&lt;&gt;"",d110cc_csv!$C377,"")</f>
        <v>75</v>
      </c>
      <c r="C377" s="0" t="n">
        <f aca="false">IF($A377&lt;&gt;"",d110cc_csv!$D377,"")</f>
        <v>6</v>
      </c>
      <c r="D377" s="0" t="n">
        <f aca="false">IF($A377&lt;&gt;"",d110cc_csv!$E377,"")</f>
        <v>38</v>
      </c>
      <c r="E377" s="0" t="n">
        <f aca="false">IF($A377&lt;&gt;"",d110cc_csv!$F377,"")</f>
        <v>4</v>
      </c>
      <c r="F377" s="0" t="n">
        <f aca="false">IF($A377&lt;&gt;"",IF(MOD($C377,'Project Description'!$B$9)=0,'Project Description'!$B$9,MOD($C377,'Project Description'!$B$9)),"")</f>
        <v>1</v>
      </c>
      <c r="G377" s="0" t="n">
        <f aca="false">IF($A377&lt;&gt;"",IF(MOD($D377,'Project Description'!$B$7)=0,'Project Description'!$B$7,MOD($D377,'Project Description'!$B$7)),"")</f>
        <v>2</v>
      </c>
      <c r="H377" s="0" t="n">
        <f aca="false">IF($A377&lt;&gt;"",IF(MOD($D377,'Project Description'!$B$8)=0,'Project Description'!$B$8,MOD($D377,'Project Description'!$B$8)),"")</f>
        <v>2</v>
      </c>
      <c r="I377" s="0" t="n">
        <f aca="false">IF($A377&lt;&gt;"",ROUNDUP($C377/'Project Description'!$B$9,0),"")</f>
        <v>2</v>
      </c>
      <c r="J377" s="0" t="n">
        <f aca="false">IF($A377&lt;&gt;"",IF(MOD($A377,'Project Description'!$B$19)=0,'Project Description'!$B$19,MOD($A377,'Project Description'!$B$19)),"")</f>
        <v>16</v>
      </c>
      <c r="K377" s="16" t="n">
        <f aca="false">IF($A377&lt;&gt;"",ROUNDUP(D377/'Project Description'!$B$7,0),"")</f>
        <v>10</v>
      </c>
      <c r="L377" s="0" t="n">
        <f aca="false">IF($A377&lt;&gt;"",(K377-1)*'Project Description'!$B$17+I377,"")</f>
        <v>20</v>
      </c>
      <c r="M377" s="0" t="n">
        <f aca="false">IF($A377&lt;&gt;"",($G377-1)*'Project Description'!$B$9+$F377,"")</f>
        <v>6</v>
      </c>
      <c r="N377" s="0" t="n">
        <f aca="false">IF($A377&lt;&gt;"",IF(VLOOKUP($B377,LineNames!$A$2:$C$111,3,0)="Yes",1,0),"")</f>
        <v>0</v>
      </c>
      <c r="O377" s="0" t="n">
        <f aca="false">IF($A377&lt;&gt;"",($H377-1)*'Project Description'!$B$10+$C377,"")</f>
        <v>16</v>
      </c>
    </row>
    <row collapsed="false" customFormat="false" customHeight="true" hidden="false" ht="13.3" outlineLevel="0" r="378">
      <c r="A378" s="0" t="n">
        <f aca="false">IF(d110cc_csv!$A378&lt;&gt;"",d110cc_csv!$A378,"")</f>
        <v>377</v>
      </c>
      <c r="B378" s="0" t="n">
        <f aca="false">IF($A378&lt;&gt;"",d110cc_csv!$C378,"")</f>
        <v>93</v>
      </c>
      <c r="C378" s="0" t="n">
        <f aca="false">IF($A378&lt;&gt;"",d110cc_csv!$D378,"")</f>
        <v>7</v>
      </c>
      <c r="D378" s="0" t="n">
        <f aca="false">IF($A378&lt;&gt;"",d110cc_csv!$E378,"")</f>
        <v>38</v>
      </c>
      <c r="E378" s="0" t="n">
        <f aca="false">IF($A378&lt;&gt;"",d110cc_csv!$F378,"")</f>
        <v>4</v>
      </c>
      <c r="F378" s="0" t="n">
        <f aca="false">IF($A378&lt;&gt;"",IF(MOD($C378,'Project Description'!$B$9)=0,'Project Description'!$B$9,MOD($C378,'Project Description'!$B$9)),"")</f>
        <v>2</v>
      </c>
      <c r="G378" s="0" t="n">
        <f aca="false">IF($A378&lt;&gt;"",IF(MOD($D378,'Project Description'!$B$7)=0,'Project Description'!$B$7,MOD($D378,'Project Description'!$B$7)),"")</f>
        <v>2</v>
      </c>
      <c r="H378" s="0" t="n">
        <f aca="false">IF($A378&lt;&gt;"",IF(MOD($D378,'Project Description'!$B$8)=0,'Project Description'!$B$8,MOD($D378,'Project Description'!$B$8)),"")</f>
        <v>2</v>
      </c>
      <c r="I378" s="0" t="n">
        <f aca="false">IF($A378&lt;&gt;"",ROUNDUP($C378/'Project Description'!$B$9,0),"")</f>
        <v>2</v>
      </c>
      <c r="J378" s="0" t="n">
        <f aca="false">IF($A378&lt;&gt;"",IF(MOD($A378,'Project Description'!$B$19)=0,'Project Description'!$B$19,MOD($A378,'Project Description'!$B$19)),"")</f>
        <v>17</v>
      </c>
      <c r="K378" s="16" t="n">
        <f aca="false">IF($A378&lt;&gt;"",ROUNDUP(D378/'Project Description'!$B$7,0),"")</f>
        <v>10</v>
      </c>
      <c r="L378" s="0" t="n">
        <f aca="false">IF($A378&lt;&gt;"",(K378-1)*'Project Description'!$B$17+I378,"")</f>
        <v>20</v>
      </c>
      <c r="M378" s="0" t="n">
        <f aca="false">IF($A378&lt;&gt;"",($G378-1)*'Project Description'!$B$9+$F378,"")</f>
        <v>7</v>
      </c>
      <c r="N378" s="0" t="n">
        <f aca="false">IF($A378&lt;&gt;"",IF(VLOOKUP($B378,LineNames!$A$2:$C$111,3,0)="Yes",1,0),"")</f>
        <v>0</v>
      </c>
      <c r="O378" s="0" t="n">
        <f aca="false">IF($A378&lt;&gt;"",($H378-1)*'Project Description'!$B$10+$C378,"")</f>
        <v>17</v>
      </c>
    </row>
    <row collapsed="false" customFormat="false" customHeight="true" hidden="false" ht="13.3" outlineLevel="0" r="379">
      <c r="A379" s="0" t="n">
        <f aca="false">IF(d110cc_csv!$A379&lt;&gt;"",d110cc_csv!$A379,"")</f>
        <v>378</v>
      </c>
      <c r="B379" s="0" t="n">
        <f aca="false">IF($A379&lt;&gt;"",d110cc_csv!$C379,"")</f>
        <v>109</v>
      </c>
      <c r="C379" s="0" t="n">
        <f aca="false">IF($A379&lt;&gt;"",d110cc_csv!$D379,"")</f>
        <v>8</v>
      </c>
      <c r="D379" s="0" t="n">
        <f aca="false">IF($A379&lt;&gt;"",d110cc_csv!$E379,"")</f>
        <v>38</v>
      </c>
      <c r="E379" s="0" t="n">
        <f aca="false">IF($A379&lt;&gt;"",d110cc_csv!$F379,"")</f>
        <v>4</v>
      </c>
      <c r="F379" s="0" t="n">
        <f aca="false">IF($A379&lt;&gt;"",IF(MOD($C379,'Project Description'!$B$9)=0,'Project Description'!$B$9,MOD($C379,'Project Description'!$B$9)),"")</f>
        <v>3</v>
      </c>
      <c r="G379" s="0" t="n">
        <f aca="false">IF($A379&lt;&gt;"",IF(MOD($D379,'Project Description'!$B$7)=0,'Project Description'!$B$7,MOD($D379,'Project Description'!$B$7)),"")</f>
        <v>2</v>
      </c>
      <c r="H379" s="0" t="n">
        <f aca="false">IF($A379&lt;&gt;"",IF(MOD($D379,'Project Description'!$B$8)=0,'Project Description'!$B$8,MOD($D379,'Project Description'!$B$8)),"")</f>
        <v>2</v>
      </c>
      <c r="I379" s="0" t="n">
        <f aca="false">IF($A379&lt;&gt;"",ROUNDUP($C379/'Project Description'!$B$9,0),"")</f>
        <v>2</v>
      </c>
      <c r="J379" s="0" t="n">
        <f aca="false">IF($A379&lt;&gt;"",IF(MOD($A379,'Project Description'!$B$19)=0,'Project Description'!$B$19,MOD($A379,'Project Description'!$B$19)),"")</f>
        <v>18</v>
      </c>
      <c r="K379" s="16" t="n">
        <f aca="false">IF($A379&lt;&gt;"",ROUNDUP(D379/'Project Description'!$B$7,0),"")</f>
        <v>10</v>
      </c>
      <c r="L379" s="0" t="n">
        <f aca="false">IF($A379&lt;&gt;"",(K379-1)*'Project Description'!$B$17+I379,"")</f>
        <v>20</v>
      </c>
      <c r="M379" s="0" t="n">
        <f aca="false">IF($A379&lt;&gt;"",($G379-1)*'Project Description'!$B$9+$F379,"")</f>
        <v>8</v>
      </c>
      <c r="N379" s="0" t="n">
        <f aca="false">IF($A379&lt;&gt;"",IF(VLOOKUP($B379,LineNames!$A$2:$C$111,3,0)="Yes",1,0),"")</f>
        <v>1</v>
      </c>
      <c r="O379" s="0" t="n">
        <f aca="false">IF($A379&lt;&gt;"",($H379-1)*'Project Description'!$B$10+$C379,"")</f>
        <v>18</v>
      </c>
    </row>
    <row collapsed="false" customFormat="false" customHeight="true" hidden="false" ht="13.3" outlineLevel="0" r="380">
      <c r="A380" s="0" t="n">
        <f aca="false">IF(d110cc_csv!$A380&lt;&gt;"",d110cc_csv!$A380,"")</f>
        <v>379</v>
      </c>
      <c r="B380" s="0" t="n">
        <f aca="false">IF($A380&lt;&gt;"",d110cc_csv!$C380,"")</f>
        <v>53</v>
      </c>
      <c r="C380" s="0" t="n">
        <f aca="false">IF($A380&lt;&gt;"",d110cc_csv!$D380,"")</f>
        <v>9</v>
      </c>
      <c r="D380" s="0" t="n">
        <f aca="false">IF($A380&lt;&gt;"",d110cc_csv!$E380,"")</f>
        <v>38</v>
      </c>
      <c r="E380" s="0" t="n">
        <f aca="false">IF($A380&lt;&gt;"",d110cc_csv!$F380,"")</f>
        <v>4</v>
      </c>
      <c r="F380" s="0" t="n">
        <f aca="false">IF($A380&lt;&gt;"",IF(MOD($C380,'Project Description'!$B$9)=0,'Project Description'!$B$9,MOD($C380,'Project Description'!$B$9)),"")</f>
        <v>4</v>
      </c>
      <c r="G380" s="0" t="n">
        <f aca="false">IF($A380&lt;&gt;"",IF(MOD($D380,'Project Description'!$B$7)=0,'Project Description'!$B$7,MOD($D380,'Project Description'!$B$7)),"")</f>
        <v>2</v>
      </c>
      <c r="H380" s="0" t="n">
        <f aca="false">IF($A380&lt;&gt;"",IF(MOD($D380,'Project Description'!$B$8)=0,'Project Description'!$B$8,MOD($D380,'Project Description'!$B$8)),"")</f>
        <v>2</v>
      </c>
      <c r="I380" s="0" t="n">
        <f aca="false">IF($A380&lt;&gt;"",ROUNDUP($C380/'Project Description'!$B$9,0),"")</f>
        <v>2</v>
      </c>
      <c r="J380" s="0" t="n">
        <f aca="false">IF($A380&lt;&gt;"",IF(MOD($A380,'Project Description'!$B$19)=0,'Project Description'!$B$19,MOD($A380,'Project Description'!$B$19)),"")</f>
        <v>19</v>
      </c>
      <c r="K380" s="16" t="n">
        <f aca="false">IF($A380&lt;&gt;"",ROUNDUP(D380/'Project Description'!$B$7,0),"")</f>
        <v>10</v>
      </c>
      <c r="L380" s="0" t="n">
        <f aca="false">IF($A380&lt;&gt;"",(K380-1)*'Project Description'!$B$17+I380,"")</f>
        <v>20</v>
      </c>
      <c r="M380" s="0" t="n">
        <f aca="false">IF($A380&lt;&gt;"",($G380-1)*'Project Description'!$B$9+$F380,"")</f>
        <v>9</v>
      </c>
      <c r="N380" s="0" t="n">
        <f aca="false">IF($A380&lt;&gt;"",IF(VLOOKUP($B380,LineNames!$A$2:$C$111,3,0)="Yes",1,0),"")</f>
        <v>0</v>
      </c>
      <c r="O380" s="0" t="n">
        <f aca="false">IF($A380&lt;&gt;"",($H380-1)*'Project Description'!$B$10+$C380,"")</f>
        <v>19</v>
      </c>
    </row>
    <row collapsed="false" customFormat="false" customHeight="true" hidden="false" ht="13.3" outlineLevel="0" r="381">
      <c r="A381" s="0" t="n">
        <f aca="false">IF(d110cc_csv!$A381&lt;&gt;"",d110cc_csv!$A381,"")</f>
        <v>380</v>
      </c>
      <c r="B381" s="0" t="n">
        <f aca="false">IF($A381&lt;&gt;"",d110cc_csv!$C381,"")</f>
        <v>28</v>
      </c>
      <c r="C381" s="0" t="n">
        <f aca="false">IF($A381&lt;&gt;"",d110cc_csv!$D381,"")</f>
        <v>10</v>
      </c>
      <c r="D381" s="0" t="n">
        <f aca="false">IF($A381&lt;&gt;"",d110cc_csv!$E381,"")</f>
        <v>38</v>
      </c>
      <c r="E381" s="0" t="n">
        <f aca="false">IF($A381&lt;&gt;"",d110cc_csv!$F381,"")</f>
        <v>4</v>
      </c>
      <c r="F381" s="0" t="n">
        <f aca="false">IF($A381&lt;&gt;"",IF(MOD($C381,'Project Description'!$B$9)=0,'Project Description'!$B$9,MOD($C381,'Project Description'!$B$9)),"")</f>
        <v>5</v>
      </c>
      <c r="G381" s="0" t="n">
        <f aca="false">IF($A381&lt;&gt;"",IF(MOD($D381,'Project Description'!$B$7)=0,'Project Description'!$B$7,MOD($D381,'Project Description'!$B$7)),"")</f>
        <v>2</v>
      </c>
      <c r="H381" s="0" t="n">
        <f aca="false">IF($A381&lt;&gt;"",IF(MOD($D381,'Project Description'!$B$8)=0,'Project Description'!$B$8,MOD($D381,'Project Description'!$B$8)),"")</f>
        <v>2</v>
      </c>
      <c r="I381" s="0" t="n">
        <f aca="false">IF($A381&lt;&gt;"",ROUNDUP($C381/'Project Description'!$B$9,0),"")</f>
        <v>2</v>
      </c>
      <c r="J381" s="0" t="n">
        <f aca="false">IF($A381&lt;&gt;"",IF(MOD($A381,'Project Description'!$B$19)=0,'Project Description'!$B$19,MOD($A381,'Project Description'!$B$19)),"")</f>
        <v>20</v>
      </c>
      <c r="K381" s="16" t="n">
        <f aca="false">IF($A381&lt;&gt;"",ROUNDUP(D381/'Project Description'!$B$7,0),"")</f>
        <v>10</v>
      </c>
      <c r="L381" s="0" t="n">
        <f aca="false">IF($A381&lt;&gt;"",(K381-1)*'Project Description'!$B$17+I381,"")</f>
        <v>20</v>
      </c>
      <c r="M381" s="0" t="n">
        <f aca="false">IF($A381&lt;&gt;"",($G381-1)*'Project Description'!$B$9+$F381,"")</f>
        <v>10</v>
      </c>
      <c r="N381" s="0" t="n">
        <f aca="false">IF($A381&lt;&gt;"",IF(VLOOKUP($B381,LineNames!$A$2:$C$111,3,0)="Yes",1,0),"")</f>
        <v>0</v>
      </c>
      <c r="O381" s="0" t="n">
        <f aca="false">IF($A381&lt;&gt;"",($H381-1)*'Project Description'!$B$10+$C381,"")</f>
        <v>20</v>
      </c>
    </row>
    <row collapsed="false" customFormat="false" customHeight="true" hidden="false" ht="13.3" outlineLevel="0" r="382">
      <c r="A382" s="0" t="n">
        <f aca="false">IF(d110cc_csv!$A382&lt;&gt;"",d110cc_csv!$A382,"")</f>
        <v>381</v>
      </c>
      <c r="B382" s="0" t="n">
        <f aca="false">IF($A382&lt;&gt;"",d110cc_csv!$C382,"")</f>
        <v>82</v>
      </c>
      <c r="C382" s="0" t="n">
        <f aca="false">IF($A382&lt;&gt;"",d110cc_csv!$D382,"")</f>
        <v>1</v>
      </c>
      <c r="D382" s="0" t="n">
        <f aca="false">IF($A382&lt;&gt;"",d110cc_csv!$E382,"")</f>
        <v>39</v>
      </c>
      <c r="E382" s="0" t="n">
        <f aca="false">IF($A382&lt;&gt;"",d110cc_csv!$F382,"")</f>
        <v>4</v>
      </c>
      <c r="F382" s="0" t="n">
        <f aca="false">IF($A382&lt;&gt;"",IF(MOD($C382,'Project Description'!$B$9)=0,'Project Description'!$B$9,MOD($C382,'Project Description'!$B$9)),"")</f>
        <v>1</v>
      </c>
      <c r="G382" s="0" t="n">
        <f aca="false">IF($A382&lt;&gt;"",IF(MOD($D382,'Project Description'!$B$7)=0,'Project Description'!$B$7,MOD($D382,'Project Description'!$B$7)),"")</f>
        <v>3</v>
      </c>
      <c r="H382" s="0" t="n">
        <f aca="false">IF($A382&lt;&gt;"",IF(MOD($D382,'Project Description'!$B$8)=0,'Project Description'!$B$8,MOD($D382,'Project Description'!$B$8)),"")</f>
        <v>3</v>
      </c>
      <c r="I382" s="0" t="n">
        <f aca="false">IF($A382&lt;&gt;"",ROUNDUP($C382/'Project Description'!$B$9,0),"")</f>
        <v>1</v>
      </c>
      <c r="J382" s="0" t="n">
        <f aca="false">IF($A382&lt;&gt;"",IF(MOD($A382,'Project Description'!$B$19)=0,'Project Description'!$B$19,MOD($A382,'Project Description'!$B$19)),"")</f>
        <v>21</v>
      </c>
      <c r="K382" s="16" t="n">
        <f aca="false">IF($A382&lt;&gt;"",ROUNDUP(D382/'Project Description'!$B$7,0),"")</f>
        <v>10</v>
      </c>
      <c r="L382" s="0" t="n">
        <f aca="false">IF($A382&lt;&gt;"",(K382-1)*'Project Description'!$B$17+I382,"")</f>
        <v>19</v>
      </c>
      <c r="M382" s="0" t="n">
        <f aca="false">IF($A382&lt;&gt;"",($G382-1)*'Project Description'!$B$9+$F382,"")</f>
        <v>11</v>
      </c>
      <c r="N382" s="0" t="n">
        <f aca="false">IF($A382&lt;&gt;"",IF(VLOOKUP($B382,LineNames!$A$2:$C$111,3,0)="Yes",1,0),"")</f>
        <v>0</v>
      </c>
      <c r="O382" s="0" t="n">
        <f aca="false">IF($A382&lt;&gt;"",($H382-1)*'Project Description'!$B$10+$C382,"")</f>
        <v>21</v>
      </c>
    </row>
    <row collapsed="false" customFormat="false" customHeight="true" hidden="false" ht="13.3" outlineLevel="0" r="383">
      <c r="A383" s="0" t="n">
        <f aca="false">IF(d110cc_csv!$A383&lt;&gt;"",d110cc_csv!$A383,"")</f>
        <v>382</v>
      </c>
      <c r="B383" s="0" t="n">
        <f aca="false">IF($A383&lt;&gt;"",d110cc_csv!$C383,"")</f>
        <v>77</v>
      </c>
      <c r="C383" s="0" t="n">
        <f aca="false">IF($A383&lt;&gt;"",d110cc_csv!$D383,"")</f>
        <v>2</v>
      </c>
      <c r="D383" s="0" t="n">
        <f aca="false">IF($A383&lt;&gt;"",d110cc_csv!$E383,"")</f>
        <v>39</v>
      </c>
      <c r="E383" s="0" t="n">
        <f aca="false">IF($A383&lt;&gt;"",d110cc_csv!$F383,"")</f>
        <v>4</v>
      </c>
      <c r="F383" s="0" t="n">
        <f aca="false">IF($A383&lt;&gt;"",IF(MOD($C383,'Project Description'!$B$9)=0,'Project Description'!$B$9,MOD($C383,'Project Description'!$B$9)),"")</f>
        <v>2</v>
      </c>
      <c r="G383" s="0" t="n">
        <f aca="false">IF($A383&lt;&gt;"",IF(MOD($D383,'Project Description'!$B$7)=0,'Project Description'!$B$7,MOD($D383,'Project Description'!$B$7)),"")</f>
        <v>3</v>
      </c>
      <c r="H383" s="0" t="n">
        <f aca="false">IF($A383&lt;&gt;"",IF(MOD($D383,'Project Description'!$B$8)=0,'Project Description'!$B$8,MOD($D383,'Project Description'!$B$8)),"")</f>
        <v>3</v>
      </c>
      <c r="I383" s="0" t="n">
        <f aca="false">IF($A383&lt;&gt;"",ROUNDUP($C383/'Project Description'!$B$9,0),"")</f>
        <v>1</v>
      </c>
      <c r="J383" s="0" t="n">
        <f aca="false">IF($A383&lt;&gt;"",IF(MOD($A383,'Project Description'!$B$19)=0,'Project Description'!$B$19,MOD($A383,'Project Description'!$B$19)),"")</f>
        <v>22</v>
      </c>
      <c r="K383" s="16" t="n">
        <f aca="false">IF($A383&lt;&gt;"",ROUNDUP(D383/'Project Description'!$B$7,0),"")</f>
        <v>10</v>
      </c>
      <c r="L383" s="0" t="n">
        <f aca="false">IF($A383&lt;&gt;"",(K383-1)*'Project Description'!$B$17+I383,"")</f>
        <v>19</v>
      </c>
      <c r="M383" s="0" t="n">
        <f aca="false">IF($A383&lt;&gt;"",($G383-1)*'Project Description'!$B$9+$F383,"")</f>
        <v>12</v>
      </c>
      <c r="N383" s="0" t="n">
        <f aca="false">IF($A383&lt;&gt;"",IF(VLOOKUP($B383,LineNames!$A$2:$C$111,3,0)="Yes",1,0),"")</f>
        <v>0</v>
      </c>
      <c r="O383" s="0" t="n">
        <f aca="false">IF($A383&lt;&gt;"",($H383-1)*'Project Description'!$B$10+$C383,"")</f>
        <v>22</v>
      </c>
    </row>
    <row collapsed="false" customFormat="false" customHeight="true" hidden="false" ht="13.3" outlineLevel="0" r="384">
      <c r="A384" s="0" t="n">
        <f aca="false">IF(d110cc_csv!$A384&lt;&gt;"",d110cc_csv!$A384,"")</f>
        <v>383</v>
      </c>
      <c r="B384" s="0" t="n">
        <f aca="false">IF($A384&lt;&gt;"",d110cc_csv!$C384,"")</f>
        <v>105</v>
      </c>
      <c r="C384" s="0" t="n">
        <f aca="false">IF($A384&lt;&gt;"",d110cc_csv!$D384,"")</f>
        <v>3</v>
      </c>
      <c r="D384" s="0" t="n">
        <f aca="false">IF($A384&lt;&gt;"",d110cc_csv!$E384,"")</f>
        <v>39</v>
      </c>
      <c r="E384" s="0" t="n">
        <f aca="false">IF($A384&lt;&gt;"",d110cc_csv!$F384,"")</f>
        <v>4</v>
      </c>
      <c r="F384" s="0" t="n">
        <f aca="false">IF($A384&lt;&gt;"",IF(MOD($C384,'Project Description'!$B$9)=0,'Project Description'!$B$9,MOD($C384,'Project Description'!$B$9)),"")</f>
        <v>3</v>
      </c>
      <c r="G384" s="0" t="n">
        <f aca="false">IF($A384&lt;&gt;"",IF(MOD($D384,'Project Description'!$B$7)=0,'Project Description'!$B$7,MOD($D384,'Project Description'!$B$7)),"")</f>
        <v>3</v>
      </c>
      <c r="H384" s="0" t="n">
        <f aca="false">IF($A384&lt;&gt;"",IF(MOD($D384,'Project Description'!$B$8)=0,'Project Description'!$B$8,MOD($D384,'Project Description'!$B$8)),"")</f>
        <v>3</v>
      </c>
      <c r="I384" s="0" t="n">
        <f aca="false">IF($A384&lt;&gt;"",ROUNDUP($C384/'Project Description'!$B$9,0),"")</f>
        <v>1</v>
      </c>
      <c r="J384" s="0" t="n">
        <f aca="false">IF($A384&lt;&gt;"",IF(MOD($A384,'Project Description'!$B$19)=0,'Project Description'!$B$19,MOD($A384,'Project Description'!$B$19)),"")</f>
        <v>23</v>
      </c>
      <c r="K384" s="16" t="n">
        <f aca="false">IF($A384&lt;&gt;"",ROUNDUP(D384/'Project Description'!$B$7,0),"")</f>
        <v>10</v>
      </c>
      <c r="L384" s="0" t="n">
        <f aca="false">IF($A384&lt;&gt;"",(K384-1)*'Project Description'!$B$17+I384,"")</f>
        <v>19</v>
      </c>
      <c r="M384" s="0" t="n">
        <f aca="false">IF($A384&lt;&gt;"",($G384-1)*'Project Description'!$B$9+$F384,"")</f>
        <v>13</v>
      </c>
      <c r="N384" s="0" t="n">
        <f aca="false">IF($A384&lt;&gt;"",IF(VLOOKUP($B384,LineNames!$A$2:$C$111,3,0)="Yes",1,0),"")</f>
        <v>0</v>
      </c>
      <c r="O384" s="0" t="n">
        <f aca="false">IF($A384&lt;&gt;"",($H384-1)*'Project Description'!$B$10+$C384,"")</f>
        <v>23</v>
      </c>
    </row>
    <row collapsed="false" customFormat="false" customHeight="true" hidden="false" ht="13.3" outlineLevel="0" r="385">
      <c r="A385" s="0" t="n">
        <f aca="false">IF(d110cc_csv!$A385&lt;&gt;"",d110cc_csv!$A385,"")</f>
        <v>384</v>
      </c>
      <c r="B385" s="0" t="n">
        <f aca="false">IF($A385&lt;&gt;"",d110cc_csv!$C385,"")</f>
        <v>6</v>
      </c>
      <c r="C385" s="0" t="n">
        <f aca="false">IF($A385&lt;&gt;"",d110cc_csv!$D385,"")</f>
        <v>4</v>
      </c>
      <c r="D385" s="0" t="n">
        <f aca="false">IF($A385&lt;&gt;"",d110cc_csv!$E385,"")</f>
        <v>39</v>
      </c>
      <c r="E385" s="0" t="n">
        <f aca="false">IF($A385&lt;&gt;"",d110cc_csv!$F385,"")</f>
        <v>4</v>
      </c>
      <c r="F385" s="0" t="n">
        <f aca="false">IF($A385&lt;&gt;"",IF(MOD($C385,'Project Description'!$B$9)=0,'Project Description'!$B$9,MOD($C385,'Project Description'!$B$9)),"")</f>
        <v>4</v>
      </c>
      <c r="G385" s="0" t="n">
        <f aca="false">IF($A385&lt;&gt;"",IF(MOD($D385,'Project Description'!$B$7)=0,'Project Description'!$B$7,MOD($D385,'Project Description'!$B$7)),"")</f>
        <v>3</v>
      </c>
      <c r="H385" s="0" t="n">
        <f aca="false">IF($A385&lt;&gt;"",IF(MOD($D385,'Project Description'!$B$8)=0,'Project Description'!$B$8,MOD($D385,'Project Description'!$B$8)),"")</f>
        <v>3</v>
      </c>
      <c r="I385" s="0" t="n">
        <f aca="false">IF($A385&lt;&gt;"",ROUNDUP($C385/'Project Description'!$B$9,0),"")</f>
        <v>1</v>
      </c>
      <c r="J385" s="0" t="n">
        <f aca="false">IF($A385&lt;&gt;"",IF(MOD($A385,'Project Description'!$B$19)=0,'Project Description'!$B$19,MOD($A385,'Project Description'!$B$19)),"")</f>
        <v>24</v>
      </c>
      <c r="K385" s="16" t="n">
        <f aca="false">IF($A385&lt;&gt;"",ROUNDUP(D385/'Project Description'!$B$7,0),"")</f>
        <v>10</v>
      </c>
      <c r="L385" s="0" t="n">
        <f aca="false">IF($A385&lt;&gt;"",(K385-1)*'Project Description'!$B$17+I385,"")</f>
        <v>19</v>
      </c>
      <c r="M385" s="0" t="n">
        <f aca="false">IF($A385&lt;&gt;"",($G385-1)*'Project Description'!$B$9+$F385,"")</f>
        <v>14</v>
      </c>
      <c r="N385" s="0" t="n">
        <f aca="false">IF($A385&lt;&gt;"",IF(VLOOKUP($B385,LineNames!$A$2:$C$111,3,0)="Yes",1,0),"")</f>
        <v>0</v>
      </c>
      <c r="O385" s="0" t="n">
        <f aca="false">IF($A385&lt;&gt;"",($H385-1)*'Project Description'!$B$10+$C385,"")</f>
        <v>24</v>
      </c>
    </row>
    <row collapsed="false" customFormat="false" customHeight="true" hidden="false" ht="13.3" outlineLevel="0" r="386">
      <c r="A386" s="0" t="n">
        <f aca="false">IF(d110cc_csv!$A386&lt;&gt;"",d110cc_csv!$A386,"")</f>
        <v>385</v>
      </c>
      <c r="B386" s="0" t="n">
        <f aca="false">IF($A386&lt;&gt;"",d110cc_csv!$C386,"")</f>
        <v>44</v>
      </c>
      <c r="C386" s="0" t="n">
        <f aca="false">IF($A386&lt;&gt;"",d110cc_csv!$D386,"")</f>
        <v>5</v>
      </c>
      <c r="D386" s="0" t="n">
        <f aca="false">IF($A386&lt;&gt;"",d110cc_csv!$E386,"")</f>
        <v>39</v>
      </c>
      <c r="E386" s="0" t="n">
        <f aca="false">IF($A386&lt;&gt;"",d110cc_csv!$F386,"")</f>
        <v>4</v>
      </c>
      <c r="F386" s="0" t="n">
        <f aca="false">IF($A386&lt;&gt;"",IF(MOD($C386,'Project Description'!$B$9)=0,'Project Description'!$B$9,MOD($C386,'Project Description'!$B$9)),"")</f>
        <v>5</v>
      </c>
      <c r="G386" s="0" t="n">
        <f aca="false">IF($A386&lt;&gt;"",IF(MOD($D386,'Project Description'!$B$7)=0,'Project Description'!$B$7,MOD($D386,'Project Description'!$B$7)),"")</f>
        <v>3</v>
      </c>
      <c r="H386" s="0" t="n">
        <f aca="false">IF($A386&lt;&gt;"",IF(MOD($D386,'Project Description'!$B$8)=0,'Project Description'!$B$8,MOD($D386,'Project Description'!$B$8)),"")</f>
        <v>3</v>
      </c>
      <c r="I386" s="0" t="n">
        <f aca="false">IF($A386&lt;&gt;"",ROUNDUP($C386/'Project Description'!$B$9,0),"")</f>
        <v>1</v>
      </c>
      <c r="J386" s="0" t="n">
        <f aca="false">IF($A386&lt;&gt;"",IF(MOD($A386,'Project Description'!$B$19)=0,'Project Description'!$B$19,MOD($A386,'Project Description'!$B$19)),"")</f>
        <v>25</v>
      </c>
      <c r="K386" s="16" t="n">
        <f aca="false">IF($A386&lt;&gt;"",ROUNDUP(D386/'Project Description'!$B$7,0),"")</f>
        <v>10</v>
      </c>
      <c r="L386" s="0" t="n">
        <f aca="false">IF($A386&lt;&gt;"",(K386-1)*'Project Description'!$B$17+I386,"")</f>
        <v>19</v>
      </c>
      <c r="M386" s="0" t="n">
        <f aca="false">IF($A386&lt;&gt;"",($G386-1)*'Project Description'!$B$9+$F386,"")</f>
        <v>15</v>
      </c>
      <c r="N386" s="0" t="n">
        <f aca="false">IF($A386&lt;&gt;"",IF(VLOOKUP($B386,LineNames!$A$2:$C$111,3,0)="Yes",1,0),"")</f>
        <v>0</v>
      </c>
      <c r="O386" s="0" t="n">
        <f aca="false">IF($A386&lt;&gt;"",($H386-1)*'Project Description'!$B$10+$C386,"")</f>
        <v>25</v>
      </c>
    </row>
    <row collapsed="false" customFormat="false" customHeight="true" hidden="false" ht="13.3" outlineLevel="0" r="387">
      <c r="A387" s="0" t="n">
        <f aca="false">IF(d110cc_csv!$A387&lt;&gt;"",d110cc_csv!$A387,"")</f>
        <v>386</v>
      </c>
      <c r="B387" s="0" t="n">
        <f aca="false">IF($A387&lt;&gt;"",d110cc_csv!$C387,"")</f>
        <v>64</v>
      </c>
      <c r="C387" s="0" t="n">
        <f aca="false">IF($A387&lt;&gt;"",d110cc_csv!$D387,"")</f>
        <v>6</v>
      </c>
      <c r="D387" s="0" t="n">
        <f aca="false">IF($A387&lt;&gt;"",d110cc_csv!$E387,"")</f>
        <v>39</v>
      </c>
      <c r="E387" s="0" t="n">
        <f aca="false">IF($A387&lt;&gt;"",d110cc_csv!$F387,"")</f>
        <v>4</v>
      </c>
      <c r="F387" s="0" t="n">
        <f aca="false">IF($A387&lt;&gt;"",IF(MOD($C387,'Project Description'!$B$9)=0,'Project Description'!$B$9,MOD($C387,'Project Description'!$B$9)),"")</f>
        <v>1</v>
      </c>
      <c r="G387" s="0" t="n">
        <f aca="false">IF($A387&lt;&gt;"",IF(MOD($D387,'Project Description'!$B$7)=0,'Project Description'!$B$7,MOD($D387,'Project Description'!$B$7)),"")</f>
        <v>3</v>
      </c>
      <c r="H387" s="0" t="n">
        <f aca="false">IF($A387&lt;&gt;"",IF(MOD($D387,'Project Description'!$B$8)=0,'Project Description'!$B$8,MOD($D387,'Project Description'!$B$8)),"")</f>
        <v>3</v>
      </c>
      <c r="I387" s="0" t="n">
        <f aca="false">IF($A387&lt;&gt;"",ROUNDUP($C387/'Project Description'!$B$9,0),"")</f>
        <v>2</v>
      </c>
      <c r="J387" s="0" t="n">
        <f aca="false">IF($A387&lt;&gt;"",IF(MOD($A387,'Project Description'!$B$19)=0,'Project Description'!$B$19,MOD($A387,'Project Description'!$B$19)),"")</f>
        <v>26</v>
      </c>
      <c r="K387" s="16" t="n">
        <f aca="false">IF($A387&lt;&gt;"",ROUNDUP(D387/'Project Description'!$B$7,0),"")</f>
        <v>10</v>
      </c>
      <c r="L387" s="0" t="n">
        <f aca="false">IF($A387&lt;&gt;"",(K387-1)*'Project Description'!$B$17+I387,"")</f>
        <v>20</v>
      </c>
      <c r="M387" s="0" t="n">
        <f aca="false">IF($A387&lt;&gt;"",($G387-1)*'Project Description'!$B$9+$F387,"")</f>
        <v>11</v>
      </c>
      <c r="N387" s="0" t="n">
        <f aca="false">IF($A387&lt;&gt;"",IF(VLOOKUP($B387,LineNames!$A$2:$C$111,3,0)="Yes",1,0),"")</f>
        <v>0</v>
      </c>
      <c r="O387" s="0" t="n">
        <f aca="false">IF($A387&lt;&gt;"",($H387-1)*'Project Description'!$B$10+$C387,"")</f>
        <v>26</v>
      </c>
    </row>
    <row collapsed="false" customFormat="false" customHeight="true" hidden="false" ht="13.3" outlineLevel="0" r="388">
      <c r="A388" s="0" t="n">
        <f aca="false">IF(d110cc_csv!$A388&lt;&gt;"",d110cc_csv!$A388,"")</f>
        <v>387</v>
      </c>
      <c r="B388" s="0" t="n">
        <f aca="false">IF($A388&lt;&gt;"",d110cc_csv!$C388,"")</f>
        <v>9</v>
      </c>
      <c r="C388" s="0" t="n">
        <f aca="false">IF($A388&lt;&gt;"",d110cc_csv!$D388,"")</f>
        <v>7</v>
      </c>
      <c r="D388" s="0" t="n">
        <f aca="false">IF($A388&lt;&gt;"",d110cc_csv!$E388,"")</f>
        <v>39</v>
      </c>
      <c r="E388" s="0" t="n">
        <f aca="false">IF($A388&lt;&gt;"",d110cc_csv!$F388,"")</f>
        <v>4</v>
      </c>
      <c r="F388" s="0" t="n">
        <f aca="false">IF($A388&lt;&gt;"",IF(MOD($C388,'Project Description'!$B$9)=0,'Project Description'!$B$9,MOD($C388,'Project Description'!$B$9)),"")</f>
        <v>2</v>
      </c>
      <c r="G388" s="0" t="n">
        <f aca="false">IF($A388&lt;&gt;"",IF(MOD($D388,'Project Description'!$B$7)=0,'Project Description'!$B$7,MOD($D388,'Project Description'!$B$7)),"")</f>
        <v>3</v>
      </c>
      <c r="H388" s="0" t="n">
        <f aca="false">IF($A388&lt;&gt;"",IF(MOD($D388,'Project Description'!$B$8)=0,'Project Description'!$B$8,MOD($D388,'Project Description'!$B$8)),"")</f>
        <v>3</v>
      </c>
      <c r="I388" s="0" t="n">
        <f aca="false">IF($A388&lt;&gt;"",ROUNDUP($C388/'Project Description'!$B$9,0),"")</f>
        <v>2</v>
      </c>
      <c r="J388" s="0" t="n">
        <f aca="false">IF($A388&lt;&gt;"",IF(MOD($A388,'Project Description'!$B$19)=0,'Project Description'!$B$19,MOD($A388,'Project Description'!$B$19)),"")</f>
        <v>27</v>
      </c>
      <c r="K388" s="16" t="n">
        <f aca="false">IF($A388&lt;&gt;"",ROUNDUP(D388/'Project Description'!$B$7,0),"")</f>
        <v>10</v>
      </c>
      <c r="L388" s="0" t="n">
        <f aca="false">IF($A388&lt;&gt;"",(K388-1)*'Project Description'!$B$17+I388,"")</f>
        <v>20</v>
      </c>
      <c r="M388" s="0" t="n">
        <f aca="false">IF($A388&lt;&gt;"",($G388-1)*'Project Description'!$B$9+$F388,"")</f>
        <v>12</v>
      </c>
      <c r="N388" s="0" t="n">
        <f aca="false">IF($A388&lt;&gt;"",IF(VLOOKUP($B388,LineNames!$A$2:$C$111,3,0)="Yes",1,0),"")</f>
        <v>0</v>
      </c>
      <c r="O388" s="0" t="n">
        <f aca="false">IF($A388&lt;&gt;"",($H388-1)*'Project Description'!$B$10+$C388,"")</f>
        <v>27</v>
      </c>
    </row>
    <row collapsed="false" customFormat="false" customHeight="true" hidden="false" ht="13.3" outlineLevel="0" r="389">
      <c r="A389" s="0" t="n">
        <f aca="false">IF(d110cc_csv!$A389&lt;&gt;"",d110cc_csv!$A389,"")</f>
        <v>388</v>
      </c>
      <c r="B389" s="0" t="n">
        <f aca="false">IF($A389&lt;&gt;"",d110cc_csv!$C389,"")</f>
        <v>58</v>
      </c>
      <c r="C389" s="0" t="n">
        <f aca="false">IF($A389&lt;&gt;"",d110cc_csv!$D389,"")</f>
        <v>8</v>
      </c>
      <c r="D389" s="0" t="n">
        <f aca="false">IF($A389&lt;&gt;"",d110cc_csv!$E389,"")</f>
        <v>39</v>
      </c>
      <c r="E389" s="0" t="n">
        <f aca="false">IF($A389&lt;&gt;"",d110cc_csv!$F389,"")</f>
        <v>4</v>
      </c>
      <c r="F389" s="0" t="n">
        <f aca="false">IF($A389&lt;&gt;"",IF(MOD($C389,'Project Description'!$B$9)=0,'Project Description'!$B$9,MOD($C389,'Project Description'!$B$9)),"")</f>
        <v>3</v>
      </c>
      <c r="G389" s="0" t="n">
        <f aca="false">IF($A389&lt;&gt;"",IF(MOD($D389,'Project Description'!$B$7)=0,'Project Description'!$B$7,MOD($D389,'Project Description'!$B$7)),"")</f>
        <v>3</v>
      </c>
      <c r="H389" s="0" t="n">
        <f aca="false">IF($A389&lt;&gt;"",IF(MOD($D389,'Project Description'!$B$8)=0,'Project Description'!$B$8,MOD($D389,'Project Description'!$B$8)),"")</f>
        <v>3</v>
      </c>
      <c r="I389" s="0" t="n">
        <f aca="false">IF($A389&lt;&gt;"",ROUNDUP($C389/'Project Description'!$B$9,0),"")</f>
        <v>2</v>
      </c>
      <c r="J389" s="0" t="n">
        <f aca="false">IF($A389&lt;&gt;"",IF(MOD($A389,'Project Description'!$B$19)=0,'Project Description'!$B$19,MOD($A389,'Project Description'!$B$19)),"")</f>
        <v>28</v>
      </c>
      <c r="K389" s="16" t="n">
        <f aca="false">IF($A389&lt;&gt;"",ROUNDUP(D389/'Project Description'!$B$7,0),"")</f>
        <v>10</v>
      </c>
      <c r="L389" s="0" t="n">
        <f aca="false">IF($A389&lt;&gt;"",(K389-1)*'Project Description'!$B$17+I389,"")</f>
        <v>20</v>
      </c>
      <c r="M389" s="0" t="n">
        <f aca="false">IF($A389&lt;&gt;"",($G389-1)*'Project Description'!$B$9+$F389,"")</f>
        <v>13</v>
      </c>
      <c r="N389" s="0" t="n">
        <f aca="false">IF($A389&lt;&gt;"",IF(VLOOKUP($B389,LineNames!$A$2:$C$111,3,0)="Yes",1,0),"")</f>
        <v>0</v>
      </c>
      <c r="O389" s="0" t="n">
        <f aca="false">IF($A389&lt;&gt;"",($H389-1)*'Project Description'!$B$10+$C389,"")</f>
        <v>28</v>
      </c>
    </row>
    <row collapsed="false" customFormat="false" customHeight="true" hidden="false" ht="13.3" outlineLevel="0" r="390">
      <c r="A390" s="0" t="n">
        <f aca="false">IF(d110cc_csv!$A390&lt;&gt;"",d110cc_csv!$A390,"")</f>
        <v>389</v>
      </c>
      <c r="B390" s="0" t="n">
        <f aca="false">IF($A390&lt;&gt;"",d110cc_csv!$C390,"")</f>
        <v>110</v>
      </c>
      <c r="C390" s="0" t="n">
        <f aca="false">IF($A390&lt;&gt;"",d110cc_csv!$D390,"")</f>
        <v>9</v>
      </c>
      <c r="D390" s="0" t="n">
        <f aca="false">IF($A390&lt;&gt;"",d110cc_csv!$E390,"")</f>
        <v>39</v>
      </c>
      <c r="E390" s="0" t="n">
        <f aca="false">IF($A390&lt;&gt;"",d110cc_csv!$F390,"")</f>
        <v>4</v>
      </c>
      <c r="F390" s="0" t="n">
        <f aca="false">IF($A390&lt;&gt;"",IF(MOD($C390,'Project Description'!$B$9)=0,'Project Description'!$B$9,MOD($C390,'Project Description'!$B$9)),"")</f>
        <v>4</v>
      </c>
      <c r="G390" s="0" t="n">
        <f aca="false">IF($A390&lt;&gt;"",IF(MOD($D390,'Project Description'!$B$7)=0,'Project Description'!$B$7,MOD($D390,'Project Description'!$B$7)),"")</f>
        <v>3</v>
      </c>
      <c r="H390" s="0" t="n">
        <f aca="false">IF($A390&lt;&gt;"",IF(MOD($D390,'Project Description'!$B$8)=0,'Project Description'!$B$8,MOD($D390,'Project Description'!$B$8)),"")</f>
        <v>3</v>
      </c>
      <c r="I390" s="0" t="n">
        <f aca="false">IF($A390&lt;&gt;"",ROUNDUP($C390/'Project Description'!$B$9,0),"")</f>
        <v>2</v>
      </c>
      <c r="J390" s="0" t="n">
        <f aca="false">IF($A390&lt;&gt;"",IF(MOD($A390,'Project Description'!$B$19)=0,'Project Description'!$B$19,MOD($A390,'Project Description'!$B$19)),"")</f>
        <v>29</v>
      </c>
      <c r="K390" s="16" t="n">
        <f aca="false">IF($A390&lt;&gt;"",ROUNDUP(D390/'Project Description'!$B$7,0),"")</f>
        <v>10</v>
      </c>
      <c r="L390" s="0" t="n">
        <f aca="false">IF($A390&lt;&gt;"",(K390-1)*'Project Description'!$B$17+I390,"")</f>
        <v>20</v>
      </c>
      <c r="M390" s="0" t="n">
        <f aca="false">IF($A390&lt;&gt;"",($G390-1)*'Project Description'!$B$9+$F390,"")</f>
        <v>14</v>
      </c>
      <c r="N390" s="0" t="n">
        <f aca="false">IF($A390&lt;&gt;"",IF(VLOOKUP($B390,LineNames!$A$2:$C$111,3,0)="Yes",1,0),"")</f>
        <v>1</v>
      </c>
      <c r="O390" s="0" t="n">
        <f aca="false">IF($A390&lt;&gt;"",($H390-1)*'Project Description'!$B$10+$C390,"")</f>
        <v>29</v>
      </c>
    </row>
    <row collapsed="false" customFormat="false" customHeight="true" hidden="false" ht="13.3" outlineLevel="0" r="391">
      <c r="A391" s="0" t="n">
        <f aca="false">IF(d110cc_csv!$A391&lt;&gt;"",d110cc_csv!$A391,"")</f>
        <v>390</v>
      </c>
      <c r="B391" s="0" t="n">
        <f aca="false">IF($A391&lt;&gt;"",d110cc_csv!$C391,"")</f>
        <v>79</v>
      </c>
      <c r="C391" s="0" t="n">
        <f aca="false">IF($A391&lt;&gt;"",d110cc_csv!$D391,"")</f>
        <v>10</v>
      </c>
      <c r="D391" s="0" t="n">
        <f aca="false">IF($A391&lt;&gt;"",d110cc_csv!$E391,"")</f>
        <v>39</v>
      </c>
      <c r="E391" s="0" t="n">
        <f aca="false">IF($A391&lt;&gt;"",d110cc_csv!$F391,"")</f>
        <v>4</v>
      </c>
      <c r="F391" s="0" t="n">
        <f aca="false">IF($A391&lt;&gt;"",IF(MOD($C391,'Project Description'!$B$9)=0,'Project Description'!$B$9,MOD($C391,'Project Description'!$B$9)),"")</f>
        <v>5</v>
      </c>
      <c r="G391" s="0" t="n">
        <f aca="false">IF($A391&lt;&gt;"",IF(MOD($D391,'Project Description'!$B$7)=0,'Project Description'!$B$7,MOD($D391,'Project Description'!$B$7)),"")</f>
        <v>3</v>
      </c>
      <c r="H391" s="0" t="n">
        <f aca="false">IF($A391&lt;&gt;"",IF(MOD($D391,'Project Description'!$B$8)=0,'Project Description'!$B$8,MOD($D391,'Project Description'!$B$8)),"")</f>
        <v>3</v>
      </c>
      <c r="I391" s="0" t="n">
        <f aca="false">IF($A391&lt;&gt;"",ROUNDUP($C391/'Project Description'!$B$9,0),"")</f>
        <v>2</v>
      </c>
      <c r="J391" s="0" t="n">
        <f aca="false">IF($A391&lt;&gt;"",IF(MOD($A391,'Project Description'!$B$19)=0,'Project Description'!$B$19,MOD($A391,'Project Description'!$B$19)),"")</f>
        <v>30</v>
      </c>
      <c r="K391" s="16" t="n">
        <f aca="false">IF($A391&lt;&gt;"",ROUNDUP(D391/'Project Description'!$B$7,0),"")</f>
        <v>10</v>
      </c>
      <c r="L391" s="0" t="n">
        <f aca="false">IF($A391&lt;&gt;"",(K391-1)*'Project Description'!$B$17+I391,"")</f>
        <v>20</v>
      </c>
      <c r="M391" s="0" t="n">
        <f aca="false">IF($A391&lt;&gt;"",($G391-1)*'Project Description'!$B$9+$F391,"")</f>
        <v>15</v>
      </c>
      <c r="N391" s="0" t="n">
        <f aca="false">IF($A391&lt;&gt;"",IF(VLOOKUP($B391,LineNames!$A$2:$C$111,3,0)="Yes",1,0),"")</f>
        <v>0</v>
      </c>
      <c r="O391" s="0" t="n">
        <f aca="false">IF($A391&lt;&gt;"",($H391-1)*'Project Description'!$B$10+$C391,"")</f>
        <v>30</v>
      </c>
    </row>
    <row collapsed="false" customFormat="false" customHeight="true" hidden="false" ht="13.3" outlineLevel="0" r="392">
      <c r="A392" s="0" t="n">
        <f aca="false">IF(d110cc_csv!$A392&lt;&gt;"",d110cc_csv!$A392,"")</f>
        <v>391</v>
      </c>
      <c r="B392" s="0" t="n">
        <f aca="false">IF($A392&lt;&gt;"",d110cc_csv!$C392,"")</f>
        <v>110</v>
      </c>
      <c r="C392" s="0" t="n">
        <f aca="false">IF($A392&lt;&gt;"",d110cc_csv!$D392,"")</f>
        <v>1</v>
      </c>
      <c r="D392" s="0" t="n">
        <f aca="false">IF($A392&lt;&gt;"",d110cc_csv!$E392,"")</f>
        <v>40</v>
      </c>
      <c r="E392" s="0" t="n">
        <f aca="false">IF($A392&lt;&gt;"",d110cc_csv!$F392,"")</f>
        <v>4</v>
      </c>
      <c r="F392" s="0" t="n">
        <f aca="false">IF($A392&lt;&gt;"",IF(MOD($C392,'Project Description'!$B$9)=0,'Project Description'!$B$9,MOD($C392,'Project Description'!$B$9)),"")</f>
        <v>1</v>
      </c>
      <c r="G392" s="0" t="n">
        <f aca="false">IF($A392&lt;&gt;"",IF(MOD($D392,'Project Description'!$B$7)=0,'Project Description'!$B$7,MOD($D392,'Project Description'!$B$7)),"")</f>
        <v>4</v>
      </c>
      <c r="H392" s="0" t="n">
        <f aca="false">IF($A392&lt;&gt;"",IF(MOD($D392,'Project Description'!$B$8)=0,'Project Description'!$B$8,MOD($D392,'Project Description'!$B$8)),"")</f>
        <v>4</v>
      </c>
      <c r="I392" s="0" t="n">
        <f aca="false">IF($A392&lt;&gt;"",ROUNDUP($C392/'Project Description'!$B$9,0),"")</f>
        <v>1</v>
      </c>
      <c r="J392" s="0" t="n">
        <f aca="false">IF($A392&lt;&gt;"",IF(MOD($A392,'Project Description'!$B$19)=0,'Project Description'!$B$19,MOD($A392,'Project Description'!$B$19)),"")</f>
        <v>31</v>
      </c>
      <c r="K392" s="16" t="n">
        <f aca="false">IF($A392&lt;&gt;"",ROUNDUP(D392/'Project Description'!$B$7,0),"")</f>
        <v>10</v>
      </c>
      <c r="L392" s="0" t="n">
        <f aca="false">IF($A392&lt;&gt;"",(K392-1)*'Project Description'!$B$17+I392,"")</f>
        <v>19</v>
      </c>
      <c r="M392" s="0" t="n">
        <f aca="false">IF($A392&lt;&gt;"",($G392-1)*'Project Description'!$B$9+$F392,"")</f>
        <v>16</v>
      </c>
      <c r="N392" s="0" t="n">
        <f aca="false">IF($A392&lt;&gt;"",IF(VLOOKUP($B392,LineNames!$A$2:$C$111,3,0)="Yes",1,0),"")</f>
        <v>1</v>
      </c>
      <c r="O392" s="0" t="n">
        <f aca="false">IF($A392&lt;&gt;"",($H392-1)*'Project Description'!$B$10+$C392,"")</f>
        <v>31</v>
      </c>
    </row>
    <row collapsed="false" customFormat="false" customHeight="true" hidden="false" ht="13.3" outlineLevel="0" r="393">
      <c r="A393" s="0" t="n">
        <f aca="false">IF(d110cc_csv!$A393&lt;&gt;"",d110cc_csv!$A393,"")</f>
        <v>392</v>
      </c>
      <c r="B393" s="0" t="n">
        <f aca="false">IF($A393&lt;&gt;"",d110cc_csv!$C393,"")</f>
        <v>80</v>
      </c>
      <c r="C393" s="0" t="n">
        <f aca="false">IF($A393&lt;&gt;"",d110cc_csv!$D393,"")</f>
        <v>2</v>
      </c>
      <c r="D393" s="0" t="n">
        <f aca="false">IF($A393&lt;&gt;"",d110cc_csv!$E393,"")</f>
        <v>40</v>
      </c>
      <c r="E393" s="0" t="n">
        <f aca="false">IF($A393&lt;&gt;"",d110cc_csv!$F393,"")</f>
        <v>4</v>
      </c>
      <c r="F393" s="0" t="n">
        <f aca="false">IF($A393&lt;&gt;"",IF(MOD($C393,'Project Description'!$B$9)=0,'Project Description'!$B$9,MOD($C393,'Project Description'!$B$9)),"")</f>
        <v>2</v>
      </c>
      <c r="G393" s="0" t="n">
        <f aca="false">IF($A393&lt;&gt;"",IF(MOD($D393,'Project Description'!$B$7)=0,'Project Description'!$B$7,MOD($D393,'Project Description'!$B$7)),"")</f>
        <v>4</v>
      </c>
      <c r="H393" s="0" t="n">
        <f aca="false">IF($A393&lt;&gt;"",IF(MOD($D393,'Project Description'!$B$8)=0,'Project Description'!$B$8,MOD($D393,'Project Description'!$B$8)),"")</f>
        <v>4</v>
      </c>
      <c r="I393" s="0" t="n">
        <f aca="false">IF($A393&lt;&gt;"",ROUNDUP($C393/'Project Description'!$B$9,0),"")</f>
        <v>1</v>
      </c>
      <c r="J393" s="0" t="n">
        <f aca="false">IF($A393&lt;&gt;"",IF(MOD($A393,'Project Description'!$B$19)=0,'Project Description'!$B$19,MOD($A393,'Project Description'!$B$19)),"")</f>
        <v>32</v>
      </c>
      <c r="K393" s="16" t="n">
        <f aca="false">IF($A393&lt;&gt;"",ROUNDUP(D393/'Project Description'!$B$7,0),"")</f>
        <v>10</v>
      </c>
      <c r="L393" s="0" t="n">
        <f aca="false">IF($A393&lt;&gt;"",(K393-1)*'Project Description'!$B$17+I393,"")</f>
        <v>19</v>
      </c>
      <c r="M393" s="0" t="n">
        <f aca="false">IF($A393&lt;&gt;"",($G393-1)*'Project Description'!$B$9+$F393,"")</f>
        <v>17</v>
      </c>
      <c r="N393" s="0" t="n">
        <f aca="false">IF($A393&lt;&gt;"",IF(VLOOKUP($B393,LineNames!$A$2:$C$111,3,0)="Yes",1,0),"")</f>
        <v>0</v>
      </c>
      <c r="O393" s="0" t="n">
        <f aca="false">IF($A393&lt;&gt;"",($H393-1)*'Project Description'!$B$10+$C393,"")</f>
        <v>32</v>
      </c>
    </row>
    <row collapsed="false" customFormat="false" customHeight="true" hidden="false" ht="13.3" outlineLevel="0" r="394">
      <c r="A394" s="0" t="n">
        <f aca="false">IF(d110cc_csv!$A394&lt;&gt;"",d110cc_csv!$A394,"")</f>
        <v>393</v>
      </c>
      <c r="B394" s="0" t="n">
        <f aca="false">IF($A394&lt;&gt;"",d110cc_csv!$C394,"")</f>
        <v>36</v>
      </c>
      <c r="C394" s="0" t="n">
        <f aca="false">IF($A394&lt;&gt;"",d110cc_csv!$D394,"")</f>
        <v>3</v>
      </c>
      <c r="D394" s="0" t="n">
        <f aca="false">IF($A394&lt;&gt;"",d110cc_csv!$E394,"")</f>
        <v>40</v>
      </c>
      <c r="E394" s="0" t="n">
        <f aca="false">IF($A394&lt;&gt;"",d110cc_csv!$F394,"")</f>
        <v>4</v>
      </c>
      <c r="F394" s="0" t="n">
        <f aca="false">IF($A394&lt;&gt;"",IF(MOD($C394,'Project Description'!$B$9)=0,'Project Description'!$B$9,MOD($C394,'Project Description'!$B$9)),"")</f>
        <v>3</v>
      </c>
      <c r="G394" s="0" t="n">
        <f aca="false">IF($A394&lt;&gt;"",IF(MOD($D394,'Project Description'!$B$7)=0,'Project Description'!$B$7,MOD($D394,'Project Description'!$B$7)),"")</f>
        <v>4</v>
      </c>
      <c r="H394" s="0" t="n">
        <f aca="false">IF($A394&lt;&gt;"",IF(MOD($D394,'Project Description'!$B$8)=0,'Project Description'!$B$8,MOD($D394,'Project Description'!$B$8)),"")</f>
        <v>4</v>
      </c>
      <c r="I394" s="0" t="n">
        <f aca="false">IF($A394&lt;&gt;"",ROUNDUP($C394/'Project Description'!$B$9,0),"")</f>
        <v>1</v>
      </c>
      <c r="J394" s="0" t="n">
        <f aca="false">IF($A394&lt;&gt;"",IF(MOD($A394,'Project Description'!$B$19)=0,'Project Description'!$B$19,MOD($A394,'Project Description'!$B$19)),"")</f>
        <v>33</v>
      </c>
      <c r="K394" s="16" t="n">
        <f aca="false">IF($A394&lt;&gt;"",ROUNDUP(D394/'Project Description'!$B$7,0),"")</f>
        <v>10</v>
      </c>
      <c r="L394" s="0" t="n">
        <f aca="false">IF($A394&lt;&gt;"",(K394-1)*'Project Description'!$B$17+I394,"")</f>
        <v>19</v>
      </c>
      <c r="M394" s="0" t="n">
        <f aca="false">IF($A394&lt;&gt;"",($G394-1)*'Project Description'!$B$9+$F394,"")</f>
        <v>18</v>
      </c>
      <c r="N394" s="0" t="n">
        <f aca="false">IF($A394&lt;&gt;"",IF(VLOOKUP($B394,LineNames!$A$2:$C$111,3,0)="Yes",1,0),"")</f>
        <v>0</v>
      </c>
      <c r="O394" s="0" t="n">
        <f aca="false">IF($A394&lt;&gt;"",($H394-1)*'Project Description'!$B$10+$C394,"")</f>
        <v>33</v>
      </c>
    </row>
    <row collapsed="false" customFormat="false" customHeight="true" hidden="false" ht="13.3" outlineLevel="0" r="395">
      <c r="A395" s="0" t="n">
        <f aca="false">IF(d110cc_csv!$A395&lt;&gt;"",d110cc_csv!$A395,"")</f>
        <v>394</v>
      </c>
      <c r="B395" s="0" t="n">
        <f aca="false">IF($A395&lt;&gt;"",d110cc_csv!$C395,"")</f>
        <v>46</v>
      </c>
      <c r="C395" s="0" t="n">
        <f aca="false">IF($A395&lt;&gt;"",d110cc_csv!$D395,"")</f>
        <v>4</v>
      </c>
      <c r="D395" s="0" t="n">
        <f aca="false">IF($A395&lt;&gt;"",d110cc_csv!$E395,"")</f>
        <v>40</v>
      </c>
      <c r="E395" s="0" t="n">
        <f aca="false">IF($A395&lt;&gt;"",d110cc_csv!$F395,"")</f>
        <v>4</v>
      </c>
      <c r="F395" s="0" t="n">
        <f aca="false">IF($A395&lt;&gt;"",IF(MOD($C395,'Project Description'!$B$9)=0,'Project Description'!$B$9,MOD($C395,'Project Description'!$B$9)),"")</f>
        <v>4</v>
      </c>
      <c r="G395" s="0" t="n">
        <f aca="false">IF($A395&lt;&gt;"",IF(MOD($D395,'Project Description'!$B$7)=0,'Project Description'!$B$7,MOD($D395,'Project Description'!$B$7)),"")</f>
        <v>4</v>
      </c>
      <c r="H395" s="0" t="n">
        <f aca="false">IF($A395&lt;&gt;"",IF(MOD($D395,'Project Description'!$B$8)=0,'Project Description'!$B$8,MOD($D395,'Project Description'!$B$8)),"")</f>
        <v>4</v>
      </c>
      <c r="I395" s="0" t="n">
        <f aca="false">IF($A395&lt;&gt;"",ROUNDUP($C395/'Project Description'!$B$9,0),"")</f>
        <v>1</v>
      </c>
      <c r="J395" s="0" t="n">
        <f aca="false">IF($A395&lt;&gt;"",IF(MOD($A395,'Project Description'!$B$19)=0,'Project Description'!$B$19,MOD($A395,'Project Description'!$B$19)),"")</f>
        <v>34</v>
      </c>
      <c r="K395" s="16" t="n">
        <f aca="false">IF($A395&lt;&gt;"",ROUNDUP(D395/'Project Description'!$B$7,0),"")</f>
        <v>10</v>
      </c>
      <c r="L395" s="0" t="n">
        <f aca="false">IF($A395&lt;&gt;"",(K395-1)*'Project Description'!$B$17+I395,"")</f>
        <v>19</v>
      </c>
      <c r="M395" s="0" t="n">
        <f aca="false">IF($A395&lt;&gt;"",($G395-1)*'Project Description'!$B$9+$F395,"")</f>
        <v>19</v>
      </c>
      <c r="N395" s="0" t="n">
        <f aca="false">IF($A395&lt;&gt;"",IF(VLOOKUP($B395,LineNames!$A$2:$C$111,3,0)="Yes",1,0),"")</f>
        <v>0</v>
      </c>
      <c r="O395" s="0" t="n">
        <f aca="false">IF($A395&lt;&gt;"",($H395-1)*'Project Description'!$B$10+$C395,"")</f>
        <v>34</v>
      </c>
    </row>
    <row collapsed="false" customFormat="false" customHeight="true" hidden="false" ht="13.3" outlineLevel="0" r="396">
      <c r="A396" s="0" t="n">
        <f aca="false">IF(d110cc_csv!$A396&lt;&gt;"",d110cc_csv!$A396,"")</f>
        <v>395</v>
      </c>
      <c r="B396" s="0" t="n">
        <f aca="false">IF($A396&lt;&gt;"",d110cc_csv!$C396,"")</f>
        <v>10</v>
      </c>
      <c r="C396" s="0" t="n">
        <f aca="false">IF($A396&lt;&gt;"",d110cc_csv!$D396,"")</f>
        <v>5</v>
      </c>
      <c r="D396" s="0" t="n">
        <f aca="false">IF($A396&lt;&gt;"",d110cc_csv!$E396,"")</f>
        <v>40</v>
      </c>
      <c r="E396" s="0" t="n">
        <f aca="false">IF($A396&lt;&gt;"",d110cc_csv!$F396,"")</f>
        <v>4</v>
      </c>
      <c r="F396" s="0" t="n">
        <f aca="false">IF($A396&lt;&gt;"",IF(MOD($C396,'Project Description'!$B$9)=0,'Project Description'!$B$9,MOD($C396,'Project Description'!$B$9)),"")</f>
        <v>5</v>
      </c>
      <c r="G396" s="0" t="n">
        <f aca="false">IF($A396&lt;&gt;"",IF(MOD($D396,'Project Description'!$B$7)=0,'Project Description'!$B$7,MOD($D396,'Project Description'!$B$7)),"")</f>
        <v>4</v>
      </c>
      <c r="H396" s="0" t="n">
        <f aca="false">IF($A396&lt;&gt;"",IF(MOD($D396,'Project Description'!$B$8)=0,'Project Description'!$B$8,MOD($D396,'Project Description'!$B$8)),"")</f>
        <v>4</v>
      </c>
      <c r="I396" s="0" t="n">
        <f aca="false">IF($A396&lt;&gt;"",ROUNDUP($C396/'Project Description'!$B$9,0),"")</f>
        <v>1</v>
      </c>
      <c r="J396" s="0" t="n">
        <f aca="false">IF($A396&lt;&gt;"",IF(MOD($A396,'Project Description'!$B$19)=0,'Project Description'!$B$19,MOD($A396,'Project Description'!$B$19)),"")</f>
        <v>35</v>
      </c>
      <c r="K396" s="16" t="n">
        <f aca="false">IF($A396&lt;&gt;"",ROUNDUP(D396/'Project Description'!$B$7,0),"")</f>
        <v>10</v>
      </c>
      <c r="L396" s="0" t="n">
        <f aca="false">IF($A396&lt;&gt;"",(K396-1)*'Project Description'!$B$17+I396,"")</f>
        <v>19</v>
      </c>
      <c r="M396" s="0" t="n">
        <f aca="false">IF($A396&lt;&gt;"",($G396-1)*'Project Description'!$B$9+$F396,"")</f>
        <v>20</v>
      </c>
      <c r="N396" s="0" t="n">
        <f aca="false">IF($A396&lt;&gt;"",IF(VLOOKUP($B396,LineNames!$A$2:$C$111,3,0)="Yes",1,0),"")</f>
        <v>0</v>
      </c>
      <c r="O396" s="0" t="n">
        <f aca="false">IF($A396&lt;&gt;"",($H396-1)*'Project Description'!$B$10+$C396,"")</f>
        <v>35</v>
      </c>
    </row>
    <row collapsed="false" customFormat="false" customHeight="true" hidden="false" ht="13.3" outlineLevel="0" r="397">
      <c r="A397" s="0" t="n">
        <f aca="false">IF(d110cc_csv!$A397&lt;&gt;"",d110cc_csv!$A397,"")</f>
        <v>396</v>
      </c>
      <c r="B397" s="0" t="n">
        <f aca="false">IF($A397&lt;&gt;"",d110cc_csv!$C397,"")</f>
        <v>63</v>
      </c>
      <c r="C397" s="0" t="n">
        <f aca="false">IF($A397&lt;&gt;"",d110cc_csv!$D397,"")</f>
        <v>6</v>
      </c>
      <c r="D397" s="0" t="n">
        <f aca="false">IF($A397&lt;&gt;"",d110cc_csv!$E397,"")</f>
        <v>40</v>
      </c>
      <c r="E397" s="0" t="n">
        <f aca="false">IF($A397&lt;&gt;"",d110cc_csv!$F397,"")</f>
        <v>4</v>
      </c>
      <c r="F397" s="0" t="n">
        <f aca="false">IF($A397&lt;&gt;"",IF(MOD($C397,'Project Description'!$B$9)=0,'Project Description'!$B$9,MOD($C397,'Project Description'!$B$9)),"")</f>
        <v>1</v>
      </c>
      <c r="G397" s="0" t="n">
        <f aca="false">IF($A397&lt;&gt;"",IF(MOD($D397,'Project Description'!$B$7)=0,'Project Description'!$B$7,MOD($D397,'Project Description'!$B$7)),"")</f>
        <v>4</v>
      </c>
      <c r="H397" s="0" t="n">
        <f aca="false">IF($A397&lt;&gt;"",IF(MOD($D397,'Project Description'!$B$8)=0,'Project Description'!$B$8,MOD($D397,'Project Description'!$B$8)),"")</f>
        <v>4</v>
      </c>
      <c r="I397" s="0" t="n">
        <f aca="false">IF($A397&lt;&gt;"",ROUNDUP($C397/'Project Description'!$B$9,0),"")</f>
        <v>2</v>
      </c>
      <c r="J397" s="0" t="n">
        <f aca="false">IF($A397&lt;&gt;"",IF(MOD($A397,'Project Description'!$B$19)=0,'Project Description'!$B$19,MOD($A397,'Project Description'!$B$19)),"")</f>
        <v>36</v>
      </c>
      <c r="K397" s="16" t="n">
        <f aca="false">IF($A397&lt;&gt;"",ROUNDUP(D397/'Project Description'!$B$7,0),"")</f>
        <v>10</v>
      </c>
      <c r="L397" s="0" t="n">
        <f aca="false">IF($A397&lt;&gt;"",(K397-1)*'Project Description'!$B$17+I397,"")</f>
        <v>20</v>
      </c>
      <c r="M397" s="0" t="n">
        <f aca="false">IF($A397&lt;&gt;"",($G397-1)*'Project Description'!$B$9+$F397,"")</f>
        <v>16</v>
      </c>
      <c r="N397" s="0" t="n">
        <f aca="false">IF($A397&lt;&gt;"",IF(VLOOKUP($B397,LineNames!$A$2:$C$111,3,0)="Yes",1,0),"")</f>
        <v>0</v>
      </c>
      <c r="O397" s="0" t="n">
        <f aca="false">IF($A397&lt;&gt;"",($H397-1)*'Project Description'!$B$10+$C397,"")</f>
        <v>36</v>
      </c>
    </row>
    <row collapsed="false" customFormat="false" customHeight="true" hidden="false" ht="13.3" outlineLevel="0" r="398">
      <c r="A398" s="0" t="n">
        <f aca="false">IF(d110cc_csv!$A398&lt;&gt;"",d110cc_csv!$A398,"")</f>
        <v>397</v>
      </c>
      <c r="B398" s="0" t="n">
        <f aca="false">IF($A398&lt;&gt;"",d110cc_csv!$C398,"")</f>
        <v>81</v>
      </c>
      <c r="C398" s="0" t="n">
        <f aca="false">IF($A398&lt;&gt;"",d110cc_csv!$D398,"")</f>
        <v>7</v>
      </c>
      <c r="D398" s="0" t="n">
        <f aca="false">IF($A398&lt;&gt;"",d110cc_csv!$E398,"")</f>
        <v>40</v>
      </c>
      <c r="E398" s="0" t="n">
        <f aca="false">IF($A398&lt;&gt;"",d110cc_csv!$F398,"")</f>
        <v>4</v>
      </c>
      <c r="F398" s="0" t="n">
        <f aca="false">IF($A398&lt;&gt;"",IF(MOD($C398,'Project Description'!$B$9)=0,'Project Description'!$B$9,MOD($C398,'Project Description'!$B$9)),"")</f>
        <v>2</v>
      </c>
      <c r="G398" s="0" t="n">
        <f aca="false">IF($A398&lt;&gt;"",IF(MOD($D398,'Project Description'!$B$7)=0,'Project Description'!$B$7,MOD($D398,'Project Description'!$B$7)),"")</f>
        <v>4</v>
      </c>
      <c r="H398" s="0" t="n">
        <f aca="false">IF($A398&lt;&gt;"",IF(MOD($D398,'Project Description'!$B$8)=0,'Project Description'!$B$8,MOD($D398,'Project Description'!$B$8)),"")</f>
        <v>4</v>
      </c>
      <c r="I398" s="0" t="n">
        <f aca="false">IF($A398&lt;&gt;"",ROUNDUP($C398/'Project Description'!$B$9,0),"")</f>
        <v>2</v>
      </c>
      <c r="J398" s="0" t="n">
        <f aca="false">IF($A398&lt;&gt;"",IF(MOD($A398,'Project Description'!$B$19)=0,'Project Description'!$B$19,MOD($A398,'Project Description'!$B$19)),"")</f>
        <v>37</v>
      </c>
      <c r="K398" s="16" t="n">
        <f aca="false">IF($A398&lt;&gt;"",ROUNDUP(D398/'Project Description'!$B$7,0),"")</f>
        <v>10</v>
      </c>
      <c r="L398" s="0" t="n">
        <f aca="false">IF($A398&lt;&gt;"",(K398-1)*'Project Description'!$B$17+I398,"")</f>
        <v>20</v>
      </c>
      <c r="M398" s="0" t="n">
        <f aca="false">IF($A398&lt;&gt;"",($G398-1)*'Project Description'!$B$9+$F398,"")</f>
        <v>17</v>
      </c>
      <c r="N398" s="0" t="n">
        <f aca="false">IF($A398&lt;&gt;"",IF(VLOOKUP($B398,LineNames!$A$2:$C$111,3,0)="Yes",1,0),"")</f>
        <v>0</v>
      </c>
      <c r="O398" s="0" t="n">
        <f aca="false">IF($A398&lt;&gt;"",($H398-1)*'Project Description'!$B$10+$C398,"")</f>
        <v>37</v>
      </c>
    </row>
    <row collapsed="false" customFormat="false" customHeight="true" hidden="false" ht="13.3" outlineLevel="0" r="399">
      <c r="A399" s="0" t="n">
        <f aca="false">IF(d110cc_csv!$A399&lt;&gt;"",d110cc_csv!$A399,"")</f>
        <v>398</v>
      </c>
      <c r="B399" s="0" t="n">
        <f aca="false">IF($A399&lt;&gt;"",d110cc_csv!$C399,"")</f>
        <v>96</v>
      </c>
      <c r="C399" s="0" t="n">
        <f aca="false">IF($A399&lt;&gt;"",d110cc_csv!$D399,"")</f>
        <v>8</v>
      </c>
      <c r="D399" s="0" t="n">
        <f aca="false">IF($A399&lt;&gt;"",d110cc_csv!$E399,"")</f>
        <v>40</v>
      </c>
      <c r="E399" s="0" t="n">
        <f aca="false">IF($A399&lt;&gt;"",d110cc_csv!$F399,"")</f>
        <v>4</v>
      </c>
      <c r="F399" s="0" t="n">
        <f aca="false">IF($A399&lt;&gt;"",IF(MOD($C399,'Project Description'!$B$9)=0,'Project Description'!$B$9,MOD($C399,'Project Description'!$B$9)),"")</f>
        <v>3</v>
      </c>
      <c r="G399" s="0" t="n">
        <f aca="false">IF($A399&lt;&gt;"",IF(MOD($D399,'Project Description'!$B$7)=0,'Project Description'!$B$7,MOD($D399,'Project Description'!$B$7)),"")</f>
        <v>4</v>
      </c>
      <c r="H399" s="0" t="n">
        <f aca="false">IF($A399&lt;&gt;"",IF(MOD($D399,'Project Description'!$B$8)=0,'Project Description'!$B$8,MOD($D399,'Project Description'!$B$8)),"")</f>
        <v>4</v>
      </c>
      <c r="I399" s="0" t="n">
        <f aca="false">IF($A399&lt;&gt;"",ROUNDUP($C399/'Project Description'!$B$9,0),"")</f>
        <v>2</v>
      </c>
      <c r="J399" s="0" t="n">
        <f aca="false">IF($A399&lt;&gt;"",IF(MOD($A399,'Project Description'!$B$19)=0,'Project Description'!$B$19,MOD($A399,'Project Description'!$B$19)),"")</f>
        <v>38</v>
      </c>
      <c r="K399" s="16" t="n">
        <f aca="false">IF($A399&lt;&gt;"",ROUNDUP(D399/'Project Description'!$B$7,0),"")</f>
        <v>10</v>
      </c>
      <c r="L399" s="0" t="n">
        <f aca="false">IF($A399&lt;&gt;"",(K399-1)*'Project Description'!$B$17+I399,"")</f>
        <v>20</v>
      </c>
      <c r="M399" s="0" t="n">
        <f aca="false">IF($A399&lt;&gt;"",($G399-1)*'Project Description'!$B$9+$F399,"")</f>
        <v>18</v>
      </c>
      <c r="N399" s="0" t="n">
        <f aca="false">IF($A399&lt;&gt;"",IF(VLOOKUP($B399,LineNames!$A$2:$C$111,3,0)="Yes",1,0),"")</f>
        <v>0</v>
      </c>
      <c r="O399" s="0" t="n">
        <f aca="false">IF($A399&lt;&gt;"",($H399-1)*'Project Description'!$B$10+$C399,"")</f>
        <v>38</v>
      </c>
    </row>
    <row collapsed="false" customFormat="false" customHeight="true" hidden="false" ht="13.3" outlineLevel="0" r="400">
      <c r="A400" s="0" t="n">
        <f aca="false">IF(d110cc_csv!$A400&lt;&gt;"",d110cc_csv!$A400,"")</f>
        <v>399</v>
      </c>
      <c r="B400" s="0" t="n">
        <f aca="false">IF($A400&lt;&gt;"",d110cc_csv!$C400,"")</f>
        <v>49</v>
      </c>
      <c r="C400" s="0" t="n">
        <f aca="false">IF($A400&lt;&gt;"",d110cc_csv!$D400,"")</f>
        <v>9</v>
      </c>
      <c r="D400" s="0" t="n">
        <f aca="false">IF($A400&lt;&gt;"",d110cc_csv!$E400,"")</f>
        <v>40</v>
      </c>
      <c r="E400" s="0" t="n">
        <f aca="false">IF($A400&lt;&gt;"",d110cc_csv!$F400,"")</f>
        <v>4</v>
      </c>
      <c r="F400" s="0" t="n">
        <f aca="false">IF($A400&lt;&gt;"",IF(MOD($C400,'Project Description'!$B$9)=0,'Project Description'!$B$9,MOD($C400,'Project Description'!$B$9)),"")</f>
        <v>4</v>
      </c>
      <c r="G400" s="0" t="n">
        <f aca="false">IF($A400&lt;&gt;"",IF(MOD($D400,'Project Description'!$B$7)=0,'Project Description'!$B$7,MOD($D400,'Project Description'!$B$7)),"")</f>
        <v>4</v>
      </c>
      <c r="H400" s="0" t="n">
        <f aca="false">IF($A400&lt;&gt;"",IF(MOD($D400,'Project Description'!$B$8)=0,'Project Description'!$B$8,MOD($D400,'Project Description'!$B$8)),"")</f>
        <v>4</v>
      </c>
      <c r="I400" s="0" t="n">
        <f aca="false">IF($A400&lt;&gt;"",ROUNDUP($C400/'Project Description'!$B$9,0),"")</f>
        <v>2</v>
      </c>
      <c r="J400" s="0" t="n">
        <f aca="false">IF($A400&lt;&gt;"",IF(MOD($A400,'Project Description'!$B$19)=0,'Project Description'!$B$19,MOD($A400,'Project Description'!$B$19)),"")</f>
        <v>39</v>
      </c>
      <c r="K400" s="16" t="n">
        <f aca="false">IF($A400&lt;&gt;"",ROUNDUP(D400/'Project Description'!$B$7,0),"")</f>
        <v>10</v>
      </c>
      <c r="L400" s="0" t="n">
        <f aca="false">IF($A400&lt;&gt;"",(K400-1)*'Project Description'!$B$17+I400,"")</f>
        <v>20</v>
      </c>
      <c r="M400" s="0" t="n">
        <f aca="false">IF($A400&lt;&gt;"",($G400-1)*'Project Description'!$B$9+$F400,"")</f>
        <v>19</v>
      </c>
      <c r="N400" s="0" t="n">
        <f aca="false">IF($A400&lt;&gt;"",IF(VLOOKUP($B400,LineNames!$A$2:$C$111,3,0)="Yes",1,0),"")</f>
        <v>0</v>
      </c>
      <c r="O400" s="0" t="n">
        <f aca="false">IF($A400&lt;&gt;"",($H400-1)*'Project Description'!$B$10+$C400,"")</f>
        <v>39</v>
      </c>
    </row>
    <row collapsed="false" customFormat="false" customHeight="true" hidden="false" ht="13.3" outlineLevel="0" r="401">
      <c r="A401" s="0" t="n">
        <f aca="false">IF(d110cc_csv!$A401&lt;&gt;"",d110cc_csv!$A401,"")</f>
        <v>400</v>
      </c>
      <c r="B401" s="0" t="n">
        <f aca="false">IF($A401&lt;&gt;"",d110cc_csv!$C401,"")</f>
        <v>78</v>
      </c>
      <c r="C401" s="0" t="n">
        <f aca="false">IF($A401&lt;&gt;"",d110cc_csv!$D401,"")</f>
        <v>10</v>
      </c>
      <c r="D401" s="0" t="n">
        <f aca="false">IF($A401&lt;&gt;"",d110cc_csv!$E401,"")</f>
        <v>40</v>
      </c>
      <c r="E401" s="0" t="n">
        <f aca="false">IF($A401&lt;&gt;"",d110cc_csv!$F401,"")</f>
        <v>4</v>
      </c>
      <c r="F401" s="0" t="n">
        <f aca="false">IF($A401&lt;&gt;"",IF(MOD($C401,'Project Description'!$B$9)=0,'Project Description'!$B$9,MOD($C401,'Project Description'!$B$9)),"")</f>
        <v>5</v>
      </c>
      <c r="G401" s="0" t="n">
        <f aca="false">IF($A401&lt;&gt;"",IF(MOD($D401,'Project Description'!$B$7)=0,'Project Description'!$B$7,MOD($D401,'Project Description'!$B$7)),"")</f>
        <v>4</v>
      </c>
      <c r="H401" s="0" t="n">
        <f aca="false">IF($A401&lt;&gt;"",IF(MOD($D401,'Project Description'!$B$8)=0,'Project Description'!$B$8,MOD($D401,'Project Description'!$B$8)),"")</f>
        <v>4</v>
      </c>
      <c r="I401" s="0" t="n">
        <f aca="false">IF($A401&lt;&gt;"",ROUNDUP($C401/'Project Description'!$B$9,0),"")</f>
        <v>2</v>
      </c>
      <c r="J401" s="0" t="n">
        <f aca="false">IF($A401&lt;&gt;"",IF(MOD($A401,'Project Description'!$B$19)=0,'Project Description'!$B$19,MOD($A401,'Project Description'!$B$19)),"")</f>
        <v>40</v>
      </c>
      <c r="K401" s="16" t="n">
        <f aca="false">IF($A401&lt;&gt;"",ROUNDUP(D401/'Project Description'!$B$7,0),"")</f>
        <v>10</v>
      </c>
      <c r="L401" s="0" t="n">
        <f aca="false">IF($A401&lt;&gt;"",(K401-1)*'Project Description'!$B$17+I401,"")</f>
        <v>20</v>
      </c>
      <c r="M401" s="0" t="n">
        <f aca="false">IF($A401&lt;&gt;"",($G401-1)*'Project Description'!$B$9+$F401,"")</f>
        <v>20</v>
      </c>
      <c r="N401" s="0" t="n">
        <f aca="false">IF($A401&lt;&gt;"",IF(VLOOKUP($B401,LineNames!$A$2:$C$111,3,0)="Yes",1,0),"")</f>
        <v>0</v>
      </c>
      <c r="O401" s="0" t="n">
        <f aca="false">IF($A401&lt;&gt;"",($H401-1)*'Project Description'!$B$10+$C401,"")</f>
        <v>40</v>
      </c>
    </row>
    <row collapsed="false" customFormat="false" customHeight="true" hidden="false" ht="13.3" outlineLevel="0" r="402">
      <c r="A402" s="0" t="n">
        <f aca="false">IF(d110cc_csv!$A402&lt;&gt;"",d110cc_csv!$A402,"")</f>
        <v>401</v>
      </c>
      <c r="B402" s="0" t="n">
        <f aca="false">IF($A402&lt;&gt;"",d110cc_csv!$C402,"")</f>
        <v>41</v>
      </c>
      <c r="C402" s="0" t="n">
        <f aca="false">IF($A402&lt;&gt;"",d110cc_csv!$D402,"")</f>
        <v>1</v>
      </c>
      <c r="D402" s="0" t="n">
        <f aca="false">IF($A402&lt;&gt;"",d110cc_csv!$E402,"")</f>
        <v>41</v>
      </c>
      <c r="E402" s="0" t="n">
        <f aca="false">IF($A402&lt;&gt;"",d110cc_csv!$F402,"")</f>
        <v>4</v>
      </c>
      <c r="F402" s="0" t="n">
        <f aca="false">IF($A402&lt;&gt;"",IF(MOD($C402,'Project Description'!$B$9)=0,'Project Description'!$B$9,MOD($C402,'Project Description'!$B$9)),"")</f>
        <v>1</v>
      </c>
      <c r="G402" s="0" t="n">
        <f aca="false">IF($A402&lt;&gt;"",IF(MOD($D402,'Project Description'!$B$7)=0,'Project Description'!$B$7,MOD($D402,'Project Description'!$B$7)),"")</f>
        <v>1</v>
      </c>
      <c r="H402" s="0" t="n">
        <f aca="false">IF($A402&lt;&gt;"",IF(MOD($D402,'Project Description'!$B$8)=0,'Project Description'!$B$8,MOD($D402,'Project Description'!$B$8)),"")</f>
        <v>5</v>
      </c>
      <c r="I402" s="0" t="n">
        <f aca="false">IF($A402&lt;&gt;"",ROUNDUP($C402/'Project Description'!$B$9,0),"")</f>
        <v>1</v>
      </c>
      <c r="J402" s="0" t="n">
        <f aca="false">IF($A402&lt;&gt;"",IF(MOD($A402,'Project Description'!$B$19)=0,'Project Description'!$B$19,MOD($A402,'Project Description'!$B$19)),"")</f>
        <v>1</v>
      </c>
      <c r="K402" s="16" t="n">
        <f aca="false">IF($A402&lt;&gt;"",ROUNDUP(D402/'Project Description'!$B$7,0),"")</f>
        <v>11</v>
      </c>
      <c r="L402" s="0" t="n">
        <f aca="false">IF($A402&lt;&gt;"",(K402-1)*'Project Description'!$B$17+I402,"")</f>
        <v>21</v>
      </c>
      <c r="M402" s="0" t="n">
        <f aca="false">IF($A402&lt;&gt;"",($G402-1)*'Project Description'!$B$9+$F402,"")</f>
        <v>1</v>
      </c>
      <c r="N402" s="0" t="n">
        <f aca="false">IF($A402&lt;&gt;"",IF(VLOOKUP($B402,LineNames!$A$2:$C$111,3,0)="Yes",1,0),"")</f>
        <v>0</v>
      </c>
      <c r="O402" s="0" t="n">
        <f aca="false">IF($A402&lt;&gt;"",($H402-1)*'Project Description'!$B$10+$C402,"")</f>
        <v>41</v>
      </c>
    </row>
    <row collapsed="false" customFormat="false" customHeight="true" hidden="false" ht="13.3" outlineLevel="0" r="403">
      <c r="A403" s="0" t="n">
        <f aca="false">IF(d110cc_csv!$A403&lt;&gt;"",d110cc_csv!$A403,"")</f>
        <v>402</v>
      </c>
      <c r="B403" s="0" t="n">
        <f aca="false">IF($A403&lt;&gt;"",d110cc_csv!$C403,"")</f>
        <v>84</v>
      </c>
      <c r="C403" s="0" t="n">
        <f aca="false">IF($A403&lt;&gt;"",d110cc_csv!$D403,"")</f>
        <v>2</v>
      </c>
      <c r="D403" s="0" t="n">
        <f aca="false">IF($A403&lt;&gt;"",d110cc_csv!$E403,"")</f>
        <v>41</v>
      </c>
      <c r="E403" s="0" t="n">
        <f aca="false">IF($A403&lt;&gt;"",d110cc_csv!$F403,"")</f>
        <v>4</v>
      </c>
      <c r="F403" s="0" t="n">
        <f aca="false">IF($A403&lt;&gt;"",IF(MOD($C403,'Project Description'!$B$9)=0,'Project Description'!$B$9,MOD($C403,'Project Description'!$B$9)),"")</f>
        <v>2</v>
      </c>
      <c r="G403" s="0" t="n">
        <f aca="false">IF($A403&lt;&gt;"",IF(MOD($D403,'Project Description'!$B$7)=0,'Project Description'!$B$7,MOD($D403,'Project Description'!$B$7)),"")</f>
        <v>1</v>
      </c>
      <c r="H403" s="0" t="n">
        <f aca="false">IF($A403&lt;&gt;"",IF(MOD($D403,'Project Description'!$B$8)=0,'Project Description'!$B$8,MOD($D403,'Project Description'!$B$8)),"")</f>
        <v>5</v>
      </c>
      <c r="I403" s="0" t="n">
        <f aca="false">IF($A403&lt;&gt;"",ROUNDUP($C403/'Project Description'!$B$9,0),"")</f>
        <v>1</v>
      </c>
      <c r="J403" s="0" t="n">
        <f aca="false">IF($A403&lt;&gt;"",IF(MOD($A403,'Project Description'!$B$19)=0,'Project Description'!$B$19,MOD($A403,'Project Description'!$B$19)),"")</f>
        <v>2</v>
      </c>
      <c r="K403" s="16" t="n">
        <f aca="false">IF($A403&lt;&gt;"",ROUNDUP(D403/'Project Description'!$B$7,0),"")</f>
        <v>11</v>
      </c>
      <c r="L403" s="0" t="n">
        <f aca="false">IF($A403&lt;&gt;"",(K403-1)*'Project Description'!$B$17+I403,"")</f>
        <v>21</v>
      </c>
      <c r="M403" s="0" t="n">
        <f aca="false">IF($A403&lt;&gt;"",($G403-1)*'Project Description'!$B$9+$F403,"")</f>
        <v>2</v>
      </c>
      <c r="N403" s="0" t="n">
        <f aca="false">IF($A403&lt;&gt;"",IF(VLOOKUP($B403,LineNames!$A$2:$C$111,3,0)="Yes",1,0),"")</f>
        <v>0</v>
      </c>
      <c r="O403" s="0" t="n">
        <f aca="false">IF($A403&lt;&gt;"",($H403-1)*'Project Description'!$B$10+$C403,"")</f>
        <v>42</v>
      </c>
    </row>
    <row collapsed="false" customFormat="false" customHeight="true" hidden="false" ht="13.3" outlineLevel="0" r="404">
      <c r="A404" s="0" t="n">
        <f aca="false">IF(d110cc_csv!$A404&lt;&gt;"",d110cc_csv!$A404,"")</f>
        <v>403</v>
      </c>
      <c r="B404" s="0" t="n">
        <f aca="false">IF($A404&lt;&gt;"",d110cc_csv!$C404,"")</f>
        <v>45</v>
      </c>
      <c r="C404" s="0" t="n">
        <f aca="false">IF($A404&lt;&gt;"",d110cc_csv!$D404,"")</f>
        <v>3</v>
      </c>
      <c r="D404" s="0" t="n">
        <f aca="false">IF($A404&lt;&gt;"",d110cc_csv!$E404,"")</f>
        <v>41</v>
      </c>
      <c r="E404" s="0" t="n">
        <f aca="false">IF($A404&lt;&gt;"",d110cc_csv!$F404,"")</f>
        <v>4</v>
      </c>
      <c r="F404" s="0" t="n">
        <f aca="false">IF($A404&lt;&gt;"",IF(MOD($C404,'Project Description'!$B$9)=0,'Project Description'!$B$9,MOD($C404,'Project Description'!$B$9)),"")</f>
        <v>3</v>
      </c>
      <c r="G404" s="0" t="n">
        <f aca="false">IF($A404&lt;&gt;"",IF(MOD($D404,'Project Description'!$B$7)=0,'Project Description'!$B$7,MOD($D404,'Project Description'!$B$7)),"")</f>
        <v>1</v>
      </c>
      <c r="H404" s="0" t="n">
        <f aca="false">IF($A404&lt;&gt;"",IF(MOD($D404,'Project Description'!$B$8)=0,'Project Description'!$B$8,MOD($D404,'Project Description'!$B$8)),"")</f>
        <v>5</v>
      </c>
      <c r="I404" s="0" t="n">
        <f aca="false">IF($A404&lt;&gt;"",ROUNDUP($C404/'Project Description'!$B$9,0),"")</f>
        <v>1</v>
      </c>
      <c r="J404" s="0" t="n">
        <f aca="false">IF($A404&lt;&gt;"",IF(MOD($A404,'Project Description'!$B$19)=0,'Project Description'!$B$19,MOD($A404,'Project Description'!$B$19)),"")</f>
        <v>3</v>
      </c>
      <c r="K404" s="16" t="n">
        <f aca="false">IF($A404&lt;&gt;"",ROUNDUP(D404/'Project Description'!$B$7,0),"")</f>
        <v>11</v>
      </c>
      <c r="L404" s="0" t="n">
        <f aca="false">IF($A404&lt;&gt;"",(K404-1)*'Project Description'!$B$17+I404,"")</f>
        <v>21</v>
      </c>
      <c r="M404" s="0" t="n">
        <f aca="false">IF($A404&lt;&gt;"",($G404-1)*'Project Description'!$B$9+$F404,"")</f>
        <v>3</v>
      </c>
      <c r="N404" s="0" t="n">
        <f aca="false">IF($A404&lt;&gt;"",IF(VLOOKUP($B404,LineNames!$A$2:$C$111,3,0)="Yes",1,0),"")</f>
        <v>0</v>
      </c>
      <c r="O404" s="0" t="n">
        <f aca="false">IF($A404&lt;&gt;"",($H404-1)*'Project Description'!$B$10+$C404,"")</f>
        <v>43</v>
      </c>
    </row>
    <row collapsed="false" customFormat="false" customHeight="true" hidden="false" ht="13.3" outlineLevel="0" r="405">
      <c r="A405" s="0" t="n">
        <f aca="false">IF(d110cc_csv!$A405&lt;&gt;"",d110cc_csv!$A405,"")</f>
        <v>404</v>
      </c>
      <c r="B405" s="0" t="n">
        <f aca="false">IF($A405&lt;&gt;"",d110cc_csv!$C405,"")</f>
        <v>110</v>
      </c>
      <c r="C405" s="0" t="n">
        <f aca="false">IF($A405&lt;&gt;"",d110cc_csv!$D405,"")</f>
        <v>4</v>
      </c>
      <c r="D405" s="0" t="n">
        <f aca="false">IF($A405&lt;&gt;"",d110cc_csv!$E405,"")</f>
        <v>41</v>
      </c>
      <c r="E405" s="0" t="n">
        <f aca="false">IF($A405&lt;&gt;"",d110cc_csv!$F405,"")</f>
        <v>4</v>
      </c>
      <c r="F405" s="0" t="n">
        <f aca="false">IF($A405&lt;&gt;"",IF(MOD($C405,'Project Description'!$B$9)=0,'Project Description'!$B$9,MOD($C405,'Project Description'!$B$9)),"")</f>
        <v>4</v>
      </c>
      <c r="G405" s="0" t="n">
        <f aca="false">IF($A405&lt;&gt;"",IF(MOD($D405,'Project Description'!$B$7)=0,'Project Description'!$B$7,MOD($D405,'Project Description'!$B$7)),"")</f>
        <v>1</v>
      </c>
      <c r="H405" s="0" t="n">
        <f aca="false">IF($A405&lt;&gt;"",IF(MOD($D405,'Project Description'!$B$8)=0,'Project Description'!$B$8,MOD($D405,'Project Description'!$B$8)),"")</f>
        <v>5</v>
      </c>
      <c r="I405" s="0" t="n">
        <f aca="false">IF($A405&lt;&gt;"",ROUNDUP($C405/'Project Description'!$B$9,0),"")</f>
        <v>1</v>
      </c>
      <c r="J405" s="0" t="n">
        <f aca="false">IF($A405&lt;&gt;"",IF(MOD($A405,'Project Description'!$B$19)=0,'Project Description'!$B$19,MOD($A405,'Project Description'!$B$19)),"")</f>
        <v>4</v>
      </c>
      <c r="K405" s="16" t="n">
        <f aca="false">IF($A405&lt;&gt;"",ROUNDUP(D405/'Project Description'!$B$7,0),"")</f>
        <v>11</v>
      </c>
      <c r="L405" s="0" t="n">
        <f aca="false">IF($A405&lt;&gt;"",(K405-1)*'Project Description'!$B$17+I405,"")</f>
        <v>21</v>
      </c>
      <c r="M405" s="0" t="n">
        <f aca="false">IF($A405&lt;&gt;"",($G405-1)*'Project Description'!$B$9+$F405,"")</f>
        <v>4</v>
      </c>
      <c r="N405" s="0" t="n">
        <f aca="false">IF($A405&lt;&gt;"",IF(VLOOKUP($B405,LineNames!$A$2:$C$111,3,0)="Yes",1,0),"")</f>
        <v>1</v>
      </c>
      <c r="O405" s="0" t="n">
        <f aca="false">IF($A405&lt;&gt;"",($H405-1)*'Project Description'!$B$10+$C405,"")</f>
        <v>44</v>
      </c>
    </row>
    <row collapsed="false" customFormat="false" customHeight="true" hidden="false" ht="13.3" outlineLevel="0" r="406">
      <c r="A406" s="0" t="n">
        <f aca="false">IF(d110cc_csv!$A406&lt;&gt;"",d110cc_csv!$A406,"")</f>
        <v>405</v>
      </c>
      <c r="B406" s="0" t="n">
        <f aca="false">IF($A406&lt;&gt;"",d110cc_csv!$C406,"")</f>
        <v>15</v>
      </c>
      <c r="C406" s="0" t="n">
        <f aca="false">IF($A406&lt;&gt;"",d110cc_csv!$D406,"")</f>
        <v>5</v>
      </c>
      <c r="D406" s="0" t="n">
        <f aca="false">IF($A406&lt;&gt;"",d110cc_csv!$E406,"")</f>
        <v>41</v>
      </c>
      <c r="E406" s="0" t="n">
        <f aca="false">IF($A406&lt;&gt;"",d110cc_csv!$F406,"")</f>
        <v>4</v>
      </c>
      <c r="F406" s="0" t="n">
        <f aca="false">IF($A406&lt;&gt;"",IF(MOD($C406,'Project Description'!$B$9)=0,'Project Description'!$B$9,MOD($C406,'Project Description'!$B$9)),"")</f>
        <v>5</v>
      </c>
      <c r="G406" s="0" t="n">
        <f aca="false">IF($A406&lt;&gt;"",IF(MOD($D406,'Project Description'!$B$7)=0,'Project Description'!$B$7,MOD($D406,'Project Description'!$B$7)),"")</f>
        <v>1</v>
      </c>
      <c r="H406" s="0" t="n">
        <f aca="false">IF($A406&lt;&gt;"",IF(MOD($D406,'Project Description'!$B$8)=0,'Project Description'!$B$8,MOD($D406,'Project Description'!$B$8)),"")</f>
        <v>5</v>
      </c>
      <c r="I406" s="0" t="n">
        <f aca="false">IF($A406&lt;&gt;"",ROUNDUP($C406/'Project Description'!$B$9,0),"")</f>
        <v>1</v>
      </c>
      <c r="J406" s="0" t="n">
        <f aca="false">IF($A406&lt;&gt;"",IF(MOD($A406,'Project Description'!$B$19)=0,'Project Description'!$B$19,MOD($A406,'Project Description'!$B$19)),"")</f>
        <v>5</v>
      </c>
      <c r="K406" s="16" t="n">
        <f aca="false">IF($A406&lt;&gt;"",ROUNDUP(D406/'Project Description'!$B$7,0),"")</f>
        <v>11</v>
      </c>
      <c r="L406" s="0" t="n">
        <f aca="false">IF($A406&lt;&gt;"",(K406-1)*'Project Description'!$B$17+I406,"")</f>
        <v>21</v>
      </c>
      <c r="M406" s="0" t="n">
        <f aca="false">IF($A406&lt;&gt;"",($G406-1)*'Project Description'!$B$9+$F406,"")</f>
        <v>5</v>
      </c>
      <c r="N406" s="0" t="n">
        <f aca="false">IF($A406&lt;&gt;"",IF(VLOOKUP($B406,LineNames!$A$2:$C$111,3,0)="Yes",1,0),"")</f>
        <v>0</v>
      </c>
      <c r="O406" s="0" t="n">
        <f aca="false">IF($A406&lt;&gt;"",($H406-1)*'Project Description'!$B$10+$C406,"")</f>
        <v>45</v>
      </c>
    </row>
    <row collapsed="false" customFormat="false" customHeight="true" hidden="false" ht="13.3" outlineLevel="0" r="407">
      <c r="A407" s="0" t="n">
        <f aca="false">IF(d110cc_csv!$A407&lt;&gt;"",d110cc_csv!$A407,"")</f>
        <v>406</v>
      </c>
      <c r="B407" s="0" t="n">
        <f aca="false">IF($A407&lt;&gt;"",d110cc_csv!$C407,"")</f>
        <v>85</v>
      </c>
      <c r="C407" s="0" t="n">
        <f aca="false">IF($A407&lt;&gt;"",d110cc_csv!$D407,"")</f>
        <v>6</v>
      </c>
      <c r="D407" s="0" t="n">
        <f aca="false">IF($A407&lt;&gt;"",d110cc_csv!$E407,"")</f>
        <v>41</v>
      </c>
      <c r="E407" s="0" t="n">
        <f aca="false">IF($A407&lt;&gt;"",d110cc_csv!$F407,"")</f>
        <v>4</v>
      </c>
      <c r="F407" s="0" t="n">
        <f aca="false">IF($A407&lt;&gt;"",IF(MOD($C407,'Project Description'!$B$9)=0,'Project Description'!$B$9,MOD($C407,'Project Description'!$B$9)),"")</f>
        <v>1</v>
      </c>
      <c r="G407" s="0" t="n">
        <f aca="false">IF($A407&lt;&gt;"",IF(MOD($D407,'Project Description'!$B$7)=0,'Project Description'!$B$7,MOD($D407,'Project Description'!$B$7)),"")</f>
        <v>1</v>
      </c>
      <c r="H407" s="0" t="n">
        <f aca="false">IF($A407&lt;&gt;"",IF(MOD($D407,'Project Description'!$B$8)=0,'Project Description'!$B$8,MOD($D407,'Project Description'!$B$8)),"")</f>
        <v>5</v>
      </c>
      <c r="I407" s="0" t="n">
        <f aca="false">IF($A407&lt;&gt;"",ROUNDUP($C407/'Project Description'!$B$9,0),"")</f>
        <v>2</v>
      </c>
      <c r="J407" s="0" t="n">
        <f aca="false">IF($A407&lt;&gt;"",IF(MOD($A407,'Project Description'!$B$19)=0,'Project Description'!$B$19,MOD($A407,'Project Description'!$B$19)),"")</f>
        <v>6</v>
      </c>
      <c r="K407" s="16" t="n">
        <f aca="false">IF($A407&lt;&gt;"",ROUNDUP(D407/'Project Description'!$B$7,0),"")</f>
        <v>11</v>
      </c>
      <c r="L407" s="0" t="n">
        <f aca="false">IF($A407&lt;&gt;"",(K407-1)*'Project Description'!$B$17+I407,"")</f>
        <v>22</v>
      </c>
      <c r="M407" s="0" t="n">
        <f aca="false">IF($A407&lt;&gt;"",($G407-1)*'Project Description'!$B$9+$F407,"")</f>
        <v>1</v>
      </c>
      <c r="N407" s="0" t="n">
        <f aca="false">IF($A407&lt;&gt;"",IF(VLOOKUP($B407,LineNames!$A$2:$C$111,3,0)="Yes",1,0),"")</f>
        <v>0</v>
      </c>
      <c r="O407" s="0" t="n">
        <f aca="false">IF($A407&lt;&gt;"",($H407-1)*'Project Description'!$B$10+$C407,"")</f>
        <v>46</v>
      </c>
    </row>
    <row collapsed="false" customFormat="false" customHeight="true" hidden="false" ht="13.3" outlineLevel="0" r="408">
      <c r="A408" s="0" t="n">
        <f aca="false">IF(d110cc_csv!$A408&lt;&gt;"",d110cc_csv!$A408,"")</f>
        <v>407</v>
      </c>
      <c r="B408" s="0" t="n">
        <f aca="false">IF($A408&lt;&gt;"",d110cc_csv!$C408,"")</f>
        <v>109</v>
      </c>
      <c r="C408" s="0" t="n">
        <f aca="false">IF($A408&lt;&gt;"",d110cc_csv!$D408,"")</f>
        <v>7</v>
      </c>
      <c r="D408" s="0" t="n">
        <f aca="false">IF($A408&lt;&gt;"",d110cc_csv!$E408,"")</f>
        <v>41</v>
      </c>
      <c r="E408" s="0" t="n">
        <f aca="false">IF($A408&lt;&gt;"",d110cc_csv!$F408,"")</f>
        <v>4</v>
      </c>
      <c r="F408" s="0" t="n">
        <f aca="false">IF($A408&lt;&gt;"",IF(MOD($C408,'Project Description'!$B$9)=0,'Project Description'!$B$9,MOD($C408,'Project Description'!$B$9)),"")</f>
        <v>2</v>
      </c>
      <c r="G408" s="0" t="n">
        <f aca="false">IF($A408&lt;&gt;"",IF(MOD($D408,'Project Description'!$B$7)=0,'Project Description'!$B$7,MOD($D408,'Project Description'!$B$7)),"")</f>
        <v>1</v>
      </c>
      <c r="H408" s="0" t="n">
        <f aca="false">IF($A408&lt;&gt;"",IF(MOD($D408,'Project Description'!$B$8)=0,'Project Description'!$B$8,MOD($D408,'Project Description'!$B$8)),"")</f>
        <v>5</v>
      </c>
      <c r="I408" s="0" t="n">
        <f aca="false">IF($A408&lt;&gt;"",ROUNDUP($C408/'Project Description'!$B$9,0),"")</f>
        <v>2</v>
      </c>
      <c r="J408" s="0" t="n">
        <f aca="false">IF($A408&lt;&gt;"",IF(MOD($A408,'Project Description'!$B$19)=0,'Project Description'!$B$19,MOD($A408,'Project Description'!$B$19)),"")</f>
        <v>7</v>
      </c>
      <c r="K408" s="16" t="n">
        <f aca="false">IF($A408&lt;&gt;"",ROUNDUP(D408/'Project Description'!$B$7,0),"")</f>
        <v>11</v>
      </c>
      <c r="L408" s="0" t="n">
        <f aca="false">IF($A408&lt;&gt;"",(K408-1)*'Project Description'!$B$17+I408,"")</f>
        <v>22</v>
      </c>
      <c r="M408" s="0" t="n">
        <f aca="false">IF($A408&lt;&gt;"",($G408-1)*'Project Description'!$B$9+$F408,"")</f>
        <v>2</v>
      </c>
      <c r="N408" s="0" t="n">
        <f aca="false">IF($A408&lt;&gt;"",IF(VLOOKUP($B408,LineNames!$A$2:$C$111,3,0)="Yes",1,0),"")</f>
        <v>1</v>
      </c>
      <c r="O408" s="0" t="n">
        <f aca="false">IF($A408&lt;&gt;"",($H408-1)*'Project Description'!$B$10+$C408,"")</f>
        <v>47</v>
      </c>
    </row>
    <row collapsed="false" customFormat="false" customHeight="true" hidden="false" ht="13.3" outlineLevel="0" r="409">
      <c r="A409" s="0" t="n">
        <f aca="false">IF(d110cc_csv!$A409&lt;&gt;"",d110cc_csv!$A409,"")</f>
        <v>408</v>
      </c>
      <c r="B409" s="0" t="n">
        <f aca="false">IF($A409&lt;&gt;"",d110cc_csv!$C409,"")</f>
        <v>108</v>
      </c>
      <c r="C409" s="0" t="n">
        <f aca="false">IF($A409&lt;&gt;"",d110cc_csv!$D409,"")</f>
        <v>8</v>
      </c>
      <c r="D409" s="0" t="n">
        <f aca="false">IF($A409&lt;&gt;"",d110cc_csv!$E409,"")</f>
        <v>41</v>
      </c>
      <c r="E409" s="0" t="n">
        <f aca="false">IF($A409&lt;&gt;"",d110cc_csv!$F409,"")</f>
        <v>4</v>
      </c>
      <c r="F409" s="0" t="n">
        <f aca="false">IF($A409&lt;&gt;"",IF(MOD($C409,'Project Description'!$B$9)=0,'Project Description'!$B$9,MOD($C409,'Project Description'!$B$9)),"")</f>
        <v>3</v>
      </c>
      <c r="G409" s="0" t="n">
        <f aca="false">IF($A409&lt;&gt;"",IF(MOD($D409,'Project Description'!$B$7)=0,'Project Description'!$B$7,MOD($D409,'Project Description'!$B$7)),"")</f>
        <v>1</v>
      </c>
      <c r="H409" s="0" t="n">
        <f aca="false">IF($A409&lt;&gt;"",IF(MOD($D409,'Project Description'!$B$8)=0,'Project Description'!$B$8,MOD($D409,'Project Description'!$B$8)),"")</f>
        <v>5</v>
      </c>
      <c r="I409" s="0" t="n">
        <f aca="false">IF($A409&lt;&gt;"",ROUNDUP($C409/'Project Description'!$B$9,0),"")</f>
        <v>2</v>
      </c>
      <c r="J409" s="0" t="n">
        <f aca="false">IF($A409&lt;&gt;"",IF(MOD($A409,'Project Description'!$B$19)=0,'Project Description'!$B$19,MOD($A409,'Project Description'!$B$19)),"")</f>
        <v>8</v>
      </c>
      <c r="K409" s="16" t="n">
        <f aca="false">IF($A409&lt;&gt;"",ROUNDUP(D409/'Project Description'!$B$7,0),"")</f>
        <v>11</v>
      </c>
      <c r="L409" s="0" t="n">
        <f aca="false">IF($A409&lt;&gt;"",(K409-1)*'Project Description'!$B$17+I409,"")</f>
        <v>22</v>
      </c>
      <c r="M409" s="0" t="n">
        <f aca="false">IF($A409&lt;&gt;"",($G409-1)*'Project Description'!$B$9+$F409,"")</f>
        <v>3</v>
      </c>
      <c r="N409" s="0" t="n">
        <f aca="false">IF($A409&lt;&gt;"",IF(VLOOKUP($B409,LineNames!$A$2:$C$111,3,0)="Yes",1,0),"")</f>
        <v>0</v>
      </c>
      <c r="O409" s="0" t="n">
        <f aca="false">IF($A409&lt;&gt;"",($H409-1)*'Project Description'!$B$10+$C409,"")</f>
        <v>48</v>
      </c>
    </row>
    <row collapsed="false" customFormat="false" customHeight="true" hidden="false" ht="13.3" outlineLevel="0" r="410">
      <c r="A410" s="0" t="n">
        <f aca="false">IF(d110cc_csv!$A410&lt;&gt;"",d110cc_csv!$A410,"")</f>
        <v>409</v>
      </c>
      <c r="B410" s="0" t="n">
        <f aca="false">IF($A410&lt;&gt;"",d110cc_csv!$C410,"")</f>
        <v>21</v>
      </c>
      <c r="C410" s="0" t="n">
        <f aca="false">IF($A410&lt;&gt;"",d110cc_csv!$D410,"")</f>
        <v>9</v>
      </c>
      <c r="D410" s="0" t="n">
        <f aca="false">IF($A410&lt;&gt;"",d110cc_csv!$E410,"")</f>
        <v>41</v>
      </c>
      <c r="E410" s="0" t="n">
        <f aca="false">IF($A410&lt;&gt;"",d110cc_csv!$F410,"")</f>
        <v>4</v>
      </c>
      <c r="F410" s="0" t="n">
        <f aca="false">IF($A410&lt;&gt;"",IF(MOD($C410,'Project Description'!$B$9)=0,'Project Description'!$B$9,MOD($C410,'Project Description'!$B$9)),"")</f>
        <v>4</v>
      </c>
      <c r="G410" s="0" t="n">
        <f aca="false">IF($A410&lt;&gt;"",IF(MOD($D410,'Project Description'!$B$7)=0,'Project Description'!$B$7,MOD($D410,'Project Description'!$B$7)),"")</f>
        <v>1</v>
      </c>
      <c r="H410" s="0" t="n">
        <f aca="false">IF($A410&lt;&gt;"",IF(MOD($D410,'Project Description'!$B$8)=0,'Project Description'!$B$8,MOD($D410,'Project Description'!$B$8)),"")</f>
        <v>5</v>
      </c>
      <c r="I410" s="0" t="n">
        <f aca="false">IF($A410&lt;&gt;"",ROUNDUP($C410/'Project Description'!$B$9,0),"")</f>
        <v>2</v>
      </c>
      <c r="J410" s="0" t="n">
        <f aca="false">IF($A410&lt;&gt;"",IF(MOD($A410,'Project Description'!$B$19)=0,'Project Description'!$B$19,MOD($A410,'Project Description'!$B$19)),"")</f>
        <v>9</v>
      </c>
      <c r="K410" s="16" t="n">
        <f aca="false">IF($A410&lt;&gt;"",ROUNDUP(D410/'Project Description'!$B$7,0),"")</f>
        <v>11</v>
      </c>
      <c r="L410" s="0" t="n">
        <f aca="false">IF($A410&lt;&gt;"",(K410-1)*'Project Description'!$B$17+I410,"")</f>
        <v>22</v>
      </c>
      <c r="M410" s="0" t="n">
        <f aca="false">IF($A410&lt;&gt;"",($G410-1)*'Project Description'!$B$9+$F410,"")</f>
        <v>4</v>
      </c>
      <c r="N410" s="0" t="n">
        <f aca="false">IF($A410&lt;&gt;"",IF(VLOOKUP($B410,LineNames!$A$2:$C$111,3,0)="Yes",1,0),"")</f>
        <v>0</v>
      </c>
      <c r="O410" s="0" t="n">
        <f aca="false">IF($A410&lt;&gt;"",($H410-1)*'Project Description'!$B$10+$C410,"")</f>
        <v>49</v>
      </c>
    </row>
    <row collapsed="false" customFormat="false" customHeight="true" hidden="false" ht="13.3" outlineLevel="0" r="411">
      <c r="A411" s="0" t="n">
        <f aca="false">IF(d110cc_csv!$A411&lt;&gt;"",d110cc_csv!$A411,"")</f>
        <v>410</v>
      </c>
      <c r="B411" s="0" t="n">
        <f aca="false">IF($A411&lt;&gt;"",d110cc_csv!$C411,"")</f>
        <v>65</v>
      </c>
      <c r="C411" s="0" t="n">
        <f aca="false">IF($A411&lt;&gt;"",d110cc_csv!$D411,"")</f>
        <v>10</v>
      </c>
      <c r="D411" s="0" t="n">
        <f aca="false">IF($A411&lt;&gt;"",d110cc_csv!$E411,"")</f>
        <v>41</v>
      </c>
      <c r="E411" s="0" t="n">
        <f aca="false">IF($A411&lt;&gt;"",d110cc_csv!$F411,"")</f>
        <v>4</v>
      </c>
      <c r="F411" s="0" t="n">
        <f aca="false">IF($A411&lt;&gt;"",IF(MOD($C411,'Project Description'!$B$9)=0,'Project Description'!$B$9,MOD($C411,'Project Description'!$B$9)),"")</f>
        <v>5</v>
      </c>
      <c r="G411" s="0" t="n">
        <f aca="false">IF($A411&lt;&gt;"",IF(MOD($D411,'Project Description'!$B$7)=0,'Project Description'!$B$7,MOD($D411,'Project Description'!$B$7)),"")</f>
        <v>1</v>
      </c>
      <c r="H411" s="0" t="n">
        <f aca="false">IF($A411&lt;&gt;"",IF(MOD($D411,'Project Description'!$B$8)=0,'Project Description'!$B$8,MOD($D411,'Project Description'!$B$8)),"")</f>
        <v>5</v>
      </c>
      <c r="I411" s="0" t="n">
        <f aca="false">IF($A411&lt;&gt;"",ROUNDUP($C411/'Project Description'!$B$9,0),"")</f>
        <v>2</v>
      </c>
      <c r="J411" s="0" t="n">
        <f aca="false">IF($A411&lt;&gt;"",IF(MOD($A411,'Project Description'!$B$19)=0,'Project Description'!$B$19,MOD($A411,'Project Description'!$B$19)),"")</f>
        <v>10</v>
      </c>
      <c r="K411" s="16" t="n">
        <f aca="false">IF($A411&lt;&gt;"",ROUNDUP(D411/'Project Description'!$B$7,0),"")</f>
        <v>11</v>
      </c>
      <c r="L411" s="0" t="n">
        <f aca="false">IF($A411&lt;&gt;"",(K411-1)*'Project Description'!$B$17+I411,"")</f>
        <v>22</v>
      </c>
      <c r="M411" s="0" t="n">
        <f aca="false">IF($A411&lt;&gt;"",($G411-1)*'Project Description'!$B$9+$F411,"")</f>
        <v>5</v>
      </c>
      <c r="N411" s="0" t="n">
        <f aca="false">IF($A411&lt;&gt;"",IF(VLOOKUP($B411,LineNames!$A$2:$C$111,3,0)="Yes",1,0),"")</f>
        <v>0</v>
      </c>
      <c r="O411" s="0" t="n">
        <f aca="false">IF($A411&lt;&gt;"",($H411-1)*'Project Description'!$B$10+$C411,"")</f>
        <v>50</v>
      </c>
    </row>
    <row collapsed="false" customFormat="false" customHeight="true" hidden="false" ht="13.3" outlineLevel="0" r="412">
      <c r="A412" s="0" t="n">
        <f aca="false">IF(d110cc_csv!$A412&lt;&gt;"",d110cc_csv!$A412,"")</f>
        <v>411</v>
      </c>
      <c r="B412" s="0" t="n">
        <f aca="false">IF($A412&lt;&gt;"",d110cc_csv!$C412,"")</f>
        <v>12</v>
      </c>
      <c r="C412" s="0" t="n">
        <f aca="false">IF($A412&lt;&gt;"",d110cc_csv!$D412,"")</f>
        <v>1</v>
      </c>
      <c r="D412" s="0" t="n">
        <f aca="false">IF($A412&lt;&gt;"",d110cc_csv!$E412,"")</f>
        <v>42</v>
      </c>
      <c r="E412" s="0" t="n">
        <f aca="false">IF($A412&lt;&gt;"",d110cc_csv!$F412,"")</f>
        <v>4</v>
      </c>
      <c r="F412" s="0" t="n">
        <f aca="false">IF($A412&lt;&gt;"",IF(MOD($C412,'Project Description'!$B$9)=0,'Project Description'!$B$9,MOD($C412,'Project Description'!$B$9)),"")</f>
        <v>1</v>
      </c>
      <c r="G412" s="0" t="n">
        <f aca="false">IF($A412&lt;&gt;"",IF(MOD($D412,'Project Description'!$B$7)=0,'Project Description'!$B$7,MOD($D412,'Project Description'!$B$7)),"")</f>
        <v>2</v>
      </c>
      <c r="H412" s="0" t="n">
        <f aca="false">IF($A412&lt;&gt;"",IF(MOD($D412,'Project Description'!$B$8)=0,'Project Description'!$B$8,MOD($D412,'Project Description'!$B$8)),"")</f>
        <v>6</v>
      </c>
      <c r="I412" s="0" t="n">
        <f aca="false">IF($A412&lt;&gt;"",ROUNDUP($C412/'Project Description'!$B$9,0),"")</f>
        <v>1</v>
      </c>
      <c r="J412" s="0" t="n">
        <f aca="false">IF($A412&lt;&gt;"",IF(MOD($A412,'Project Description'!$B$19)=0,'Project Description'!$B$19,MOD($A412,'Project Description'!$B$19)),"")</f>
        <v>11</v>
      </c>
      <c r="K412" s="16" t="n">
        <f aca="false">IF($A412&lt;&gt;"",ROUNDUP(D412/'Project Description'!$B$7,0),"")</f>
        <v>11</v>
      </c>
      <c r="L412" s="0" t="n">
        <f aca="false">IF($A412&lt;&gt;"",(K412-1)*'Project Description'!$B$17+I412,"")</f>
        <v>21</v>
      </c>
      <c r="M412" s="0" t="n">
        <f aca="false">IF($A412&lt;&gt;"",($G412-1)*'Project Description'!$B$9+$F412,"")</f>
        <v>6</v>
      </c>
      <c r="N412" s="0" t="n">
        <f aca="false">IF($A412&lt;&gt;"",IF(VLOOKUP($B412,LineNames!$A$2:$C$111,3,0)="Yes",1,0),"")</f>
        <v>0</v>
      </c>
      <c r="O412" s="0" t="n">
        <f aca="false">IF($A412&lt;&gt;"",($H412-1)*'Project Description'!$B$10+$C412,"")</f>
        <v>51</v>
      </c>
    </row>
    <row collapsed="false" customFormat="false" customHeight="true" hidden="false" ht="13.3" outlineLevel="0" r="413">
      <c r="A413" s="0" t="n">
        <f aca="false">IF(d110cc_csv!$A413&lt;&gt;"",d110cc_csv!$A413,"")</f>
        <v>412</v>
      </c>
      <c r="B413" s="0" t="n">
        <f aca="false">IF($A413&lt;&gt;"",d110cc_csv!$C413,"")</f>
        <v>18</v>
      </c>
      <c r="C413" s="0" t="n">
        <f aca="false">IF($A413&lt;&gt;"",d110cc_csv!$D413,"")</f>
        <v>2</v>
      </c>
      <c r="D413" s="0" t="n">
        <f aca="false">IF($A413&lt;&gt;"",d110cc_csv!$E413,"")</f>
        <v>42</v>
      </c>
      <c r="E413" s="0" t="n">
        <f aca="false">IF($A413&lt;&gt;"",d110cc_csv!$F413,"")</f>
        <v>4</v>
      </c>
      <c r="F413" s="0" t="n">
        <f aca="false">IF($A413&lt;&gt;"",IF(MOD($C413,'Project Description'!$B$9)=0,'Project Description'!$B$9,MOD($C413,'Project Description'!$B$9)),"")</f>
        <v>2</v>
      </c>
      <c r="G413" s="0" t="n">
        <f aca="false">IF($A413&lt;&gt;"",IF(MOD($D413,'Project Description'!$B$7)=0,'Project Description'!$B$7,MOD($D413,'Project Description'!$B$7)),"")</f>
        <v>2</v>
      </c>
      <c r="H413" s="0" t="n">
        <f aca="false">IF($A413&lt;&gt;"",IF(MOD($D413,'Project Description'!$B$8)=0,'Project Description'!$B$8,MOD($D413,'Project Description'!$B$8)),"")</f>
        <v>6</v>
      </c>
      <c r="I413" s="0" t="n">
        <f aca="false">IF($A413&lt;&gt;"",ROUNDUP($C413/'Project Description'!$B$9,0),"")</f>
        <v>1</v>
      </c>
      <c r="J413" s="0" t="n">
        <f aca="false">IF($A413&lt;&gt;"",IF(MOD($A413,'Project Description'!$B$19)=0,'Project Description'!$B$19,MOD($A413,'Project Description'!$B$19)),"")</f>
        <v>12</v>
      </c>
      <c r="K413" s="16" t="n">
        <f aca="false">IF($A413&lt;&gt;"",ROUNDUP(D413/'Project Description'!$B$7,0),"")</f>
        <v>11</v>
      </c>
      <c r="L413" s="0" t="n">
        <f aca="false">IF($A413&lt;&gt;"",(K413-1)*'Project Description'!$B$17+I413,"")</f>
        <v>21</v>
      </c>
      <c r="M413" s="0" t="n">
        <f aca="false">IF($A413&lt;&gt;"",($G413-1)*'Project Description'!$B$9+$F413,"")</f>
        <v>7</v>
      </c>
      <c r="N413" s="0" t="n">
        <f aca="false">IF($A413&lt;&gt;"",IF(VLOOKUP($B413,LineNames!$A$2:$C$111,3,0)="Yes",1,0),"")</f>
        <v>0</v>
      </c>
      <c r="O413" s="0" t="n">
        <f aca="false">IF($A413&lt;&gt;"",($H413-1)*'Project Description'!$B$10+$C413,"")</f>
        <v>52</v>
      </c>
    </row>
    <row collapsed="false" customFormat="false" customHeight="true" hidden="false" ht="13.3" outlineLevel="0" r="414">
      <c r="A414" s="0" t="n">
        <f aca="false">IF(d110cc_csv!$A414&lt;&gt;"",d110cc_csv!$A414,"")</f>
        <v>413</v>
      </c>
      <c r="B414" s="0" t="n">
        <f aca="false">IF($A414&lt;&gt;"",d110cc_csv!$C414,"")</f>
        <v>39</v>
      </c>
      <c r="C414" s="0" t="n">
        <f aca="false">IF($A414&lt;&gt;"",d110cc_csv!$D414,"")</f>
        <v>3</v>
      </c>
      <c r="D414" s="0" t="n">
        <f aca="false">IF($A414&lt;&gt;"",d110cc_csv!$E414,"")</f>
        <v>42</v>
      </c>
      <c r="E414" s="0" t="n">
        <f aca="false">IF($A414&lt;&gt;"",d110cc_csv!$F414,"")</f>
        <v>4</v>
      </c>
      <c r="F414" s="0" t="n">
        <f aca="false">IF($A414&lt;&gt;"",IF(MOD($C414,'Project Description'!$B$9)=0,'Project Description'!$B$9,MOD($C414,'Project Description'!$B$9)),"")</f>
        <v>3</v>
      </c>
      <c r="G414" s="0" t="n">
        <f aca="false">IF($A414&lt;&gt;"",IF(MOD($D414,'Project Description'!$B$7)=0,'Project Description'!$B$7,MOD($D414,'Project Description'!$B$7)),"")</f>
        <v>2</v>
      </c>
      <c r="H414" s="0" t="n">
        <f aca="false">IF($A414&lt;&gt;"",IF(MOD($D414,'Project Description'!$B$8)=0,'Project Description'!$B$8,MOD($D414,'Project Description'!$B$8)),"")</f>
        <v>6</v>
      </c>
      <c r="I414" s="0" t="n">
        <f aca="false">IF($A414&lt;&gt;"",ROUNDUP($C414/'Project Description'!$B$9,0),"")</f>
        <v>1</v>
      </c>
      <c r="J414" s="0" t="n">
        <f aca="false">IF($A414&lt;&gt;"",IF(MOD($A414,'Project Description'!$B$19)=0,'Project Description'!$B$19,MOD($A414,'Project Description'!$B$19)),"")</f>
        <v>13</v>
      </c>
      <c r="K414" s="16" t="n">
        <f aca="false">IF($A414&lt;&gt;"",ROUNDUP(D414/'Project Description'!$B$7,0),"")</f>
        <v>11</v>
      </c>
      <c r="L414" s="0" t="n">
        <f aca="false">IF($A414&lt;&gt;"",(K414-1)*'Project Description'!$B$17+I414,"")</f>
        <v>21</v>
      </c>
      <c r="M414" s="0" t="n">
        <f aca="false">IF($A414&lt;&gt;"",($G414-1)*'Project Description'!$B$9+$F414,"")</f>
        <v>8</v>
      </c>
      <c r="N414" s="0" t="n">
        <f aca="false">IF($A414&lt;&gt;"",IF(VLOOKUP($B414,LineNames!$A$2:$C$111,3,0)="Yes",1,0),"")</f>
        <v>0</v>
      </c>
      <c r="O414" s="0" t="n">
        <f aca="false">IF($A414&lt;&gt;"",($H414-1)*'Project Description'!$B$10+$C414,"")</f>
        <v>53</v>
      </c>
    </row>
    <row collapsed="false" customFormat="false" customHeight="true" hidden="false" ht="13.3" outlineLevel="0" r="415">
      <c r="A415" s="0" t="n">
        <f aca="false">IF(d110cc_csv!$A415&lt;&gt;"",d110cc_csv!$A415,"")</f>
        <v>414</v>
      </c>
      <c r="B415" s="0" t="n">
        <f aca="false">IF($A415&lt;&gt;"",d110cc_csv!$C415,"")</f>
        <v>109</v>
      </c>
      <c r="C415" s="0" t="n">
        <f aca="false">IF($A415&lt;&gt;"",d110cc_csv!$D415,"")</f>
        <v>4</v>
      </c>
      <c r="D415" s="0" t="n">
        <f aca="false">IF($A415&lt;&gt;"",d110cc_csv!$E415,"")</f>
        <v>42</v>
      </c>
      <c r="E415" s="0" t="n">
        <f aca="false">IF($A415&lt;&gt;"",d110cc_csv!$F415,"")</f>
        <v>4</v>
      </c>
      <c r="F415" s="0" t="n">
        <f aca="false">IF($A415&lt;&gt;"",IF(MOD($C415,'Project Description'!$B$9)=0,'Project Description'!$B$9,MOD($C415,'Project Description'!$B$9)),"")</f>
        <v>4</v>
      </c>
      <c r="G415" s="0" t="n">
        <f aca="false">IF($A415&lt;&gt;"",IF(MOD($D415,'Project Description'!$B$7)=0,'Project Description'!$B$7,MOD($D415,'Project Description'!$B$7)),"")</f>
        <v>2</v>
      </c>
      <c r="H415" s="0" t="n">
        <f aca="false">IF($A415&lt;&gt;"",IF(MOD($D415,'Project Description'!$B$8)=0,'Project Description'!$B$8,MOD($D415,'Project Description'!$B$8)),"")</f>
        <v>6</v>
      </c>
      <c r="I415" s="0" t="n">
        <f aca="false">IF($A415&lt;&gt;"",ROUNDUP($C415/'Project Description'!$B$9,0),"")</f>
        <v>1</v>
      </c>
      <c r="J415" s="0" t="n">
        <f aca="false">IF($A415&lt;&gt;"",IF(MOD($A415,'Project Description'!$B$19)=0,'Project Description'!$B$19,MOD($A415,'Project Description'!$B$19)),"")</f>
        <v>14</v>
      </c>
      <c r="K415" s="16" t="n">
        <f aca="false">IF($A415&lt;&gt;"",ROUNDUP(D415/'Project Description'!$B$7,0),"")</f>
        <v>11</v>
      </c>
      <c r="L415" s="0" t="n">
        <f aca="false">IF($A415&lt;&gt;"",(K415-1)*'Project Description'!$B$17+I415,"")</f>
        <v>21</v>
      </c>
      <c r="M415" s="0" t="n">
        <f aca="false">IF($A415&lt;&gt;"",($G415-1)*'Project Description'!$B$9+$F415,"")</f>
        <v>9</v>
      </c>
      <c r="N415" s="0" t="n">
        <f aca="false">IF($A415&lt;&gt;"",IF(VLOOKUP($B415,LineNames!$A$2:$C$111,3,0)="Yes",1,0),"")</f>
        <v>1</v>
      </c>
      <c r="O415" s="0" t="n">
        <f aca="false">IF($A415&lt;&gt;"",($H415-1)*'Project Description'!$B$10+$C415,"")</f>
        <v>54</v>
      </c>
    </row>
    <row collapsed="false" customFormat="false" customHeight="true" hidden="false" ht="13.3" outlineLevel="0" r="416">
      <c r="A416" s="0" t="n">
        <f aca="false">IF(d110cc_csv!$A416&lt;&gt;"",d110cc_csv!$A416,"")</f>
        <v>415</v>
      </c>
      <c r="B416" s="0" t="n">
        <f aca="false">IF($A416&lt;&gt;"",d110cc_csv!$C416,"")</f>
        <v>38</v>
      </c>
      <c r="C416" s="0" t="n">
        <f aca="false">IF($A416&lt;&gt;"",d110cc_csv!$D416,"")</f>
        <v>5</v>
      </c>
      <c r="D416" s="0" t="n">
        <f aca="false">IF($A416&lt;&gt;"",d110cc_csv!$E416,"")</f>
        <v>42</v>
      </c>
      <c r="E416" s="0" t="n">
        <f aca="false">IF($A416&lt;&gt;"",d110cc_csv!$F416,"")</f>
        <v>4</v>
      </c>
      <c r="F416" s="0" t="n">
        <f aca="false">IF($A416&lt;&gt;"",IF(MOD($C416,'Project Description'!$B$9)=0,'Project Description'!$B$9,MOD($C416,'Project Description'!$B$9)),"")</f>
        <v>5</v>
      </c>
      <c r="G416" s="0" t="n">
        <f aca="false">IF($A416&lt;&gt;"",IF(MOD($D416,'Project Description'!$B$7)=0,'Project Description'!$B$7,MOD($D416,'Project Description'!$B$7)),"")</f>
        <v>2</v>
      </c>
      <c r="H416" s="0" t="n">
        <f aca="false">IF($A416&lt;&gt;"",IF(MOD($D416,'Project Description'!$B$8)=0,'Project Description'!$B$8,MOD($D416,'Project Description'!$B$8)),"")</f>
        <v>6</v>
      </c>
      <c r="I416" s="0" t="n">
        <f aca="false">IF($A416&lt;&gt;"",ROUNDUP($C416/'Project Description'!$B$9,0),"")</f>
        <v>1</v>
      </c>
      <c r="J416" s="0" t="n">
        <f aca="false">IF($A416&lt;&gt;"",IF(MOD($A416,'Project Description'!$B$19)=0,'Project Description'!$B$19,MOD($A416,'Project Description'!$B$19)),"")</f>
        <v>15</v>
      </c>
      <c r="K416" s="16" t="n">
        <f aca="false">IF($A416&lt;&gt;"",ROUNDUP(D416/'Project Description'!$B$7,0),"")</f>
        <v>11</v>
      </c>
      <c r="L416" s="0" t="n">
        <f aca="false">IF($A416&lt;&gt;"",(K416-1)*'Project Description'!$B$17+I416,"")</f>
        <v>21</v>
      </c>
      <c r="M416" s="0" t="n">
        <f aca="false">IF($A416&lt;&gt;"",($G416-1)*'Project Description'!$B$9+$F416,"")</f>
        <v>10</v>
      </c>
      <c r="N416" s="0" t="n">
        <f aca="false">IF($A416&lt;&gt;"",IF(VLOOKUP($B416,LineNames!$A$2:$C$111,3,0)="Yes",1,0),"")</f>
        <v>0</v>
      </c>
      <c r="O416" s="0" t="n">
        <f aca="false">IF($A416&lt;&gt;"",($H416-1)*'Project Description'!$B$10+$C416,"")</f>
        <v>55</v>
      </c>
    </row>
    <row collapsed="false" customFormat="false" customHeight="true" hidden="false" ht="13.3" outlineLevel="0" r="417">
      <c r="A417" s="0" t="n">
        <f aca="false">IF(d110cc_csv!$A417&lt;&gt;"",d110cc_csv!$A417,"")</f>
        <v>416</v>
      </c>
      <c r="B417" s="0" t="n">
        <f aca="false">IF($A417&lt;&gt;"",d110cc_csv!$C417,"")</f>
        <v>51</v>
      </c>
      <c r="C417" s="0" t="n">
        <f aca="false">IF($A417&lt;&gt;"",d110cc_csv!$D417,"")</f>
        <v>6</v>
      </c>
      <c r="D417" s="0" t="n">
        <f aca="false">IF($A417&lt;&gt;"",d110cc_csv!$E417,"")</f>
        <v>42</v>
      </c>
      <c r="E417" s="0" t="n">
        <f aca="false">IF($A417&lt;&gt;"",d110cc_csv!$F417,"")</f>
        <v>4</v>
      </c>
      <c r="F417" s="0" t="n">
        <f aca="false">IF($A417&lt;&gt;"",IF(MOD($C417,'Project Description'!$B$9)=0,'Project Description'!$B$9,MOD($C417,'Project Description'!$B$9)),"")</f>
        <v>1</v>
      </c>
      <c r="G417" s="0" t="n">
        <f aca="false">IF($A417&lt;&gt;"",IF(MOD($D417,'Project Description'!$B$7)=0,'Project Description'!$B$7,MOD($D417,'Project Description'!$B$7)),"")</f>
        <v>2</v>
      </c>
      <c r="H417" s="0" t="n">
        <f aca="false">IF($A417&lt;&gt;"",IF(MOD($D417,'Project Description'!$B$8)=0,'Project Description'!$B$8,MOD($D417,'Project Description'!$B$8)),"")</f>
        <v>6</v>
      </c>
      <c r="I417" s="0" t="n">
        <f aca="false">IF($A417&lt;&gt;"",ROUNDUP($C417/'Project Description'!$B$9,0),"")</f>
        <v>2</v>
      </c>
      <c r="J417" s="0" t="n">
        <f aca="false">IF($A417&lt;&gt;"",IF(MOD($A417,'Project Description'!$B$19)=0,'Project Description'!$B$19,MOD($A417,'Project Description'!$B$19)),"")</f>
        <v>16</v>
      </c>
      <c r="K417" s="16" t="n">
        <f aca="false">IF($A417&lt;&gt;"",ROUNDUP(D417/'Project Description'!$B$7,0),"")</f>
        <v>11</v>
      </c>
      <c r="L417" s="0" t="n">
        <f aca="false">IF($A417&lt;&gt;"",(K417-1)*'Project Description'!$B$17+I417,"")</f>
        <v>22</v>
      </c>
      <c r="M417" s="0" t="n">
        <f aca="false">IF($A417&lt;&gt;"",($G417-1)*'Project Description'!$B$9+$F417,"")</f>
        <v>6</v>
      </c>
      <c r="N417" s="0" t="n">
        <f aca="false">IF($A417&lt;&gt;"",IF(VLOOKUP($B417,LineNames!$A$2:$C$111,3,0)="Yes",1,0),"")</f>
        <v>0</v>
      </c>
      <c r="O417" s="0" t="n">
        <f aca="false">IF($A417&lt;&gt;"",($H417-1)*'Project Description'!$B$10+$C417,"")</f>
        <v>56</v>
      </c>
    </row>
    <row collapsed="false" customFormat="false" customHeight="true" hidden="false" ht="13.3" outlineLevel="0" r="418">
      <c r="A418" s="0" t="n">
        <f aca="false">IF(d110cc_csv!$A418&lt;&gt;"",d110cc_csv!$A418,"")</f>
        <v>417</v>
      </c>
      <c r="B418" s="0" t="n">
        <f aca="false">IF($A418&lt;&gt;"",d110cc_csv!$C418,"")</f>
        <v>33</v>
      </c>
      <c r="C418" s="0" t="n">
        <f aca="false">IF($A418&lt;&gt;"",d110cc_csv!$D418,"")</f>
        <v>7</v>
      </c>
      <c r="D418" s="0" t="n">
        <f aca="false">IF($A418&lt;&gt;"",d110cc_csv!$E418,"")</f>
        <v>42</v>
      </c>
      <c r="E418" s="0" t="n">
        <f aca="false">IF($A418&lt;&gt;"",d110cc_csv!$F418,"")</f>
        <v>4</v>
      </c>
      <c r="F418" s="0" t="n">
        <f aca="false">IF($A418&lt;&gt;"",IF(MOD($C418,'Project Description'!$B$9)=0,'Project Description'!$B$9,MOD($C418,'Project Description'!$B$9)),"")</f>
        <v>2</v>
      </c>
      <c r="G418" s="0" t="n">
        <f aca="false">IF($A418&lt;&gt;"",IF(MOD($D418,'Project Description'!$B$7)=0,'Project Description'!$B$7,MOD($D418,'Project Description'!$B$7)),"")</f>
        <v>2</v>
      </c>
      <c r="H418" s="0" t="n">
        <f aca="false">IF($A418&lt;&gt;"",IF(MOD($D418,'Project Description'!$B$8)=0,'Project Description'!$B$8,MOD($D418,'Project Description'!$B$8)),"")</f>
        <v>6</v>
      </c>
      <c r="I418" s="0" t="n">
        <f aca="false">IF($A418&lt;&gt;"",ROUNDUP($C418/'Project Description'!$B$9,0),"")</f>
        <v>2</v>
      </c>
      <c r="J418" s="0" t="n">
        <f aca="false">IF($A418&lt;&gt;"",IF(MOD($A418,'Project Description'!$B$19)=0,'Project Description'!$B$19,MOD($A418,'Project Description'!$B$19)),"")</f>
        <v>17</v>
      </c>
      <c r="K418" s="16" t="n">
        <f aca="false">IF($A418&lt;&gt;"",ROUNDUP(D418/'Project Description'!$B$7,0),"")</f>
        <v>11</v>
      </c>
      <c r="L418" s="0" t="n">
        <f aca="false">IF($A418&lt;&gt;"",(K418-1)*'Project Description'!$B$17+I418,"")</f>
        <v>22</v>
      </c>
      <c r="M418" s="0" t="n">
        <f aca="false">IF($A418&lt;&gt;"",($G418-1)*'Project Description'!$B$9+$F418,"")</f>
        <v>7</v>
      </c>
      <c r="N418" s="0" t="n">
        <f aca="false">IF($A418&lt;&gt;"",IF(VLOOKUP($B418,LineNames!$A$2:$C$111,3,0)="Yes",1,0),"")</f>
        <v>0</v>
      </c>
      <c r="O418" s="0" t="n">
        <f aca="false">IF($A418&lt;&gt;"",($H418-1)*'Project Description'!$B$10+$C418,"")</f>
        <v>57</v>
      </c>
    </row>
    <row collapsed="false" customFormat="false" customHeight="true" hidden="false" ht="13.3" outlineLevel="0" r="419">
      <c r="A419" s="0" t="n">
        <f aca="false">IF(d110cc_csv!$A419&lt;&gt;"",d110cc_csv!$A419,"")</f>
        <v>418</v>
      </c>
      <c r="B419" s="0" t="n">
        <f aca="false">IF($A419&lt;&gt;"",d110cc_csv!$C419,"")</f>
        <v>91</v>
      </c>
      <c r="C419" s="0" t="n">
        <f aca="false">IF($A419&lt;&gt;"",d110cc_csv!$D419,"")</f>
        <v>8</v>
      </c>
      <c r="D419" s="0" t="n">
        <f aca="false">IF($A419&lt;&gt;"",d110cc_csv!$E419,"")</f>
        <v>42</v>
      </c>
      <c r="E419" s="0" t="n">
        <f aca="false">IF($A419&lt;&gt;"",d110cc_csv!$F419,"")</f>
        <v>4</v>
      </c>
      <c r="F419" s="0" t="n">
        <f aca="false">IF($A419&lt;&gt;"",IF(MOD($C419,'Project Description'!$B$9)=0,'Project Description'!$B$9,MOD($C419,'Project Description'!$B$9)),"")</f>
        <v>3</v>
      </c>
      <c r="G419" s="0" t="n">
        <f aca="false">IF($A419&lt;&gt;"",IF(MOD($D419,'Project Description'!$B$7)=0,'Project Description'!$B$7,MOD($D419,'Project Description'!$B$7)),"")</f>
        <v>2</v>
      </c>
      <c r="H419" s="0" t="n">
        <f aca="false">IF($A419&lt;&gt;"",IF(MOD($D419,'Project Description'!$B$8)=0,'Project Description'!$B$8,MOD($D419,'Project Description'!$B$8)),"")</f>
        <v>6</v>
      </c>
      <c r="I419" s="0" t="n">
        <f aca="false">IF($A419&lt;&gt;"",ROUNDUP($C419/'Project Description'!$B$9,0),"")</f>
        <v>2</v>
      </c>
      <c r="J419" s="0" t="n">
        <f aca="false">IF($A419&lt;&gt;"",IF(MOD($A419,'Project Description'!$B$19)=0,'Project Description'!$B$19,MOD($A419,'Project Description'!$B$19)),"")</f>
        <v>18</v>
      </c>
      <c r="K419" s="16" t="n">
        <f aca="false">IF($A419&lt;&gt;"",ROUNDUP(D419/'Project Description'!$B$7,0),"")</f>
        <v>11</v>
      </c>
      <c r="L419" s="0" t="n">
        <f aca="false">IF($A419&lt;&gt;"",(K419-1)*'Project Description'!$B$17+I419,"")</f>
        <v>22</v>
      </c>
      <c r="M419" s="0" t="n">
        <f aca="false">IF($A419&lt;&gt;"",($G419-1)*'Project Description'!$B$9+$F419,"")</f>
        <v>8</v>
      </c>
      <c r="N419" s="0" t="n">
        <f aca="false">IF($A419&lt;&gt;"",IF(VLOOKUP($B419,LineNames!$A$2:$C$111,3,0)="Yes",1,0),"")</f>
        <v>0</v>
      </c>
      <c r="O419" s="0" t="n">
        <f aca="false">IF($A419&lt;&gt;"",($H419-1)*'Project Description'!$B$10+$C419,"")</f>
        <v>58</v>
      </c>
    </row>
    <row collapsed="false" customFormat="false" customHeight="true" hidden="false" ht="13.3" outlineLevel="0" r="420">
      <c r="A420" s="0" t="n">
        <f aca="false">IF(d110cc_csv!$A420&lt;&gt;"",d110cc_csv!$A420,"")</f>
        <v>419</v>
      </c>
      <c r="B420" s="0" t="n">
        <f aca="false">IF($A420&lt;&gt;"",d110cc_csv!$C420,"")</f>
        <v>4</v>
      </c>
      <c r="C420" s="0" t="n">
        <f aca="false">IF($A420&lt;&gt;"",d110cc_csv!$D420,"")</f>
        <v>9</v>
      </c>
      <c r="D420" s="0" t="n">
        <f aca="false">IF($A420&lt;&gt;"",d110cc_csv!$E420,"")</f>
        <v>42</v>
      </c>
      <c r="E420" s="0" t="n">
        <f aca="false">IF($A420&lt;&gt;"",d110cc_csv!$F420,"")</f>
        <v>4</v>
      </c>
      <c r="F420" s="0" t="n">
        <f aca="false">IF($A420&lt;&gt;"",IF(MOD($C420,'Project Description'!$B$9)=0,'Project Description'!$B$9,MOD($C420,'Project Description'!$B$9)),"")</f>
        <v>4</v>
      </c>
      <c r="G420" s="0" t="n">
        <f aca="false">IF($A420&lt;&gt;"",IF(MOD($D420,'Project Description'!$B$7)=0,'Project Description'!$B$7,MOD($D420,'Project Description'!$B$7)),"")</f>
        <v>2</v>
      </c>
      <c r="H420" s="0" t="n">
        <f aca="false">IF($A420&lt;&gt;"",IF(MOD($D420,'Project Description'!$B$8)=0,'Project Description'!$B$8,MOD($D420,'Project Description'!$B$8)),"")</f>
        <v>6</v>
      </c>
      <c r="I420" s="0" t="n">
        <f aca="false">IF($A420&lt;&gt;"",ROUNDUP($C420/'Project Description'!$B$9,0),"")</f>
        <v>2</v>
      </c>
      <c r="J420" s="0" t="n">
        <f aca="false">IF($A420&lt;&gt;"",IF(MOD($A420,'Project Description'!$B$19)=0,'Project Description'!$B$19,MOD($A420,'Project Description'!$B$19)),"")</f>
        <v>19</v>
      </c>
      <c r="K420" s="16" t="n">
        <f aca="false">IF($A420&lt;&gt;"",ROUNDUP(D420/'Project Description'!$B$7,0),"")</f>
        <v>11</v>
      </c>
      <c r="L420" s="0" t="n">
        <f aca="false">IF($A420&lt;&gt;"",(K420-1)*'Project Description'!$B$17+I420,"")</f>
        <v>22</v>
      </c>
      <c r="M420" s="0" t="n">
        <f aca="false">IF($A420&lt;&gt;"",($G420-1)*'Project Description'!$B$9+$F420,"")</f>
        <v>9</v>
      </c>
      <c r="N420" s="0" t="n">
        <f aca="false">IF($A420&lt;&gt;"",IF(VLOOKUP($B420,LineNames!$A$2:$C$111,3,0)="Yes",1,0),"")</f>
        <v>0</v>
      </c>
      <c r="O420" s="0" t="n">
        <f aca="false">IF($A420&lt;&gt;"",($H420-1)*'Project Description'!$B$10+$C420,"")</f>
        <v>59</v>
      </c>
    </row>
    <row collapsed="false" customFormat="false" customHeight="true" hidden="false" ht="13.3" outlineLevel="0" r="421">
      <c r="A421" s="0" t="n">
        <f aca="false">IF(d110cc_csv!$A421&lt;&gt;"",d110cc_csv!$A421,"")</f>
        <v>420</v>
      </c>
      <c r="B421" s="0" t="n">
        <f aca="false">IF($A421&lt;&gt;"",d110cc_csv!$C421,"")</f>
        <v>50</v>
      </c>
      <c r="C421" s="0" t="n">
        <f aca="false">IF($A421&lt;&gt;"",d110cc_csv!$D421,"")</f>
        <v>10</v>
      </c>
      <c r="D421" s="0" t="n">
        <f aca="false">IF($A421&lt;&gt;"",d110cc_csv!$E421,"")</f>
        <v>42</v>
      </c>
      <c r="E421" s="0" t="n">
        <f aca="false">IF($A421&lt;&gt;"",d110cc_csv!$F421,"")</f>
        <v>4</v>
      </c>
      <c r="F421" s="0" t="n">
        <f aca="false">IF($A421&lt;&gt;"",IF(MOD($C421,'Project Description'!$B$9)=0,'Project Description'!$B$9,MOD($C421,'Project Description'!$B$9)),"")</f>
        <v>5</v>
      </c>
      <c r="G421" s="0" t="n">
        <f aca="false">IF($A421&lt;&gt;"",IF(MOD($D421,'Project Description'!$B$7)=0,'Project Description'!$B$7,MOD($D421,'Project Description'!$B$7)),"")</f>
        <v>2</v>
      </c>
      <c r="H421" s="0" t="n">
        <f aca="false">IF($A421&lt;&gt;"",IF(MOD($D421,'Project Description'!$B$8)=0,'Project Description'!$B$8,MOD($D421,'Project Description'!$B$8)),"")</f>
        <v>6</v>
      </c>
      <c r="I421" s="0" t="n">
        <f aca="false">IF($A421&lt;&gt;"",ROUNDUP($C421/'Project Description'!$B$9,0),"")</f>
        <v>2</v>
      </c>
      <c r="J421" s="0" t="n">
        <f aca="false">IF($A421&lt;&gt;"",IF(MOD($A421,'Project Description'!$B$19)=0,'Project Description'!$B$19,MOD($A421,'Project Description'!$B$19)),"")</f>
        <v>20</v>
      </c>
      <c r="K421" s="16" t="n">
        <f aca="false">IF($A421&lt;&gt;"",ROUNDUP(D421/'Project Description'!$B$7,0),"")</f>
        <v>11</v>
      </c>
      <c r="L421" s="0" t="n">
        <f aca="false">IF($A421&lt;&gt;"",(K421-1)*'Project Description'!$B$17+I421,"")</f>
        <v>22</v>
      </c>
      <c r="M421" s="0" t="n">
        <f aca="false">IF($A421&lt;&gt;"",($G421-1)*'Project Description'!$B$9+$F421,"")</f>
        <v>10</v>
      </c>
      <c r="N421" s="0" t="n">
        <f aca="false">IF($A421&lt;&gt;"",IF(VLOOKUP($B421,LineNames!$A$2:$C$111,3,0)="Yes",1,0),"")</f>
        <v>0</v>
      </c>
      <c r="O421" s="0" t="n">
        <f aca="false">IF($A421&lt;&gt;"",($H421-1)*'Project Description'!$B$10+$C421,"")</f>
        <v>60</v>
      </c>
    </row>
    <row collapsed="false" customFormat="false" customHeight="true" hidden="false" ht="13.3" outlineLevel="0" r="422">
      <c r="A422" s="0" t="n">
        <f aca="false">IF(d110cc_csv!$A422&lt;&gt;"",d110cc_csv!$A422,"")</f>
        <v>421</v>
      </c>
      <c r="B422" s="0" t="n">
        <f aca="false">IF($A422&lt;&gt;"",d110cc_csv!$C422,"")</f>
        <v>29</v>
      </c>
      <c r="C422" s="0" t="n">
        <f aca="false">IF($A422&lt;&gt;"",d110cc_csv!$D422,"")</f>
        <v>1</v>
      </c>
      <c r="D422" s="0" t="n">
        <f aca="false">IF($A422&lt;&gt;"",d110cc_csv!$E422,"")</f>
        <v>43</v>
      </c>
      <c r="E422" s="0" t="n">
        <f aca="false">IF($A422&lt;&gt;"",d110cc_csv!$F422,"")</f>
        <v>4</v>
      </c>
      <c r="F422" s="0" t="n">
        <f aca="false">IF($A422&lt;&gt;"",IF(MOD($C422,'Project Description'!$B$9)=0,'Project Description'!$B$9,MOD($C422,'Project Description'!$B$9)),"")</f>
        <v>1</v>
      </c>
      <c r="G422" s="0" t="n">
        <f aca="false">IF($A422&lt;&gt;"",IF(MOD($D422,'Project Description'!$B$7)=0,'Project Description'!$B$7,MOD($D422,'Project Description'!$B$7)),"")</f>
        <v>3</v>
      </c>
      <c r="H422" s="0" t="n">
        <f aca="false">IF($A422&lt;&gt;"",IF(MOD($D422,'Project Description'!$B$8)=0,'Project Description'!$B$8,MOD($D422,'Project Description'!$B$8)),"")</f>
        <v>7</v>
      </c>
      <c r="I422" s="0" t="n">
        <f aca="false">IF($A422&lt;&gt;"",ROUNDUP($C422/'Project Description'!$B$9,0),"")</f>
        <v>1</v>
      </c>
      <c r="J422" s="0" t="n">
        <f aca="false">IF($A422&lt;&gt;"",IF(MOD($A422,'Project Description'!$B$19)=0,'Project Description'!$B$19,MOD($A422,'Project Description'!$B$19)),"")</f>
        <v>21</v>
      </c>
      <c r="K422" s="16" t="n">
        <f aca="false">IF($A422&lt;&gt;"",ROUNDUP(D422/'Project Description'!$B$7,0),"")</f>
        <v>11</v>
      </c>
      <c r="L422" s="0" t="n">
        <f aca="false">IF($A422&lt;&gt;"",(K422-1)*'Project Description'!$B$17+I422,"")</f>
        <v>21</v>
      </c>
      <c r="M422" s="0" t="n">
        <f aca="false">IF($A422&lt;&gt;"",($G422-1)*'Project Description'!$B$9+$F422,"")</f>
        <v>11</v>
      </c>
      <c r="N422" s="0" t="n">
        <f aca="false">IF($A422&lt;&gt;"",IF(VLOOKUP($B422,LineNames!$A$2:$C$111,3,0)="Yes",1,0),"")</f>
        <v>0</v>
      </c>
      <c r="O422" s="0" t="n">
        <f aca="false">IF($A422&lt;&gt;"",($H422-1)*'Project Description'!$B$10+$C422,"")</f>
        <v>61</v>
      </c>
    </row>
    <row collapsed="false" customFormat="false" customHeight="true" hidden="false" ht="13.3" outlineLevel="0" r="423">
      <c r="A423" s="0" t="n">
        <f aca="false">IF(d110cc_csv!$A423&lt;&gt;"",d110cc_csv!$A423,"")</f>
        <v>422</v>
      </c>
      <c r="B423" s="0" t="n">
        <f aca="false">IF($A423&lt;&gt;"",d110cc_csv!$C423,"")</f>
        <v>25</v>
      </c>
      <c r="C423" s="0" t="n">
        <f aca="false">IF($A423&lt;&gt;"",d110cc_csv!$D423,"")</f>
        <v>2</v>
      </c>
      <c r="D423" s="0" t="n">
        <f aca="false">IF($A423&lt;&gt;"",d110cc_csv!$E423,"")</f>
        <v>43</v>
      </c>
      <c r="E423" s="0" t="n">
        <f aca="false">IF($A423&lt;&gt;"",d110cc_csv!$F423,"")</f>
        <v>4</v>
      </c>
      <c r="F423" s="0" t="n">
        <f aca="false">IF($A423&lt;&gt;"",IF(MOD($C423,'Project Description'!$B$9)=0,'Project Description'!$B$9,MOD($C423,'Project Description'!$B$9)),"")</f>
        <v>2</v>
      </c>
      <c r="G423" s="0" t="n">
        <f aca="false">IF($A423&lt;&gt;"",IF(MOD($D423,'Project Description'!$B$7)=0,'Project Description'!$B$7,MOD($D423,'Project Description'!$B$7)),"")</f>
        <v>3</v>
      </c>
      <c r="H423" s="0" t="n">
        <f aca="false">IF($A423&lt;&gt;"",IF(MOD($D423,'Project Description'!$B$8)=0,'Project Description'!$B$8,MOD($D423,'Project Description'!$B$8)),"")</f>
        <v>7</v>
      </c>
      <c r="I423" s="0" t="n">
        <f aca="false">IF($A423&lt;&gt;"",ROUNDUP($C423/'Project Description'!$B$9,0),"")</f>
        <v>1</v>
      </c>
      <c r="J423" s="0" t="n">
        <f aca="false">IF($A423&lt;&gt;"",IF(MOD($A423,'Project Description'!$B$19)=0,'Project Description'!$B$19,MOD($A423,'Project Description'!$B$19)),"")</f>
        <v>22</v>
      </c>
      <c r="K423" s="16" t="n">
        <f aca="false">IF($A423&lt;&gt;"",ROUNDUP(D423/'Project Description'!$B$7,0),"")</f>
        <v>11</v>
      </c>
      <c r="L423" s="0" t="n">
        <f aca="false">IF($A423&lt;&gt;"",(K423-1)*'Project Description'!$B$17+I423,"")</f>
        <v>21</v>
      </c>
      <c r="M423" s="0" t="n">
        <f aca="false">IF($A423&lt;&gt;"",($G423-1)*'Project Description'!$B$9+$F423,"")</f>
        <v>12</v>
      </c>
      <c r="N423" s="0" t="n">
        <f aca="false">IF($A423&lt;&gt;"",IF(VLOOKUP($B423,LineNames!$A$2:$C$111,3,0)="Yes",1,0),"")</f>
        <v>0</v>
      </c>
      <c r="O423" s="0" t="n">
        <f aca="false">IF($A423&lt;&gt;"",($H423-1)*'Project Description'!$B$10+$C423,"")</f>
        <v>62</v>
      </c>
    </row>
    <row collapsed="false" customFormat="false" customHeight="true" hidden="false" ht="13.3" outlineLevel="0" r="424">
      <c r="A424" s="0" t="n">
        <f aca="false">IF(d110cc_csv!$A424&lt;&gt;"",d110cc_csv!$A424,"")</f>
        <v>423</v>
      </c>
      <c r="B424" s="0" t="n">
        <f aca="false">IF($A424&lt;&gt;"",d110cc_csv!$C424,"")</f>
        <v>16</v>
      </c>
      <c r="C424" s="0" t="n">
        <f aca="false">IF($A424&lt;&gt;"",d110cc_csv!$D424,"")</f>
        <v>3</v>
      </c>
      <c r="D424" s="0" t="n">
        <f aca="false">IF($A424&lt;&gt;"",d110cc_csv!$E424,"")</f>
        <v>43</v>
      </c>
      <c r="E424" s="0" t="n">
        <f aca="false">IF($A424&lt;&gt;"",d110cc_csv!$F424,"")</f>
        <v>4</v>
      </c>
      <c r="F424" s="0" t="n">
        <f aca="false">IF($A424&lt;&gt;"",IF(MOD($C424,'Project Description'!$B$9)=0,'Project Description'!$B$9,MOD($C424,'Project Description'!$B$9)),"")</f>
        <v>3</v>
      </c>
      <c r="G424" s="0" t="n">
        <f aca="false">IF($A424&lt;&gt;"",IF(MOD($D424,'Project Description'!$B$7)=0,'Project Description'!$B$7,MOD($D424,'Project Description'!$B$7)),"")</f>
        <v>3</v>
      </c>
      <c r="H424" s="0" t="n">
        <f aca="false">IF($A424&lt;&gt;"",IF(MOD($D424,'Project Description'!$B$8)=0,'Project Description'!$B$8,MOD($D424,'Project Description'!$B$8)),"")</f>
        <v>7</v>
      </c>
      <c r="I424" s="0" t="n">
        <f aca="false">IF($A424&lt;&gt;"",ROUNDUP($C424/'Project Description'!$B$9,0),"")</f>
        <v>1</v>
      </c>
      <c r="J424" s="0" t="n">
        <f aca="false">IF($A424&lt;&gt;"",IF(MOD($A424,'Project Description'!$B$19)=0,'Project Description'!$B$19,MOD($A424,'Project Description'!$B$19)),"")</f>
        <v>23</v>
      </c>
      <c r="K424" s="16" t="n">
        <f aca="false">IF($A424&lt;&gt;"",ROUNDUP(D424/'Project Description'!$B$7,0),"")</f>
        <v>11</v>
      </c>
      <c r="L424" s="0" t="n">
        <f aca="false">IF($A424&lt;&gt;"",(K424-1)*'Project Description'!$B$17+I424,"")</f>
        <v>21</v>
      </c>
      <c r="M424" s="0" t="n">
        <f aca="false">IF($A424&lt;&gt;"",($G424-1)*'Project Description'!$B$9+$F424,"")</f>
        <v>13</v>
      </c>
      <c r="N424" s="0" t="n">
        <f aca="false">IF($A424&lt;&gt;"",IF(VLOOKUP($B424,LineNames!$A$2:$C$111,3,0)="Yes",1,0),"")</f>
        <v>0</v>
      </c>
      <c r="O424" s="0" t="n">
        <f aca="false">IF($A424&lt;&gt;"",($H424-1)*'Project Description'!$B$10+$C424,"")</f>
        <v>63</v>
      </c>
    </row>
    <row collapsed="false" customFormat="false" customHeight="true" hidden="false" ht="13.3" outlineLevel="0" r="425">
      <c r="A425" s="0" t="n">
        <f aca="false">IF(d110cc_csv!$A425&lt;&gt;"",d110cc_csv!$A425,"")</f>
        <v>424</v>
      </c>
      <c r="B425" s="0" t="n">
        <f aca="false">IF($A425&lt;&gt;"",d110cc_csv!$C425,"")</f>
        <v>67</v>
      </c>
      <c r="C425" s="0" t="n">
        <f aca="false">IF($A425&lt;&gt;"",d110cc_csv!$D425,"")</f>
        <v>4</v>
      </c>
      <c r="D425" s="0" t="n">
        <f aca="false">IF($A425&lt;&gt;"",d110cc_csv!$E425,"")</f>
        <v>43</v>
      </c>
      <c r="E425" s="0" t="n">
        <f aca="false">IF($A425&lt;&gt;"",d110cc_csv!$F425,"")</f>
        <v>4</v>
      </c>
      <c r="F425" s="0" t="n">
        <f aca="false">IF($A425&lt;&gt;"",IF(MOD($C425,'Project Description'!$B$9)=0,'Project Description'!$B$9,MOD($C425,'Project Description'!$B$9)),"")</f>
        <v>4</v>
      </c>
      <c r="G425" s="0" t="n">
        <f aca="false">IF($A425&lt;&gt;"",IF(MOD($D425,'Project Description'!$B$7)=0,'Project Description'!$B$7,MOD($D425,'Project Description'!$B$7)),"")</f>
        <v>3</v>
      </c>
      <c r="H425" s="0" t="n">
        <f aca="false">IF($A425&lt;&gt;"",IF(MOD($D425,'Project Description'!$B$8)=0,'Project Description'!$B$8,MOD($D425,'Project Description'!$B$8)),"")</f>
        <v>7</v>
      </c>
      <c r="I425" s="0" t="n">
        <f aca="false">IF($A425&lt;&gt;"",ROUNDUP($C425/'Project Description'!$B$9,0),"")</f>
        <v>1</v>
      </c>
      <c r="J425" s="0" t="n">
        <f aca="false">IF($A425&lt;&gt;"",IF(MOD($A425,'Project Description'!$B$19)=0,'Project Description'!$B$19,MOD($A425,'Project Description'!$B$19)),"")</f>
        <v>24</v>
      </c>
      <c r="K425" s="16" t="n">
        <f aca="false">IF($A425&lt;&gt;"",ROUNDUP(D425/'Project Description'!$B$7,0),"")</f>
        <v>11</v>
      </c>
      <c r="L425" s="0" t="n">
        <f aca="false">IF($A425&lt;&gt;"",(K425-1)*'Project Description'!$B$17+I425,"")</f>
        <v>21</v>
      </c>
      <c r="M425" s="0" t="n">
        <f aca="false">IF($A425&lt;&gt;"",($G425-1)*'Project Description'!$B$9+$F425,"")</f>
        <v>14</v>
      </c>
      <c r="N425" s="0" t="n">
        <f aca="false">IF($A425&lt;&gt;"",IF(VLOOKUP($B425,LineNames!$A$2:$C$111,3,0)="Yes",1,0),"")</f>
        <v>0</v>
      </c>
      <c r="O425" s="0" t="n">
        <f aca="false">IF($A425&lt;&gt;"",($H425-1)*'Project Description'!$B$10+$C425,"")</f>
        <v>64</v>
      </c>
    </row>
    <row collapsed="false" customFormat="false" customHeight="true" hidden="false" ht="13.3" outlineLevel="0" r="426">
      <c r="A426" s="0" t="n">
        <f aca="false">IF(d110cc_csv!$A426&lt;&gt;"",d110cc_csv!$A426,"")</f>
        <v>425</v>
      </c>
      <c r="B426" s="0" t="n">
        <f aca="false">IF($A426&lt;&gt;"",d110cc_csv!$C426,"")</f>
        <v>107</v>
      </c>
      <c r="C426" s="0" t="n">
        <f aca="false">IF($A426&lt;&gt;"",d110cc_csv!$D426,"")</f>
        <v>5</v>
      </c>
      <c r="D426" s="0" t="n">
        <f aca="false">IF($A426&lt;&gt;"",d110cc_csv!$E426,"")</f>
        <v>43</v>
      </c>
      <c r="E426" s="0" t="n">
        <f aca="false">IF($A426&lt;&gt;"",d110cc_csv!$F426,"")</f>
        <v>4</v>
      </c>
      <c r="F426" s="0" t="n">
        <f aca="false">IF($A426&lt;&gt;"",IF(MOD($C426,'Project Description'!$B$9)=0,'Project Description'!$B$9,MOD($C426,'Project Description'!$B$9)),"")</f>
        <v>5</v>
      </c>
      <c r="G426" s="0" t="n">
        <f aca="false">IF($A426&lt;&gt;"",IF(MOD($D426,'Project Description'!$B$7)=0,'Project Description'!$B$7,MOD($D426,'Project Description'!$B$7)),"")</f>
        <v>3</v>
      </c>
      <c r="H426" s="0" t="n">
        <f aca="false">IF($A426&lt;&gt;"",IF(MOD($D426,'Project Description'!$B$8)=0,'Project Description'!$B$8,MOD($D426,'Project Description'!$B$8)),"")</f>
        <v>7</v>
      </c>
      <c r="I426" s="0" t="n">
        <f aca="false">IF($A426&lt;&gt;"",ROUNDUP($C426/'Project Description'!$B$9,0),"")</f>
        <v>1</v>
      </c>
      <c r="J426" s="0" t="n">
        <f aca="false">IF($A426&lt;&gt;"",IF(MOD($A426,'Project Description'!$B$19)=0,'Project Description'!$B$19,MOD($A426,'Project Description'!$B$19)),"")</f>
        <v>25</v>
      </c>
      <c r="K426" s="16" t="n">
        <f aca="false">IF($A426&lt;&gt;"",ROUNDUP(D426/'Project Description'!$B$7,0),"")</f>
        <v>11</v>
      </c>
      <c r="L426" s="0" t="n">
        <f aca="false">IF($A426&lt;&gt;"",(K426-1)*'Project Description'!$B$17+I426,"")</f>
        <v>21</v>
      </c>
      <c r="M426" s="0" t="n">
        <f aca="false">IF($A426&lt;&gt;"",($G426-1)*'Project Description'!$B$9+$F426,"")</f>
        <v>15</v>
      </c>
      <c r="N426" s="0" t="n">
        <f aca="false">IF($A426&lt;&gt;"",IF(VLOOKUP($B426,LineNames!$A$2:$C$111,3,0)="Yes",1,0),"")</f>
        <v>0</v>
      </c>
      <c r="O426" s="0" t="n">
        <f aca="false">IF($A426&lt;&gt;"",($H426-1)*'Project Description'!$B$10+$C426,"")</f>
        <v>65</v>
      </c>
    </row>
    <row collapsed="false" customFormat="false" customHeight="true" hidden="false" ht="13.3" outlineLevel="0" r="427">
      <c r="A427" s="0" t="n">
        <f aca="false">IF(d110cc_csv!$A427&lt;&gt;"",d110cc_csv!$A427,"")</f>
        <v>426</v>
      </c>
      <c r="B427" s="0" t="n">
        <f aca="false">IF($A427&lt;&gt;"",d110cc_csv!$C427,"")</f>
        <v>60</v>
      </c>
      <c r="C427" s="0" t="n">
        <f aca="false">IF($A427&lt;&gt;"",d110cc_csv!$D427,"")</f>
        <v>6</v>
      </c>
      <c r="D427" s="0" t="n">
        <f aca="false">IF($A427&lt;&gt;"",d110cc_csv!$E427,"")</f>
        <v>43</v>
      </c>
      <c r="E427" s="0" t="n">
        <f aca="false">IF($A427&lt;&gt;"",d110cc_csv!$F427,"")</f>
        <v>4</v>
      </c>
      <c r="F427" s="0" t="n">
        <f aca="false">IF($A427&lt;&gt;"",IF(MOD($C427,'Project Description'!$B$9)=0,'Project Description'!$B$9,MOD($C427,'Project Description'!$B$9)),"")</f>
        <v>1</v>
      </c>
      <c r="G427" s="0" t="n">
        <f aca="false">IF($A427&lt;&gt;"",IF(MOD($D427,'Project Description'!$B$7)=0,'Project Description'!$B$7,MOD($D427,'Project Description'!$B$7)),"")</f>
        <v>3</v>
      </c>
      <c r="H427" s="0" t="n">
        <f aca="false">IF($A427&lt;&gt;"",IF(MOD($D427,'Project Description'!$B$8)=0,'Project Description'!$B$8,MOD($D427,'Project Description'!$B$8)),"")</f>
        <v>7</v>
      </c>
      <c r="I427" s="0" t="n">
        <f aca="false">IF($A427&lt;&gt;"",ROUNDUP($C427/'Project Description'!$B$9,0),"")</f>
        <v>2</v>
      </c>
      <c r="J427" s="0" t="n">
        <f aca="false">IF($A427&lt;&gt;"",IF(MOD($A427,'Project Description'!$B$19)=0,'Project Description'!$B$19,MOD($A427,'Project Description'!$B$19)),"")</f>
        <v>26</v>
      </c>
      <c r="K427" s="16" t="n">
        <f aca="false">IF($A427&lt;&gt;"",ROUNDUP(D427/'Project Description'!$B$7,0),"")</f>
        <v>11</v>
      </c>
      <c r="L427" s="0" t="n">
        <f aca="false">IF($A427&lt;&gt;"",(K427-1)*'Project Description'!$B$17+I427,"")</f>
        <v>22</v>
      </c>
      <c r="M427" s="0" t="n">
        <f aca="false">IF($A427&lt;&gt;"",($G427-1)*'Project Description'!$B$9+$F427,"")</f>
        <v>11</v>
      </c>
      <c r="N427" s="0" t="n">
        <f aca="false">IF($A427&lt;&gt;"",IF(VLOOKUP($B427,LineNames!$A$2:$C$111,3,0)="Yes",1,0),"")</f>
        <v>0</v>
      </c>
      <c r="O427" s="0" t="n">
        <f aca="false">IF($A427&lt;&gt;"",($H427-1)*'Project Description'!$B$10+$C427,"")</f>
        <v>66</v>
      </c>
    </row>
    <row collapsed="false" customFormat="false" customHeight="true" hidden="false" ht="13.3" outlineLevel="0" r="428">
      <c r="A428" s="0" t="n">
        <f aca="false">IF(d110cc_csv!$A428&lt;&gt;"",d110cc_csv!$A428,"")</f>
        <v>427</v>
      </c>
      <c r="B428" s="0" t="n">
        <f aca="false">IF($A428&lt;&gt;"",d110cc_csv!$C428,"")</f>
        <v>86</v>
      </c>
      <c r="C428" s="0" t="n">
        <f aca="false">IF($A428&lt;&gt;"",d110cc_csv!$D428,"")</f>
        <v>7</v>
      </c>
      <c r="D428" s="0" t="n">
        <f aca="false">IF($A428&lt;&gt;"",d110cc_csv!$E428,"")</f>
        <v>43</v>
      </c>
      <c r="E428" s="0" t="n">
        <f aca="false">IF($A428&lt;&gt;"",d110cc_csv!$F428,"")</f>
        <v>4</v>
      </c>
      <c r="F428" s="0" t="n">
        <f aca="false">IF($A428&lt;&gt;"",IF(MOD($C428,'Project Description'!$B$9)=0,'Project Description'!$B$9,MOD($C428,'Project Description'!$B$9)),"")</f>
        <v>2</v>
      </c>
      <c r="G428" s="0" t="n">
        <f aca="false">IF($A428&lt;&gt;"",IF(MOD($D428,'Project Description'!$B$7)=0,'Project Description'!$B$7,MOD($D428,'Project Description'!$B$7)),"")</f>
        <v>3</v>
      </c>
      <c r="H428" s="0" t="n">
        <f aca="false">IF($A428&lt;&gt;"",IF(MOD($D428,'Project Description'!$B$8)=0,'Project Description'!$B$8,MOD($D428,'Project Description'!$B$8)),"")</f>
        <v>7</v>
      </c>
      <c r="I428" s="0" t="n">
        <f aca="false">IF($A428&lt;&gt;"",ROUNDUP($C428/'Project Description'!$B$9,0),"")</f>
        <v>2</v>
      </c>
      <c r="J428" s="0" t="n">
        <f aca="false">IF($A428&lt;&gt;"",IF(MOD($A428,'Project Description'!$B$19)=0,'Project Description'!$B$19,MOD($A428,'Project Description'!$B$19)),"")</f>
        <v>27</v>
      </c>
      <c r="K428" s="16" t="n">
        <f aca="false">IF($A428&lt;&gt;"",ROUNDUP(D428/'Project Description'!$B$7,0),"")</f>
        <v>11</v>
      </c>
      <c r="L428" s="0" t="n">
        <f aca="false">IF($A428&lt;&gt;"",(K428-1)*'Project Description'!$B$17+I428,"")</f>
        <v>22</v>
      </c>
      <c r="M428" s="0" t="n">
        <f aca="false">IF($A428&lt;&gt;"",($G428-1)*'Project Description'!$B$9+$F428,"")</f>
        <v>12</v>
      </c>
      <c r="N428" s="0" t="n">
        <f aca="false">IF($A428&lt;&gt;"",IF(VLOOKUP($B428,LineNames!$A$2:$C$111,3,0)="Yes",1,0),"")</f>
        <v>0</v>
      </c>
      <c r="O428" s="0" t="n">
        <f aca="false">IF($A428&lt;&gt;"",($H428-1)*'Project Description'!$B$10+$C428,"")</f>
        <v>67</v>
      </c>
    </row>
    <row collapsed="false" customFormat="false" customHeight="true" hidden="false" ht="13.3" outlineLevel="0" r="429">
      <c r="A429" s="0" t="n">
        <f aca="false">IF(d110cc_csv!$A429&lt;&gt;"",d110cc_csv!$A429,"")</f>
        <v>428</v>
      </c>
      <c r="B429" s="0" t="n">
        <f aca="false">IF($A429&lt;&gt;"",d110cc_csv!$C429,"")</f>
        <v>98</v>
      </c>
      <c r="C429" s="0" t="n">
        <f aca="false">IF($A429&lt;&gt;"",d110cc_csv!$D429,"")</f>
        <v>8</v>
      </c>
      <c r="D429" s="0" t="n">
        <f aca="false">IF($A429&lt;&gt;"",d110cc_csv!$E429,"")</f>
        <v>43</v>
      </c>
      <c r="E429" s="0" t="n">
        <f aca="false">IF($A429&lt;&gt;"",d110cc_csv!$F429,"")</f>
        <v>4</v>
      </c>
      <c r="F429" s="0" t="n">
        <f aca="false">IF($A429&lt;&gt;"",IF(MOD($C429,'Project Description'!$B$9)=0,'Project Description'!$B$9,MOD($C429,'Project Description'!$B$9)),"")</f>
        <v>3</v>
      </c>
      <c r="G429" s="0" t="n">
        <f aca="false">IF($A429&lt;&gt;"",IF(MOD($D429,'Project Description'!$B$7)=0,'Project Description'!$B$7,MOD($D429,'Project Description'!$B$7)),"")</f>
        <v>3</v>
      </c>
      <c r="H429" s="0" t="n">
        <f aca="false">IF($A429&lt;&gt;"",IF(MOD($D429,'Project Description'!$B$8)=0,'Project Description'!$B$8,MOD($D429,'Project Description'!$B$8)),"")</f>
        <v>7</v>
      </c>
      <c r="I429" s="0" t="n">
        <f aca="false">IF($A429&lt;&gt;"",ROUNDUP($C429/'Project Description'!$B$9,0),"")</f>
        <v>2</v>
      </c>
      <c r="J429" s="0" t="n">
        <f aca="false">IF($A429&lt;&gt;"",IF(MOD($A429,'Project Description'!$B$19)=0,'Project Description'!$B$19,MOD($A429,'Project Description'!$B$19)),"")</f>
        <v>28</v>
      </c>
      <c r="K429" s="16" t="n">
        <f aca="false">IF($A429&lt;&gt;"",ROUNDUP(D429/'Project Description'!$B$7,0),"")</f>
        <v>11</v>
      </c>
      <c r="L429" s="0" t="n">
        <f aca="false">IF($A429&lt;&gt;"",(K429-1)*'Project Description'!$B$17+I429,"")</f>
        <v>22</v>
      </c>
      <c r="M429" s="0" t="n">
        <f aca="false">IF($A429&lt;&gt;"",($G429-1)*'Project Description'!$B$9+$F429,"")</f>
        <v>13</v>
      </c>
      <c r="N429" s="0" t="n">
        <f aca="false">IF($A429&lt;&gt;"",IF(VLOOKUP($B429,LineNames!$A$2:$C$111,3,0)="Yes",1,0),"")</f>
        <v>0</v>
      </c>
      <c r="O429" s="0" t="n">
        <f aca="false">IF($A429&lt;&gt;"",($H429-1)*'Project Description'!$B$10+$C429,"")</f>
        <v>68</v>
      </c>
    </row>
    <row collapsed="false" customFormat="false" customHeight="true" hidden="false" ht="13.3" outlineLevel="0" r="430">
      <c r="A430" s="0" t="n">
        <f aca="false">IF(d110cc_csv!$A430&lt;&gt;"",d110cc_csv!$A430,"")</f>
        <v>429</v>
      </c>
      <c r="B430" s="0" t="n">
        <f aca="false">IF($A430&lt;&gt;"",d110cc_csv!$C430,"")</f>
        <v>110</v>
      </c>
      <c r="C430" s="0" t="n">
        <f aca="false">IF($A430&lt;&gt;"",d110cc_csv!$D430,"")</f>
        <v>9</v>
      </c>
      <c r="D430" s="0" t="n">
        <f aca="false">IF($A430&lt;&gt;"",d110cc_csv!$E430,"")</f>
        <v>43</v>
      </c>
      <c r="E430" s="0" t="n">
        <f aca="false">IF($A430&lt;&gt;"",d110cc_csv!$F430,"")</f>
        <v>4</v>
      </c>
      <c r="F430" s="0" t="n">
        <f aca="false">IF($A430&lt;&gt;"",IF(MOD($C430,'Project Description'!$B$9)=0,'Project Description'!$B$9,MOD($C430,'Project Description'!$B$9)),"")</f>
        <v>4</v>
      </c>
      <c r="G430" s="0" t="n">
        <f aca="false">IF($A430&lt;&gt;"",IF(MOD($D430,'Project Description'!$B$7)=0,'Project Description'!$B$7,MOD($D430,'Project Description'!$B$7)),"")</f>
        <v>3</v>
      </c>
      <c r="H430" s="0" t="n">
        <f aca="false">IF($A430&lt;&gt;"",IF(MOD($D430,'Project Description'!$B$8)=0,'Project Description'!$B$8,MOD($D430,'Project Description'!$B$8)),"")</f>
        <v>7</v>
      </c>
      <c r="I430" s="0" t="n">
        <f aca="false">IF($A430&lt;&gt;"",ROUNDUP($C430/'Project Description'!$B$9,0),"")</f>
        <v>2</v>
      </c>
      <c r="J430" s="0" t="n">
        <f aca="false">IF($A430&lt;&gt;"",IF(MOD($A430,'Project Description'!$B$19)=0,'Project Description'!$B$19,MOD($A430,'Project Description'!$B$19)),"")</f>
        <v>29</v>
      </c>
      <c r="K430" s="16" t="n">
        <f aca="false">IF($A430&lt;&gt;"",ROUNDUP(D430/'Project Description'!$B$7,0),"")</f>
        <v>11</v>
      </c>
      <c r="L430" s="0" t="n">
        <f aca="false">IF($A430&lt;&gt;"",(K430-1)*'Project Description'!$B$17+I430,"")</f>
        <v>22</v>
      </c>
      <c r="M430" s="0" t="n">
        <f aca="false">IF($A430&lt;&gt;"",($G430-1)*'Project Description'!$B$9+$F430,"")</f>
        <v>14</v>
      </c>
      <c r="N430" s="0" t="n">
        <f aca="false">IF($A430&lt;&gt;"",IF(VLOOKUP($B430,LineNames!$A$2:$C$111,3,0)="Yes",1,0),"")</f>
        <v>1</v>
      </c>
      <c r="O430" s="0" t="n">
        <f aca="false">IF($A430&lt;&gt;"",($H430-1)*'Project Description'!$B$10+$C430,"")</f>
        <v>69</v>
      </c>
    </row>
    <row collapsed="false" customFormat="false" customHeight="true" hidden="false" ht="13.3" outlineLevel="0" r="431">
      <c r="A431" s="0" t="n">
        <f aca="false">IF(d110cc_csv!$A431&lt;&gt;"",d110cc_csv!$A431,"")</f>
        <v>430</v>
      </c>
      <c r="B431" s="0" t="n">
        <f aca="false">IF($A431&lt;&gt;"",d110cc_csv!$C431,"")</f>
        <v>102</v>
      </c>
      <c r="C431" s="0" t="n">
        <f aca="false">IF($A431&lt;&gt;"",d110cc_csv!$D431,"")</f>
        <v>10</v>
      </c>
      <c r="D431" s="0" t="n">
        <f aca="false">IF($A431&lt;&gt;"",d110cc_csv!$E431,"")</f>
        <v>43</v>
      </c>
      <c r="E431" s="0" t="n">
        <f aca="false">IF($A431&lt;&gt;"",d110cc_csv!$F431,"")</f>
        <v>4</v>
      </c>
      <c r="F431" s="0" t="n">
        <f aca="false">IF($A431&lt;&gt;"",IF(MOD($C431,'Project Description'!$B$9)=0,'Project Description'!$B$9,MOD($C431,'Project Description'!$B$9)),"")</f>
        <v>5</v>
      </c>
      <c r="G431" s="0" t="n">
        <f aca="false">IF($A431&lt;&gt;"",IF(MOD($D431,'Project Description'!$B$7)=0,'Project Description'!$B$7,MOD($D431,'Project Description'!$B$7)),"")</f>
        <v>3</v>
      </c>
      <c r="H431" s="0" t="n">
        <f aca="false">IF($A431&lt;&gt;"",IF(MOD($D431,'Project Description'!$B$8)=0,'Project Description'!$B$8,MOD($D431,'Project Description'!$B$8)),"")</f>
        <v>7</v>
      </c>
      <c r="I431" s="0" t="n">
        <f aca="false">IF($A431&lt;&gt;"",ROUNDUP($C431/'Project Description'!$B$9,0),"")</f>
        <v>2</v>
      </c>
      <c r="J431" s="0" t="n">
        <f aca="false">IF($A431&lt;&gt;"",IF(MOD($A431,'Project Description'!$B$19)=0,'Project Description'!$B$19,MOD($A431,'Project Description'!$B$19)),"")</f>
        <v>30</v>
      </c>
      <c r="K431" s="16" t="n">
        <f aca="false">IF($A431&lt;&gt;"",ROUNDUP(D431/'Project Description'!$B$7,0),"")</f>
        <v>11</v>
      </c>
      <c r="L431" s="0" t="n">
        <f aca="false">IF($A431&lt;&gt;"",(K431-1)*'Project Description'!$B$17+I431,"")</f>
        <v>22</v>
      </c>
      <c r="M431" s="0" t="n">
        <f aca="false">IF($A431&lt;&gt;"",($G431-1)*'Project Description'!$B$9+$F431,"")</f>
        <v>15</v>
      </c>
      <c r="N431" s="0" t="n">
        <f aca="false">IF($A431&lt;&gt;"",IF(VLOOKUP($B431,LineNames!$A$2:$C$111,3,0)="Yes",1,0),"")</f>
        <v>0</v>
      </c>
      <c r="O431" s="0" t="n">
        <f aca="false">IF($A431&lt;&gt;"",($H431-1)*'Project Description'!$B$10+$C431,"")</f>
        <v>70</v>
      </c>
    </row>
    <row collapsed="false" customFormat="false" customHeight="true" hidden="false" ht="13.3" outlineLevel="0" r="432">
      <c r="A432" s="0" t="n">
        <f aca="false">IF(d110cc_csv!$A432&lt;&gt;"",d110cc_csv!$A432,"")</f>
        <v>431</v>
      </c>
      <c r="B432" s="0" t="n">
        <f aca="false">IF($A432&lt;&gt;"",d110cc_csv!$C432,"")</f>
        <v>37</v>
      </c>
      <c r="C432" s="0" t="n">
        <f aca="false">IF($A432&lt;&gt;"",d110cc_csv!$D432,"")</f>
        <v>1</v>
      </c>
      <c r="D432" s="0" t="n">
        <f aca="false">IF($A432&lt;&gt;"",d110cc_csv!$E432,"")</f>
        <v>44</v>
      </c>
      <c r="E432" s="0" t="n">
        <f aca="false">IF($A432&lt;&gt;"",d110cc_csv!$F432,"")</f>
        <v>4</v>
      </c>
      <c r="F432" s="0" t="n">
        <f aca="false">IF($A432&lt;&gt;"",IF(MOD($C432,'Project Description'!$B$9)=0,'Project Description'!$B$9,MOD($C432,'Project Description'!$B$9)),"")</f>
        <v>1</v>
      </c>
      <c r="G432" s="0" t="n">
        <f aca="false">IF($A432&lt;&gt;"",IF(MOD($D432,'Project Description'!$B$7)=0,'Project Description'!$B$7,MOD($D432,'Project Description'!$B$7)),"")</f>
        <v>4</v>
      </c>
      <c r="H432" s="0" t="n">
        <f aca="false">IF($A432&lt;&gt;"",IF(MOD($D432,'Project Description'!$B$8)=0,'Project Description'!$B$8,MOD($D432,'Project Description'!$B$8)),"")</f>
        <v>8</v>
      </c>
      <c r="I432" s="0" t="n">
        <f aca="false">IF($A432&lt;&gt;"",ROUNDUP($C432/'Project Description'!$B$9,0),"")</f>
        <v>1</v>
      </c>
      <c r="J432" s="0" t="n">
        <f aca="false">IF($A432&lt;&gt;"",IF(MOD($A432,'Project Description'!$B$19)=0,'Project Description'!$B$19,MOD($A432,'Project Description'!$B$19)),"")</f>
        <v>31</v>
      </c>
      <c r="K432" s="16" t="n">
        <f aca="false">IF($A432&lt;&gt;"",ROUNDUP(D432/'Project Description'!$B$7,0),"")</f>
        <v>11</v>
      </c>
      <c r="L432" s="0" t="n">
        <f aca="false">IF($A432&lt;&gt;"",(K432-1)*'Project Description'!$B$17+I432,"")</f>
        <v>21</v>
      </c>
      <c r="M432" s="0" t="n">
        <f aca="false">IF($A432&lt;&gt;"",($G432-1)*'Project Description'!$B$9+$F432,"")</f>
        <v>16</v>
      </c>
      <c r="N432" s="0" t="n">
        <f aca="false">IF($A432&lt;&gt;"",IF(VLOOKUP($B432,LineNames!$A$2:$C$111,3,0)="Yes",1,0),"")</f>
        <v>0</v>
      </c>
      <c r="O432" s="0" t="n">
        <f aca="false">IF($A432&lt;&gt;"",($H432-1)*'Project Description'!$B$10+$C432,"")</f>
        <v>71</v>
      </c>
    </row>
    <row collapsed="false" customFormat="false" customHeight="true" hidden="false" ht="13.3" outlineLevel="0" r="433">
      <c r="A433" s="0" t="n">
        <f aca="false">IF(d110cc_csv!$A433&lt;&gt;"",d110cc_csv!$A433,"")</f>
        <v>432</v>
      </c>
      <c r="B433" s="0" t="n">
        <f aca="false">IF($A433&lt;&gt;"",d110cc_csv!$C433,"")</f>
        <v>70</v>
      </c>
      <c r="C433" s="0" t="n">
        <f aca="false">IF($A433&lt;&gt;"",d110cc_csv!$D433,"")</f>
        <v>2</v>
      </c>
      <c r="D433" s="0" t="n">
        <f aca="false">IF($A433&lt;&gt;"",d110cc_csv!$E433,"")</f>
        <v>44</v>
      </c>
      <c r="E433" s="0" t="n">
        <f aca="false">IF($A433&lt;&gt;"",d110cc_csv!$F433,"")</f>
        <v>4</v>
      </c>
      <c r="F433" s="0" t="n">
        <f aca="false">IF($A433&lt;&gt;"",IF(MOD($C433,'Project Description'!$B$9)=0,'Project Description'!$B$9,MOD($C433,'Project Description'!$B$9)),"")</f>
        <v>2</v>
      </c>
      <c r="G433" s="0" t="n">
        <f aca="false">IF($A433&lt;&gt;"",IF(MOD($D433,'Project Description'!$B$7)=0,'Project Description'!$B$7,MOD($D433,'Project Description'!$B$7)),"")</f>
        <v>4</v>
      </c>
      <c r="H433" s="0" t="n">
        <f aca="false">IF($A433&lt;&gt;"",IF(MOD($D433,'Project Description'!$B$8)=0,'Project Description'!$B$8,MOD($D433,'Project Description'!$B$8)),"")</f>
        <v>8</v>
      </c>
      <c r="I433" s="0" t="n">
        <f aca="false">IF($A433&lt;&gt;"",ROUNDUP($C433/'Project Description'!$B$9,0),"")</f>
        <v>1</v>
      </c>
      <c r="J433" s="0" t="n">
        <f aca="false">IF($A433&lt;&gt;"",IF(MOD($A433,'Project Description'!$B$19)=0,'Project Description'!$B$19,MOD($A433,'Project Description'!$B$19)),"")</f>
        <v>32</v>
      </c>
      <c r="K433" s="16" t="n">
        <f aca="false">IF($A433&lt;&gt;"",ROUNDUP(D433/'Project Description'!$B$7,0),"")</f>
        <v>11</v>
      </c>
      <c r="L433" s="0" t="n">
        <f aca="false">IF($A433&lt;&gt;"",(K433-1)*'Project Description'!$B$17+I433,"")</f>
        <v>21</v>
      </c>
      <c r="M433" s="0" t="n">
        <f aca="false">IF($A433&lt;&gt;"",($G433-1)*'Project Description'!$B$9+$F433,"")</f>
        <v>17</v>
      </c>
      <c r="N433" s="0" t="n">
        <f aca="false">IF($A433&lt;&gt;"",IF(VLOOKUP($B433,LineNames!$A$2:$C$111,3,0)="Yes",1,0),"")</f>
        <v>0</v>
      </c>
      <c r="O433" s="0" t="n">
        <f aca="false">IF($A433&lt;&gt;"",($H433-1)*'Project Description'!$B$10+$C433,"")</f>
        <v>72</v>
      </c>
    </row>
    <row collapsed="false" customFormat="false" customHeight="true" hidden="false" ht="13.3" outlineLevel="0" r="434">
      <c r="A434" s="0" t="n">
        <f aca="false">IF(d110cc_csv!$A434&lt;&gt;"",d110cc_csv!$A434,"")</f>
        <v>433</v>
      </c>
      <c r="B434" s="0" t="n">
        <f aca="false">IF($A434&lt;&gt;"",d110cc_csv!$C434,"")</f>
        <v>76</v>
      </c>
      <c r="C434" s="0" t="n">
        <f aca="false">IF($A434&lt;&gt;"",d110cc_csv!$D434,"")</f>
        <v>3</v>
      </c>
      <c r="D434" s="0" t="n">
        <f aca="false">IF($A434&lt;&gt;"",d110cc_csv!$E434,"")</f>
        <v>44</v>
      </c>
      <c r="E434" s="0" t="n">
        <f aca="false">IF($A434&lt;&gt;"",d110cc_csv!$F434,"")</f>
        <v>4</v>
      </c>
      <c r="F434" s="0" t="n">
        <f aca="false">IF($A434&lt;&gt;"",IF(MOD($C434,'Project Description'!$B$9)=0,'Project Description'!$B$9,MOD($C434,'Project Description'!$B$9)),"")</f>
        <v>3</v>
      </c>
      <c r="G434" s="0" t="n">
        <f aca="false">IF($A434&lt;&gt;"",IF(MOD($D434,'Project Description'!$B$7)=0,'Project Description'!$B$7,MOD($D434,'Project Description'!$B$7)),"")</f>
        <v>4</v>
      </c>
      <c r="H434" s="0" t="n">
        <f aca="false">IF($A434&lt;&gt;"",IF(MOD($D434,'Project Description'!$B$8)=0,'Project Description'!$B$8,MOD($D434,'Project Description'!$B$8)),"")</f>
        <v>8</v>
      </c>
      <c r="I434" s="0" t="n">
        <f aca="false">IF($A434&lt;&gt;"",ROUNDUP($C434/'Project Description'!$B$9,0),"")</f>
        <v>1</v>
      </c>
      <c r="J434" s="0" t="n">
        <f aca="false">IF($A434&lt;&gt;"",IF(MOD($A434,'Project Description'!$B$19)=0,'Project Description'!$B$19,MOD($A434,'Project Description'!$B$19)),"")</f>
        <v>33</v>
      </c>
      <c r="K434" s="16" t="n">
        <f aca="false">IF($A434&lt;&gt;"",ROUNDUP(D434/'Project Description'!$B$7,0),"")</f>
        <v>11</v>
      </c>
      <c r="L434" s="0" t="n">
        <f aca="false">IF($A434&lt;&gt;"",(K434-1)*'Project Description'!$B$17+I434,"")</f>
        <v>21</v>
      </c>
      <c r="M434" s="0" t="n">
        <f aca="false">IF($A434&lt;&gt;"",($G434-1)*'Project Description'!$B$9+$F434,"")</f>
        <v>18</v>
      </c>
      <c r="N434" s="0" t="n">
        <f aca="false">IF($A434&lt;&gt;"",IF(VLOOKUP($B434,LineNames!$A$2:$C$111,3,0)="Yes",1,0),"")</f>
        <v>0</v>
      </c>
      <c r="O434" s="0" t="n">
        <f aca="false">IF($A434&lt;&gt;"",($H434-1)*'Project Description'!$B$10+$C434,"")</f>
        <v>73</v>
      </c>
    </row>
    <row collapsed="false" customFormat="false" customHeight="true" hidden="false" ht="13.3" outlineLevel="0" r="435">
      <c r="A435" s="0" t="n">
        <f aca="false">IF(d110cc_csv!$A435&lt;&gt;"",d110cc_csv!$A435,"")</f>
        <v>434</v>
      </c>
      <c r="B435" s="0" t="n">
        <f aca="false">IF($A435&lt;&gt;"",d110cc_csv!$C435,"")</f>
        <v>35</v>
      </c>
      <c r="C435" s="0" t="n">
        <f aca="false">IF($A435&lt;&gt;"",d110cc_csv!$D435,"")</f>
        <v>4</v>
      </c>
      <c r="D435" s="0" t="n">
        <f aca="false">IF($A435&lt;&gt;"",d110cc_csv!$E435,"")</f>
        <v>44</v>
      </c>
      <c r="E435" s="0" t="n">
        <f aca="false">IF($A435&lt;&gt;"",d110cc_csv!$F435,"")</f>
        <v>4</v>
      </c>
      <c r="F435" s="0" t="n">
        <f aca="false">IF($A435&lt;&gt;"",IF(MOD($C435,'Project Description'!$B$9)=0,'Project Description'!$B$9,MOD($C435,'Project Description'!$B$9)),"")</f>
        <v>4</v>
      </c>
      <c r="G435" s="0" t="n">
        <f aca="false">IF($A435&lt;&gt;"",IF(MOD($D435,'Project Description'!$B$7)=0,'Project Description'!$B$7,MOD($D435,'Project Description'!$B$7)),"")</f>
        <v>4</v>
      </c>
      <c r="H435" s="0" t="n">
        <f aca="false">IF($A435&lt;&gt;"",IF(MOD($D435,'Project Description'!$B$8)=0,'Project Description'!$B$8,MOD($D435,'Project Description'!$B$8)),"")</f>
        <v>8</v>
      </c>
      <c r="I435" s="0" t="n">
        <f aca="false">IF($A435&lt;&gt;"",ROUNDUP($C435/'Project Description'!$B$9,0),"")</f>
        <v>1</v>
      </c>
      <c r="J435" s="0" t="n">
        <f aca="false">IF($A435&lt;&gt;"",IF(MOD($A435,'Project Description'!$B$19)=0,'Project Description'!$B$19,MOD($A435,'Project Description'!$B$19)),"")</f>
        <v>34</v>
      </c>
      <c r="K435" s="16" t="n">
        <f aca="false">IF($A435&lt;&gt;"",ROUNDUP(D435/'Project Description'!$B$7,0),"")</f>
        <v>11</v>
      </c>
      <c r="L435" s="0" t="n">
        <f aca="false">IF($A435&lt;&gt;"",(K435-1)*'Project Description'!$B$17+I435,"")</f>
        <v>21</v>
      </c>
      <c r="M435" s="0" t="n">
        <f aca="false">IF($A435&lt;&gt;"",($G435-1)*'Project Description'!$B$9+$F435,"")</f>
        <v>19</v>
      </c>
      <c r="N435" s="0" t="n">
        <f aca="false">IF($A435&lt;&gt;"",IF(VLOOKUP($B435,LineNames!$A$2:$C$111,3,0)="Yes",1,0),"")</f>
        <v>0</v>
      </c>
      <c r="O435" s="0" t="n">
        <f aca="false">IF($A435&lt;&gt;"",($H435-1)*'Project Description'!$B$10+$C435,"")</f>
        <v>74</v>
      </c>
    </row>
    <row collapsed="false" customFormat="false" customHeight="true" hidden="false" ht="13.3" outlineLevel="0" r="436">
      <c r="A436" s="0" t="n">
        <f aca="false">IF(d110cc_csv!$A436&lt;&gt;"",d110cc_csv!$A436,"")</f>
        <v>435</v>
      </c>
      <c r="B436" s="0" t="n">
        <f aca="false">IF($A436&lt;&gt;"",d110cc_csv!$C436,"")</f>
        <v>95</v>
      </c>
      <c r="C436" s="0" t="n">
        <f aca="false">IF($A436&lt;&gt;"",d110cc_csv!$D436,"")</f>
        <v>5</v>
      </c>
      <c r="D436" s="0" t="n">
        <f aca="false">IF($A436&lt;&gt;"",d110cc_csv!$E436,"")</f>
        <v>44</v>
      </c>
      <c r="E436" s="0" t="n">
        <f aca="false">IF($A436&lt;&gt;"",d110cc_csv!$F436,"")</f>
        <v>4</v>
      </c>
      <c r="F436" s="0" t="n">
        <f aca="false">IF($A436&lt;&gt;"",IF(MOD($C436,'Project Description'!$B$9)=0,'Project Description'!$B$9,MOD($C436,'Project Description'!$B$9)),"")</f>
        <v>5</v>
      </c>
      <c r="G436" s="0" t="n">
        <f aca="false">IF($A436&lt;&gt;"",IF(MOD($D436,'Project Description'!$B$7)=0,'Project Description'!$B$7,MOD($D436,'Project Description'!$B$7)),"")</f>
        <v>4</v>
      </c>
      <c r="H436" s="0" t="n">
        <f aca="false">IF($A436&lt;&gt;"",IF(MOD($D436,'Project Description'!$B$8)=0,'Project Description'!$B$8,MOD($D436,'Project Description'!$B$8)),"")</f>
        <v>8</v>
      </c>
      <c r="I436" s="0" t="n">
        <f aca="false">IF($A436&lt;&gt;"",ROUNDUP($C436/'Project Description'!$B$9,0),"")</f>
        <v>1</v>
      </c>
      <c r="J436" s="0" t="n">
        <f aca="false">IF($A436&lt;&gt;"",IF(MOD($A436,'Project Description'!$B$19)=0,'Project Description'!$B$19,MOD($A436,'Project Description'!$B$19)),"")</f>
        <v>35</v>
      </c>
      <c r="K436" s="16" t="n">
        <f aca="false">IF($A436&lt;&gt;"",ROUNDUP(D436/'Project Description'!$B$7,0),"")</f>
        <v>11</v>
      </c>
      <c r="L436" s="0" t="n">
        <f aca="false">IF($A436&lt;&gt;"",(K436-1)*'Project Description'!$B$17+I436,"")</f>
        <v>21</v>
      </c>
      <c r="M436" s="0" t="n">
        <f aca="false">IF($A436&lt;&gt;"",($G436-1)*'Project Description'!$B$9+$F436,"")</f>
        <v>20</v>
      </c>
      <c r="N436" s="0" t="n">
        <f aca="false">IF($A436&lt;&gt;"",IF(VLOOKUP($B436,LineNames!$A$2:$C$111,3,0)="Yes",1,0),"")</f>
        <v>0</v>
      </c>
      <c r="O436" s="0" t="n">
        <f aca="false">IF($A436&lt;&gt;"",($H436-1)*'Project Description'!$B$10+$C436,"")</f>
        <v>75</v>
      </c>
    </row>
    <row collapsed="false" customFormat="false" customHeight="true" hidden="false" ht="13.3" outlineLevel="0" r="437">
      <c r="A437" s="0" t="n">
        <f aca="false">IF(d110cc_csv!$A437&lt;&gt;"",d110cc_csv!$A437,"")</f>
        <v>436</v>
      </c>
      <c r="B437" s="0" t="n">
        <f aca="false">IF($A437&lt;&gt;"",d110cc_csv!$C437,"")</f>
        <v>26</v>
      </c>
      <c r="C437" s="0" t="n">
        <f aca="false">IF($A437&lt;&gt;"",d110cc_csv!$D437,"")</f>
        <v>6</v>
      </c>
      <c r="D437" s="0" t="n">
        <f aca="false">IF($A437&lt;&gt;"",d110cc_csv!$E437,"")</f>
        <v>44</v>
      </c>
      <c r="E437" s="0" t="n">
        <f aca="false">IF($A437&lt;&gt;"",d110cc_csv!$F437,"")</f>
        <v>4</v>
      </c>
      <c r="F437" s="0" t="n">
        <f aca="false">IF($A437&lt;&gt;"",IF(MOD($C437,'Project Description'!$B$9)=0,'Project Description'!$B$9,MOD($C437,'Project Description'!$B$9)),"")</f>
        <v>1</v>
      </c>
      <c r="G437" s="0" t="n">
        <f aca="false">IF($A437&lt;&gt;"",IF(MOD($D437,'Project Description'!$B$7)=0,'Project Description'!$B$7,MOD($D437,'Project Description'!$B$7)),"")</f>
        <v>4</v>
      </c>
      <c r="H437" s="0" t="n">
        <f aca="false">IF($A437&lt;&gt;"",IF(MOD($D437,'Project Description'!$B$8)=0,'Project Description'!$B$8,MOD($D437,'Project Description'!$B$8)),"")</f>
        <v>8</v>
      </c>
      <c r="I437" s="0" t="n">
        <f aca="false">IF($A437&lt;&gt;"",ROUNDUP($C437/'Project Description'!$B$9,0),"")</f>
        <v>2</v>
      </c>
      <c r="J437" s="0" t="n">
        <f aca="false">IF($A437&lt;&gt;"",IF(MOD($A437,'Project Description'!$B$19)=0,'Project Description'!$B$19,MOD($A437,'Project Description'!$B$19)),"")</f>
        <v>36</v>
      </c>
      <c r="K437" s="16" t="n">
        <f aca="false">IF($A437&lt;&gt;"",ROUNDUP(D437/'Project Description'!$B$7,0),"")</f>
        <v>11</v>
      </c>
      <c r="L437" s="0" t="n">
        <f aca="false">IF($A437&lt;&gt;"",(K437-1)*'Project Description'!$B$17+I437,"")</f>
        <v>22</v>
      </c>
      <c r="M437" s="0" t="n">
        <f aca="false">IF($A437&lt;&gt;"",($G437-1)*'Project Description'!$B$9+$F437,"")</f>
        <v>16</v>
      </c>
      <c r="N437" s="0" t="n">
        <f aca="false">IF($A437&lt;&gt;"",IF(VLOOKUP($B437,LineNames!$A$2:$C$111,3,0)="Yes",1,0),"")</f>
        <v>0</v>
      </c>
      <c r="O437" s="0" t="n">
        <f aca="false">IF($A437&lt;&gt;"",($H437-1)*'Project Description'!$B$10+$C437,"")</f>
        <v>76</v>
      </c>
    </row>
    <row collapsed="false" customFormat="false" customHeight="true" hidden="false" ht="13.3" outlineLevel="0" r="438">
      <c r="A438" s="0" t="n">
        <f aca="false">IF(d110cc_csv!$A438&lt;&gt;"",d110cc_csv!$A438,"")</f>
        <v>437</v>
      </c>
      <c r="B438" s="0" t="n">
        <f aca="false">IF($A438&lt;&gt;"",d110cc_csv!$C438,"")</f>
        <v>22</v>
      </c>
      <c r="C438" s="0" t="n">
        <f aca="false">IF($A438&lt;&gt;"",d110cc_csv!$D438,"")</f>
        <v>7</v>
      </c>
      <c r="D438" s="0" t="n">
        <f aca="false">IF($A438&lt;&gt;"",d110cc_csv!$E438,"")</f>
        <v>44</v>
      </c>
      <c r="E438" s="0" t="n">
        <f aca="false">IF($A438&lt;&gt;"",d110cc_csv!$F438,"")</f>
        <v>4</v>
      </c>
      <c r="F438" s="0" t="n">
        <f aca="false">IF($A438&lt;&gt;"",IF(MOD($C438,'Project Description'!$B$9)=0,'Project Description'!$B$9,MOD($C438,'Project Description'!$B$9)),"")</f>
        <v>2</v>
      </c>
      <c r="G438" s="0" t="n">
        <f aca="false">IF($A438&lt;&gt;"",IF(MOD($D438,'Project Description'!$B$7)=0,'Project Description'!$B$7,MOD($D438,'Project Description'!$B$7)),"")</f>
        <v>4</v>
      </c>
      <c r="H438" s="0" t="n">
        <f aca="false">IF($A438&lt;&gt;"",IF(MOD($D438,'Project Description'!$B$8)=0,'Project Description'!$B$8,MOD($D438,'Project Description'!$B$8)),"")</f>
        <v>8</v>
      </c>
      <c r="I438" s="0" t="n">
        <f aca="false">IF($A438&lt;&gt;"",ROUNDUP($C438/'Project Description'!$B$9,0),"")</f>
        <v>2</v>
      </c>
      <c r="J438" s="0" t="n">
        <f aca="false">IF($A438&lt;&gt;"",IF(MOD($A438,'Project Description'!$B$19)=0,'Project Description'!$B$19,MOD($A438,'Project Description'!$B$19)),"")</f>
        <v>37</v>
      </c>
      <c r="K438" s="16" t="n">
        <f aca="false">IF($A438&lt;&gt;"",ROUNDUP(D438/'Project Description'!$B$7,0),"")</f>
        <v>11</v>
      </c>
      <c r="L438" s="0" t="n">
        <f aca="false">IF($A438&lt;&gt;"",(K438-1)*'Project Description'!$B$17+I438,"")</f>
        <v>22</v>
      </c>
      <c r="M438" s="0" t="n">
        <f aca="false">IF($A438&lt;&gt;"",($G438-1)*'Project Description'!$B$9+$F438,"")</f>
        <v>17</v>
      </c>
      <c r="N438" s="0" t="n">
        <f aca="false">IF($A438&lt;&gt;"",IF(VLOOKUP($B438,LineNames!$A$2:$C$111,3,0)="Yes",1,0),"")</f>
        <v>0</v>
      </c>
      <c r="O438" s="0" t="n">
        <f aca="false">IF($A438&lt;&gt;"",($H438-1)*'Project Description'!$B$10+$C438,"")</f>
        <v>77</v>
      </c>
    </row>
    <row collapsed="false" customFormat="false" customHeight="true" hidden="false" ht="13.3" outlineLevel="0" r="439">
      <c r="A439" s="0" t="n">
        <f aca="false">IF(d110cc_csv!$A439&lt;&gt;"",d110cc_csv!$A439,"")</f>
        <v>438</v>
      </c>
      <c r="B439" s="0" t="n">
        <f aca="false">IF($A439&lt;&gt;"",d110cc_csv!$C439,"")</f>
        <v>90</v>
      </c>
      <c r="C439" s="0" t="n">
        <f aca="false">IF($A439&lt;&gt;"",d110cc_csv!$D439,"")</f>
        <v>8</v>
      </c>
      <c r="D439" s="0" t="n">
        <f aca="false">IF($A439&lt;&gt;"",d110cc_csv!$E439,"")</f>
        <v>44</v>
      </c>
      <c r="E439" s="0" t="n">
        <f aca="false">IF($A439&lt;&gt;"",d110cc_csv!$F439,"")</f>
        <v>4</v>
      </c>
      <c r="F439" s="0" t="n">
        <f aca="false">IF($A439&lt;&gt;"",IF(MOD($C439,'Project Description'!$B$9)=0,'Project Description'!$B$9,MOD($C439,'Project Description'!$B$9)),"")</f>
        <v>3</v>
      </c>
      <c r="G439" s="0" t="n">
        <f aca="false">IF($A439&lt;&gt;"",IF(MOD($D439,'Project Description'!$B$7)=0,'Project Description'!$B$7,MOD($D439,'Project Description'!$B$7)),"")</f>
        <v>4</v>
      </c>
      <c r="H439" s="0" t="n">
        <f aca="false">IF($A439&lt;&gt;"",IF(MOD($D439,'Project Description'!$B$8)=0,'Project Description'!$B$8,MOD($D439,'Project Description'!$B$8)),"")</f>
        <v>8</v>
      </c>
      <c r="I439" s="0" t="n">
        <f aca="false">IF($A439&lt;&gt;"",ROUNDUP($C439/'Project Description'!$B$9,0),"")</f>
        <v>2</v>
      </c>
      <c r="J439" s="0" t="n">
        <f aca="false">IF($A439&lt;&gt;"",IF(MOD($A439,'Project Description'!$B$19)=0,'Project Description'!$B$19,MOD($A439,'Project Description'!$B$19)),"")</f>
        <v>38</v>
      </c>
      <c r="K439" s="16" t="n">
        <f aca="false">IF($A439&lt;&gt;"",ROUNDUP(D439/'Project Description'!$B$7,0),"")</f>
        <v>11</v>
      </c>
      <c r="L439" s="0" t="n">
        <f aca="false">IF($A439&lt;&gt;"",(K439-1)*'Project Description'!$B$17+I439,"")</f>
        <v>22</v>
      </c>
      <c r="M439" s="0" t="n">
        <f aca="false">IF($A439&lt;&gt;"",($G439-1)*'Project Description'!$B$9+$F439,"")</f>
        <v>18</v>
      </c>
      <c r="N439" s="0" t="n">
        <f aca="false">IF($A439&lt;&gt;"",IF(VLOOKUP($B439,LineNames!$A$2:$C$111,3,0)="Yes",1,0),"")</f>
        <v>0</v>
      </c>
      <c r="O439" s="0" t="n">
        <f aca="false">IF($A439&lt;&gt;"",($H439-1)*'Project Description'!$B$10+$C439,"")</f>
        <v>78</v>
      </c>
    </row>
    <row collapsed="false" customFormat="false" customHeight="true" hidden="false" ht="13.3" outlineLevel="0" r="440">
      <c r="A440" s="0" t="n">
        <f aca="false">IF(d110cc_csv!$A440&lt;&gt;"",d110cc_csv!$A440,"")</f>
        <v>439</v>
      </c>
      <c r="B440" s="0" t="n">
        <f aca="false">IF($A440&lt;&gt;"",d110cc_csv!$C440,"")</f>
        <v>87</v>
      </c>
      <c r="C440" s="0" t="n">
        <f aca="false">IF($A440&lt;&gt;"",d110cc_csv!$D440,"")</f>
        <v>9</v>
      </c>
      <c r="D440" s="0" t="n">
        <f aca="false">IF($A440&lt;&gt;"",d110cc_csv!$E440,"")</f>
        <v>44</v>
      </c>
      <c r="E440" s="0" t="n">
        <f aca="false">IF($A440&lt;&gt;"",d110cc_csv!$F440,"")</f>
        <v>4</v>
      </c>
      <c r="F440" s="0" t="n">
        <f aca="false">IF($A440&lt;&gt;"",IF(MOD($C440,'Project Description'!$B$9)=0,'Project Description'!$B$9,MOD($C440,'Project Description'!$B$9)),"")</f>
        <v>4</v>
      </c>
      <c r="G440" s="0" t="n">
        <f aca="false">IF($A440&lt;&gt;"",IF(MOD($D440,'Project Description'!$B$7)=0,'Project Description'!$B$7,MOD($D440,'Project Description'!$B$7)),"")</f>
        <v>4</v>
      </c>
      <c r="H440" s="0" t="n">
        <f aca="false">IF($A440&lt;&gt;"",IF(MOD($D440,'Project Description'!$B$8)=0,'Project Description'!$B$8,MOD($D440,'Project Description'!$B$8)),"")</f>
        <v>8</v>
      </c>
      <c r="I440" s="0" t="n">
        <f aca="false">IF($A440&lt;&gt;"",ROUNDUP($C440/'Project Description'!$B$9,0),"")</f>
        <v>2</v>
      </c>
      <c r="J440" s="0" t="n">
        <f aca="false">IF($A440&lt;&gt;"",IF(MOD($A440,'Project Description'!$B$19)=0,'Project Description'!$B$19,MOD($A440,'Project Description'!$B$19)),"")</f>
        <v>39</v>
      </c>
      <c r="K440" s="16" t="n">
        <f aca="false">IF($A440&lt;&gt;"",ROUNDUP(D440/'Project Description'!$B$7,0),"")</f>
        <v>11</v>
      </c>
      <c r="L440" s="0" t="n">
        <f aca="false">IF($A440&lt;&gt;"",(K440-1)*'Project Description'!$B$17+I440,"")</f>
        <v>22</v>
      </c>
      <c r="M440" s="0" t="n">
        <f aca="false">IF($A440&lt;&gt;"",($G440-1)*'Project Description'!$B$9+$F440,"")</f>
        <v>19</v>
      </c>
      <c r="N440" s="0" t="n">
        <f aca="false">IF($A440&lt;&gt;"",IF(VLOOKUP($B440,LineNames!$A$2:$C$111,3,0)="Yes",1,0),"")</f>
        <v>0</v>
      </c>
      <c r="O440" s="0" t="n">
        <f aca="false">IF($A440&lt;&gt;"",($H440-1)*'Project Description'!$B$10+$C440,"")</f>
        <v>79</v>
      </c>
    </row>
    <row collapsed="false" customFormat="false" customHeight="true" hidden="false" ht="13.3" outlineLevel="0" r="441">
      <c r="A441" s="0" t="n">
        <f aca="false">IF(d110cc_csv!$A441&lt;&gt;"",d110cc_csv!$A441,"")</f>
        <v>440</v>
      </c>
      <c r="B441" s="0" t="n">
        <f aca="false">IF($A441&lt;&gt;"",d110cc_csv!$C441,"")</f>
        <v>20</v>
      </c>
      <c r="C441" s="0" t="n">
        <f aca="false">IF($A441&lt;&gt;"",d110cc_csv!$D441,"")</f>
        <v>10</v>
      </c>
      <c r="D441" s="0" t="n">
        <f aca="false">IF($A441&lt;&gt;"",d110cc_csv!$E441,"")</f>
        <v>44</v>
      </c>
      <c r="E441" s="0" t="n">
        <f aca="false">IF($A441&lt;&gt;"",d110cc_csv!$F441,"")</f>
        <v>4</v>
      </c>
      <c r="F441" s="0" t="n">
        <f aca="false">IF($A441&lt;&gt;"",IF(MOD($C441,'Project Description'!$B$9)=0,'Project Description'!$B$9,MOD($C441,'Project Description'!$B$9)),"")</f>
        <v>5</v>
      </c>
      <c r="G441" s="0" t="n">
        <f aca="false">IF($A441&lt;&gt;"",IF(MOD($D441,'Project Description'!$B$7)=0,'Project Description'!$B$7,MOD($D441,'Project Description'!$B$7)),"")</f>
        <v>4</v>
      </c>
      <c r="H441" s="0" t="n">
        <f aca="false">IF($A441&lt;&gt;"",IF(MOD($D441,'Project Description'!$B$8)=0,'Project Description'!$B$8,MOD($D441,'Project Description'!$B$8)),"")</f>
        <v>8</v>
      </c>
      <c r="I441" s="0" t="n">
        <f aca="false">IF($A441&lt;&gt;"",ROUNDUP($C441/'Project Description'!$B$9,0),"")</f>
        <v>2</v>
      </c>
      <c r="J441" s="0" t="n">
        <f aca="false">IF($A441&lt;&gt;"",IF(MOD($A441,'Project Description'!$B$19)=0,'Project Description'!$B$19,MOD($A441,'Project Description'!$B$19)),"")</f>
        <v>40</v>
      </c>
      <c r="K441" s="16" t="n">
        <f aca="false">IF($A441&lt;&gt;"",ROUNDUP(D441/'Project Description'!$B$7,0),"")</f>
        <v>11</v>
      </c>
      <c r="L441" s="0" t="n">
        <f aca="false">IF($A441&lt;&gt;"",(K441-1)*'Project Description'!$B$17+I441,"")</f>
        <v>22</v>
      </c>
      <c r="M441" s="0" t="n">
        <f aca="false">IF($A441&lt;&gt;"",($G441-1)*'Project Description'!$B$9+$F441,"")</f>
        <v>20</v>
      </c>
      <c r="N441" s="0" t="n">
        <f aca="false">IF($A441&lt;&gt;"",IF(VLOOKUP($B441,LineNames!$A$2:$C$111,3,0)="Yes",1,0),"")</f>
        <v>0</v>
      </c>
      <c r="O441" s="0" t="n">
        <f aca="false">IF($A441&lt;&gt;"",($H441-1)*'Project Description'!$B$10+$C441,"")</f>
        <v>80</v>
      </c>
    </row>
    <row collapsed="false" customFormat="false" customHeight="true" hidden="false" ht="13.3" outlineLevel="0" r="442">
      <c r="A442" s="0" t="n">
        <f aca="false">IF(d110cc_csv!$A442&lt;&gt;"",d110cc_csv!$A442,"")</f>
        <v>441</v>
      </c>
      <c r="B442" s="0" t="n">
        <f aca="false">IF($A442&lt;&gt;"",d110cc_csv!$C442,"")</f>
        <v>30</v>
      </c>
      <c r="C442" s="0" t="n">
        <f aca="false">IF($A442&lt;&gt;"",d110cc_csv!$D442,"")</f>
        <v>1</v>
      </c>
      <c r="D442" s="0" t="n">
        <f aca="false">IF($A442&lt;&gt;"",d110cc_csv!$E442,"")</f>
        <v>45</v>
      </c>
      <c r="E442" s="0" t="n">
        <f aca="false">IF($A442&lt;&gt;"",d110cc_csv!$F442,"")</f>
        <v>4</v>
      </c>
      <c r="F442" s="0" t="n">
        <f aca="false">IF($A442&lt;&gt;"",IF(MOD($C442,'Project Description'!$B$9)=0,'Project Description'!$B$9,MOD($C442,'Project Description'!$B$9)),"")</f>
        <v>1</v>
      </c>
      <c r="G442" s="0" t="n">
        <f aca="false">IF($A442&lt;&gt;"",IF(MOD($D442,'Project Description'!$B$7)=0,'Project Description'!$B$7,MOD($D442,'Project Description'!$B$7)),"")</f>
        <v>1</v>
      </c>
      <c r="H442" s="0" t="n">
        <f aca="false">IF($A442&lt;&gt;"",IF(MOD($D442,'Project Description'!$B$8)=0,'Project Description'!$B$8,MOD($D442,'Project Description'!$B$8)),"")</f>
        <v>9</v>
      </c>
      <c r="I442" s="0" t="n">
        <f aca="false">IF($A442&lt;&gt;"",ROUNDUP($C442/'Project Description'!$B$9,0),"")</f>
        <v>1</v>
      </c>
      <c r="J442" s="0" t="n">
        <f aca="false">IF($A442&lt;&gt;"",IF(MOD($A442,'Project Description'!$B$19)=0,'Project Description'!$B$19,MOD($A442,'Project Description'!$B$19)),"")</f>
        <v>1</v>
      </c>
      <c r="K442" s="16" t="n">
        <f aca="false">IF($A442&lt;&gt;"",ROUNDUP(D442/'Project Description'!$B$7,0),"")</f>
        <v>12</v>
      </c>
      <c r="L442" s="0" t="n">
        <f aca="false">IF($A442&lt;&gt;"",(K442-1)*'Project Description'!$B$17+I442,"")</f>
        <v>23</v>
      </c>
      <c r="M442" s="0" t="n">
        <f aca="false">IF($A442&lt;&gt;"",($G442-1)*'Project Description'!$B$9+$F442,"")</f>
        <v>1</v>
      </c>
      <c r="N442" s="0" t="n">
        <f aca="false">IF($A442&lt;&gt;"",IF(VLOOKUP($B442,LineNames!$A$2:$C$111,3,0)="Yes",1,0),"")</f>
        <v>0</v>
      </c>
      <c r="O442" s="0" t="n">
        <f aca="false">IF($A442&lt;&gt;"",($H442-1)*'Project Description'!$B$10+$C442,"")</f>
        <v>81</v>
      </c>
    </row>
    <row collapsed="false" customFormat="false" customHeight="true" hidden="false" ht="13.3" outlineLevel="0" r="443">
      <c r="A443" s="0" t="n">
        <f aca="false">IF(d110cc_csv!$A443&lt;&gt;"",d110cc_csv!$A443,"")</f>
        <v>442</v>
      </c>
      <c r="B443" s="0" t="n">
        <f aca="false">IF($A443&lt;&gt;"",d110cc_csv!$C443,"")</f>
        <v>11</v>
      </c>
      <c r="C443" s="0" t="n">
        <f aca="false">IF($A443&lt;&gt;"",d110cc_csv!$D443,"")</f>
        <v>2</v>
      </c>
      <c r="D443" s="0" t="n">
        <f aca="false">IF($A443&lt;&gt;"",d110cc_csv!$E443,"")</f>
        <v>45</v>
      </c>
      <c r="E443" s="0" t="n">
        <f aca="false">IF($A443&lt;&gt;"",d110cc_csv!$F443,"")</f>
        <v>4</v>
      </c>
      <c r="F443" s="0" t="n">
        <f aca="false">IF($A443&lt;&gt;"",IF(MOD($C443,'Project Description'!$B$9)=0,'Project Description'!$B$9,MOD($C443,'Project Description'!$B$9)),"")</f>
        <v>2</v>
      </c>
      <c r="G443" s="0" t="n">
        <f aca="false">IF($A443&lt;&gt;"",IF(MOD($D443,'Project Description'!$B$7)=0,'Project Description'!$B$7,MOD($D443,'Project Description'!$B$7)),"")</f>
        <v>1</v>
      </c>
      <c r="H443" s="0" t="n">
        <f aca="false">IF($A443&lt;&gt;"",IF(MOD($D443,'Project Description'!$B$8)=0,'Project Description'!$B$8,MOD($D443,'Project Description'!$B$8)),"")</f>
        <v>9</v>
      </c>
      <c r="I443" s="0" t="n">
        <f aca="false">IF($A443&lt;&gt;"",ROUNDUP($C443/'Project Description'!$B$9,0),"")</f>
        <v>1</v>
      </c>
      <c r="J443" s="0" t="n">
        <f aca="false">IF($A443&lt;&gt;"",IF(MOD($A443,'Project Description'!$B$19)=0,'Project Description'!$B$19,MOD($A443,'Project Description'!$B$19)),"")</f>
        <v>2</v>
      </c>
      <c r="K443" s="16" t="n">
        <f aca="false">IF($A443&lt;&gt;"",ROUNDUP(D443/'Project Description'!$B$7,0),"")</f>
        <v>12</v>
      </c>
      <c r="L443" s="0" t="n">
        <f aca="false">IF($A443&lt;&gt;"",(K443-1)*'Project Description'!$B$17+I443,"")</f>
        <v>23</v>
      </c>
      <c r="M443" s="0" t="n">
        <f aca="false">IF($A443&lt;&gt;"",($G443-1)*'Project Description'!$B$9+$F443,"")</f>
        <v>2</v>
      </c>
      <c r="N443" s="0" t="n">
        <f aca="false">IF($A443&lt;&gt;"",IF(VLOOKUP($B443,LineNames!$A$2:$C$111,3,0)="Yes",1,0),"")</f>
        <v>0</v>
      </c>
      <c r="O443" s="0" t="n">
        <f aca="false">IF($A443&lt;&gt;"",($H443-1)*'Project Description'!$B$10+$C443,"")</f>
        <v>82</v>
      </c>
    </row>
    <row collapsed="false" customFormat="false" customHeight="true" hidden="false" ht="13.3" outlineLevel="0" r="444">
      <c r="A444" s="0" t="n">
        <f aca="false">IF(d110cc_csv!$A444&lt;&gt;"",d110cc_csv!$A444,"")</f>
        <v>443</v>
      </c>
      <c r="B444" s="0" t="n">
        <f aca="false">IF($A444&lt;&gt;"",d110cc_csv!$C444,"")</f>
        <v>54</v>
      </c>
      <c r="C444" s="0" t="n">
        <f aca="false">IF($A444&lt;&gt;"",d110cc_csv!$D444,"")</f>
        <v>3</v>
      </c>
      <c r="D444" s="0" t="n">
        <f aca="false">IF($A444&lt;&gt;"",d110cc_csv!$E444,"")</f>
        <v>45</v>
      </c>
      <c r="E444" s="0" t="n">
        <f aca="false">IF($A444&lt;&gt;"",d110cc_csv!$F444,"")</f>
        <v>4</v>
      </c>
      <c r="F444" s="0" t="n">
        <f aca="false">IF($A444&lt;&gt;"",IF(MOD($C444,'Project Description'!$B$9)=0,'Project Description'!$B$9,MOD($C444,'Project Description'!$B$9)),"")</f>
        <v>3</v>
      </c>
      <c r="G444" s="0" t="n">
        <f aca="false">IF($A444&lt;&gt;"",IF(MOD($D444,'Project Description'!$B$7)=0,'Project Description'!$B$7,MOD($D444,'Project Description'!$B$7)),"")</f>
        <v>1</v>
      </c>
      <c r="H444" s="0" t="n">
        <f aca="false">IF($A444&lt;&gt;"",IF(MOD($D444,'Project Description'!$B$8)=0,'Project Description'!$B$8,MOD($D444,'Project Description'!$B$8)),"")</f>
        <v>9</v>
      </c>
      <c r="I444" s="0" t="n">
        <f aca="false">IF($A444&lt;&gt;"",ROUNDUP($C444/'Project Description'!$B$9,0),"")</f>
        <v>1</v>
      </c>
      <c r="J444" s="0" t="n">
        <f aca="false">IF($A444&lt;&gt;"",IF(MOD($A444,'Project Description'!$B$19)=0,'Project Description'!$B$19,MOD($A444,'Project Description'!$B$19)),"")</f>
        <v>3</v>
      </c>
      <c r="K444" s="16" t="n">
        <f aca="false">IF($A444&lt;&gt;"",ROUNDUP(D444/'Project Description'!$B$7,0),"")</f>
        <v>12</v>
      </c>
      <c r="L444" s="0" t="n">
        <f aca="false">IF($A444&lt;&gt;"",(K444-1)*'Project Description'!$B$17+I444,"")</f>
        <v>23</v>
      </c>
      <c r="M444" s="0" t="n">
        <f aca="false">IF($A444&lt;&gt;"",($G444-1)*'Project Description'!$B$9+$F444,"")</f>
        <v>3</v>
      </c>
      <c r="N444" s="0" t="n">
        <f aca="false">IF($A444&lt;&gt;"",IF(VLOOKUP($B444,LineNames!$A$2:$C$111,3,0)="Yes",1,0),"")</f>
        <v>0</v>
      </c>
      <c r="O444" s="0" t="n">
        <f aca="false">IF($A444&lt;&gt;"",($H444-1)*'Project Description'!$B$10+$C444,"")</f>
        <v>83</v>
      </c>
    </row>
    <row collapsed="false" customFormat="false" customHeight="true" hidden="false" ht="13.3" outlineLevel="0" r="445">
      <c r="A445" s="0" t="n">
        <f aca="false">IF(d110cc_csv!$A445&lt;&gt;"",d110cc_csv!$A445,"")</f>
        <v>444</v>
      </c>
      <c r="B445" s="0" t="n">
        <f aca="false">IF($A445&lt;&gt;"",d110cc_csv!$C445,"")</f>
        <v>17</v>
      </c>
      <c r="C445" s="0" t="n">
        <f aca="false">IF($A445&lt;&gt;"",d110cc_csv!$D445,"")</f>
        <v>4</v>
      </c>
      <c r="D445" s="0" t="n">
        <f aca="false">IF($A445&lt;&gt;"",d110cc_csv!$E445,"")</f>
        <v>45</v>
      </c>
      <c r="E445" s="0" t="n">
        <f aca="false">IF($A445&lt;&gt;"",d110cc_csv!$F445,"")</f>
        <v>4</v>
      </c>
      <c r="F445" s="0" t="n">
        <f aca="false">IF($A445&lt;&gt;"",IF(MOD($C445,'Project Description'!$B$9)=0,'Project Description'!$B$9,MOD($C445,'Project Description'!$B$9)),"")</f>
        <v>4</v>
      </c>
      <c r="G445" s="0" t="n">
        <f aca="false">IF($A445&lt;&gt;"",IF(MOD($D445,'Project Description'!$B$7)=0,'Project Description'!$B$7,MOD($D445,'Project Description'!$B$7)),"")</f>
        <v>1</v>
      </c>
      <c r="H445" s="0" t="n">
        <f aca="false">IF($A445&lt;&gt;"",IF(MOD($D445,'Project Description'!$B$8)=0,'Project Description'!$B$8,MOD($D445,'Project Description'!$B$8)),"")</f>
        <v>9</v>
      </c>
      <c r="I445" s="0" t="n">
        <f aca="false">IF($A445&lt;&gt;"",ROUNDUP($C445/'Project Description'!$B$9,0),"")</f>
        <v>1</v>
      </c>
      <c r="J445" s="0" t="n">
        <f aca="false">IF($A445&lt;&gt;"",IF(MOD($A445,'Project Description'!$B$19)=0,'Project Description'!$B$19,MOD($A445,'Project Description'!$B$19)),"")</f>
        <v>4</v>
      </c>
      <c r="K445" s="16" t="n">
        <f aca="false">IF($A445&lt;&gt;"",ROUNDUP(D445/'Project Description'!$B$7,0),"")</f>
        <v>12</v>
      </c>
      <c r="L445" s="0" t="n">
        <f aca="false">IF($A445&lt;&gt;"",(K445-1)*'Project Description'!$B$17+I445,"")</f>
        <v>23</v>
      </c>
      <c r="M445" s="0" t="n">
        <f aca="false">IF($A445&lt;&gt;"",($G445-1)*'Project Description'!$B$9+$F445,"")</f>
        <v>4</v>
      </c>
      <c r="N445" s="0" t="n">
        <f aca="false">IF($A445&lt;&gt;"",IF(VLOOKUP($B445,LineNames!$A$2:$C$111,3,0)="Yes",1,0),"")</f>
        <v>0</v>
      </c>
      <c r="O445" s="0" t="n">
        <f aca="false">IF($A445&lt;&gt;"",($H445-1)*'Project Description'!$B$10+$C445,"")</f>
        <v>84</v>
      </c>
    </row>
    <row collapsed="false" customFormat="false" customHeight="true" hidden="false" ht="13.3" outlineLevel="0" r="446">
      <c r="A446" s="0" t="n">
        <f aca="false">IF(d110cc_csv!$A446&lt;&gt;"",d110cc_csv!$A446,"")</f>
        <v>445</v>
      </c>
      <c r="B446" s="0" t="n">
        <f aca="false">IF($A446&lt;&gt;"",d110cc_csv!$C446,"")</f>
        <v>13</v>
      </c>
      <c r="C446" s="0" t="n">
        <f aca="false">IF($A446&lt;&gt;"",d110cc_csv!$D446,"")</f>
        <v>5</v>
      </c>
      <c r="D446" s="0" t="n">
        <f aca="false">IF($A446&lt;&gt;"",d110cc_csv!$E446,"")</f>
        <v>45</v>
      </c>
      <c r="E446" s="0" t="n">
        <f aca="false">IF($A446&lt;&gt;"",d110cc_csv!$F446,"")</f>
        <v>4</v>
      </c>
      <c r="F446" s="0" t="n">
        <f aca="false">IF($A446&lt;&gt;"",IF(MOD($C446,'Project Description'!$B$9)=0,'Project Description'!$B$9,MOD($C446,'Project Description'!$B$9)),"")</f>
        <v>5</v>
      </c>
      <c r="G446" s="0" t="n">
        <f aca="false">IF($A446&lt;&gt;"",IF(MOD($D446,'Project Description'!$B$7)=0,'Project Description'!$B$7,MOD($D446,'Project Description'!$B$7)),"")</f>
        <v>1</v>
      </c>
      <c r="H446" s="0" t="n">
        <f aca="false">IF($A446&lt;&gt;"",IF(MOD($D446,'Project Description'!$B$8)=0,'Project Description'!$B$8,MOD($D446,'Project Description'!$B$8)),"")</f>
        <v>9</v>
      </c>
      <c r="I446" s="0" t="n">
        <f aca="false">IF($A446&lt;&gt;"",ROUNDUP($C446/'Project Description'!$B$9,0),"")</f>
        <v>1</v>
      </c>
      <c r="J446" s="0" t="n">
        <f aca="false">IF($A446&lt;&gt;"",IF(MOD($A446,'Project Description'!$B$19)=0,'Project Description'!$B$19,MOD($A446,'Project Description'!$B$19)),"")</f>
        <v>5</v>
      </c>
      <c r="K446" s="16" t="n">
        <f aca="false">IF($A446&lt;&gt;"",ROUNDUP(D446/'Project Description'!$B$7,0),"")</f>
        <v>12</v>
      </c>
      <c r="L446" s="0" t="n">
        <f aca="false">IF($A446&lt;&gt;"",(K446-1)*'Project Description'!$B$17+I446,"")</f>
        <v>23</v>
      </c>
      <c r="M446" s="0" t="n">
        <f aca="false">IF($A446&lt;&gt;"",($G446-1)*'Project Description'!$B$9+$F446,"")</f>
        <v>5</v>
      </c>
      <c r="N446" s="0" t="n">
        <f aca="false">IF($A446&lt;&gt;"",IF(VLOOKUP($B446,LineNames!$A$2:$C$111,3,0)="Yes",1,0),"")</f>
        <v>0</v>
      </c>
      <c r="O446" s="0" t="n">
        <f aca="false">IF($A446&lt;&gt;"",($H446-1)*'Project Description'!$B$10+$C446,"")</f>
        <v>85</v>
      </c>
    </row>
    <row collapsed="false" customFormat="false" customHeight="true" hidden="false" ht="13.3" outlineLevel="0" r="447">
      <c r="A447" s="0" t="n">
        <f aca="false">IF(d110cc_csv!$A447&lt;&gt;"",d110cc_csv!$A447,"")</f>
        <v>446</v>
      </c>
      <c r="B447" s="0" t="n">
        <f aca="false">IF($A447&lt;&gt;"",d110cc_csv!$C447,"")</f>
        <v>56</v>
      </c>
      <c r="C447" s="0" t="n">
        <f aca="false">IF($A447&lt;&gt;"",d110cc_csv!$D447,"")</f>
        <v>6</v>
      </c>
      <c r="D447" s="0" t="n">
        <f aca="false">IF($A447&lt;&gt;"",d110cc_csv!$E447,"")</f>
        <v>45</v>
      </c>
      <c r="E447" s="0" t="n">
        <f aca="false">IF($A447&lt;&gt;"",d110cc_csv!$F447,"")</f>
        <v>4</v>
      </c>
      <c r="F447" s="0" t="n">
        <f aca="false">IF($A447&lt;&gt;"",IF(MOD($C447,'Project Description'!$B$9)=0,'Project Description'!$B$9,MOD($C447,'Project Description'!$B$9)),"")</f>
        <v>1</v>
      </c>
      <c r="G447" s="0" t="n">
        <f aca="false">IF($A447&lt;&gt;"",IF(MOD($D447,'Project Description'!$B$7)=0,'Project Description'!$B$7,MOD($D447,'Project Description'!$B$7)),"")</f>
        <v>1</v>
      </c>
      <c r="H447" s="0" t="n">
        <f aca="false">IF($A447&lt;&gt;"",IF(MOD($D447,'Project Description'!$B$8)=0,'Project Description'!$B$8,MOD($D447,'Project Description'!$B$8)),"")</f>
        <v>9</v>
      </c>
      <c r="I447" s="0" t="n">
        <f aca="false">IF($A447&lt;&gt;"",ROUNDUP($C447/'Project Description'!$B$9,0),"")</f>
        <v>2</v>
      </c>
      <c r="J447" s="0" t="n">
        <f aca="false">IF($A447&lt;&gt;"",IF(MOD($A447,'Project Description'!$B$19)=0,'Project Description'!$B$19,MOD($A447,'Project Description'!$B$19)),"")</f>
        <v>6</v>
      </c>
      <c r="K447" s="16" t="n">
        <f aca="false">IF($A447&lt;&gt;"",ROUNDUP(D447/'Project Description'!$B$7,0),"")</f>
        <v>12</v>
      </c>
      <c r="L447" s="0" t="n">
        <f aca="false">IF($A447&lt;&gt;"",(K447-1)*'Project Description'!$B$17+I447,"")</f>
        <v>24</v>
      </c>
      <c r="M447" s="0" t="n">
        <f aca="false">IF($A447&lt;&gt;"",($G447-1)*'Project Description'!$B$9+$F447,"")</f>
        <v>1</v>
      </c>
      <c r="N447" s="0" t="n">
        <f aca="false">IF($A447&lt;&gt;"",IF(VLOOKUP($B447,LineNames!$A$2:$C$111,3,0)="Yes",1,0),"")</f>
        <v>0</v>
      </c>
      <c r="O447" s="0" t="n">
        <f aca="false">IF($A447&lt;&gt;"",($H447-1)*'Project Description'!$B$10+$C447,"")</f>
        <v>86</v>
      </c>
    </row>
    <row collapsed="false" customFormat="false" customHeight="true" hidden="false" ht="13.3" outlineLevel="0" r="448">
      <c r="A448" s="0" t="n">
        <f aca="false">IF(d110cc_csv!$A448&lt;&gt;"",d110cc_csv!$A448,"")</f>
        <v>447</v>
      </c>
      <c r="B448" s="0" t="n">
        <f aca="false">IF($A448&lt;&gt;"",d110cc_csv!$C448,"")</f>
        <v>94</v>
      </c>
      <c r="C448" s="0" t="n">
        <f aca="false">IF($A448&lt;&gt;"",d110cc_csv!$D448,"")</f>
        <v>7</v>
      </c>
      <c r="D448" s="0" t="n">
        <f aca="false">IF($A448&lt;&gt;"",d110cc_csv!$E448,"")</f>
        <v>45</v>
      </c>
      <c r="E448" s="0" t="n">
        <f aca="false">IF($A448&lt;&gt;"",d110cc_csv!$F448,"")</f>
        <v>4</v>
      </c>
      <c r="F448" s="0" t="n">
        <f aca="false">IF($A448&lt;&gt;"",IF(MOD($C448,'Project Description'!$B$9)=0,'Project Description'!$B$9,MOD($C448,'Project Description'!$B$9)),"")</f>
        <v>2</v>
      </c>
      <c r="G448" s="0" t="n">
        <f aca="false">IF($A448&lt;&gt;"",IF(MOD($D448,'Project Description'!$B$7)=0,'Project Description'!$B$7,MOD($D448,'Project Description'!$B$7)),"")</f>
        <v>1</v>
      </c>
      <c r="H448" s="0" t="n">
        <f aca="false">IF($A448&lt;&gt;"",IF(MOD($D448,'Project Description'!$B$8)=0,'Project Description'!$B$8,MOD($D448,'Project Description'!$B$8)),"")</f>
        <v>9</v>
      </c>
      <c r="I448" s="0" t="n">
        <f aca="false">IF($A448&lt;&gt;"",ROUNDUP($C448/'Project Description'!$B$9,0),"")</f>
        <v>2</v>
      </c>
      <c r="J448" s="0" t="n">
        <f aca="false">IF($A448&lt;&gt;"",IF(MOD($A448,'Project Description'!$B$19)=0,'Project Description'!$B$19,MOD($A448,'Project Description'!$B$19)),"")</f>
        <v>7</v>
      </c>
      <c r="K448" s="16" t="n">
        <f aca="false">IF($A448&lt;&gt;"",ROUNDUP(D448/'Project Description'!$B$7,0),"")</f>
        <v>12</v>
      </c>
      <c r="L448" s="0" t="n">
        <f aca="false">IF($A448&lt;&gt;"",(K448-1)*'Project Description'!$B$17+I448,"")</f>
        <v>24</v>
      </c>
      <c r="M448" s="0" t="n">
        <f aca="false">IF($A448&lt;&gt;"",($G448-1)*'Project Description'!$B$9+$F448,"")</f>
        <v>2</v>
      </c>
      <c r="N448" s="0" t="n">
        <f aca="false">IF($A448&lt;&gt;"",IF(VLOOKUP($B448,LineNames!$A$2:$C$111,3,0)="Yes",1,0),"")</f>
        <v>0</v>
      </c>
      <c r="O448" s="0" t="n">
        <f aca="false">IF($A448&lt;&gt;"",($H448-1)*'Project Description'!$B$10+$C448,"")</f>
        <v>87</v>
      </c>
    </row>
    <row collapsed="false" customFormat="false" customHeight="true" hidden="false" ht="13.3" outlineLevel="0" r="449">
      <c r="A449" s="0" t="n">
        <f aca="false">IF(d110cc_csv!$A449&lt;&gt;"",d110cc_csv!$A449,"")</f>
        <v>448</v>
      </c>
      <c r="B449" s="0" t="n">
        <f aca="false">IF($A449&lt;&gt;"",d110cc_csv!$C449,"")</f>
        <v>43</v>
      </c>
      <c r="C449" s="0" t="n">
        <f aca="false">IF($A449&lt;&gt;"",d110cc_csv!$D449,"")</f>
        <v>8</v>
      </c>
      <c r="D449" s="0" t="n">
        <f aca="false">IF($A449&lt;&gt;"",d110cc_csv!$E449,"")</f>
        <v>45</v>
      </c>
      <c r="E449" s="0" t="n">
        <f aca="false">IF($A449&lt;&gt;"",d110cc_csv!$F449,"")</f>
        <v>4</v>
      </c>
      <c r="F449" s="0" t="n">
        <f aca="false">IF($A449&lt;&gt;"",IF(MOD($C449,'Project Description'!$B$9)=0,'Project Description'!$B$9,MOD($C449,'Project Description'!$B$9)),"")</f>
        <v>3</v>
      </c>
      <c r="G449" s="0" t="n">
        <f aca="false">IF($A449&lt;&gt;"",IF(MOD($D449,'Project Description'!$B$7)=0,'Project Description'!$B$7,MOD($D449,'Project Description'!$B$7)),"")</f>
        <v>1</v>
      </c>
      <c r="H449" s="0" t="n">
        <f aca="false">IF($A449&lt;&gt;"",IF(MOD($D449,'Project Description'!$B$8)=0,'Project Description'!$B$8,MOD($D449,'Project Description'!$B$8)),"")</f>
        <v>9</v>
      </c>
      <c r="I449" s="0" t="n">
        <f aca="false">IF($A449&lt;&gt;"",ROUNDUP($C449/'Project Description'!$B$9,0),"")</f>
        <v>2</v>
      </c>
      <c r="J449" s="0" t="n">
        <f aca="false">IF($A449&lt;&gt;"",IF(MOD($A449,'Project Description'!$B$19)=0,'Project Description'!$B$19,MOD($A449,'Project Description'!$B$19)),"")</f>
        <v>8</v>
      </c>
      <c r="K449" s="16" t="n">
        <f aca="false">IF($A449&lt;&gt;"",ROUNDUP(D449/'Project Description'!$B$7,0),"")</f>
        <v>12</v>
      </c>
      <c r="L449" s="0" t="n">
        <f aca="false">IF($A449&lt;&gt;"",(K449-1)*'Project Description'!$B$17+I449,"")</f>
        <v>24</v>
      </c>
      <c r="M449" s="0" t="n">
        <f aca="false">IF($A449&lt;&gt;"",($G449-1)*'Project Description'!$B$9+$F449,"")</f>
        <v>3</v>
      </c>
      <c r="N449" s="0" t="n">
        <f aca="false">IF($A449&lt;&gt;"",IF(VLOOKUP($B449,LineNames!$A$2:$C$111,3,0)="Yes",1,0),"")</f>
        <v>0</v>
      </c>
      <c r="O449" s="0" t="n">
        <f aca="false">IF($A449&lt;&gt;"",($H449-1)*'Project Description'!$B$10+$C449,"")</f>
        <v>88</v>
      </c>
    </row>
    <row collapsed="false" customFormat="false" customHeight="true" hidden="false" ht="13.3" outlineLevel="0" r="450">
      <c r="A450" s="0" t="n">
        <f aca="false">IF(d110cc_csv!$A450&lt;&gt;"",d110cc_csv!$A450,"")</f>
        <v>449</v>
      </c>
      <c r="B450" s="0" t="n">
        <f aca="false">IF($A450&lt;&gt;"",d110cc_csv!$C450,"")</f>
        <v>110</v>
      </c>
      <c r="C450" s="0" t="n">
        <f aca="false">IF($A450&lt;&gt;"",d110cc_csv!$D450,"")</f>
        <v>9</v>
      </c>
      <c r="D450" s="0" t="n">
        <f aca="false">IF($A450&lt;&gt;"",d110cc_csv!$E450,"")</f>
        <v>45</v>
      </c>
      <c r="E450" s="0" t="n">
        <f aca="false">IF($A450&lt;&gt;"",d110cc_csv!$F450,"")</f>
        <v>4</v>
      </c>
      <c r="F450" s="0" t="n">
        <f aca="false">IF($A450&lt;&gt;"",IF(MOD($C450,'Project Description'!$B$9)=0,'Project Description'!$B$9,MOD($C450,'Project Description'!$B$9)),"")</f>
        <v>4</v>
      </c>
      <c r="G450" s="0" t="n">
        <f aca="false">IF($A450&lt;&gt;"",IF(MOD($D450,'Project Description'!$B$7)=0,'Project Description'!$B$7,MOD($D450,'Project Description'!$B$7)),"")</f>
        <v>1</v>
      </c>
      <c r="H450" s="0" t="n">
        <f aca="false">IF($A450&lt;&gt;"",IF(MOD($D450,'Project Description'!$B$8)=0,'Project Description'!$B$8,MOD($D450,'Project Description'!$B$8)),"")</f>
        <v>9</v>
      </c>
      <c r="I450" s="0" t="n">
        <f aca="false">IF($A450&lt;&gt;"",ROUNDUP($C450/'Project Description'!$B$9,0),"")</f>
        <v>2</v>
      </c>
      <c r="J450" s="0" t="n">
        <f aca="false">IF($A450&lt;&gt;"",IF(MOD($A450,'Project Description'!$B$19)=0,'Project Description'!$B$19,MOD($A450,'Project Description'!$B$19)),"")</f>
        <v>9</v>
      </c>
      <c r="K450" s="16" t="n">
        <f aca="false">IF($A450&lt;&gt;"",ROUNDUP(D450/'Project Description'!$B$7,0),"")</f>
        <v>12</v>
      </c>
      <c r="L450" s="0" t="n">
        <f aca="false">IF($A450&lt;&gt;"",(K450-1)*'Project Description'!$B$17+I450,"")</f>
        <v>24</v>
      </c>
      <c r="M450" s="0" t="n">
        <f aca="false">IF($A450&lt;&gt;"",($G450-1)*'Project Description'!$B$9+$F450,"")</f>
        <v>4</v>
      </c>
      <c r="N450" s="0" t="n">
        <f aca="false">IF($A450&lt;&gt;"",IF(VLOOKUP($B450,LineNames!$A$2:$C$111,3,0)="Yes",1,0),"")</f>
        <v>1</v>
      </c>
      <c r="O450" s="0" t="n">
        <f aca="false">IF($A450&lt;&gt;"",($H450-1)*'Project Description'!$B$10+$C450,"")</f>
        <v>89</v>
      </c>
    </row>
    <row collapsed="false" customFormat="false" customHeight="true" hidden="false" ht="13.3" outlineLevel="0" r="451">
      <c r="A451" s="0" t="n">
        <f aca="false">IF(d110cc_csv!$A451&lt;&gt;"",d110cc_csv!$A451,"")</f>
        <v>450</v>
      </c>
      <c r="B451" s="0" t="n">
        <f aca="false">IF($A451&lt;&gt;"",d110cc_csv!$C451,"")</f>
        <v>104</v>
      </c>
      <c r="C451" s="0" t="n">
        <f aca="false">IF($A451&lt;&gt;"",d110cc_csv!$D451,"")</f>
        <v>10</v>
      </c>
      <c r="D451" s="0" t="n">
        <f aca="false">IF($A451&lt;&gt;"",d110cc_csv!$E451,"")</f>
        <v>45</v>
      </c>
      <c r="E451" s="0" t="n">
        <f aca="false">IF($A451&lt;&gt;"",d110cc_csv!$F451,"")</f>
        <v>4</v>
      </c>
      <c r="F451" s="0" t="n">
        <f aca="false">IF($A451&lt;&gt;"",IF(MOD($C451,'Project Description'!$B$9)=0,'Project Description'!$B$9,MOD($C451,'Project Description'!$B$9)),"")</f>
        <v>5</v>
      </c>
      <c r="G451" s="0" t="n">
        <f aca="false">IF($A451&lt;&gt;"",IF(MOD($D451,'Project Description'!$B$7)=0,'Project Description'!$B$7,MOD($D451,'Project Description'!$B$7)),"")</f>
        <v>1</v>
      </c>
      <c r="H451" s="0" t="n">
        <f aca="false">IF($A451&lt;&gt;"",IF(MOD($D451,'Project Description'!$B$8)=0,'Project Description'!$B$8,MOD($D451,'Project Description'!$B$8)),"")</f>
        <v>9</v>
      </c>
      <c r="I451" s="0" t="n">
        <f aca="false">IF($A451&lt;&gt;"",ROUNDUP($C451/'Project Description'!$B$9,0),"")</f>
        <v>2</v>
      </c>
      <c r="J451" s="0" t="n">
        <f aca="false">IF($A451&lt;&gt;"",IF(MOD($A451,'Project Description'!$B$19)=0,'Project Description'!$B$19,MOD($A451,'Project Description'!$B$19)),"")</f>
        <v>10</v>
      </c>
      <c r="K451" s="16" t="n">
        <f aca="false">IF($A451&lt;&gt;"",ROUNDUP(D451/'Project Description'!$B$7,0),"")</f>
        <v>12</v>
      </c>
      <c r="L451" s="0" t="n">
        <f aca="false">IF($A451&lt;&gt;"",(K451-1)*'Project Description'!$B$17+I451,"")</f>
        <v>24</v>
      </c>
      <c r="M451" s="0" t="n">
        <f aca="false">IF($A451&lt;&gt;"",($G451-1)*'Project Description'!$B$9+$F451,"")</f>
        <v>5</v>
      </c>
      <c r="N451" s="0" t="n">
        <f aca="false">IF($A451&lt;&gt;"",IF(VLOOKUP($B451,LineNames!$A$2:$C$111,3,0)="Yes",1,0),"")</f>
        <v>0</v>
      </c>
      <c r="O451" s="0" t="n">
        <f aca="false">IF($A451&lt;&gt;"",($H451-1)*'Project Description'!$B$10+$C451,"")</f>
        <v>90</v>
      </c>
    </row>
    <row collapsed="false" customFormat="false" customHeight="true" hidden="false" ht="13.3" outlineLevel="0" r="452">
      <c r="A452" s="0" t="n">
        <f aca="false">IF(d110cc_csv!$A452&lt;&gt;"",d110cc_csv!$A452,"")</f>
        <v>451</v>
      </c>
      <c r="B452" s="0" t="n">
        <f aca="false">IF($A452&lt;&gt;"",d110cc_csv!$C452,"")</f>
        <v>74</v>
      </c>
      <c r="C452" s="0" t="n">
        <f aca="false">IF($A452&lt;&gt;"",d110cc_csv!$D452,"")</f>
        <v>1</v>
      </c>
      <c r="D452" s="0" t="n">
        <f aca="false">IF($A452&lt;&gt;"",d110cc_csv!$E452,"")</f>
        <v>46</v>
      </c>
      <c r="E452" s="0" t="n">
        <f aca="false">IF($A452&lt;&gt;"",d110cc_csv!$F452,"")</f>
        <v>4</v>
      </c>
      <c r="F452" s="0" t="n">
        <f aca="false">IF($A452&lt;&gt;"",IF(MOD($C452,'Project Description'!$B$9)=0,'Project Description'!$B$9,MOD($C452,'Project Description'!$B$9)),"")</f>
        <v>1</v>
      </c>
      <c r="G452" s="0" t="n">
        <f aca="false">IF($A452&lt;&gt;"",IF(MOD($D452,'Project Description'!$B$7)=0,'Project Description'!$B$7,MOD($D452,'Project Description'!$B$7)),"")</f>
        <v>2</v>
      </c>
      <c r="H452" s="0" t="n">
        <f aca="false">IF($A452&lt;&gt;"",IF(MOD($D452,'Project Description'!$B$8)=0,'Project Description'!$B$8,MOD($D452,'Project Description'!$B$8)),"")</f>
        <v>10</v>
      </c>
      <c r="I452" s="0" t="n">
        <f aca="false">IF($A452&lt;&gt;"",ROUNDUP($C452/'Project Description'!$B$9,0),"")</f>
        <v>1</v>
      </c>
      <c r="J452" s="0" t="n">
        <f aca="false">IF($A452&lt;&gt;"",IF(MOD($A452,'Project Description'!$B$19)=0,'Project Description'!$B$19,MOD($A452,'Project Description'!$B$19)),"")</f>
        <v>11</v>
      </c>
      <c r="K452" s="16" t="n">
        <f aca="false">IF($A452&lt;&gt;"",ROUNDUP(D452/'Project Description'!$B$7,0),"")</f>
        <v>12</v>
      </c>
      <c r="L452" s="0" t="n">
        <f aca="false">IF($A452&lt;&gt;"",(K452-1)*'Project Description'!$B$17+I452,"")</f>
        <v>23</v>
      </c>
      <c r="M452" s="0" t="n">
        <f aca="false">IF($A452&lt;&gt;"",($G452-1)*'Project Description'!$B$9+$F452,"")</f>
        <v>6</v>
      </c>
      <c r="N452" s="0" t="n">
        <f aca="false">IF($A452&lt;&gt;"",IF(VLOOKUP($B452,LineNames!$A$2:$C$111,3,0)="Yes",1,0),"")</f>
        <v>0</v>
      </c>
      <c r="O452" s="0" t="n">
        <f aca="false">IF($A452&lt;&gt;"",($H452-1)*'Project Description'!$B$10+$C452,"")</f>
        <v>91</v>
      </c>
    </row>
    <row collapsed="false" customFormat="false" customHeight="true" hidden="false" ht="13.3" outlineLevel="0" r="453">
      <c r="A453" s="0" t="n">
        <f aca="false">IF(d110cc_csv!$A453&lt;&gt;"",d110cc_csv!$A453,"")</f>
        <v>452</v>
      </c>
      <c r="B453" s="0" t="n">
        <f aca="false">IF($A453&lt;&gt;"",d110cc_csv!$C453,"")</f>
        <v>88</v>
      </c>
      <c r="C453" s="0" t="n">
        <f aca="false">IF($A453&lt;&gt;"",d110cc_csv!$D453,"")</f>
        <v>2</v>
      </c>
      <c r="D453" s="0" t="n">
        <f aca="false">IF($A453&lt;&gt;"",d110cc_csv!$E453,"")</f>
        <v>46</v>
      </c>
      <c r="E453" s="0" t="n">
        <f aca="false">IF($A453&lt;&gt;"",d110cc_csv!$F453,"")</f>
        <v>4</v>
      </c>
      <c r="F453" s="0" t="n">
        <f aca="false">IF($A453&lt;&gt;"",IF(MOD($C453,'Project Description'!$B$9)=0,'Project Description'!$B$9,MOD($C453,'Project Description'!$B$9)),"")</f>
        <v>2</v>
      </c>
      <c r="G453" s="0" t="n">
        <f aca="false">IF($A453&lt;&gt;"",IF(MOD($D453,'Project Description'!$B$7)=0,'Project Description'!$B$7,MOD($D453,'Project Description'!$B$7)),"")</f>
        <v>2</v>
      </c>
      <c r="H453" s="0" t="n">
        <f aca="false">IF($A453&lt;&gt;"",IF(MOD($D453,'Project Description'!$B$8)=0,'Project Description'!$B$8,MOD($D453,'Project Description'!$B$8)),"")</f>
        <v>10</v>
      </c>
      <c r="I453" s="0" t="n">
        <f aca="false">IF($A453&lt;&gt;"",ROUNDUP($C453/'Project Description'!$B$9,0),"")</f>
        <v>1</v>
      </c>
      <c r="J453" s="0" t="n">
        <f aca="false">IF($A453&lt;&gt;"",IF(MOD($A453,'Project Description'!$B$19)=0,'Project Description'!$B$19,MOD($A453,'Project Description'!$B$19)),"")</f>
        <v>12</v>
      </c>
      <c r="K453" s="16" t="n">
        <f aca="false">IF($A453&lt;&gt;"",ROUNDUP(D453/'Project Description'!$B$7,0),"")</f>
        <v>12</v>
      </c>
      <c r="L453" s="0" t="n">
        <f aca="false">IF($A453&lt;&gt;"",(K453-1)*'Project Description'!$B$17+I453,"")</f>
        <v>23</v>
      </c>
      <c r="M453" s="0" t="n">
        <f aca="false">IF($A453&lt;&gt;"",($G453-1)*'Project Description'!$B$9+$F453,"")</f>
        <v>7</v>
      </c>
      <c r="N453" s="0" t="n">
        <f aca="false">IF($A453&lt;&gt;"",IF(VLOOKUP($B453,LineNames!$A$2:$C$111,3,0)="Yes",1,0),"")</f>
        <v>0</v>
      </c>
      <c r="O453" s="0" t="n">
        <f aca="false">IF($A453&lt;&gt;"",($H453-1)*'Project Description'!$B$10+$C453,"")</f>
        <v>92</v>
      </c>
    </row>
    <row collapsed="false" customFormat="false" customHeight="true" hidden="false" ht="13.3" outlineLevel="0" r="454">
      <c r="A454" s="0" t="n">
        <f aca="false">IF(d110cc_csv!$A454&lt;&gt;"",d110cc_csv!$A454,"")</f>
        <v>453</v>
      </c>
      <c r="B454" s="0" t="n">
        <f aca="false">IF($A454&lt;&gt;"",d110cc_csv!$C454,"")</f>
        <v>52</v>
      </c>
      <c r="C454" s="0" t="n">
        <f aca="false">IF($A454&lt;&gt;"",d110cc_csv!$D454,"")</f>
        <v>3</v>
      </c>
      <c r="D454" s="0" t="n">
        <f aca="false">IF($A454&lt;&gt;"",d110cc_csv!$E454,"")</f>
        <v>46</v>
      </c>
      <c r="E454" s="0" t="n">
        <f aca="false">IF($A454&lt;&gt;"",d110cc_csv!$F454,"")</f>
        <v>4</v>
      </c>
      <c r="F454" s="0" t="n">
        <f aca="false">IF($A454&lt;&gt;"",IF(MOD($C454,'Project Description'!$B$9)=0,'Project Description'!$B$9,MOD($C454,'Project Description'!$B$9)),"")</f>
        <v>3</v>
      </c>
      <c r="G454" s="0" t="n">
        <f aca="false">IF($A454&lt;&gt;"",IF(MOD($D454,'Project Description'!$B$7)=0,'Project Description'!$B$7,MOD($D454,'Project Description'!$B$7)),"")</f>
        <v>2</v>
      </c>
      <c r="H454" s="0" t="n">
        <f aca="false">IF($A454&lt;&gt;"",IF(MOD($D454,'Project Description'!$B$8)=0,'Project Description'!$B$8,MOD($D454,'Project Description'!$B$8)),"")</f>
        <v>10</v>
      </c>
      <c r="I454" s="0" t="n">
        <f aca="false">IF($A454&lt;&gt;"",ROUNDUP($C454/'Project Description'!$B$9,0),"")</f>
        <v>1</v>
      </c>
      <c r="J454" s="0" t="n">
        <f aca="false">IF($A454&lt;&gt;"",IF(MOD($A454,'Project Description'!$B$19)=0,'Project Description'!$B$19,MOD($A454,'Project Description'!$B$19)),"")</f>
        <v>13</v>
      </c>
      <c r="K454" s="16" t="n">
        <f aca="false">IF($A454&lt;&gt;"",ROUNDUP(D454/'Project Description'!$B$7,0),"")</f>
        <v>12</v>
      </c>
      <c r="L454" s="0" t="n">
        <f aca="false">IF($A454&lt;&gt;"",(K454-1)*'Project Description'!$B$17+I454,"")</f>
        <v>23</v>
      </c>
      <c r="M454" s="0" t="n">
        <f aca="false">IF($A454&lt;&gt;"",($G454-1)*'Project Description'!$B$9+$F454,"")</f>
        <v>8</v>
      </c>
      <c r="N454" s="0" t="n">
        <f aca="false">IF($A454&lt;&gt;"",IF(VLOOKUP($B454,LineNames!$A$2:$C$111,3,0)="Yes",1,0),"")</f>
        <v>0</v>
      </c>
      <c r="O454" s="0" t="n">
        <f aca="false">IF($A454&lt;&gt;"",($H454-1)*'Project Description'!$B$10+$C454,"")</f>
        <v>93</v>
      </c>
    </row>
    <row collapsed="false" customFormat="false" customHeight="true" hidden="false" ht="13.3" outlineLevel="0" r="455">
      <c r="A455" s="0" t="n">
        <f aca="false">IF(d110cc_csv!$A455&lt;&gt;"",d110cc_csv!$A455,"")</f>
        <v>454</v>
      </c>
      <c r="B455" s="0" t="n">
        <f aca="false">IF($A455&lt;&gt;"",d110cc_csv!$C455,"")</f>
        <v>92</v>
      </c>
      <c r="C455" s="0" t="n">
        <f aca="false">IF($A455&lt;&gt;"",d110cc_csv!$D455,"")</f>
        <v>4</v>
      </c>
      <c r="D455" s="0" t="n">
        <f aca="false">IF($A455&lt;&gt;"",d110cc_csv!$E455,"")</f>
        <v>46</v>
      </c>
      <c r="E455" s="0" t="n">
        <f aca="false">IF($A455&lt;&gt;"",d110cc_csv!$F455,"")</f>
        <v>4</v>
      </c>
      <c r="F455" s="0" t="n">
        <f aca="false">IF($A455&lt;&gt;"",IF(MOD($C455,'Project Description'!$B$9)=0,'Project Description'!$B$9,MOD($C455,'Project Description'!$B$9)),"")</f>
        <v>4</v>
      </c>
      <c r="G455" s="0" t="n">
        <f aca="false">IF($A455&lt;&gt;"",IF(MOD($D455,'Project Description'!$B$7)=0,'Project Description'!$B$7,MOD($D455,'Project Description'!$B$7)),"")</f>
        <v>2</v>
      </c>
      <c r="H455" s="0" t="n">
        <f aca="false">IF($A455&lt;&gt;"",IF(MOD($D455,'Project Description'!$B$8)=0,'Project Description'!$B$8,MOD($D455,'Project Description'!$B$8)),"")</f>
        <v>10</v>
      </c>
      <c r="I455" s="0" t="n">
        <f aca="false">IF($A455&lt;&gt;"",ROUNDUP($C455/'Project Description'!$B$9,0),"")</f>
        <v>1</v>
      </c>
      <c r="J455" s="0" t="n">
        <f aca="false">IF($A455&lt;&gt;"",IF(MOD($A455,'Project Description'!$B$19)=0,'Project Description'!$B$19,MOD($A455,'Project Description'!$B$19)),"")</f>
        <v>14</v>
      </c>
      <c r="K455" s="16" t="n">
        <f aca="false">IF($A455&lt;&gt;"",ROUNDUP(D455/'Project Description'!$B$7,0),"")</f>
        <v>12</v>
      </c>
      <c r="L455" s="0" t="n">
        <f aca="false">IF($A455&lt;&gt;"",(K455-1)*'Project Description'!$B$17+I455,"")</f>
        <v>23</v>
      </c>
      <c r="M455" s="0" t="n">
        <f aca="false">IF($A455&lt;&gt;"",($G455-1)*'Project Description'!$B$9+$F455,"")</f>
        <v>9</v>
      </c>
      <c r="N455" s="0" t="n">
        <f aca="false">IF($A455&lt;&gt;"",IF(VLOOKUP($B455,LineNames!$A$2:$C$111,3,0)="Yes",1,0),"")</f>
        <v>0</v>
      </c>
      <c r="O455" s="0" t="n">
        <f aca="false">IF($A455&lt;&gt;"",($H455-1)*'Project Description'!$B$10+$C455,"")</f>
        <v>94</v>
      </c>
    </row>
    <row collapsed="false" customFormat="false" customHeight="true" hidden="false" ht="13.3" outlineLevel="0" r="456">
      <c r="A456" s="0" t="n">
        <f aca="false">IF(d110cc_csv!$A456&lt;&gt;"",d110cc_csv!$A456,"")</f>
        <v>455</v>
      </c>
      <c r="B456" s="0" t="n">
        <f aca="false">IF($A456&lt;&gt;"",d110cc_csv!$C456,"")</f>
        <v>72</v>
      </c>
      <c r="C456" s="0" t="n">
        <f aca="false">IF($A456&lt;&gt;"",d110cc_csv!$D456,"")</f>
        <v>5</v>
      </c>
      <c r="D456" s="0" t="n">
        <f aca="false">IF($A456&lt;&gt;"",d110cc_csv!$E456,"")</f>
        <v>46</v>
      </c>
      <c r="E456" s="0" t="n">
        <f aca="false">IF($A456&lt;&gt;"",d110cc_csv!$F456,"")</f>
        <v>4</v>
      </c>
      <c r="F456" s="0" t="n">
        <f aca="false">IF($A456&lt;&gt;"",IF(MOD($C456,'Project Description'!$B$9)=0,'Project Description'!$B$9,MOD($C456,'Project Description'!$B$9)),"")</f>
        <v>5</v>
      </c>
      <c r="G456" s="0" t="n">
        <f aca="false">IF($A456&lt;&gt;"",IF(MOD($D456,'Project Description'!$B$7)=0,'Project Description'!$B$7,MOD($D456,'Project Description'!$B$7)),"")</f>
        <v>2</v>
      </c>
      <c r="H456" s="0" t="n">
        <f aca="false">IF($A456&lt;&gt;"",IF(MOD($D456,'Project Description'!$B$8)=0,'Project Description'!$B$8,MOD($D456,'Project Description'!$B$8)),"")</f>
        <v>10</v>
      </c>
      <c r="I456" s="0" t="n">
        <f aca="false">IF($A456&lt;&gt;"",ROUNDUP($C456/'Project Description'!$B$9,0),"")</f>
        <v>1</v>
      </c>
      <c r="J456" s="0" t="n">
        <f aca="false">IF($A456&lt;&gt;"",IF(MOD($A456,'Project Description'!$B$19)=0,'Project Description'!$B$19,MOD($A456,'Project Description'!$B$19)),"")</f>
        <v>15</v>
      </c>
      <c r="K456" s="16" t="n">
        <f aca="false">IF($A456&lt;&gt;"",ROUNDUP(D456/'Project Description'!$B$7,0),"")</f>
        <v>12</v>
      </c>
      <c r="L456" s="0" t="n">
        <f aca="false">IF($A456&lt;&gt;"",(K456-1)*'Project Description'!$B$17+I456,"")</f>
        <v>23</v>
      </c>
      <c r="M456" s="0" t="n">
        <f aca="false">IF($A456&lt;&gt;"",($G456-1)*'Project Description'!$B$9+$F456,"")</f>
        <v>10</v>
      </c>
      <c r="N456" s="0" t="n">
        <f aca="false">IF($A456&lt;&gt;"",IF(VLOOKUP($B456,LineNames!$A$2:$C$111,3,0)="Yes",1,0),"")</f>
        <v>0</v>
      </c>
      <c r="O456" s="0" t="n">
        <f aca="false">IF($A456&lt;&gt;"",($H456-1)*'Project Description'!$B$10+$C456,"")</f>
        <v>95</v>
      </c>
    </row>
    <row collapsed="false" customFormat="false" customHeight="true" hidden="false" ht="13.3" outlineLevel="0" r="457">
      <c r="A457" s="0" t="n">
        <f aca="false">IF(d110cc_csv!$A457&lt;&gt;"",d110cc_csv!$A457,"")</f>
        <v>456</v>
      </c>
      <c r="B457" s="0" t="n">
        <f aca="false">IF($A457&lt;&gt;"",d110cc_csv!$C457,"")</f>
        <v>27</v>
      </c>
      <c r="C457" s="0" t="n">
        <f aca="false">IF($A457&lt;&gt;"",d110cc_csv!$D457,"")</f>
        <v>6</v>
      </c>
      <c r="D457" s="0" t="n">
        <f aca="false">IF($A457&lt;&gt;"",d110cc_csv!$E457,"")</f>
        <v>46</v>
      </c>
      <c r="E457" s="0" t="n">
        <f aca="false">IF($A457&lt;&gt;"",d110cc_csv!$F457,"")</f>
        <v>4</v>
      </c>
      <c r="F457" s="0" t="n">
        <f aca="false">IF($A457&lt;&gt;"",IF(MOD($C457,'Project Description'!$B$9)=0,'Project Description'!$B$9,MOD($C457,'Project Description'!$B$9)),"")</f>
        <v>1</v>
      </c>
      <c r="G457" s="0" t="n">
        <f aca="false">IF($A457&lt;&gt;"",IF(MOD($D457,'Project Description'!$B$7)=0,'Project Description'!$B$7,MOD($D457,'Project Description'!$B$7)),"")</f>
        <v>2</v>
      </c>
      <c r="H457" s="0" t="n">
        <f aca="false">IF($A457&lt;&gt;"",IF(MOD($D457,'Project Description'!$B$8)=0,'Project Description'!$B$8,MOD($D457,'Project Description'!$B$8)),"")</f>
        <v>10</v>
      </c>
      <c r="I457" s="0" t="n">
        <f aca="false">IF($A457&lt;&gt;"",ROUNDUP($C457/'Project Description'!$B$9,0),"")</f>
        <v>2</v>
      </c>
      <c r="J457" s="0" t="n">
        <f aca="false">IF($A457&lt;&gt;"",IF(MOD($A457,'Project Description'!$B$19)=0,'Project Description'!$B$19,MOD($A457,'Project Description'!$B$19)),"")</f>
        <v>16</v>
      </c>
      <c r="K457" s="16" t="n">
        <f aca="false">IF($A457&lt;&gt;"",ROUNDUP(D457/'Project Description'!$B$7,0),"")</f>
        <v>12</v>
      </c>
      <c r="L457" s="0" t="n">
        <f aca="false">IF($A457&lt;&gt;"",(K457-1)*'Project Description'!$B$17+I457,"")</f>
        <v>24</v>
      </c>
      <c r="M457" s="0" t="n">
        <f aca="false">IF($A457&lt;&gt;"",($G457-1)*'Project Description'!$B$9+$F457,"")</f>
        <v>6</v>
      </c>
      <c r="N457" s="0" t="n">
        <f aca="false">IF($A457&lt;&gt;"",IF(VLOOKUP($B457,LineNames!$A$2:$C$111,3,0)="Yes",1,0),"")</f>
        <v>0</v>
      </c>
      <c r="O457" s="0" t="n">
        <f aca="false">IF($A457&lt;&gt;"",($H457-1)*'Project Description'!$B$10+$C457,"")</f>
        <v>96</v>
      </c>
    </row>
    <row collapsed="false" customFormat="false" customHeight="true" hidden="false" ht="13.3" outlineLevel="0" r="458">
      <c r="A458" s="0" t="n">
        <f aca="false">IF(d110cc_csv!$A458&lt;&gt;"",d110cc_csv!$A458,"")</f>
        <v>457</v>
      </c>
      <c r="B458" s="0" t="n">
        <f aca="false">IF($A458&lt;&gt;"",d110cc_csv!$C458,"")</f>
        <v>62</v>
      </c>
      <c r="C458" s="0" t="n">
        <f aca="false">IF($A458&lt;&gt;"",d110cc_csv!$D458,"")</f>
        <v>7</v>
      </c>
      <c r="D458" s="0" t="n">
        <f aca="false">IF($A458&lt;&gt;"",d110cc_csv!$E458,"")</f>
        <v>46</v>
      </c>
      <c r="E458" s="0" t="n">
        <f aca="false">IF($A458&lt;&gt;"",d110cc_csv!$F458,"")</f>
        <v>4</v>
      </c>
      <c r="F458" s="0" t="n">
        <f aca="false">IF($A458&lt;&gt;"",IF(MOD($C458,'Project Description'!$B$9)=0,'Project Description'!$B$9,MOD($C458,'Project Description'!$B$9)),"")</f>
        <v>2</v>
      </c>
      <c r="G458" s="0" t="n">
        <f aca="false">IF($A458&lt;&gt;"",IF(MOD($D458,'Project Description'!$B$7)=0,'Project Description'!$B$7,MOD($D458,'Project Description'!$B$7)),"")</f>
        <v>2</v>
      </c>
      <c r="H458" s="0" t="n">
        <f aca="false">IF($A458&lt;&gt;"",IF(MOD($D458,'Project Description'!$B$8)=0,'Project Description'!$B$8,MOD($D458,'Project Description'!$B$8)),"")</f>
        <v>10</v>
      </c>
      <c r="I458" s="0" t="n">
        <f aca="false">IF($A458&lt;&gt;"",ROUNDUP($C458/'Project Description'!$B$9,0),"")</f>
        <v>2</v>
      </c>
      <c r="J458" s="0" t="n">
        <f aca="false">IF($A458&lt;&gt;"",IF(MOD($A458,'Project Description'!$B$19)=0,'Project Description'!$B$19,MOD($A458,'Project Description'!$B$19)),"")</f>
        <v>17</v>
      </c>
      <c r="K458" s="16" t="n">
        <f aca="false">IF($A458&lt;&gt;"",ROUNDUP(D458/'Project Description'!$B$7,0),"")</f>
        <v>12</v>
      </c>
      <c r="L458" s="0" t="n">
        <f aca="false">IF($A458&lt;&gt;"",(K458-1)*'Project Description'!$B$17+I458,"")</f>
        <v>24</v>
      </c>
      <c r="M458" s="0" t="n">
        <f aca="false">IF($A458&lt;&gt;"",($G458-1)*'Project Description'!$B$9+$F458,"")</f>
        <v>7</v>
      </c>
      <c r="N458" s="0" t="n">
        <f aca="false">IF($A458&lt;&gt;"",IF(VLOOKUP($B458,LineNames!$A$2:$C$111,3,0)="Yes",1,0),"")</f>
        <v>0</v>
      </c>
      <c r="O458" s="0" t="n">
        <f aca="false">IF($A458&lt;&gt;"",($H458-1)*'Project Description'!$B$10+$C458,"")</f>
        <v>97</v>
      </c>
    </row>
    <row collapsed="false" customFormat="false" customHeight="true" hidden="false" ht="13.3" outlineLevel="0" r="459">
      <c r="A459" s="0" t="n">
        <f aca="false">IF(d110cc_csv!$A459&lt;&gt;"",d110cc_csv!$A459,"")</f>
        <v>458</v>
      </c>
      <c r="B459" s="0" t="n">
        <f aca="false">IF($A459&lt;&gt;"",d110cc_csv!$C459,"")</f>
        <v>101</v>
      </c>
      <c r="C459" s="0" t="n">
        <f aca="false">IF($A459&lt;&gt;"",d110cc_csv!$D459,"")</f>
        <v>8</v>
      </c>
      <c r="D459" s="0" t="n">
        <f aca="false">IF($A459&lt;&gt;"",d110cc_csv!$E459,"")</f>
        <v>46</v>
      </c>
      <c r="E459" s="0" t="n">
        <f aca="false">IF($A459&lt;&gt;"",d110cc_csv!$F459,"")</f>
        <v>4</v>
      </c>
      <c r="F459" s="0" t="n">
        <f aca="false">IF($A459&lt;&gt;"",IF(MOD($C459,'Project Description'!$B$9)=0,'Project Description'!$B$9,MOD($C459,'Project Description'!$B$9)),"")</f>
        <v>3</v>
      </c>
      <c r="G459" s="0" t="n">
        <f aca="false">IF($A459&lt;&gt;"",IF(MOD($D459,'Project Description'!$B$7)=0,'Project Description'!$B$7,MOD($D459,'Project Description'!$B$7)),"")</f>
        <v>2</v>
      </c>
      <c r="H459" s="0" t="n">
        <f aca="false">IF($A459&lt;&gt;"",IF(MOD($D459,'Project Description'!$B$8)=0,'Project Description'!$B$8,MOD($D459,'Project Description'!$B$8)),"")</f>
        <v>10</v>
      </c>
      <c r="I459" s="0" t="n">
        <f aca="false">IF($A459&lt;&gt;"",ROUNDUP($C459/'Project Description'!$B$9,0),"")</f>
        <v>2</v>
      </c>
      <c r="J459" s="0" t="n">
        <f aca="false">IF($A459&lt;&gt;"",IF(MOD($A459,'Project Description'!$B$19)=0,'Project Description'!$B$19,MOD($A459,'Project Description'!$B$19)),"")</f>
        <v>18</v>
      </c>
      <c r="K459" s="16" t="n">
        <f aca="false">IF($A459&lt;&gt;"",ROUNDUP(D459/'Project Description'!$B$7,0),"")</f>
        <v>12</v>
      </c>
      <c r="L459" s="0" t="n">
        <f aca="false">IF($A459&lt;&gt;"",(K459-1)*'Project Description'!$B$17+I459,"")</f>
        <v>24</v>
      </c>
      <c r="M459" s="0" t="n">
        <f aca="false">IF($A459&lt;&gt;"",($G459-1)*'Project Description'!$B$9+$F459,"")</f>
        <v>8</v>
      </c>
      <c r="N459" s="0" t="n">
        <f aca="false">IF($A459&lt;&gt;"",IF(VLOOKUP($B459,LineNames!$A$2:$C$111,3,0)="Yes",1,0),"")</f>
        <v>0</v>
      </c>
      <c r="O459" s="0" t="n">
        <f aca="false">IF($A459&lt;&gt;"",($H459-1)*'Project Description'!$B$10+$C459,"")</f>
        <v>98</v>
      </c>
    </row>
    <row collapsed="false" customFormat="false" customHeight="true" hidden="false" ht="13.3" outlineLevel="0" r="460">
      <c r="A460" s="0" t="n">
        <f aca="false">IF(d110cc_csv!$A460&lt;&gt;"",d110cc_csv!$A460,"")</f>
        <v>459</v>
      </c>
      <c r="B460" s="0" t="n">
        <f aca="false">IF($A460&lt;&gt;"",d110cc_csv!$C460,"")</f>
        <v>2</v>
      </c>
      <c r="C460" s="0" t="n">
        <f aca="false">IF($A460&lt;&gt;"",d110cc_csv!$D460,"")</f>
        <v>9</v>
      </c>
      <c r="D460" s="0" t="n">
        <f aca="false">IF($A460&lt;&gt;"",d110cc_csv!$E460,"")</f>
        <v>46</v>
      </c>
      <c r="E460" s="0" t="n">
        <f aca="false">IF($A460&lt;&gt;"",d110cc_csv!$F460,"")</f>
        <v>4</v>
      </c>
      <c r="F460" s="0" t="n">
        <f aca="false">IF($A460&lt;&gt;"",IF(MOD($C460,'Project Description'!$B$9)=0,'Project Description'!$B$9,MOD($C460,'Project Description'!$B$9)),"")</f>
        <v>4</v>
      </c>
      <c r="G460" s="0" t="n">
        <f aca="false">IF($A460&lt;&gt;"",IF(MOD($D460,'Project Description'!$B$7)=0,'Project Description'!$B$7,MOD($D460,'Project Description'!$B$7)),"")</f>
        <v>2</v>
      </c>
      <c r="H460" s="0" t="n">
        <f aca="false">IF($A460&lt;&gt;"",IF(MOD($D460,'Project Description'!$B$8)=0,'Project Description'!$B$8,MOD($D460,'Project Description'!$B$8)),"")</f>
        <v>10</v>
      </c>
      <c r="I460" s="0" t="n">
        <f aca="false">IF($A460&lt;&gt;"",ROUNDUP($C460/'Project Description'!$B$9,0),"")</f>
        <v>2</v>
      </c>
      <c r="J460" s="0" t="n">
        <f aca="false">IF($A460&lt;&gt;"",IF(MOD($A460,'Project Description'!$B$19)=0,'Project Description'!$B$19,MOD($A460,'Project Description'!$B$19)),"")</f>
        <v>19</v>
      </c>
      <c r="K460" s="16" t="n">
        <f aca="false">IF($A460&lt;&gt;"",ROUNDUP(D460/'Project Description'!$B$7,0),"")</f>
        <v>12</v>
      </c>
      <c r="L460" s="0" t="n">
        <f aca="false">IF($A460&lt;&gt;"",(K460-1)*'Project Description'!$B$17+I460,"")</f>
        <v>24</v>
      </c>
      <c r="M460" s="0" t="n">
        <f aca="false">IF($A460&lt;&gt;"",($G460-1)*'Project Description'!$B$9+$F460,"")</f>
        <v>9</v>
      </c>
      <c r="N460" s="0" t="n">
        <f aca="false">IF($A460&lt;&gt;"",IF(VLOOKUP($B460,LineNames!$A$2:$C$111,3,0)="Yes",1,0),"")</f>
        <v>0</v>
      </c>
      <c r="O460" s="0" t="n">
        <f aca="false">IF($A460&lt;&gt;"",($H460-1)*'Project Description'!$B$10+$C460,"")</f>
        <v>99</v>
      </c>
    </row>
    <row collapsed="false" customFormat="false" customHeight="true" hidden="false" ht="13.3" outlineLevel="0" r="461">
      <c r="A461" s="0" t="n">
        <f aca="false">IF(d110cc_csv!$A461&lt;&gt;"",d110cc_csv!$A461,"")</f>
        <v>460</v>
      </c>
      <c r="B461" s="0" t="n">
        <f aca="false">IF($A461&lt;&gt;"",d110cc_csv!$C461,"")</f>
        <v>57</v>
      </c>
      <c r="C461" s="0" t="n">
        <f aca="false">IF($A461&lt;&gt;"",d110cc_csv!$D461,"")</f>
        <v>10</v>
      </c>
      <c r="D461" s="0" t="n">
        <f aca="false">IF($A461&lt;&gt;"",d110cc_csv!$E461,"")</f>
        <v>46</v>
      </c>
      <c r="E461" s="0" t="n">
        <f aca="false">IF($A461&lt;&gt;"",d110cc_csv!$F461,"")</f>
        <v>4</v>
      </c>
      <c r="F461" s="0" t="n">
        <f aca="false">IF($A461&lt;&gt;"",IF(MOD($C461,'Project Description'!$B$9)=0,'Project Description'!$B$9,MOD($C461,'Project Description'!$B$9)),"")</f>
        <v>5</v>
      </c>
      <c r="G461" s="0" t="n">
        <f aca="false">IF($A461&lt;&gt;"",IF(MOD($D461,'Project Description'!$B$7)=0,'Project Description'!$B$7,MOD($D461,'Project Description'!$B$7)),"")</f>
        <v>2</v>
      </c>
      <c r="H461" s="0" t="n">
        <f aca="false">IF($A461&lt;&gt;"",IF(MOD($D461,'Project Description'!$B$8)=0,'Project Description'!$B$8,MOD($D461,'Project Description'!$B$8)),"")</f>
        <v>10</v>
      </c>
      <c r="I461" s="0" t="n">
        <f aca="false">IF($A461&lt;&gt;"",ROUNDUP($C461/'Project Description'!$B$9,0),"")</f>
        <v>2</v>
      </c>
      <c r="J461" s="0" t="n">
        <f aca="false">IF($A461&lt;&gt;"",IF(MOD($A461,'Project Description'!$B$19)=0,'Project Description'!$B$19,MOD($A461,'Project Description'!$B$19)),"")</f>
        <v>20</v>
      </c>
      <c r="K461" s="16" t="n">
        <f aca="false">IF($A461&lt;&gt;"",ROUNDUP(D461/'Project Description'!$B$7,0),"")</f>
        <v>12</v>
      </c>
      <c r="L461" s="0" t="n">
        <f aca="false">IF($A461&lt;&gt;"",(K461-1)*'Project Description'!$B$17+I461,"")</f>
        <v>24</v>
      </c>
      <c r="M461" s="0" t="n">
        <f aca="false">IF($A461&lt;&gt;"",($G461-1)*'Project Description'!$B$9+$F461,"")</f>
        <v>10</v>
      </c>
      <c r="N461" s="0" t="n">
        <f aca="false">IF($A461&lt;&gt;"",IF(VLOOKUP($B461,LineNames!$A$2:$C$111,3,0)="Yes",1,0),"")</f>
        <v>0</v>
      </c>
      <c r="O461" s="0" t="n">
        <f aca="false">IF($A461&lt;&gt;"",($H461-1)*'Project Description'!$B$10+$C461,"")</f>
        <v>100</v>
      </c>
    </row>
    <row collapsed="false" customFormat="false" customHeight="true" hidden="false" ht="13.3" outlineLevel="0" r="462">
      <c r="A462" s="0" t="n">
        <f aca="false">IF(d110cc_csv!$A462&lt;&gt;"",d110cc_csv!$A462,"")</f>
        <v>461</v>
      </c>
      <c r="B462" s="0" t="n">
        <f aca="false">IF($A462&lt;&gt;"",d110cc_csv!$C462,"")</f>
        <v>14</v>
      </c>
      <c r="C462" s="0" t="n">
        <f aca="false">IF($A462&lt;&gt;"",d110cc_csv!$D462,"")</f>
        <v>1</v>
      </c>
      <c r="D462" s="0" t="n">
        <f aca="false">IF($A462&lt;&gt;"",d110cc_csv!$E462,"")</f>
        <v>47</v>
      </c>
      <c r="E462" s="0" t="n">
        <f aca="false">IF($A462&lt;&gt;"",d110cc_csv!$F462,"")</f>
        <v>4</v>
      </c>
      <c r="F462" s="0" t="n">
        <f aca="false">IF($A462&lt;&gt;"",IF(MOD($C462,'Project Description'!$B$9)=0,'Project Description'!$B$9,MOD($C462,'Project Description'!$B$9)),"")</f>
        <v>1</v>
      </c>
      <c r="G462" s="0" t="n">
        <f aca="false">IF($A462&lt;&gt;"",IF(MOD($D462,'Project Description'!$B$7)=0,'Project Description'!$B$7,MOD($D462,'Project Description'!$B$7)),"")</f>
        <v>3</v>
      </c>
      <c r="H462" s="0" t="n">
        <f aca="false">IF($A462&lt;&gt;"",IF(MOD($D462,'Project Description'!$B$8)=0,'Project Description'!$B$8,MOD($D462,'Project Description'!$B$8)),"")</f>
        <v>11</v>
      </c>
      <c r="I462" s="0" t="n">
        <f aca="false">IF($A462&lt;&gt;"",ROUNDUP($C462/'Project Description'!$B$9,0),"")</f>
        <v>1</v>
      </c>
      <c r="J462" s="0" t="n">
        <f aca="false">IF($A462&lt;&gt;"",IF(MOD($A462,'Project Description'!$B$19)=0,'Project Description'!$B$19,MOD($A462,'Project Description'!$B$19)),"")</f>
        <v>21</v>
      </c>
      <c r="K462" s="16" t="n">
        <f aca="false">IF($A462&lt;&gt;"",ROUNDUP(D462/'Project Description'!$B$7,0),"")</f>
        <v>12</v>
      </c>
      <c r="L462" s="0" t="n">
        <f aca="false">IF($A462&lt;&gt;"",(K462-1)*'Project Description'!$B$17+I462,"")</f>
        <v>23</v>
      </c>
      <c r="M462" s="0" t="n">
        <f aca="false">IF($A462&lt;&gt;"",($G462-1)*'Project Description'!$B$9+$F462,"")</f>
        <v>11</v>
      </c>
      <c r="N462" s="0" t="n">
        <f aca="false">IF($A462&lt;&gt;"",IF(VLOOKUP($B462,LineNames!$A$2:$C$111,3,0)="Yes",1,0),"")</f>
        <v>0</v>
      </c>
      <c r="O462" s="0" t="n">
        <f aca="false">IF($A462&lt;&gt;"",($H462-1)*'Project Description'!$B$10+$C462,"")</f>
        <v>101</v>
      </c>
    </row>
    <row collapsed="false" customFormat="false" customHeight="true" hidden="false" ht="13.3" outlineLevel="0" r="463">
      <c r="A463" s="0" t="n">
        <f aca="false">IF(d110cc_csv!$A463&lt;&gt;"",d110cc_csv!$A463,"")</f>
        <v>462</v>
      </c>
      <c r="B463" s="0" t="n">
        <f aca="false">IF($A463&lt;&gt;"",d110cc_csv!$C463,"")</f>
        <v>31</v>
      </c>
      <c r="C463" s="0" t="n">
        <f aca="false">IF($A463&lt;&gt;"",d110cc_csv!$D463,"")</f>
        <v>2</v>
      </c>
      <c r="D463" s="0" t="n">
        <f aca="false">IF($A463&lt;&gt;"",d110cc_csv!$E463,"")</f>
        <v>47</v>
      </c>
      <c r="E463" s="0" t="n">
        <f aca="false">IF($A463&lt;&gt;"",d110cc_csv!$F463,"")</f>
        <v>4</v>
      </c>
      <c r="F463" s="0" t="n">
        <f aca="false">IF($A463&lt;&gt;"",IF(MOD($C463,'Project Description'!$B$9)=0,'Project Description'!$B$9,MOD($C463,'Project Description'!$B$9)),"")</f>
        <v>2</v>
      </c>
      <c r="G463" s="0" t="n">
        <f aca="false">IF($A463&lt;&gt;"",IF(MOD($D463,'Project Description'!$B$7)=0,'Project Description'!$B$7,MOD($D463,'Project Description'!$B$7)),"")</f>
        <v>3</v>
      </c>
      <c r="H463" s="0" t="n">
        <f aca="false">IF($A463&lt;&gt;"",IF(MOD($D463,'Project Description'!$B$8)=0,'Project Description'!$B$8,MOD($D463,'Project Description'!$B$8)),"")</f>
        <v>11</v>
      </c>
      <c r="I463" s="0" t="n">
        <f aca="false">IF($A463&lt;&gt;"",ROUNDUP($C463/'Project Description'!$B$9,0),"")</f>
        <v>1</v>
      </c>
      <c r="J463" s="0" t="n">
        <f aca="false">IF($A463&lt;&gt;"",IF(MOD($A463,'Project Description'!$B$19)=0,'Project Description'!$B$19,MOD($A463,'Project Description'!$B$19)),"")</f>
        <v>22</v>
      </c>
      <c r="K463" s="16" t="n">
        <f aca="false">IF($A463&lt;&gt;"",ROUNDUP(D463/'Project Description'!$B$7,0),"")</f>
        <v>12</v>
      </c>
      <c r="L463" s="0" t="n">
        <f aca="false">IF($A463&lt;&gt;"",(K463-1)*'Project Description'!$B$17+I463,"")</f>
        <v>23</v>
      </c>
      <c r="M463" s="0" t="n">
        <f aca="false">IF($A463&lt;&gt;"",($G463-1)*'Project Description'!$B$9+$F463,"")</f>
        <v>12</v>
      </c>
      <c r="N463" s="0" t="n">
        <f aca="false">IF($A463&lt;&gt;"",IF(VLOOKUP($B463,LineNames!$A$2:$C$111,3,0)="Yes",1,0),"")</f>
        <v>0</v>
      </c>
      <c r="O463" s="0" t="n">
        <f aca="false">IF($A463&lt;&gt;"",($H463-1)*'Project Description'!$B$10+$C463,"")</f>
        <v>102</v>
      </c>
    </row>
    <row collapsed="false" customFormat="false" customHeight="true" hidden="false" ht="13.3" outlineLevel="0" r="464">
      <c r="A464" s="0" t="n">
        <f aca="false">IF(d110cc_csv!$A464&lt;&gt;"",d110cc_csv!$A464,"")</f>
        <v>463</v>
      </c>
      <c r="B464" s="0" t="n">
        <f aca="false">IF($A464&lt;&gt;"",d110cc_csv!$C464,"")</f>
        <v>69</v>
      </c>
      <c r="C464" s="0" t="n">
        <f aca="false">IF($A464&lt;&gt;"",d110cc_csv!$D464,"")</f>
        <v>3</v>
      </c>
      <c r="D464" s="0" t="n">
        <f aca="false">IF($A464&lt;&gt;"",d110cc_csv!$E464,"")</f>
        <v>47</v>
      </c>
      <c r="E464" s="0" t="n">
        <f aca="false">IF($A464&lt;&gt;"",d110cc_csv!$F464,"")</f>
        <v>4</v>
      </c>
      <c r="F464" s="0" t="n">
        <f aca="false">IF($A464&lt;&gt;"",IF(MOD($C464,'Project Description'!$B$9)=0,'Project Description'!$B$9,MOD($C464,'Project Description'!$B$9)),"")</f>
        <v>3</v>
      </c>
      <c r="G464" s="0" t="n">
        <f aca="false">IF($A464&lt;&gt;"",IF(MOD($D464,'Project Description'!$B$7)=0,'Project Description'!$B$7,MOD($D464,'Project Description'!$B$7)),"")</f>
        <v>3</v>
      </c>
      <c r="H464" s="0" t="n">
        <f aca="false">IF($A464&lt;&gt;"",IF(MOD($D464,'Project Description'!$B$8)=0,'Project Description'!$B$8,MOD($D464,'Project Description'!$B$8)),"")</f>
        <v>11</v>
      </c>
      <c r="I464" s="0" t="n">
        <f aca="false">IF($A464&lt;&gt;"",ROUNDUP($C464/'Project Description'!$B$9,0),"")</f>
        <v>1</v>
      </c>
      <c r="J464" s="0" t="n">
        <f aca="false">IF($A464&lt;&gt;"",IF(MOD($A464,'Project Description'!$B$19)=0,'Project Description'!$B$19,MOD($A464,'Project Description'!$B$19)),"")</f>
        <v>23</v>
      </c>
      <c r="K464" s="16" t="n">
        <f aca="false">IF($A464&lt;&gt;"",ROUNDUP(D464/'Project Description'!$B$7,0),"")</f>
        <v>12</v>
      </c>
      <c r="L464" s="0" t="n">
        <f aca="false">IF($A464&lt;&gt;"",(K464-1)*'Project Description'!$B$17+I464,"")</f>
        <v>23</v>
      </c>
      <c r="M464" s="0" t="n">
        <f aca="false">IF($A464&lt;&gt;"",($G464-1)*'Project Description'!$B$9+$F464,"")</f>
        <v>13</v>
      </c>
      <c r="N464" s="0" t="n">
        <f aca="false">IF($A464&lt;&gt;"",IF(VLOOKUP($B464,LineNames!$A$2:$C$111,3,0)="Yes",1,0),"")</f>
        <v>0</v>
      </c>
      <c r="O464" s="0" t="n">
        <f aca="false">IF($A464&lt;&gt;"",($H464-1)*'Project Description'!$B$10+$C464,"")</f>
        <v>103</v>
      </c>
    </row>
    <row collapsed="false" customFormat="false" customHeight="true" hidden="false" ht="13.3" outlineLevel="0" r="465">
      <c r="A465" s="0" t="n">
        <f aca="false">IF(d110cc_csv!$A465&lt;&gt;"",d110cc_csv!$A465,"")</f>
        <v>464</v>
      </c>
      <c r="B465" s="0" t="n">
        <f aca="false">IF($A465&lt;&gt;"",d110cc_csv!$C465,"")</f>
        <v>110</v>
      </c>
      <c r="C465" s="0" t="n">
        <f aca="false">IF($A465&lt;&gt;"",d110cc_csv!$D465,"")</f>
        <v>4</v>
      </c>
      <c r="D465" s="0" t="n">
        <f aca="false">IF($A465&lt;&gt;"",d110cc_csv!$E465,"")</f>
        <v>47</v>
      </c>
      <c r="E465" s="0" t="n">
        <f aca="false">IF($A465&lt;&gt;"",d110cc_csv!$F465,"")</f>
        <v>4</v>
      </c>
      <c r="F465" s="0" t="n">
        <f aca="false">IF($A465&lt;&gt;"",IF(MOD($C465,'Project Description'!$B$9)=0,'Project Description'!$B$9,MOD($C465,'Project Description'!$B$9)),"")</f>
        <v>4</v>
      </c>
      <c r="G465" s="0" t="n">
        <f aca="false">IF($A465&lt;&gt;"",IF(MOD($D465,'Project Description'!$B$7)=0,'Project Description'!$B$7,MOD($D465,'Project Description'!$B$7)),"")</f>
        <v>3</v>
      </c>
      <c r="H465" s="0" t="n">
        <f aca="false">IF($A465&lt;&gt;"",IF(MOD($D465,'Project Description'!$B$8)=0,'Project Description'!$B$8,MOD($D465,'Project Description'!$B$8)),"")</f>
        <v>11</v>
      </c>
      <c r="I465" s="0" t="n">
        <f aca="false">IF($A465&lt;&gt;"",ROUNDUP($C465/'Project Description'!$B$9,0),"")</f>
        <v>1</v>
      </c>
      <c r="J465" s="0" t="n">
        <f aca="false">IF($A465&lt;&gt;"",IF(MOD($A465,'Project Description'!$B$19)=0,'Project Description'!$B$19,MOD($A465,'Project Description'!$B$19)),"")</f>
        <v>24</v>
      </c>
      <c r="K465" s="16" t="n">
        <f aca="false">IF($A465&lt;&gt;"",ROUNDUP(D465/'Project Description'!$B$7,0),"")</f>
        <v>12</v>
      </c>
      <c r="L465" s="0" t="n">
        <f aca="false">IF($A465&lt;&gt;"",(K465-1)*'Project Description'!$B$17+I465,"")</f>
        <v>23</v>
      </c>
      <c r="M465" s="0" t="n">
        <f aca="false">IF($A465&lt;&gt;"",($G465-1)*'Project Description'!$B$9+$F465,"")</f>
        <v>14</v>
      </c>
      <c r="N465" s="0" t="n">
        <f aca="false">IF($A465&lt;&gt;"",IF(VLOOKUP($B465,LineNames!$A$2:$C$111,3,0)="Yes",1,0),"")</f>
        <v>1</v>
      </c>
      <c r="O465" s="0" t="n">
        <f aca="false">IF($A465&lt;&gt;"",($H465-1)*'Project Description'!$B$10+$C465,"")</f>
        <v>104</v>
      </c>
    </row>
    <row collapsed="false" customFormat="false" customHeight="true" hidden="false" ht="13.3" outlineLevel="0" r="466">
      <c r="A466" s="0" t="n">
        <f aca="false">IF(d110cc_csv!$A466&lt;&gt;"",d110cc_csv!$A466,"")</f>
        <v>465</v>
      </c>
      <c r="B466" s="0" t="n">
        <f aca="false">IF($A466&lt;&gt;"",d110cc_csv!$C466,"")</f>
        <v>109</v>
      </c>
      <c r="C466" s="0" t="n">
        <f aca="false">IF($A466&lt;&gt;"",d110cc_csv!$D466,"")</f>
        <v>5</v>
      </c>
      <c r="D466" s="0" t="n">
        <f aca="false">IF($A466&lt;&gt;"",d110cc_csv!$E466,"")</f>
        <v>47</v>
      </c>
      <c r="E466" s="0" t="n">
        <f aca="false">IF($A466&lt;&gt;"",d110cc_csv!$F466,"")</f>
        <v>4</v>
      </c>
      <c r="F466" s="0" t="n">
        <f aca="false">IF($A466&lt;&gt;"",IF(MOD($C466,'Project Description'!$B$9)=0,'Project Description'!$B$9,MOD($C466,'Project Description'!$B$9)),"")</f>
        <v>5</v>
      </c>
      <c r="G466" s="0" t="n">
        <f aca="false">IF($A466&lt;&gt;"",IF(MOD($D466,'Project Description'!$B$7)=0,'Project Description'!$B$7,MOD($D466,'Project Description'!$B$7)),"")</f>
        <v>3</v>
      </c>
      <c r="H466" s="0" t="n">
        <f aca="false">IF($A466&lt;&gt;"",IF(MOD($D466,'Project Description'!$B$8)=0,'Project Description'!$B$8,MOD($D466,'Project Description'!$B$8)),"")</f>
        <v>11</v>
      </c>
      <c r="I466" s="0" t="n">
        <f aca="false">IF($A466&lt;&gt;"",ROUNDUP($C466/'Project Description'!$B$9,0),"")</f>
        <v>1</v>
      </c>
      <c r="J466" s="0" t="n">
        <f aca="false">IF($A466&lt;&gt;"",IF(MOD($A466,'Project Description'!$B$19)=0,'Project Description'!$B$19,MOD($A466,'Project Description'!$B$19)),"")</f>
        <v>25</v>
      </c>
      <c r="K466" s="16" t="n">
        <f aca="false">IF($A466&lt;&gt;"",ROUNDUP(D466/'Project Description'!$B$7,0),"")</f>
        <v>12</v>
      </c>
      <c r="L466" s="0" t="n">
        <f aca="false">IF($A466&lt;&gt;"",(K466-1)*'Project Description'!$B$17+I466,"")</f>
        <v>23</v>
      </c>
      <c r="M466" s="0" t="n">
        <f aca="false">IF($A466&lt;&gt;"",($G466-1)*'Project Description'!$B$9+$F466,"")</f>
        <v>15</v>
      </c>
      <c r="N466" s="0" t="n">
        <f aca="false">IF($A466&lt;&gt;"",IF(VLOOKUP($B466,LineNames!$A$2:$C$111,3,0)="Yes",1,0),"")</f>
        <v>1</v>
      </c>
      <c r="O466" s="0" t="n">
        <f aca="false">IF($A466&lt;&gt;"",($H466-1)*'Project Description'!$B$10+$C466,"")</f>
        <v>105</v>
      </c>
    </row>
    <row collapsed="false" customFormat="false" customHeight="true" hidden="false" ht="13.3" outlineLevel="0" r="467">
      <c r="A467" s="0" t="n">
        <f aca="false">IF(d110cc_csv!$A467&lt;&gt;"",d110cc_csv!$A467,"")</f>
        <v>466</v>
      </c>
      <c r="B467" s="0" t="n">
        <f aca="false">IF($A467&lt;&gt;"",d110cc_csv!$C467,"")</f>
        <v>48</v>
      </c>
      <c r="C467" s="0" t="n">
        <f aca="false">IF($A467&lt;&gt;"",d110cc_csv!$D467,"")</f>
        <v>6</v>
      </c>
      <c r="D467" s="0" t="n">
        <f aca="false">IF($A467&lt;&gt;"",d110cc_csv!$E467,"")</f>
        <v>47</v>
      </c>
      <c r="E467" s="0" t="n">
        <f aca="false">IF($A467&lt;&gt;"",d110cc_csv!$F467,"")</f>
        <v>4</v>
      </c>
      <c r="F467" s="0" t="n">
        <f aca="false">IF($A467&lt;&gt;"",IF(MOD($C467,'Project Description'!$B$9)=0,'Project Description'!$B$9,MOD($C467,'Project Description'!$B$9)),"")</f>
        <v>1</v>
      </c>
      <c r="G467" s="0" t="n">
        <f aca="false">IF($A467&lt;&gt;"",IF(MOD($D467,'Project Description'!$B$7)=0,'Project Description'!$B$7,MOD($D467,'Project Description'!$B$7)),"")</f>
        <v>3</v>
      </c>
      <c r="H467" s="0" t="n">
        <f aca="false">IF($A467&lt;&gt;"",IF(MOD($D467,'Project Description'!$B$8)=0,'Project Description'!$B$8,MOD($D467,'Project Description'!$B$8)),"")</f>
        <v>11</v>
      </c>
      <c r="I467" s="0" t="n">
        <f aca="false">IF($A467&lt;&gt;"",ROUNDUP($C467/'Project Description'!$B$9,0),"")</f>
        <v>2</v>
      </c>
      <c r="J467" s="0" t="n">
        <f aca="false">IF($A467&lt;&gt;"",IF(MOD($A467,'Project Description'!$B$19)=0,'Project Description'!$B$19,MOD($A467,'Project Description'!$B$19)),"")</f>
        <v>26</v>
      </c>
      <c r="K467" s="16" t="n">
        <f aca="false">IF($A467&lt;&gt;"",ROUNDUP(D467/'Project Description'!$B$7,0),"")</f>
        <v>12</v>
      </c>
      <c r="L467" s="0" t="n">
        <f aca="false">IF($A467&lt;&gt;"",(K467-1)*'Project Description'!$B$17+I467,"")</f>
        <v>24</v>
      </c>
      <c r="M467" s="0" t="n">
        <f aca="false">IF($A467&lt;&gt;"",($G467-1)*'Project Description'!$B$9+$F467,"")</f>
        <v>11</v>
      </c>
      <c r="N467" s="0" t="n">
        <f aca="false">IF($A467&lt;&gt;"",IF(VLOOKUP($B467,LineNames!$A$2:$C$111,3,0)="Yes",1,0),"")</f>
        <v>0</v>
      </c>
      <c r="O467" s="0" t="n">
        <f aca="false">IF($A467&lt;&gt;"",($H467-1)*'Project Description'!$B$10+$C467,"")</f>
        <v>106</v>
      </c>
    </row>
    <row collapsed="false" customFormat="false" customHeight="true" hidden="false" ht="13.3" outlineLevel="0" r="468">
      <c r="A468" s="0" t="n">
        <f aca="false">IF(d110cc_csv!$A468&lt;&gt;"",d110cc_csv!$A468,"")</f>
        <v>467</v>
      </c>
      <c r="B468" s="0" t="n">
        <f aca="false">IF($A468&lt;&gt;"",d110cc_csv!$C468,"")</f>
        <v>42</v>
      </c>
      <c r="C468" s="0" t="n">
        <f aca="false">IF($A468&lt;&gt;"",d110cc_csv!$D468,"")</f>
        <v>7</v>
      </c>
      <c r="D468" s="0" t="n">
        <f aca="false">IF($A468&lt;&gt;"",d110cc_csv!$E468,"")</f>
        <v>47</v>
      </c>
      <c r="E468" s="0" t="n">
        <f aca="false">IF($A468&lt;&gt;"",d110cc_csv!$F468,"")</f>
        <v>4</v>
      </c>
      <c r="F468" s="0" t="n">
        <f aca="false">IF($A468&lt;&gt;"",IF(MOD($C468,'Project Description'!$B$9)=0,'Project Description'!$B$9,MOD($C468,'Project Description'!$B$9)),"")</f>
        <v>2</v>
      </c>
      <c r="G468" s="0" t="n">
        <f aca="false">IF($A468&lt;&gt;"",IF(MOD($D468,'Project Description'!$B$7)=0,'Project Description'!$B$7,MOD($D468,'Project Description'!$B$7)),"")</f>
        <v>3</v>
      </c>
      <c r="H468" s="0" t="n">
        <f aca="false">IF($A468&lt;&gt;"",IF(MOD($D468,'Project Description'!$B$8)=0,'Project Description'!$B$8,MOD($D468,'Project Description'!$B$8)),"")</f>
        <v>11</v>
      </c>
      <c r="I468" s="0" t="n">
        <f aca="false">IF($A468&lt;&gt;"",ROUNDUP($C468/'Project Description'!$B$9,0),"")</f>
        <v>2</v>
      </c>
      <c r="J468" s="0" t="n">
        <f aca="false">IF($A468&lt;&gt;"",IF(MOD($A468,'Project Description'!$B$19)=0,'Project Description'!$B$19,MOD($A468,'Project Description'!$B$19)),"")</f>
        <v>27</v>
      </c>
      <c r="K468" s="16" t="n">
        <f aca="false">IF($A468&lt;&gt;"",ROUNDUP(D468/'Project Description'!$B$7,0),"")</f>
        <v>12</v>
      </c>
      <c r="L468" s="0" t="n">
        <f aca="false">IF($A468&lt;&gt;"",(K468-1)*'Project Description'!$B$17+I468,"")</f>
        <v>24</v>
      </c>
      <c r="M468" s="0" t="n">
        <f aca="false">IF($A468&lt;&gt;"",($G468-1)*'Project Description'!$B$9+$F468,"")</f>
        <v>12</v>
      </c>
      <c r="N468" s="0" t="n">
        <f aca="false">IF($A468&lt;&gt;"",IF(VLOOKUP($B468,LineNames!$A$2:$C$111,3,0)="Yes",1,0),"")</f>
        <v>0</v>
      </c>
      <c r="O468" s="0" t="n">
        <f aca="false">IF($A468&lt;&gt;"",($H468-1)*'Project Description'!$B$10+$C468,"")</f>
        <v>107</v>
      </c>
    </row>
    <row collapsed="false" customFormat="false" customHeight="true" hidden="false" ht="13.3" outlineLevel="0" r="469">
      <c r="A469" s="0" t="n">
        <f aca="false">IF(d110cc_csv!$A469&lt;&gt;"",d110cc_csv!$A469,"")</f>
        <v>468</v>
      </c>
      <c r="B469" s="0" t="n">
        <f aca="false">IF($A469&lt;&gt;"",d110cc_csv!$C469,"")</f>
        <v>89</v>
      </c>
      <c r="C469" s="0" t="n">
        <f aca="false">IF($A469&lt;&gt;"",d110cc_csv!$D469,"")</f>
        <v>8</v>
      </c>
      <c r="D469" s="0" t="n">
        <f aca="false">IF($A469&lt;&gt;"",d110cc_csv!$E469,"")</f>
        <v>47</v>
      </c>
      <c r="E469" s="0" t="n">
        <f aca="false">IF($A469&lt;&gt;"",d110cc_csv!$F469,"")</f>
        <v>4</v>
      </c>
      <c r="F469" s="0" t="n">
        <f aca="false">IF($A469&lt;&gt;"",IF(MOD($C469,'Project Description'!$B$9)=0,'Project Description'!$B$9,MOD($C469,'Project Description'!$B$9)),"")</f>
        <v>3</v>
      </c>
      <c r="G469" s="0" t="n">
        <f aca="false">IF($A469&lt;&gt;"",IF(MOD($D469,'Project Description'!$B$7)=0,'Project Description'!$B$7,MOD($D469,'Project Description'!$B$7)),"")</f>
        <v>3</v>
      </c>
      <c r="H469" s="0" t="n">
        <f aca="false">IF($A469&lt;&gt;"",IF(MOD($D469,'Project Description'!$B$8)=0,'Project Description'!$B$8,MOD($D469,'Project Description'!$B$8)),"")</f>
        <v>11</v>
      </c>
      <c r="I469" s="0" t="n">
        <f aca="false">IF($A469&lt;&gt;"",ROUNDUP($C469/'Project Description'!$B$9,0),"")</f>
        <v>2</v>
      </c>
      <c r="J469" s="0" t="n">
        <f aca="false">IF($A469&lt;&gt;"",IF(MOD($A469,'Project Description'!$B$19)=0,'Project Description'!$B$19,MOD($A469,'Project Description'!$B$19)),"")</f>
        <v>28</v>
      </c>
      <c r="K469" s="16" t="n">
        <f aca="false">IF($A469&lt;&gt;"",ROUNDUP(D469/'Project Description'!$B$7,0),"")</f>
        <v>12</v>
      </c>
      <c r="L469" s="0" t="n">
        <f aca="false">IF($A469&lt;&gt;"",(K469-1)*'Project Description'!$B$17+I469,"")</f>
        <v>24</v>
      </c>
      <c r="M469" s="0" t="n">
        <f aca="false">IF($A469&lt;&gt;"",($G469-1)*'Project Description'!$B$9+$F469,"")</f>
        <v>13</v>
      </c>
      <c r="N469" s="0" t="n">
        <f aca="false">IF($A469&lt;&gt;"",IF(VLOOKUP($B469,LineNames!$A$2:$C$111,3,0)="Yes",1,0),"")</f>
        <v>0</v>
      </c>
      <c r="O469" s="0" t="n">
        <f aca="false">IF($A469&lt;&gt;"",($H469-1)*'Project Description'!$B$10+$C469,"")</f>
        <v>108</v>
      </c>
    </row>
    <row collapsed="false" customFormat="false" customHeight="true" hidden="false" ht="13.3" outlineLevel="0" r="470">
      <c r="A470" s="0" t="n">
        <f aca="false">IF(d110cc_csv!$A470&lt;&gt;"",d110cc_csv!$A470,"")</f>
        <v>469</v>
      </c>
      <c r="B470" s="0" t="n">
        <f aca="false">IF($A470&lt;&gt;"",d110cc_csv!$C470,"")</f>
        <v>7</v>
      </c>
      <c r="C470" s="0" t="n">
        <f aca="false">IF($A470&lt;&gt;"",d110cc_csv!$D470,"")</f>
        <v>9</v>
      </c>
      <c r="D470" s="0" t="n">
        <f aca="false">IF($A470&lt;&gt;"",d110cc_csv!$E470,"")</f>
        <v>47</v>
      </c>
      <c r="E470" s="0" t="n">
        <f aca="false">IF($A470&lt;&gt;"",d110cc_csv!$F470,"")</f>
        <v>4</v>
      </c>
      <c r="F470" s="0" t="n">
        <f aca="false">IF($A470&lt;&gt;"",IF(MOD($C470,'Project Description'!$B$9)=0,'Project Description'!$B$9,MOD($C470,'Project Description'!$B$9)),"")</f>
        <v>4</v>
      </c>
      <c r="G470" s="0" t="n">
        <f aca="false">IF($A470&lt;&gt;"",IF(MOD($D470,'Project Description'!$B$7)=0,'Project Description'!$B$7,MOD($D470,'Project Description'!$B$7)),"")</f>
        <v>3</v>
      </c>
      <c r="H470" s="0" t="n">
        <f aca="false">IF($A470&lt;&gt;"",IF(MOD($D470,'Project Description'!$B$8)=0,'Project Description'!$B$8,MOD($D470,'Project Description'!$B$8)),"")</f>
        <v>11</v>
      </c>
      <c r="I470" s="0" t="n">
        <f aca="false">IF($A470&lt;&gt;"",ROUNDUP($C470/'Project Description'!$B$9,0),"")</f>
        <v>2</v>
      </c>
      <c r="J470" s="0" t="n">
        <f aca="false">IF($A470&lt;&gt;"",IF(MOD($A470,'Project Description'!$B$19)=0,'Project Description'!$B$19,MOD($A470,'Project Description'!$B$19)),"")</f>
        <v>29</v>
      </c>
      <c r="K470" s="16" t="n">
        <f aca="false">IF($A470&lt;&gt;"",ROUNDUP(D470/'Project Description'!$B$7,0),"")</f>
        <v>12</v>
      </c>
      <c r="L470" s="0" t="n">
        <f aca="false">IF($A470&lt;&gt;"",(K470-1)*'Project Description'!$B$17+I470,"")</f>
        <v>24</v>
      </c>
      <c r="M470" s="0" t="n">
        <f aca="false">IF($A470&lt;&gt;"",($G470-1)*'Project Description'!$B$9+$F470,"")</f>
        <v>14</v>
      </c>
      <c r="N470" s="0" t="n">
        <f aca="false">IF($A470&lt;&gt;"",IF(VLOOKUP($B470,LineNames!$A$2:$C$111,3,0)="Yes",1,0),"")</f>
        <v>0</v>
      </c>
      <c r="O470" s="0" t="n">
        <f aca="false">IF($A470&lt;&gt;"",($H470-1)*'Project Description'!$B$10+$C470,"")</f>
        <v>109</v>
      </c>
    </row>
    <row collapsed="false" customFormat="false" customHeight="true" hidden="false" ht="13.3" outlineLevel="0" r="471">
      <c r="A471" s="0" t="n">
        <f aca="false">IF(d110cc_csv!$A471&lt;&gt;"",d110cc_csv!$A471,"")</f>
        <v>470</v>
      </c>
      <c r="B471" s="0" t="n">
        <f aca="false">IF($A471&lt;&gt;"",d110cc_csv!$C471,"")</f>
        <v>47</v>
      </c>
      <c r="C471" s="0" t="n">
        <f aca="false">IF($A471&lt;&gt;"",d110cc_csv!$D471,"")</f>
        <v>10</v>
      </c>
      <c r="D471" s="0" t="n">
        <f aca="false">IF($A471&lt;&gt;"",d110cc_csv!$E471,"")</f>
        <v>47</v>
      </c>
      <c r="E471" s="0" t="n">
        <f aca="false">IF($A471&lt;&gt;"",d110cc_csv!$F471,"")</f>
        <v>4</v>
      </c>
      <c r="F471" s="0" t="n">
        <f aca="false">IF($A471&lt;&gt;"",IF(MOD($C471,'Project Description'!$B$9)=0,'Project Description'!$B$9,MOD($C471,'Project Description'!$B$9)),"")</f>
        <v>5</v>
      </c>
      <c r="G471" s="0" t="n">
        <f aca="false">IF($A471&lt;&gt;"",IF(MOD($D471,'Project Description'!$B$7)=0,'Project Description'!$B$7,MOD($D471,'Project Description'!$B$7)),"")</f>
        <v>3</v>
      </c>
      <c r="H471" s="0" t="n">
        <f aca="false">IF($A471&lt;&gt;"",IF(MOD($D471,'Project Description'!$B$8)=0,'Project Description'!$B$8,MOD($D471,'Project Description'!$B$8)),"")</f>
        <v>11</v>
      </c>
      <c r="I471" s="0" t="n">
        <f aca="false">IF($A471&lt;&gt;"",ROUNDUP($C471/'Project Description'!$B$9,0),"")</f>
        <v>2</v>
      </c>
      <c r="J471" s="0" t="n">
        <f aca="false">IF($A471&lt;&gt;"",IF(MOD($A471,'Project Description'!$B$19)=0,'Project Description'!$B$19,MOD($A471,'Project Description'!$B$19)),"")</f>
        <v>30</v>
      </c>
      <c r="K471" s="16" t="n">
        <f aca="false">IF($A471&lt;&gt;"",ROUNDUP(D471/'Project Description'!$B$7,0),"")</f>
        <v>12</v>
      </c>
      <c r="L471" s="0" t="n">
        <f aca="false">IF($A471&lt;&gt;"",(K471-1)*'Project Description'!$B$17+I471,"")</f>
        <v>24</v>
      </c>
      <c r="M471" s="0" t="n">
        <f aca="false">IF($A471&lt;&gt;"",($G471-1)*'Project Description'!$B$9+$F471,"")</f>
        <v>15</v>
      </c>
      <c r="N471" s="0" t="n">
        <f aca="false">IF($A471&lt;&gt;"",IF(VLOOKUP($B471,LineNames!$A$2:$C$111,3,0)="Yes",1,0),"")</f>
        <v>0</v>
      </c>
      <c r="O471" s="0" t="n">
        <f aca="false">IF($A471&lt;&gt;"",($H471-1)*'Project Description'!$B$10+$C471,"")</f>
        <v>110</v>
      </c>
    </row>
    <row collapsed="false" customFormat="false" customHeight="true" hidden="false" ht="13.3" outlineLevel="0" r="472">
      <c r="A472" s="0" t="n">
        <f aca="false">IF(d110cc_csv!$A472&lt;&gt;"",d110cc_csv!$A472,"")</f>
        <v>471</v>
      </c>
      <c r="B472" s="0" t="n">
        <f aca="false">IF($A472&lt;&gt;"",d110cc_csv!$C472,"")</f>
        <v>40</v>
      </c>
      <c r="C472" s="0" t="n">
        <f aca="false">IF($A472&lt;&gt;"",d110cc_csv!$D472,"")</f>
        <v>1</v>
      </c>
      <c r="D472" s="0" t="n">
        <f aca="false">IF($A472&lt;&gt;"",d110cc_csv!$E472,"")</f>
        <v>48</v>
      </c>
      <c r="E472" s="0" t="n">
        <f aca="false">IF($A472&lt;&gt;"",d110cc_csv!$F472,"")</f>
        <v>4</v>
      </c>
      <c r="F472" s="0" t="n">
        <f aca="false">IF($A472&lt;&gt;"",IF(MOD($C472,'Project Description'!$B$9)=0,'Project Description'!$B$9,MOD($C472,'Project Description'!$B$9)),"")</f>
        <v>1</v>
      </c>
      <c r="G472" s="0" t="n">
        <f aca="false">IF($A472&lt;&gt;"",IF(MOD($D472,'Project Description'!$B$7)=0,'Project Description'!$B$7,MOD($D472,'Project Description'!$B$7)),"")</f>
        <v>4</v>
      </c>
      <c r="H472" s="0" t="n">
        <f aca="false">IF($A472&lt;&gt;"",IF(MOD($D472,'Project Description'!$B$8)=0,'Project Description'!$B$8,MOD($D472,'Project Description'!$B$8)),"")</f>
        <v>12</v>
      </c>
      <c r="I472" s="0" t="n">
        <f aca="false">IF($A472&lt;&gt;"",ROUNDUP($C472/'Project Description'!$B$9,0),"")</f>
        <v>1</v>
      </c>
      <c r="J472" s="0" t="n">
        <f aca="false">IF($A472&lt;&gt;"",IF(MOD($A472,'Project Description'!$B$19)=0,'Project Description'!$B$19,MOD($A472,'Project Description'!$B$19)),"")</f>
        <v>31</v>
      </c>
      <c r="K472" s="16" t="n">
        <f aca="false">IF($A472&lt;&gt;"",ROUNDUP(D472/'Project Description'!$B$7,0),"")</f>
        <v>12</v>
      </c>
      <c r="L472" s="0" t="n">
        <f aca="false">IF($A472&lt;&gt;"",(K472-1)*'Project Description'!$B$17+I472,"")</f>
        <v>23</v>
      </c>
      <c r="M472" s="0" t="n">
        <f aca="false">IF($A472&lt;&gt;"",($G472-1)*'Project Description'!$B$9+$F472,"")</f>
        <v>16</v>
      </c>
      <c r="N472" s="0" t="n">
        <f aca="false">IF($A472&lt;&gt;"",IF(VLOOKUP($B472,LineNames!$A$2:$C$111,3,0)="Yes",1,0),"")</f>
        <v>0</v>
      </c>
      <c r="O472" s="0" t="n">
        <f aca="false">IF($A472&lt;&gt;"",($H472-1)*'Project Description'!$B$10+$C472,"")</f>
        <v>111</v>
      </c>
    </row>
    <row collapsed="false" customFormat="false" customHeight="true" hidden="false" ht="13.3" outlineLevel="0" r="473">
      <c r="A473" s="0" t="n">
        <f aca="false">IF(d110cc_csv!$A473&lt;&gt;"",d110cc_csv!$A473,"")</f>
        <v>472</v>
      </c>
      <c r="B473" s="0" t="n">
        <f aca="false">IF($A473&lt;&gt;"",d110cc_csv!$C473,"")</f>
        <v>71</v>
      </c>
      <c r="C473" s="0" t="n">
        <f aca="false">IF($A473&lt;&gt;"",d110cc_csv!$D473,"")</f>
        <v>2</v>
      </c>
      <c r="D473" s="0" t="n">
        <f aca="false">IF($A473&lt;&gt;"",d110cc_csv!$E473,"")</f>
        <v>48</v>
      </c>
      <c r="E473" s="0" t="n">
        <f aca="false">IF($A473&lt;&gt;"",d110cc_csv!$F473,"")</f>
        <v>4</v>
      </c>
      <c r="F473" s="0" t="n">
        <f aca="false">IF($A473&lt;&gt;"",IF(MOD($C473,'Project Description'!$B$9)=0,'Project Description'!$B$9,MOD($C473,'Project Description'!$B$9)),"")</f>
        <v>2</v>
      </c>
      <c r="G473" s="0" t="n">
        <f aca="false">IF($A473&lt;&gt;"",IF(MOD($D473,'Project Description'!$B$7)=0,'Project Description'!$B$7,MOD($D473,'Project Description'!$B$7)),"")</f>
        <v>4</v>
      </c>
      <c r="H473" s="0" t="n">
        <f aca="false">IF($A473&lt;&gt;"",IF(MOD($D473,'Project Description'!$B$8)=0,'Project Description'!$B$8,MOD($D473,'Project Description'!$B$8)),"")</f>
        <v>12</v>
      </c>
      <c r="I473" s="0" t="n">
        <f aca="false">IF($A473&lt;&gt;"",ROUNDUP($C473/'Project Description'!$B$9,0),"")</f>
        <v>1</v>
      </c>
      <c r="J473" s="0" t="n">
        <f aca="false">IF($A473&lt;&gt;"",IF(MOD($A473,'Project Description'!$B$19)=0,'Project Description'!$B$19,MOD($A473,'Project Description'!$B$19)),"")</f>
        <v>32</v>
      </c>
      <c r="K473" s="16" t="n">
        <f aca="false">IF($A473&lt;&gt;"",ROUNDUP(D473/'Project Description'!$B$7,0),"")</f>
        <v>12</v>
      </c>
      <c r="L473" s="0" t="n">
        <f aca="false">IF($A473&lt;&gt;"",(K473-1)*'Project Description'!$B$17+I473,"")</f>
        <v>23</v>
      </c>
      <c r="M473" s="0" t="n">
        <f aca="false">IF($A473&lt;&gt;"",($G473-1)*'Project Description'!$B$9+$F473,"")</f>
        <v>17</v>
      </c>
      <c r="N473" s="0" t="n">
        <f aca="false">IF($A473&lt;&gt;"",IF(VLOOKUP($B473,LineNames!$A$2:$C$111,3,0)="Yes",1,0),"")</f>
        <v>0</v>
      </c>
      <c r="O473" s="0" t="n">
        <f aca="false">IF($A473&lt;&gt;"",($H473-1)*'Project Description'!$B$10+$C473,"")</f>
        <v>112</v>
      </c>
    </row>
    <row collapsed="false" customFormat="false" customHeight="true" hidden="false" ht="13.3" outlineLevel="0" r="474">
      <c r="A474" s="0" t="n">
        <f aca="false">IF(d110cc_csv!$A474&lt;&gt;"",d110cc_csv!$A474,"")</f>
        <v>473</v>
      </c>
      <c r="B474" s="0" t="n">
        <f aca="false">IF($A474&lt;&gt;"",d110cc_csv!$C474,"")</f>
        <v>103</v>
      </c>
      <c r="C474" s="0" t="n">
        <f aca="false">IF($A474&lt;&gt;"",d110cc_csv!$D474,"")</f>
        <v>3</v>
      </c>
      <c r="D474" s="0" t="n">
        <f aca="false">IF($A474&lt;&gt;"",d110cc_csv!$E474,"")</f>
        <v>48</v>
      </c>
      <c r="E474" s="0" t="n">
        <f aca="false">IF($A474&lt;&gt;"",d110cc_csv!$F474,"")</f>
        <v>4</v>
      </c>
      <c r="F474" s="0" t="n">
        <f aca="false">IF($A474&lt;&gt;"",IF(MOD($C474,'Project Description'!$B$9)=0,'Project Description'!$B$9,MOD($C474,'Project Description'!$B$9)),"")</f>
        <v>3</v>
      </c>
      <c r="G474" s="0" t="n">
        <f aca="false">IF($A474&lt;&gt;"",IF(MOD($D474,'Project Description'!$B$7)=0,'Project Description'!$B$7,MOD($D474,'Project Description'!$B$7)),"")</f>
        <v>4</v>
      </c>
      <c r="H474" s="0" t="n">
        <f aca="false">IF($A474&lt;&gt;"",IF(MOD($D474,'Project Description'!$B$8)=0,'Project Description'!$B$8,MOD($D474,'Project Description'!$B$8)),"")</f>
        <v>12</v>
      </c>
      <c r="I474" s="0" t="n">
        <f aca="false">IF($A474&lt;&gt;"",ROUNDUP($C474/'Project Description'!$B$9,0),"")</f>
        <v>1</v>
      </c>
      <c r="J474" s="0" t="n">
        <f aca="false">IF($A474&lt;&gt;"",IF(MOD($A474,'Project Description'!$B$19)=0,'Project Description'!$B$19,MOD($A474,'Project Description'!$B$19)),"")</f>
        <v>33</v>
      </c>
      <c r="K474" s="16" t="n">
        <f aca="false">IF($A474&lt;&gt;"",ROUNDUP(D474/'Project Description'!$B$7,0),"")</f>
        <v>12</v>
      </c>
      <c r="L474" s="0" t="n">
        <f aca="false">IF($A474&lt;&gt;"",(K474-1)*'Project Description'!$B$17+I474,"")</f>
        <v>23</v>
      </c>
      <c r="M474" s="0" t="n">
        <f aca="false">IF($A474&lt;&gt;"",($G474-1)*'Project Description'!$B$9+$F474,"")</f>
        <v>18</v>
      </c>
      <c r="N474" s="0" t="n">
        <f aca="false">IF($A474&lt;&gt;"",IF(VLOOKUP($B474,LineNames!$A$2:$C$111,3,0)="Yes",1,0),"")</f>
        <v>0</v>
      </c>
      <c r="O474" s="0" t="n">
        <f aca="false">IF($A474&lt;&gt;"",($H474-1)*'Project Description'!$B$10+$C474,"")</f>
        <v>113</v>
      </c>
    </row>
    <row collapsed="false" customFormat="false" customHeight="true" hidden="false" ht="13.3" outlineLevel="0" r="475">
      <c r="A475" s="0" t="n">
        <f aca="false">IF(d110cc_csv!$A475&lt;&gt;"",d110cc_csv!$A475,"")</f>
        <v>474</v>
      </c>
      <c r="B475" s="0" t="n">
        <f aca="false">IF($A475&lt;&gt;"",d110cc_csv!$C475,"")</f>
        <v>97</v>
      </c>
      <c r="C475" s="0" t="n">
        <f aca="false">IF($A475&lt;&gt;"",d110cc_csv!$D475,"")</f>
        <v>4</v>
      </c>
      <c r="D475" s="0" t="n">
        <f aca="false">IF($A475&lt;&gt;"",d110cc_csv!$E475,"")</f>
        <v>48</v>
      </c>
      <c r="E475" s="0" t="n">
        <f aca="false">IF($A475&lt;&gt;"",d110cc_csv!$F475,"")</f>
        <v>4</v>
      </c>
      <c r="F475" s="0" t="n">
        <f aca="false">IF($A475&lt;&gt;"",IF(MOD($C475,'Project Description'!$B$9)=0,'Project Description'!$B$9,MOD($C475,'Project Description'!$B$9)),"")</f>
        <v>4</v>
      </c>
      <c r="G475" s="0" t="n">
        <f aca="false">IF($A475&lt;&gt;"",IF(MOD($D475,'Project Description'!$B$7)=0,'Project Description'!$B$7,MOD($D475,'Project Description'!$B$7)),"")</f>
        <v>4</v>
      </c>
      <c r="H475" s="0" t="n">
        <f aca="false">IF($A475&lt;&gt;"",IF(MOD($D475,'Project Description'!$B$8)=0,'Project Description'!$B$8,MOD($D475,'Project Description'!$B$8)),"")</f>
        <v>12</v>
      </c>
      <c r="I475" s="0" t="n">
        <f aca="false">IF($A475&lt;&gt;"",ROUNDUP($C475/'Project Description'!$B$9,0),"")</f>
        <v>1</v>
      </c>
      <c r="J475" s="0" t="n">
        <f aca="false">IF($A475&lt;&gt;"",IF(MOD($A475,'Project Description'!$B$19)=0,'Project Description'!$B$19,MOD($A475,'Project Description'!$B$19)),"")</f>
        <v>34</v>
      </c>
      <c r="K475" s="16" t="n">
        <f aca="false">IF($A475&lt;&gt;"",ROUNDUP(D475/'Project Description'!$B$7,0),"")</f>
        <v>12</v>
      </c>
      <c r="L475" s="0" t="n">
        <f aca="false">IF($A475&lt;&gt;"",(K475-1)*'Project Description'!$B$17+I475,"")</f>
        <v>23</v>
      </c>
      <c r="M475" s="0" t="n">
        <f aca="false">IF($A475&lt;&gt;"",($G475-1)*'Project Description'!$B$9+$F475,"")</f>
        <v>19</v>
      </c>
      <c r="N475" s="0" t="n">
        <f aca="false">IF($A475&lt;&gt;"",IF(VLOOKUP($B475,LineNames!$A$2:$C$111,3,0)="Yes",1,0),"")</f>
        <v>0</v>
      </c>
      <c r="O475" s="0" t="n">
        <f aca="false">IF($A475&lt;&gt;"",($H475-1)*'Project Description'!$B$10+$C475,"")</f>
        <v>114</v>
      </c>
    </row>
    <row collapsed="false" customFormat="false" customHeight="true" hidden="false" ht="13.3" outlineLevel="0" r="476">
      <c r="A476" s="0" t="n">
        <f aca="false">IF(d110cc_csv!$A476&lt;&gt;"",d110cc_csv!$A476,"")</f>
        <v>475</v>
      </c>
      <c r="B476" s="0" t="n">
        <f aca="false">IF($A476&lt;&gt;"",d110cc_csv!$C476,"")</f>
        <v>32</v>
      </c>
      <c r="C476" s="0" t="n">
        <f aca="false">IF($A476&lt;&gt;"",d110cc_csv!$D476,"")</f>
        <v>5</v>
      </c>
      <c r="D476" s="0" t="n">
        <f aca="false">IF($A476&lt;&gt;"",d110cc_csv!$E476,"")</f>
        <v>48</v>
      </c>
      <c r="E476" s="0" t="n">
        <f aca="false">IF($A476&lt;&gt;"",d110cc_csv!$F476,"")</f>
        <v>4</v>
      </c>
      <c r="F476" s="0" t="n">
        <f aca="false">IF($A476&lt;&gt;"",IF(MOD($C476,'Project Description'!$B$9)=0,'Project Description'!$B$9,MOD($C476,'Project Description'!$B$9)),"")</f>
        <v>5</v>
      </c>
      <c r="G476" s="0" t="n">
        <f aca="false">IF($A476&lt;&gt;"",IF(MOD($D476,'Project Description'!$B$7)=0,'Project Description'!$B$7,MOD($D476,'Project Description'!$B$7)),"")</f>
        <v>4</v>
      </c>
      <c r="H476" s="0" t="n">
        <f aca="false">IF($A476&lt;&gt;"",IF(MOD($D476,'Project Description'!$B$8)=0,'Project Description'!$B$8,MOD($D476,'Project Description'!$B$8)),"")</f>
        <v>12</v>
      </c>
      <c r="I476" s="0" t="n">
        <f aca="false">IF($A476&lt;&gt;"",ROUNDUP($C476/'Project Description'!$B$9,0),"")</f>
        <v>1</v>
      </c>
      <c r="J476" s="0" t="n">
        <f aca="false">IF($A476&lt;&gt;"",IF(MOD($A476,'Project Description'!$B$19)=0,'Project Description'!$B$19,MOD($A476,'Project Description'!$B$19)),"")</f>
        <v>35</v>
      </c>
      <c r="K476" s="16" t="n">
        <f aca="false">IF($A476&lt;&gt;"",ROUNDUP(D476/'Project Description'!$B$7,0),"")</f>
        <v>12</v>
      </c>
      <c r="L476" s="0" t="n">
        <f aca="false">IF($A476&lt;&gt;"",(K476-1)*'Project Description'!$B$17+I476,"")</f>
        <v>23</v>
      </c>
      <c r="M476" s="0" t="n">
        <f aca="false">IF($A476&lt;&gt;"",($G476-1)*'Project Description'!$B$9+$F476,"")</f>
        <v>20</v>
      </c>
      <c r="N476" s="0" t="n">
        <f aca="false">IF($A476&lt;&gt;"",IF(VLOOKUP($B476,LineNames!$A$2:$C$111,3,0)="Yes",1,0),"")</f>
        <v>0</v>
      </c>
      <c r="O476" s="0" t="n">
        <f aca="false">IF($A476&lt;&gt;"",($H476-1)*'Project Description'!$B$10+$C476,"")</f>
        <v>115</v>
      </c>
    </row>
    <row collapsed="false" customFormat="false" customHeight="true" hidden="false" ht="13.3" outlineLevel="0" r="477">
      <c r="A477" s="0" t="n">
        <f aca="false">IF(d110cc_csv!$A477&lt;&gt;"",d110cc_csv!$A477,"")</f>
        <v>476</v>
      </c>
      <c r="B477" s="0" t="n">
        <f aca="false">IF($A477&lt;&gt;"",d110cc_csv!$C477,"")</f>
        <v>106</v>
      </c>
      <c r="C477" s="0" t="n">
        <f aca="false">IF($A477&lt;&gt;"",d110cc_csv!$D477,"")</f>
        <v>6</v>
      </c>
      <c r="D477" s="0" t="n">
        <f aca="false">IF($A477&lt;&gt;"",d110cc_csv!$E477,"")</f>
        <v>48</v>
      </c>
      <c r="E477" s="0" t="n">
        <f aca="false">IF($A477&lt;&gt;"",d110cc_csv!$F477,"")</f>
        <v>4</v>
      </c>
      <c r="F477" s="0" t="n">
        <f aca="false">IF($A477&lt;&gt;"",IF(MOD($C477,'Project Description'!$B$9)=0,'Project Description'!$B$9,MOD($C477,'Project Description'!$B$9)),"")</f>
        <v>1</v>
      </c>
      <c r="G477" s="0" t="n">
        <f aca="false">IF($A477&lt;&gt;"",IF(MOD($D477,'Project Description'!$B$7)=0,'Project Description'!$B$7,MOD($D477,'Project Description'!$B$7)),"")</f>
        <v>4</v>
      </c>
      <c r="H477" s="0" t="n">
        <f aca="false">IF($A477&lt;&gt;"",IF(MOD($D477,'Project Description'!$B$8)=0,'Project Description'!$B$8,MOD($D477,'Project Description'!$B$8)),"")</f>
        <v>12</v>
      </c>
      <c r="I477" s="0" t="n">
        <f aca="false">IF($A477&lt;&gt;"",ROUNDUP($C477/'Project Description'!$B$9,0),"")</f>
        <v>2</v>
      </c>
      <c r="J477" s="0" t="n">
        <f aca="false">IF($A477&lt;&gt;"",IF(MOD($A477,'Project Description'!$B$19)=0,'Project Description'!$B$19,MOD($A477,'Project Description'!$B$19)),"")</f>
        <v>36</v>
      </c>
      <c r="K477" s="16" t="n">
        <f aca="false">IF($A477&lt;&gt;"",ROUNDUP(D477/'Project Description'!$B$7,0),"")</f>
        <v>12</v>
      </c>
      <c r="L477" s="0" t="n">
        <f aca="false">IF($A477&lt;&gt;"",(K477-1)*'Project Description'!$B$17+I477,"")</f>
        <v>24</v>
      </c>
      <c r="M477" s="0" t="n">
        <f aca="false">IF($A477&lt;&gt;"",($G477-1)*'Project Description'!$B$9+$F477,"")</f>
        <v>16</v>
      </c>
      <c r="N477" s="0" t="n">
        <f aca="false">IF($A477&lt;&gt;"",IF(VLOOKUP($B477,LineNames!$A$2:$C$111,3,0)="Yes",1,0),"")</f>
        <v>0</v>
      </c>
      <c r="O477" s="0" t="n">
        <f aca="false">IF($A477&lt;&gt;"",($H477-1)*'Project Description'!$B$10+$C477,"")</f>
        <v>116</v>
      </c>
    </row>
    <row collapsed="false" customFormat="false" customHeight="true" hidden="false" ht="13.3" outlineLevel="0" r="478">
      <c r="A478" s="0" t="n">
        <f aca="false">IF(d110cc_csv!$A478&lt;&gt;"",d110cc_csv!$A478,"")</f>
        <v>477</v>
      </c>
      <c r="B478" s="0" t="n">
        <f aca="false">IF($A478&lt;&gt;"",d110cc_csv!$C478,"")</f>
        <v>59</v>
      </c>
      <c r="C478" s="0" t="n">
        <f aca="false">IF($A478&lt;&gt;"",d110cc_csv!$D478,"")</f>
        <v>7</v>
      </c>
      <c r="D478" s="0" t="n">
        <f aca="false">IF($A478&lt;&gt;"",d110cc_csv!$E478,"")</f>
        <v>48</v>
      </c>
      <c r="E478" s="0" t="n">
        <f aca="false">IF($A478&lt;&gt;"",d110cc_csv!$F478,"")</f>
        <v>4</v>
      </c>
      <c r="F478" s="0" t="n">
        <f aca="false">IF($A478&lt;&gt;"",IF(MOD($C478,'Project Description'!$B$9)=0,'Project Description'!$B$9,MOD($C478,'Project Description'!$B$9)),"")</f>
        <v>2</v>
      </c>
      <c r="G478" s="0" t="n">
        <f aca="false">IF($A478&lt;&gt;"",IF(MOD($D478,'Project Description'!$B$7)=0,'Project Description'!$B$7,MOD($D478,'Project Description'!$B$7)),"")</f>
        <v>4</v>
      </c>
      <c r="H478" s="0" t="n">
        <f aca="false">IF($A478&lt;&gt;"",IF(MOD($D478,'Project Description'!$B$8)=0,'Project Description'!$B$8,MOD($D478,'Project Description'!$B$8)),"")</f>
        <v>12</v>
      </c>
      <c r="I478" s="0" t="n">
        <f aca="false">IF($A478&lt;&gt;"",ROUNDUP($C478/'Project Description'!$B$9,0),"")</f>
        <v>2</v>
      </c>
      <c r="J478" s="0" t="n">
        <f aca="false">IF($A478&lt;&gt;"",IF(MOD($A478,'Project Description'!$B$19)=0,'Project Description'!$B$19,MOD($A478,'Project Description'!$B$19)),"")</f>
        <v>37</v>
      </c>
      <c r="K478" s="16" t="n">
        <f aca="false">IF($A478&lt;&gt;"",ROUNDUP(D478/'Project Description'!$B$7,0),"")</f>
        <v>12</v>
      </c>
      <c r="L478" s="0" t="n">
        <f aca="false">IF($A478&lt;&gt;"",(K478-1)*'Project Description'!$B$17+I478,"")</f>
        <v>24</v>
      </c>
      <c r="M478" s="0" t="n">
        <f aca="false">IF($A478&lt;&gt;"",($G478-1)*'Project Description'!$B$9+$F478,"")</f>
        <v>17</v>
      </c>
      <c r="N478" s="0" t="n">
        <f aca="false">IF($A478&lt;&gt;"",IF(VLOOKUP($B478,LineNames!$A$2:$C$111,3,0)="Yes",1,0),"")</f>
        <v>0</v>
      </c>
      <c r="O478" s="0" t="n">
        <f aca="false">IF($A478&lt;&gt;"",($H478-1)*'Project Description'!$B$10+$C478,"")</f>
        <v>117</v>
      </c>
    </row>
    <row collapsed="false" customFormat="false" customHeight="true" hidden="false" ht="13.3" outlineLevel="0" r="479">
      <c r="A479" s="0" t="n">
        <f aca="false">IF(d110cc_csv!$A479&lt;&gt;"",d110cc_csv!$A479,"")</f>
        <v>478</v>
      </c>
      <c r="B479" s="0" t="n">
        <f aca="false">IF($A479&lt;&gt;"",d110cc_csv!$C479,"")</f>
        <v>24</v>
      </c>
      <c r="C479" s="0" t="n">
        <f aca="false">IF($A479&lt;&gt;"",d110cc_csv!$D479,"")</f>
        <v>8</v>
      </c>
      <c r="D479" s="0" t="n">
        <f aca="false">IF($A479&lt;&gt;"",d110cc_csv!$E479,"")</f>
        <v>48</v>
      </c>
      <c r="E479" s="0" t="n">
        <f aca="false">IF($A479&lt;&gt;"",d110cc_csv!$F479,"")</f>
        <v>4</v>
      </c>
      <c r="F479" s="0" t="n">
        <f aca="false">IF($A479&lt;&gt;"",IF(MOD($C479,'Project Description'!$B$9)=0,'Project Description'!$B$9,MOD($C479,'Project Description'!$B$9)),"")</f>
        <v>3</v>
      </c>
      <c r="G479" s="0" t="n">
        <f aca="false">IF($A479&lt;&gt;"",IF(MOD($D479,'Project Description'!$B$7)=0,'Project Description'!$B$7,MOD($D479,'Project Description'!$B$7)),"")</f>
        <v>4</v>
      </c>
      <c r="H479" s="0" t="n">
        <f aca="false">IF($A479&lt;&gt;"",IF(MOD($D479,'Project Description'!$B$8)=0,'Project Description'!$B$8,MOD($D479,'Project Description'!$B$8)),"")</f>
        <v>12</v>
      </c>
      <c r="I479" s="0" t="n">
        <f aca="false">IF($A479&lt;&gt;"",ROUNDUP($C479/'Project Description'!$B$9,0),"")</f>
        <v>2</v>
      </c>
      <c r="J479" s="0" t="n">
        <f aca="false">IF($A479&lt;&gt;"",IF(MOD($A479,'Project Description'!$B$19)=0,'Project Description'!$B$19,MOD($A479,'Project Description'!$B$19)),"")</f>
        <v>38</v>
      </c>
      <c r="K479" s="16" t="n">
        <f aca="false">IF($A479&lt;&gt;"",ROUNDUP(D479/'Project Description'!$B$7,0),"")</f>
        <v>12</v>
      </c>
      <c r="L479" s="0" t="n">
        <f aca="false">IF($A479&lt;&gt;"",(K479-1)*'Project Description'!$B$17+I479,"")</f>
        <v>24</v>
      </c>
      <c r="M479" s="0" t="n">
        <f aca="false">IF($A479&lt;&gt;"",($G479-1)*'Project Description'!$B$9+$F479,"")</f>
        <v>18</v>
      </c>
      <c r="N479" s="0" t="n">
        <f aca="false">IF($A479&lt;&gt;"",IF(VLOOKUP($B479,LineNames!$A$2:$C$111,3,0)="Yes",1,0),"")</f>
        <v>0</v>
      </c>
      <c r="O479" s="0" t="n">
        <f aca="false">IF($A479&lt;&gt;"",($H479-1)*'Project Description'!$B$10+$C479,"")</f>
        <v>118</v>
      </c>
    </row>
    <row collapsed="false" customFormat="false" customHeight="true" hidden="false" ht="13.3" outlineLevel="0" r="480">
      <c r="A480" s="0" t="n">
        <f aca="false">IF(d110cc_csv!$A480&lt;&gt;"",d110cc_csv!$A480,"")</f>
        <v>479</v>
      </c>
      <c r="B480" s="0" t="n">
        <f aca="false">IF($A480&lt;&gt;"",d110cc_csv!$C480,"")</f>
        <v>109</v>
      </c>
      <c r="C480" s="0" t="n">
        <f aca="false">IF($A480&lt;&gt;"",d110cc_csv!$D480,"")</f>
        <v>9</v>
      </c>
      <c r="D480" s="0" t="n">
        <f aca="false">IF($A480&lt;&gt;"",d110cc_csv!$E480,"")</f>
        <v>48</v>
      </c>
      <c r="E480" s="0" t="n">
        <f aca="false">IF($A480&lt;&gt;"",d110cc_csv!$F480,"")</f>
        <v>4</v>
      </c>
      <c r="F480" s="0" t="n">
        <f aca="false">IF($A480&lt;&gt;"",IF(MOD($C480,'Project Description'!$B$9)=0,'Project Description'!$B$9,MOD($C480,'Project Description'!$B$9)),"")</f>
        <v>4</v>
      </c>
      <c r="G480" s="0" t="n">
        <f aca="false">IF($A480&lt;&gt;"",IF(MOD($D480,'Project Description'!$B$7)=0,'Project Description'!$B$7,MOD($D480,'Project Description'!$B$7)),"")</f>
        <v>4</v>
      </c>
      <c r="H480" s="0" t="n">
        <f aca="false">IF($A480&lt;&gt;"",IF(MOD($D480,'Project Description'!$B$8)=0,'Project Description'!$B$8,MOD($D480,'Project Description'!$B$8)),"")</f>
        <v>12</v>
      </c>
      <c r="I480" s="0" t="n">
        <f aca="false">IF($A480&lt;&gt;"",ROUNDUP($C480/'Project Description'!$B$9,0),"")</f>
        <v>2</v>
      </c>
      <c r="J480" s="0" t="n">
        <f aca="false">IF($A480&lt;&gt;"",IF(MOD($A480,'Project Description'!$B$19)=0,'Project Description'!$B$19,MOD($A480,'Project Description'!$B$19)),"")</f>
        <v>39</v>
      </c>
      <c r="K480" s="16" t="n">
        <f aca="false">IF($A480&lt;&gt;"",ROUNDUP(D480/'Project Description'!$B$7,0),"")</f>
        <v>12</v>
      </c>
      <c r="L480" s="0" t="n">
        <f aca="false">IF($A480&lt;&gt;"",(K480-1)*'Project Description'!$B$17+I480,"")</f>
        <v>24</v>
      </c>
      <c r="M480" s="0" t="n">
        <f aca="false">IF($A480&lt;&gt;"",($G480-1)*'Project Description'!$B$9+$F480,"")</f>
        <v>19</v>
      </c>
      <c r="N480" s="0" t="n">
        <f aca="false">IF($A480&lt;&gt;"",IF(VLOOKUP($B480,LineNames!$A$2:$C$111,3,0)="Yes",1,0),"")</f>
        <v>1</v>
      </c>
      <c r="O480" s="0" t="n">
        <f aca="false">IF($A480&lt;&gt;"",($H480-1)*'Project Description'!$B$10+$C480,"")</f>
        <v>119</v>
      </c>
    </row>
    <row collapsed="false" customFormat="false" customHeight="true" hidden="false" ht="13.3" outlineLevel="0" r="481">
      <c r="A481" s="0" t="n">
        <f aca="false">IF(d110cc_csv!$A481&lt;&gt;"",d110cc_csv!$A481,"")</f>
        <v>480</v>
      </c>
      <c r="B481" s="0" t="n">
        <f aca="false">IF($A481&lt;&gt;"",d110cc_csv!$C481,"")</f>
        <v>1</v>
      </c>
      <c r="C481" s="0" t="n">
        <f aca="false">IF($A481&lt;&gt;"",d110cc_csv!$D481,"")</f>
        <v>10</v>
      </c>
      <c r="D481" s="0" t="n">
        <f aca="false">IF($A481&lt;&gt;"",d110cc_csv!$E481,"")</f>
        <v>48</v>
      </c>
      <c r="E481" s="0" t="n">
        <f aca="false">IF($A481&lt;&gt;"",d110cc_csv!$F481,"")</f>
        <v>4</v>
      </c>
      <c r="F481" s="0" t="n">
        <f aca="false">IF($A481&lt;&gt;"",IF(MOD($C481,'Project Description'!$B$9)=0,'Project Description'!$B$9,MOD($C481,'Project Description'!$B$9)),"")</f>
        <v>5</v>
      </c>
      <c r="G481" s="0" t="n">
        <f aca="false">IF($A481&lt;&gt;"",IF(MOD($D481,'Project Description'!$B$7)=0,'Project Description'!$B$7,MOD($D481,'Project Description'!$B$7)),"")</f>
        <v>4</v>
      </c>
      <c r="H481" s="0" t="n">
        <f aca="false">IF($A481&lt;&gt;"",IF(MOD($D481,'Project Description'!$B$8)=0,'Project Description'!$B$8,MOD($D481,'Project Description'!$B$8)),"")</f>
        <v>12</v>
      </c>
      <c r="I481" s="0" t="n">
        <f aca="false">IF($A481&lt;&gt;"",ROUNDUP($C481/'Project Description'!$B$9,0),"")</f>
        <v>2</v>
      </c>
      <c r="J481" s="0" t="n">
        <f aca="false">IF($A481&lt;&gt;"",IF(MOD($A481,'Project Description'!$B$19)=0,'Project Description'!$B$19,MOD($A481,'Project Description'!$B$19)),"")</f>
        <v>40</v>
      </c>
      <c r="K481" s="16" t="n">
        <f aca="false">IF($A481&lt;&gt;"",ROUNDUP(D481/'Project Description'!$B$7,0),"")</f>
        <v>12</v>
      </c>
      <c r="L481" s="0" t="n">
        <f aca="false">IF($A481&lt;&gt;"",(K481-1)*'Project Description'!$B$17+I481,"")</f>
        <v>24</v>
      </c>
      <c r="M481" s="0" t="n">
        <f aca="false">IF($A481&lt;&gt;"",($G481-1)*'Project Description'!$B$9+$F481,"")</f>
        <v>20</v>
      </c>
      <c r="N481" s="0" t="n">
        <f aca="false">IF($A481&lt;&gt;"",IF(VLOOKUP($B481,LineNames!$A$2:$C$111,3,0)="Yes",1,0),"")</f>
        <v>0</v>
      </c>
      <c r="O481" s="0" t="n">
        <f aca="false">IF($A481&lt;&gt;"",($H481-1)*'Project Description'!$B$10+$C481,"")</f>
        <v>120</v>
      </c>
    </row>
    <row collapsed="false" customFormat="false" customHeight="true" hidden="false" ht="13.3" outlineLevel="0" r="482">
      <c r="A482" s="0" t="n">
        <f aca="false">IF(d110cc_csv!$A482&lt;&gt;"",d110cc_csv!$A482,"")</f>
        <v>481</v>
      </c>
      <c r="B482" s="0" t="n">
        <f aca="false">IF($A482&lt;&gt;"",d110cc_csv!$C482,"")</f>
        <v>85</v>
      </c>
      <c r="C482" s="0" t="n">
        <f aca="false">IF($A482&lt;&gt;"",d110cc_csv!$D482,"")</f>
        <v>1</v>
      </c>
      <c r="D482" s="0" t="n">
        <f aca="false">IF($A482&lt;&gt;"",d110cc_csv!$E482,"")</f>
        <v>49</v>
      </c>
      <c r="E482" s="0" t="n">
        <f aca="false">IF($A482&lt;&gt;"",d110cc_csv!$F482,"")</f>
        <v>5</v>
      </c>
      <c r="F482" s="0" t="n">
        <f aca="false">IF($A482&lt;&gt;"",IF(MOD($C482,'Project Description'!$B$9)=0,'Project Description'!$B$9,MOD($C482,'Project Description'!$B$9)),"")</f>
        <v>1</v>
      </c>
      <c r="G482" s="0" t="n">
        <f aca="false">IF($A482&lt;&gt;"",IF(MOD($D482,'Project Description'!$B$7)=0,'Project Description'!$B$7,MOD($D482,'Project Description'!$B$7)),"")</f>
        <v>1</v>
      </c>
      <c r="H482" s="0" t="n">
        <f aca="false">IF($A482&lt;&gt;"",IF(MOD($D482,'Project Description'!$B$8)=0,'Project Description'!$B$8,MOD($D482,'Project Description'!$B$8)),"")</f>
        <v>1</v>
      </c>
      <c r="I482" s="0" t="n">
        <f aca="false">IF($A482&lt;&gt;"",ROUNDUP($C482/'Project Description'!$B$9,0),"")</f>
        <v>1</v>
      </c>
      <c r="J482" s="0" t="n">
        <f aca="false">IF($A482&lt;&gt;"",IF(MOD($A482,'Project Description'!$B$19)=0,'Project Description'!$B$19,MOD($A482,'Project Description'!$B$19)),"")</f>
        <v>1</v>
      </c>
      <c r="K482" s="16" t="n">
        <f aca="false">IF($A482&lt;&gt;"",ROUNDUP(D482/'Project Description'!$B$7,0),"")</f>
        <v>13</v>
      </c>
      <c r="L482" s="0" t="n">
        <f aca="false">IF($A482&lt;&gt;"",(K482-1)*'Project Description'!$B$17+I482,"")</f>
        <v>25</v>
      </c>
      <c r="M482" s="0" t="n">
        <f aca="false">IF($A482&lt;&gt;"",($G482-1)*'Project Description'!$B$9+$F482,"")</f>
        <v>1</v>
      </c>
      <c r="N482" s="0" t="n">
        <f aca="false">IF($A482&lt;&gt;"",IF(VLOOKUP($B482,LineNames!$A$2:$C$111,3,0)="Yes",1,0),"")</f>
        <v>0</v>
      </c>
      <c r="O482" s="0" t="n">
        <f aca="false">IF($A482&lt;&gt;"",($H482-1)*'Project Description'!$B$10+$C482,"")</f>
        <v>1</v>
      </c>
    </row>
    <row collapsed="false" customFormat="false" customHeight="true" hidden="false" ht="13.3" outlineLevel="0" r="483">
      <c r="A483" s="0" t="n">
        <f aca="false">IF(d110cc_csv!$A483&lt;&gt;"",d110cc_csv!$A483,"")</f>
        <v>482</v>
      </c>
      <c r="B483" s="0" t="n">
        <f aca="false">IF($A483&lt;&gt;"",d110cc_csv!$C483,"")</f>
        <v>74</v>
      </c>
      <c r="C483" s="0" t="n">
        <f aca="false">IF($A483&lt;&gt;"",d110cc_csv!$D483,"")</f>
        <v>2</v>
      </c>
      <c r="D483" s="0" t="n">
        <f aca="false">IF($A483&lt;&gt;"",d110cc_csv!$E483,"")</f>
        <v>49</v>
      </c>
      <c r="E483" s="0" t="n">
        <f aca="false">IF($A483&lt;&gt;"",d110cc_csv!$F483,"")</f>
        <v>5</v>
      </c>
      <c r="F483" s="0" t="n">
        <f aca="false">IF($A483&lt;&gt;"",IF(MOD($C483,'Project Description'!$B$9)=0,'Project Description'!$B$9,MOD($C483,'Project Description'!$B$9)),"")</f>
        <v>2</v>
      </c>
      <c r="G483" s="0" t="n">
        <f aca="false">IF($A483&lt;&gt;"",IF(MOD($D483,'Project Description'!$B$7)=0,'Project Description'!$B$7,MOD($D483,'Project Description'!$B$7)),"")</f>
        <v>1</v>
      </c>
      <c r="H483" s="0" t="n">
        <f aca="false">IF($A483&lt;&gt;"",IF(MOD($D483,'Project Description'!$B$8)=0,'Project Description'!$B$8,MOD($D483,'Project Description'!$B$8)),"")</f>
        <v>1</v>
      </c>
      <c r="I483" s="0" t="n">
        <f aca="false">IF($A483&lt;&gt;"",ROUNDUP($C483/'Project Description'!$B$9,0),"")</f>
        <v>1</v>
      </c>
      <c r="J483" s="0" t="n">
        <f aca="false">IF($A483&lt;&gt;"",IF(MOD($A483,'Project Description'!$B$19)=0,'Project Description'!$B$19,MOD($A483,'Project Description'!$B$19)),"")</f>
        <v>2</v>
      </c>
      <c r="K483" s="16" t="n">
        <f aca="false">IF($A483&lt;&gt;"",ROUNDUP(D483/'Project Description'!$B$7,0),"")</f>
        <v>13</v>
      </c>
      <c r="L483" s="0" t="n">
        <f aca="false">IF($A483&lt;&gt;"",(K483-1)*'Project Description'!$B$17+I483,"")</f>
        <v>25</v>
      </c>
      <c r="M483" s="0" t="n">
        <f aca="false">IF($A483&lt;&gt;"",($G483-1)*'Project Description'!$B$9+$F483,"")</f>
        <v>2</v>
      </c>
      <c r="N483" s="0" t="n">
        <f aca="false">IF($A483&lt;&gt;"",IF(VLOOKUP($B483,LineNames!$A$2:$C$111,3,0)="Yes",1,0),"")</f>
        <v>0</v>
      </c>
      <c r="O483" s="0" t="n">
        <f aca="false">IF($A483&lt;&gt;"",($H483-1)*'Project Description'!$B$10+$C483,"")</f>
        <v>2</v>
      </c>
    </row>
    <row collapsed="false" customFormat="false" customHeight="true" hidden="false" ht="13.3" outlineLevel="0" r="484">
      <c r="A484" s="0" t="n">
        <f aca="false">IF(d110cc_csv!$A484&lt;&gt;"",d110cc_csv!$A484,"")</f>
        <v>483</v>
      </c>
      <c r="B484" s="0" t="n">
        <f aca="false">IF($A484&lt;&gt;"",d110cc_csv!$C484,"")</f>
        <v>67</v>
      </c>
      <c r="C484" s="0" t="n">
        <f aca="false">IF($A484&lt;&gt;"",d110cc_csv!$D484,"")</f>
        <v>3</v>
      </c>
      <c r="D484" s="0" t="n">
        <f aca="false">IF($A484&lt;&gt;"",d110cc_csv!$E484,"")</f>
        <v>49</v>
      </c>
      <c r="E484" s="0" t="n">
        <f aca="false">IF($A484&lt;&gt;"",d110cc_csv!$F484,"")</f>
        <v>5</v>
      </c>
      <c r="F484" s="0" t="n">
        <f aca="false">IF($A484&lt;&gt;"",IF(MOD($C484,'Project Description'!$B$9)=0,'Project Description'!$B$9,MOD($C484,'Project Description'!$B$9)),"")</f>
        <v>3</v>
      </c>
      <c r="G484" s="0" t="n">
        <f aca="false">IF($A484&lt;&gt;"",IF(MOD($D484,'Project Description'!$B$7)=0,'Project Description'!$B$7,MOD($D484,'Project Description'!$B$7)),"")</f>
        <v>1</v>
      </c>
      <c r="H484" s="0" t="n">
        <f aca="false">IF($A484&lt;&gt;"",IF(MOD($D484,'Project Description'!$B$8)=0,'Project Description'!$B$8,MOD($D484,'Project Description'!$B$8)),"")</f>
        <v>1</v>
      </c>
      <c r="I484" s="0" t="n">
        <f aca="false">IF($A484&lt;&gt;"",ROUNDUP($C484/'Project Description'!$B$9,0),"")</f>
        <v>1</v>
      </c>
      <c r="J484" s="0" t="n">
        <f aca="false">IF($A484&lt;&gt;"",IF(MOD($A484,'Project Description'!$B$19)=0,'Project Description'!$B$19,MOD($A484,'Project Description'!$B$19)),"")</f>
        <v>3</v>
      </c>
      <c r="K484" s="16" t="n">
        <f aca="false">IF($A484&lt;&gt;"",ROUNDUP(D484/'Project Description'!$B$7,0),"")</f>
        <v>13</v>
      </c>
      <c r="L484" s="0" t="n">
        <f aca="false">IF($A484&lt;&gt;"",(K484-1)*'Project Description'!$B$17+I484,"")</f>
        <v>25</v>
      </c>
      <c r="M484" s="0" t="n">
        <f aca="false">IF($A484&lt;&gt;"",($G484-1)*'Project Description'!$B$9+$F484,"")</f>
        <v>3</v>
      </c>
      <c r="N484" s="0" t="n">
        <f aca="false">IF($A484&lt;&gt;"",IF(VLOOKUP($B484,LineNames!$A$2:$C$111,3,0)="Yes",1,0),"")</f>
        <v>0</v>
      </c>
      <c r="O484" s="0" t="n">
        <f aca="false">IF($A484&lt;&gt;"",($H484-1)*'Project Description'!$B$10+$C484,"")</f>
        <v>3</v>
      </c>
    </row>
    <row collapsed="false" customFormat="false" customHeight="true" hidden="false" ht="13.3" outlineLevel="0" r="485">
      <c r="A485" s="0" t="n">
        <f aca="false">IF(d110cc_csv!$A485&lt;&gt;"",d110cc_csv!$A485,"")</f>
        <v>484</v>
      </c>
      <c r="B485" s="0" t="n">
        <f aca="false">IF($A485&lt;&gt;"",d110cc_csv!$C485,"")</f>
        <v>107</v>
      </c>
      <c r="C485" s="0" t="n">
        <f aca="false">IF($A485&lt;&gt;"",d110cc_csv!$D485,"")</f>
        <v>4</v>
      </c>
      <c r="D485" s="0" t="n">
        <f aca="false">IF($A485&lt;&gt;"",d110cc_csv!$E485,"")</f>
        <v>49</v>
      </c>
      <c r="E485" s="0" t="n">
        <f aca="false">IF($A485&lt;&gt;"",d110cc_csv!$F485,"")</f>
        <v>5</v>
      </c>
      <c r="F485" s="0" t="n">
        <f aca="false">IF($A485&lt;&gt;"",IF(MOD($C485,'Project Description'!$B$9)=0,'Project Description'!$B$9,MOD($C485,'Project Description'!$B$9)),"")</f>
        <v>4</v>
      </c>
      <c r="G485" s="0" t="n">
        <f aca="false">IF($A485&lt;&gt;"",IF(MOD($D485,'Project Description'!$B$7)=0,'Project Description'!$B$7,MOD($D485,'Project Description'!$B$7)),"")</f>
        <v>1</v>
      </c>
      <c r="H485" s="0" t="n">
        <f aca="false">IF($A485&lt;&gt;"",IF(MOD($D485,'Project Description'!$B$8)=0,'Project Description'!$B$8,MOD($D485,'Project Description'!$B$8)),"")</f>
        <v>1</v>
      </c>
      <c r="I485" s="0" t="n">
        <f aca="false">IF($A485&lt;&gt;"",ROUNDUP($C485/'Project Description'!$B$9,0),"")</f>
        <v>1</v>
      </c>
      <c r="J485" s="0" t="n">
        <f aca="false">IF($A485&lt;&gt;"",IF(MOD($A485,'Project Description'!$B$19)=0,'Project Description'!$B$19,MOD($A485,'Project Description'!$B$19)),"")</f>
        <v>4</v>
      </c>
      <c r="K485" s="16" t="n">
        <f aca="false">IF($A485&lt;&gt;"",ROUNDUP(D485/'Project Description'!$B$7,0),"")</f>
        <v>13</v>
      </c>
      <c r="L485" s="0" t="n">
        <f aca="false">IF($A485&lt;&gt;"",(K485-1)*'Project Description'!$B$17+I485,"")</f>
        <v>25</v>
      </c>
      <c r="M485" s="0" t="n">
        <f aca="false">IF($A485&lt;&gt;"",($G485-1)*'Project Description'!$B$9+$F485,"")</f>
        <v>4</v>
      </c>
      <c r="N485" s="0" t="n">
        <f aca="false">IF($A485&lt;&gt;"",IF(VLOOKUP($B485,LineNames!$A$2:$C$111,3,0)="Yes",1,0),"")</f>
        <v>0</v>
      </c>
      <c r="O485" s="0" t="n">
        <f aca="false">IF($A485&lt;&gt;"",($H485-1)*'Project Description'!$B$10+$C485,"")</f>
        <v>4</v>
      </c>
    </row>
    <row collapsed="false" customFormat="false" customHeight="true" hidden="false" ht="13.3" outlineLevel="0" r="486">
      <c r="A486" s="0" t="n">
        <f aca="false">IF(d110cc_csv!$A486&lt;&gt;"",d110cc_csv!$A486,"")</f>
        <v>485</v>
      </c>
      <c r="B486" s="0" t="n">
        <f aca="false">IF($A486&lt;&gt;"",d110cc_csv!$C486,"")</f>
        <v>21</v>
      </c>
      <c r="C486" s="0" t="n">
        <f aca="false">IF($A486&lt;&gt;"",d110cc_csv!$D486,"")</f>
        <v>5</v>
      </c>
      <c r="D486" s="0" t="n">
        <f aca="false">IF($A486&lt;&gt;"",d110cc_csv!$E486,"")</f>
        <v>49</v>
      </c>
      <c r="E486" s="0" t="n">
        <f aca="false">IF($A486&lt;&gt;"",d110cc_csv!$F486,"")</f>
        <v>5</v>
      </c>
      <c r="F486" s="0" t="n">
        <f aca="false">IF($A486&lt;&gt;"",IF(MOD($C486,'Project Description'!$B$9)=0,'Project Description'!$B$9,MOD($C486,'Project Description'!$B$9)),"")</f>
        <v>5</v>
      </c>
      <c r="G486" s="0" t="n">
        <f aca="false">IF($A486&lt;&gt;"",IF(MOD($D486,'Project Description'!$B$7)=0,'Project Description'!$B$7,MOD($D486,'Project Description'!$B$7)),"")</f>
        <v>1</v>
      </c>
      <c r="H486" s="0" t="n">
        <f aca="false">IF($A486&lt;&gt;"",IF(MOD($D486,'Project Description'!$B$8)=0,'Project Description'!$B$8,MOD($D486,'Project Description'!$B$8)),"")</f>
        <v>1</v>
      </c>
      <c r="I486" s="0" t="n">
        <f aca="false">IF($A486&lt;&gt;"",ROUNDUP($C486/'Project Description'!$B$9,0),"")</f>
        <v>1</v>
      </c>
      <c r="J486" s="0" t="n">
        <f aca="false">IF($A486&lt;&gt;"",IF(MOD($A486,'Project Description'!$B$19)=0,'Project Description'!$B$19,MOD($A486,'Project Description'!$B$19)),"")</f>
        <v>5</v>
      </c>
      <c r="K486" s="16" t="n">
        <f aca="false">IF($A486&lt;&gt;"",ROUNDUP(D486/'Project Description'!$B$7,0),"")</f>
        <v>13</v>
      </c>
      <c r="L486" s="0" t="n">
        <f aca="false">IF($A486&lt;&gt;"",(K486-1)*'Project Description'!$B$17+I486,"")</f>
        <v>25</v>
      </c>
      <c r="M486" s="0" t="n">
        <f aca="false">IF($A486&lt;&gt;"",($G486-1)*'Project Description'!$B$9+$F486,"")</f>
        <v>5</v>
      </c>
      <c r="N486" s="0" t="n">
        <f aca="false">IF($A486&lt;&gt;"",IF(VLOOKUP($B486,LineNames!$A$2:$C$111,3,0)="Yes",1,0),"")</f>
        <v>0</v>
      </c>
      <c r="O486" s="0" t="n">
        <f aca="false">IF($A486&lt;&gt;"",($H486-1)*'Project Description'!$B$10+$C486,"")</f>
        <v>5</v>
      </c>
    </row>
    <row collapsed="false" customFormat="false" customHeight="true" hidden="false" ht="13.3" outlineLevel="0" r="487">
      <c r="A487" s="0" t="n">
        <f aca="false">IF(d110cc_csv!$A487&lt;&gt;"",d110cc_csv!$A487,"")</f>
        <v>486</v>
      </c>
      <c r="B487" s="0" t="n">
        <f aca="false">IF($A487&lt;&gt;"",d110cc_csv!$C487,"")</f>
        <v>109</v>
      </c>
      <c r="C487" s="0" t="n">
        <f aca="false">IF($A487&lt;&gt;"",d110cc_csv!$D487,"")</f>
        <v>6</v>
      </c>
      <c r="D487" s="0" t="n">
        <f aca="false">IF($A487&lt;&gt;"",d110cc_csv!$E487,"")</f>
        <v>49</v>
      </c>
      <c r="E487" s="0" t="n">
        <f aca="false">IF($A487&lt;&gt;"",d110cc_csv!$F487,"")</f>
        <v>5</v>
      </c>
      <c r="F487" s="0" t="n">
        <f aca="false">IF($A487&lt;&gt;"",IF(MOD($C487,'Project Description'!$B$9)=0,'Project Description'!$B$9,MOD($C487,'Project Description'!$B$9)),"")</f>
        <v>1</v>
      </c>
      <c r="G487" s="0" t="n">
        <f aca="false">IF($A487&lt;&gt;"",IF(MOD($D487,'Project Description'!$B$7)=0,'Project Description'!$B$7,MOD($D487,'Project Description'!$B$7)),"")</f>
        <v>1</v>
      </c>
      <c r="H487" s="0" t="n">
        <f aca="false">IF($A487&lt;&gt;"",IF(MOD($D487,'Project Description'!$B$8)=0,'Project Description'!$B$8,MOD($D487,'Project Description'!$B$8)),"")</f>
        <v>1</v>
      </c>
      <c r="I487" s="0" t="n">
        <f aca="false">IF($A487&lt;&gt;"",ROUNDUP($C487/'Project Description'!$B$9,0),"")</f>
        <v>2</v>
      </c>
      <c r="J487" s="0" t="n">
        <f aca="false">IF($A487&lt;&gt;"",IF(MOD($A487,'Project Description'!$B$19)=0,'Project Description'!$B$19,MOD($A487,'Project Description'!$B$19)),"")</f>
        <v>6</v>
      </c>
      <c r="K487" s="16" t="n">
        <f aca="false">IF($A487&lt;&gt;"",ROUNDUP(D487/'Project Description'!$B$7,0),"")</f>
        <v>13</v>
      </c>
      <c r="L487" s="0" t="n">
        <f aca="false">IF($A487&lt;&gt;"",(K487-1)*'Project Description'!$B$17+I487,"")</f>
        <v>26</v>
      </c>
      <c r="M487" s="0" t="n">
        <f aca="false">IF($A487&lt;&gt;"",($G487-1)*'Project Description'!$B$9+$F487,"")</f>
        <v>1</v>
      </c>
      <c r="N487" s="0" t="n">
        <f aca="false">IF($A487&lt;&gt;"",IF(VLOOKUP($B487,LineNames!$A$2:$C$111,3,0)="Yes",1,0),"")</f>
        <v>1</v>
      </c>
      <c r="O487" s="0" t="n">
        <f aca="false">IF($A487&lt;&gt;"",($H487-1)*'Project Description'!$B$10+$C487,"")</f>
        <v>6</v>
      </c>
    </row>
    <row collapsed="false" customFormat="false" customHeight="true" hidden="false" ht="13.3" outlineLevel="0" r="488">
      <c r="A488" s="0" t="n">
        <f aca="false">IF(d110cc_csv!$A488&lt;&gt;"",d110cc_csv!$A488,"")</f>
        <v>487</v>
      </c>
      <c r="B488" s="0" t="n">
        <f aca="false">IF($A488&lt;&gt;"",d110cc_csv!$C488,"")</f>
        <v>35</v>
      </c>
      <c r="C488" s="0" t="n">
        <f aca="false">IF($A488&lt;&gt;"",d110cc_csv!$D488,"")</f>
        <v>7</v>
      </c>
      <c r="D488" s="0" t="n">
        <f aca="false">IF($A488&lt;&gt;"",d110cc_csv!$E488,"")</f>
        <v>49</v>
      </c>
      <c r="E488" s="0" t="n">
        <f aca="false">IF($A488&lt;&gt;"",d110cc_csv!$F488,"")</f>
        <v>5</v>
      </c>
      <c r="F488" s="0" t="n">
        <f aca="false">IF($A488&lt;&gt;"",IF(MOD($C488,'Project Description'!$B$9)=0,'Project Description'!$B$9,MOD($C488,'Project Description'!$B$9)),"")</f>
        <v>2</v>
      </c>
      <c r="G488" s="0" t="n">
        <f aca="false">IF($A488&lt;&gt;"",IF(MOD($D488,'Project Description'!$B$7)=0,'Project Description'!$B$7,MOD($D488,'Project Description'!$B$7)),"")</f>
        <v>1</v>
      </c>
      <c r="H488" s="0" t="n">
        <f aca="false">IF($A488&lt;&gt;"",IF(MOD($D488,'Project Description'!$B$8)=0,'Project Description'!$B$8,MOD($D488,'Project Description'!$B$8)),"")</f>
        <v>1</v>
      </c>
      <c r="I488" s="0" t="n">
        <f aca="false">IF($A488&lt;&gt;"",ROUNDUP($C488/'Project Description'!$B$9,0),"")</f>
        <v>2</v>
      </c>
      <c r="J488" s="0" t="n">
        <f aca="false">IF($A488&lt;&gt;"",IF(MOD($A488,'Project Description'!$B$19)=0,'Project Description'!$B$19,MOD($A488,'Project Description'!$B$19)),"")</f>
        <v>7</v>
      </c>
      <c r="K488" s="16" t="n">
        <f aca="false">IF($A488&lt;&gt;"",ROUNDUP(D488/'Project Description'!$B$7,0),"")</f>
        <v>13</v>
      </c>
      <c r="L488" s="0" t="n">
        <f aca="false">IF($A488&lt;&gt;"",(K488-1)*'Project Description'!$B$17+I488,"")</f>
        <v>26</v>
      </c>
      <c r="M488" s="0" t="n">
        <f aca="false">IF($A488&lt;&gt;"",($G488-1)*'Project Description'!$B$9+$F488,"")</f>
        <v>2</v>
      </c>
      <c r="N488" s="0" t="n">
        <f aca="false">IF($A488&lt;&gt;"",IF(VLOOKUP($B488,LineNames!$A$2:$C$111,3,0)="Yes",1,0),"")</f>
        <v>0</v>
      </c>
      <c r="O488" s="0" t="n">
        <f aca="false">IF($A488&lt;&gt;"",($H488-1)*'Project Description'!$B$10+$C488,"")</f>
        <v>7</v>
      </c>
    </row>
    <row collapsed="false" customFormat="false" customHeight="true" hidden="false" ht="13.3" outlineLevel="0" r="489">
      <c r="A489" s="0" t="n">
        <f aca="false">IF(d110cc_csv!$A489&lt;&gt;"",d110cc_csv!$A489,"")</f>
        <v>488</v>
      </c>
      <c r="B489" s="0" t="n">
        <f aca="false">IF($A489&lt;&gt;"",d110cc_csv!$C489,"")</f>
        <v>88</v>
      </c>
      <c r="C489" s="0" t="n">
        <f aca="false">IF($A489&lt;&gt;"",d110cc_csv!$D489,"")</f>
        <v>8</v>
      </c>
      <c r="D489" s="0" t="n">
        <f aca="false">IF($A489&lt;&gt;"",d110cc_csv!$E489,"")</f>
        <v>49</v>
      </c>
      <c r="E489" s="0" t="n">
        <f aca="false">IF($A489&lt;&gt;"",d110cc_csv!$F489,"")</f>
        <v>5</v>
      </c>
      <c r="F489" s="0" t="n">
        <f aca="false">IF($A489&lt;&gt;"",IF(MOD($C489,'Project Description'!$B$9)=0,'Project Description'!$B$9,MOD($C489,'Project Description'!$B$9)),"")</f>
        <v>3</v>
      </c>
      <c r="G489" s="0" t="n">
        <f aca="false">IF($A489&lt;&gt;"",IF(MOD($D489,'Project Description'!$B$7)=0,'Project Description'!$B$7,MOD($D489,'Project Description'!$B$7)),"")</f>
        <v>1</v>
      </c>
      <c r="H489" s="0" t="n">
        <f aca="false">IF($A489&lt;&gt;"",IF(MOD($D489,'Project Description'!$B$8)=0,'Project Description'!$B$8,MOD($D489,'Project Description'!$B$8)),"")</f>
        <v>1</v>
      </c>
      <c r="I489" s="0" t="n">
        <f aca="false">IF($A489&lt;&gt;"",ROUNDUP($C489/'Project Description'!$B$9,0),"")</f>
        <v>2</v>
      </c>
      <c r="J489" s="0" t="n">
        <f aca="false">IF($A489&lt;&gt;"",IF(MOD($A489,'Project Description'!$B$19)=0,'Project Description'!$B$19,MOD($A489,'Project Description'!$B$19)),"")</f>
        <v>8</v>
      </c>
      <c r="K489" s="16" t="n">
        <f aca="false">IF($A489&lt;&gt;"",ROUNDUP(D489/'Project Description'!$B$7,0),"")</f>
        <v>13</v>
      </c>
      <c r="L489" s="0" t="n">
        <f aca="false">IF($A489&lt;&gt;"",(K489-1)*'Project Description'!$B$17+I489,"")</f>
        <v>26</v>
      </c>
      <c r="M489" s="0" t="n">
        <f aca="false">IF($A489&lt;&gt;"",($G489-1)*'Project Description'!$B$9+$F489,"")</f>
        <v>3</v>
      </c>
      <c r="N489" s="0" t="n">
        <f aca="false">IF($A489&lt;&gt;"",IF(VLOOKUP($B489,LineNames!$A$2:$C$111,3,0)="Yes",1,0),"")</f>
        <v>0</v>
      </c>
      <c r="O489" s="0" t="n">
        <f aca="false">IF($A489&lt;&gt;"",($H489-1)*'Project Description'!$B$10+$C489,"")</f>
        <v>8</v>
      </c>
    </row>
    <row collapsed="false" customFormat="false" customHeight="true" hidden="false" ht="13.3" outlineLevel="0" r="490">
      <c r="A490" s="0" t="n">
        <f aca="false">IF(d110cc_csv!$A490&lt;&gt;"",d110cc_csv!$A490,"")</f>
        <v>489</v>
      </c>
      <c r="B490" s="0" t="n">
        <f aca="false">IF($A490&lt;&gt;"",d110cc_csv!$C490,"")</f>
        <v>73</v>
      </c>
      <c r="C490" s="0" t="n">
        <f aca="false">IF($A490&lt;&gt;"",d110cc_csv!$D490,"")</f>
        <v>9</v>
      </c>
      <c r="D490" s="0" t="n">
        <f aca="false">IF($A490&lt;&gt;"",d110cc_csv!$E490,"")</f>
        <v>49</v>
      </c>
      <c r="E490" s="0" t="n">
        <f aca="false">IF($A490&lt;&gt;"",d110cc_csv!$F490,"")</f>
        <v>5</v>
      </c>
      <c r="F490" s="0" t="n">
        <f aca="false">IF($A490&lt;&gt;"",IF(MOD($C490,'Project Description'!$B$9)=0,'Project Description'!$B$9,MOD($C490,'Project Description'!$B$9)),"")</f>
        <v>4</v>
      </c>
      <c r="G490" s="0" t="n">
        <f aca="false">IF($A490&lt;&gt;"",IF(MOD($D490,'Project Description'!$B$7)=0,'Project Description'!$B$7,MOD($D490,'Project Description'!$B$7)),"")</f>
        <v>1</v>
      </c>
      <c r="H490" s="0" t="n">
        <f aca="false">IF($A490&lt;&gt;"",IF(MOD($D490,'Project Description'!$B$8)=0,'Project Description'!$B$8,MOD($D490,'Project Description'!$B$8)),"")</f>
        <v>1</v>
      </c>
      <c r="I490" s="0" t="n">
        <f aca="false">IF($A490&lt;&gt;"",ROUNDUP($C490/'Project Description'!$B$9,0),"")</f>
        <v>2</v>
      </c>
      <c r="J490" s="0" t="n">
        <f aca="false">IF($A490&lt;&gt;"",IF(MOD($A490,'Project Description'!$B$19)=0,'Project Description'!$B$19,MOD($A490,'Project Description'!$B$19)),"")</f>
        <v>9</v>
      </c>
      <c r="K490" s="16" t="n">
        <f aca="false">IF($A490&lt;&gt;"",ROUNDUP(D490/'Project Description'!$B$7,0),"")</f>
        <v>13</v>
      </c>
      <c r="L490" s="0" t="n">
        <f aca="false">IF($A490&lt;&gt;"",(K490-1)*'Project Description'!$B$17+I490,"")</f>
        <v>26</v>
      </c>
      <c r="M490" s="0" t="n">
        <f aca="false">IF($A490&lt;&gt;"",($G490-1)*'Project Description'!$B$9+$F490,"")</f>
        <v>4</v>
      </c>
      <c r="N490" s="0" t="n">
        <f aca="false">IF($A490&lt;&gt;"",IF(VLOOKUP($B490,LineNames!$A$2:$C$111,3,0)="Yes",1,0),"")</f>
        <v>0</v>
      </c>
      <c r="O490" s="0" t="n">
        <f aca="false">IF($A490&lt;&gt;"",($H490-1)*'Project Description'!$B$10+$C490,"")</f>
        <v>9</v>
      </c>
    </row>
    <row collapsed="false" customFormat="false" customHeight="true" hidden="false" ht="13.3" outlineLevel="0" r="491">
      <c r="A491" s="0" t="n">
        <f aca="false">IF(d110cc_csv!$A491&lt;&gt;"",d110cc_csv!$A491,"")</f>
        <v>490</v>
      </c>
      <c r="B491" s="0" t="n">
        <f aca="false">IF($A491&lt;&gt;"",d110cc_csv!$C491,"")</f>
        <v>70</v>
      </c>
      <c r="C491" s="0" t="n">
        <f aca="false">IF($A491&lt;&gt;"",d110cc_csv!$D491,"")</f>
        <v>10</v>
      </c>
      <c r="D491" s="0" t="n">
        <f aca="false">IF($A491&lt;&gt;"",d110cc_csv!$E491,"")</f>
        <v>49</v>
      </c>
      <c r="E491" s="0" t="n">
        <f aca="false">IF($A491&lt;&gt;"",d110cc_csv!$F491,"")</f>
        <v>5</v>
      </c>
      <c r="F491" s="0" t="n">
        <f aca="false">IF($A491&lt;&gt;"",IF(MOD($C491,'Project Description'!$B$9)=0,'Project Description'!$B$9,MOD($C491,'Project Description'!$B$9)),"")</f>
        <v>5</v>
      </c>
      <c r="G491" s="0" t="n">
        <f aca="false">IF($A491&lt;&gt;"",IF(MOD($D491,'Project Description'!$B$7)=0,'Project Description'!$B$7,MOD($D491,'Project Description'!$B$7)),"")</f>
        <v>1</v>
      </c>
      <c r="H491" s="0" t="n">
        <f aca="false">IF($A491&lt;&gt;"",IF(MOD($D491,'Project Description'!$B$8)=0,'Project Description'!$B$8,MOD($D491,'Project Description'!$B$8)),"")</f>
        <v>1</v>
      </c>
      <c r="I491" s="0" t="n">
        <f aca="false">IF($A491&lt;&gt;"",ROUNDUP($C491/'Project Description'!$B$9,0),"")</f>
        <v>2</v>
      </c>
      <c r="J491" s="0" t="n">
        <f aca="false">IF($A491&lt;&gt;"",IF(MOD($A491,'Project Description'!$B$19)=0,'Project Description'!$B$19,MOD($A491,'Project Description'!$B$19)),"")</f>
        <v>10</v>
      </c>
      <c r="K491" s="16" t="n">
        <f aca="false">IF($A491&lt;&gt;"",ROUNDUP(D491/'Project Description'!$B$7,0),"")</f>
        <v>13</v>
      </c>
      <c r="L491" s="0" t="n">
        <f aca="false">IF($A491&lt;&gt;"",(K491-1)*'Project Description'!$B$17+I491,"")</f>
        <v>26</v>
      </c>
      <c r="M491" s="0" t="n">
        <f aca="false">IF($A491&lt;&gt;"",($G491-1)*'Project Description'!$B$9+$F491,"")</f>
        <v>5</v>
      </c>
      <c r="N491" s="0" t="n">
        <f aca="false">IF($A491&lt;&gt;"",IF(VLOOKUP($B491,LineNames!$A$2:$C$111,3,0)="Yes",1,0),"")</f>
        <v>0</v>
      </c>
      <c r="O491" s="0" t="n">
        <f aca="false">IF($A491&lt;&gt;"",($H491-1)*'Project Description'!$B$10+$C491,"")</f>
        <v>10</v>
      </c>
    </row>
    <row collapsed="false" customFormat="false" customHeight="true" hidden="false" ht="13.3" outlineLevel="0" r="492">
      <c r="A492" s="0" t="n">
        <f aca="false">IF(d110cc_csv!$A492&lt;&gt;"",d110cc_csv!$A492,"")</f>
        <v>491</v>
      </c>
      <c r="B492" s="0" t="n">
        <f aca="false">IF($A492&lt;&gt;"",d110cc_csv!$C492,"")</f>
        <v>103</v>
      </c>
      <c r="C492" s="0" t="n">
        <f aca="false">IF($A492&lt;&gt;"",d110cc_csv!$D492,"")</f>
        <v>1</v>
      </c>
      <c r="D492" s="0" t="n">
        <f aca="false">IF($A492&lt;&gt;"",d110cc_csv!$E492,"")</f>
        <v>50</v>
      </c>
      <c r="E492" s="0" t="n">
        <f aca="false">IF($A492&lt;&gt;"",d110cc_csv!$F492,"")</f>
        <v>5</v>
      </c>
      <c r="F492" s="0" t="n">
        <f aca="false">IF($A492&lt;&gt;"",IF(MOD($C492,'Project Description'!$B$9)=0,'Project Description'!$B$9,MOD($C492,'Project Description'!$B$9)),"")</f>
        <v>1</v>
      </c>
      <c r="G492" s="0" t="n">
        <f aca="false">IF($A492&lt;&gt;"",IF(MOD($D492,'Project Description'!$B$7)=0,'Project Description'!$B$7,MOD($D492,'Project Description'!$B$7)),"")</f>
        <v>2</v>
      </c>
      <c r="H492" s="0" t="n">
        <f aca="false">IF($A492&lt;&gt;"",IF(MOD($D492,'Project Description'!$B$8)=0,'Project Description'!$B$8,MOD($D492,'Project Description'!$B$8)),"")</f>
        <v>2</v>
      </c>
      <c r="I492" s="0" t="n">
        <f aca="false">IF($A492&lt;&gt;"",ROUNDUP($C492/'Project Description'!$B$9,0),"")</f>
        <v>1</v>
      </c>
      <c r="J492" s="0" t="n">
        <f aca="false">IF($A492&lt;&gt;"",IF(MOD($A492,'Project Description'!$B$19)=0,'Project Description'!$B$19,MOD($A492,'Project Description'!$B$19)),"")</f>
        <v>11</v>
      </c>
      <c r="K492" s="16" t="n">
        <f aca="false">IF($A492&lt;&gt;"",ROUNDUP(D492/'Project Description'!$B$7,0),"")</f>
        <v>13</v>
      </c>
      <c r="L492" s="0" t="n">
        <f aca="false">IF($A492&lt;&gt;"",(K492-1)*'Project Description'!$B$17+I492,"")</f>
        <v>25</v>
      </c>
      <c r="M492" s="0" t="n">
        <f aca="false">IF($A492&lt;&gt;"",($G492-1)*'Project Description'!$B$9+$F492,"")</f>
        <v>6</v>
      </c>
      <c r="N492" s="0" t="n">
        <f aca="false">IF($A492&lt;&gt;"",IF(VLOOKUP($B492,LineNames!$A$2:$C$111,3,0)="Yes",1,0),"")</f>
        <v>0</v>
      </c>
      <c r="O492" s="0" t="n">
        <f aca="false">IF($A492&lt;&gt;"",($H492-1)*'Project Description'!$B$10+$C492,"")</f>
        <v>11</v>
      </c>
    </row>
    <row collapsed="false" customFormat="false" customHeight="true" hidden="false" ht="13.3" outlineLevel="0" r="493">
      <c r="A493" s="0" t="n">
        <f aca="false">IF(d110cc_csv!$A493&lt;&gt;"",d110cc_csv!$A493,"")</f>
        <v>492</v>
      </c>
      <c r="B493" s="0" t="n">
        <f aca="false">IF($A493&lt;&gt;"",d110cc_csv!$C493,"")</f>
        <v>50</v>
      </c>
      <c r="C493" s="0" t="n">
        <f aca="false">IF($A493&lt;&gt;"",d110cc_csv!$D493,"")</f>
        <v>2</v>
      </c>
      <c r="D493" s="0" t="n">
        <f aca="false">IF($A493&lt;&gt;"",d110cc_csv!$E493,"")</f>
        <v>50</v>
      </c>
      <c r="E493" s="0" t="n">
        <f aca="false">IF($A493&lt;&gt;"",d110cc_csv!$F493,"")</f>
        <v>5</v>
      </c>
      <c r="F493" s="0" t="n">
        <f aca="false">IF($A493&lt;&gt;"",IF(MOD($C493,'Project Description'!$B$9)=0,'Project Description'!$B$9,MOD($C493,'Project Description'!$B$9)),"")</f>
        <v>2</v>
      </c>
      <c r="G493" s="0" t="n">
        <f aca="false">IF($A493&lt;&gt;"",IF(MOD($D493,'Project Description'!$B$7)=0,'Project Description'!$B$7,MOD($D493,'Project Description'!$B$7)),"")</f>
        <v>2</v>
      </c>
      <c r="H493" s="0" t="n">
        <f aca="false">IF($A493&lt;&gt;"",IF(MOD($D493,'Project Description'!$B$8)=0,'Project Description'!$B$8,MOD($D493,'Project Description'!$B$8)),"")</f>
        <v>2</v>
      </c>
      <c r="I493" s="0" t="n">
        <f aca="false">IF($A493&lt;&gt;"",ROUNDUP($C493/'Project Description'!$B$9,0),"")</f>
        <v>1</v>
      </c>
      <c r="J493" s="0" t="n">
        <f aca="false">IF($A493&lt;&gt;"",IF(MOD($A493,'Project Description'!$B$19)=0,'Project Description'!$B$19,MOD($A493,'Project Description'!$B$19)),"")</f>
        <v>12</v>
      </c>
      <c r="K493" s="16" t="n">
        <f aca="false">IF($A493&lt;&gt;"",ROUNDUP(D493/'Project Description'!$B$7,0),"")</f>
        <v>13</v>
      </c>
      <c r="L493" s="0" t="n">
        <f aca="false">IF($A493&lt;&gt;"",(K493-1)*'Project Description'!$B$17+I493,"")</f>
        <v>25</v>
      </c>
      <c r="M493" s="0" t="n">
        <f aca="false">IF($A493&lt;&gt;"",($G493-1)*'Project Description'!$B$9+$F493,"")</f>
        <v>7</v>
      </c>
      <c r="N493" s="0" t="n">
        <f aca="false">IF($A493&lt;&gt;"",IF(VLOOKUP($B493,LineNames!$A$2:$C$111,3,0)="Yes",1,0),"")</f>
        <v>0</v>
      </c>
      <c r="O493" s="0" t="n">
        <f aca="false">IF($A493&lt;&gt;"",($H493-1)*'Project Description'!$B$10+$C493,"")</f>
        <v>12</v>
      </c>
    </row>
    <row collapsed="false" customFormat="false" customHeight="true" hidden="false" ht="13.3" outlineLevel="0" r="494">
      <c r="A494" s="0" t="n">
        <f aca="false">IF(d110cc_csv!$A494&lt;&gt;"",d110cc_csv!$A494,"")</f>
        <v>493</v>
      </c>
      <c r="B494" s="0" t="n">
        <f aca="false">IF($A494&lt;&gt;"",d110cc_csv!$C494,"")</f>
        <v>99</v>
      </c>
      <c r="C494" s="0" t="n">
        <f aca="false">IF($A494&lt;&gt;"",d110cc_csv!$D494,"")</f>
        <v>3</v>
      </c>
      <c r="D494" s="0" t="n">
        <f aca="false">IF($A494&lt;&gt;"",d110cc_csv!$E494,"")</f>
        <v>50</v>
      </c>
      <c r="E494" s="0" t="n">
        <f aca="false">IF($A494&lt;&gt;"",d110cc_csv!$F494,"")</f>
        <v>5</v>
      </c>
      <c r="F494" s="0" t="n">
        <f aca="false">IF($A494&lt;&gt;"",IF(MOD($C494,'Project Description'!$B$9)=0,'Project Description'!$B$9,MOD($C494,'Project Description'!$B$9)),"")</f>
        <v>3</v>
      </c>
      <c r="G494" s="0" t="n">
        <f aca="false">IF($A494&lt;&gt;"",IF(MOD($D494,'Project Description'!$B$7)=0,'Project Description'!$B$7,MOD($D494,'Project Description'!$B$7)),"")</f>
        <v>2</v>
      </c>
      <c r="H494" s="0" t="n">
        <f aca="false">IF($A494&lt;&gt;"",IF(MOD($D494,'Project Description'!$B$8)=0,'Project Description'!$B$8,MOD($D494,'Project Description'!$B$8)),"")</f>
        <v>2</v>
      </c>
      <c r="I494" s="0" t="n">
        <f aca="false">IF($A494&lt;&gt;"",ROUNDUP($C494/'Project Description'!$B$9,0),"")</f>
        <v>1</v>
      </c>
      <c r="J494" s="0" t="n">
        <f aca="false">IF($A494&lt;&gt;"",IF(MOD($A494,'Project Description'!$B$19)=0,'Project Description'!$B$19,MOD($A494,'Project Description'!$B$19)),"")</f>
        <v>13</v>
      </c>
      <c r="K494" s="16" t="n">
        <f aca="false">IF($A494&lt;&gt;"",ROUNDUP(D494/'Project Description'!$B$7,0),"")</f>
        <v>13</v>
      </c>
      <c r="L494" s="0" t="n">
        <f aca="false">IF($A494&lt;&gt;"",(K494-1)*'Project Description'!$B$17+I494,"")</f>
        <v>25</v>
      </c>
      <c r="M494" s="0" t="n">
        <f aca="false">IF($A494&lt;&gt;"",($G494-1)*'Project Description'!$B$9+$F494,"")</f>
        <v>8</v>
      </c>
      <c r="N494" s="0" t="n">
        <f aca="false">IF($A494&lt;&gt;"",IF(VLOOKUP($B494,LineNames!$A$2:$C$111,3,0)="Yes",1,0),"")</f>
        <v>0</v>
      </c>
      <c r="O494" s="0" t="n">
        <f aca="false">IF($A494&lt;&gt;"",($H494-1)*'Project Description'!$B$10+$C494,"")</f>
        <v>13</v>
      </c>
    </row>
    <row collapsed="false" customFormat="false" customHeight="true" hidden="false" ht="13.3" outlineLevel="0" r="495">
      <c r="A495" s="0" t="n">
        <f aca="false">IF(d110cc_csv!$A495&lt;&gt;"",d110cc_csv!$A495,"")</f>
        <v>494</v>
      </c>
      <c r="B495" s="0" t="n">
        <f aca="false">IF($A495&lt;&gt;"",d110cc_csv!$C495,"")</f>
        <v>84</v>
      </c>
      <c r="C495" s="0" t="n">
        <f aca="false">IF($A495&lt;&gt;"",d110cc_csv!$D495,"")</f>
        <v>4</v>
      </c>
      <c r="D495" s="0" t="n">
        <f aca="false">IF($A495&lt;&gt;"",d110cc_csv!$E495,"")</f>
        <v>50</v>
      </c>
      <c r="E495" s="0" t="n">
        <f aca="false">IF($A495&lt;&gt;"",d110cc_csv!$F495,"")</f>
        <v>5</v>
      </c>
      <c r="F495" s="0" t="n">
        <f aca="false">IF($A495&lt;&gt;"",IF(MOD($C495,'Project Description'!$B$9)=0,'Project Description'!$B$9,MOD($C495,'Project Description'!$B$9)),"")</f>
        <v>4</v>
      </c>
      <c r="G495" s="0" t="n">
        <f aca="false">IF($A495&lt;&gt;"",IF(MOD($D495,'Project Description'!$B$7)=0,'Project Description'!$B$7,MOD($D495,'Project Description'!$B$7)),"")</f>
        <v>2</v>
      </c>
      <c r="H495" s="0" t="n">
        <f aca="false">IF($A495&lt;&gt;"",IF(MOD($D495,'Project Description'!$B$8)=0,'Project Description'!$B$8,MOD($D495,'Project Description'!$B$8)),"")</f>
        <v>2</v>
      </c>
      <c r="I495" s="0" t="n">
        <f aca="false">IF($A495&lt;&gt;"",ROUNDUP($C495/'Project Description'!$B$9,0),"")</f>
        <v>1</v>
      </c>
      <c r="J495" s="0" t="n">
        <f aca="false">IF($A495&lt;&gt;"",IF(MOD($A495,'Project Description'!$B$19)=0,'Project Description'!$B$19,MOD($A495,'Project Description'!$B$19)),"")</f>
        <v>14</v>
      </c>
      <c r="K495" s="16" t="n">
        <f aca="false">IF($A495&lt;&gt;"",ROUNDUP(D495/'Project Description'!$B$7,0),"")</f>
        <v>13</v>
      </c>
      <c r="L495" s="0" t="n">
        <f aca="false">IF($A495&lt;&gt;"",(K495-1)*'Project Description'!$B$17+I495,"")</f>
        <v>25</v>
      </c>
      <c r="M495" s="0" t="n">
        <f aca="false">IF($A495&lt;&gt;"",($G495-1)*'Project Description'!$B$9+$F495,"")</f>
        <v>9</v>
      </c>
      <c r="N495" s="0" t="n">
        <f aca="false">IF($A495&lt;&gt;"",IF(VLOOKUP($B495,LineNames!$A$2:$C$111,3,0)="Yes",1,0),"")</f>
        <v>0</v>
      </c>
      <c r="O495" s="0" t="n">
        <f aca="false">IF($A495&lt;&gt;"",($H495-1)*'Project Description'!$B$10+$C495,"")</f>
        <v>14</v>
      </c>
    </row>
    <row collapsed="false" customFormat="false" customHeight="true" hidden="false" ht="13.3" outlineLevel="0" r="496">
      <c r="A496" s="0" t="n">
        <f aca="false">IF(d110cc_csv!$A496&lt;&gt;"",d110cc_csv!$A496,"")</f>
        <v>495</v>
      </c>
      <c r="B496" s="0" t="n">
        <f aca="false">IF($A496&lt;&gt;"",d110cc_csv!$C496,"")</f>
        <v>77</v>
      </c>
      <c r="C496" s="0" t="n">
        <f aca="false">IF($A496&lt;&gt;"",d110cc_csv!$D496,"")</f>
        <v>5</v>
      </c>
      <c r="D496" s="0" t="n">
        <f aca="false">IF($A496&lt;&gt;"",d110cc_csv!$E496,"")</f>
        <v>50</v>
      </c>
      <c r="E496" s="0" t="n">
        <f aca="false">IF($A496&lt;&gt;"",d110cc_csv!$F496,"")</f>
        <v>5</v>
      </c>
      <c r="F496" s="0" t="n">
        <f aca="false">IF($A496&lt;&gt;"",IF(MOD($C496,'Project Description'!$B$9)=0,'Project Description'!$B$9,MOD($C496,'Project Description'!$B$9)),"")</f>
        <v>5</v>
      </c>
      <c r="G496" s="0" t="n">
        <f aca="false">IF($A496&lt;&gt;"",IF(MOD($D496,'Project Description'!$B$7)=0,'Project Description'!$B$7,MOD($D496,'Project Description'!$B$7)),"")</f>
        <v>2</v>
      </c>
      <c r="H496" s="0" t="n">
        <f aca="false">IF($A496&lt;&gt;"",IF(MOD($D496,'Project Description'!$B$8)=0,'Project Description'!$B$8,MOD($D496,'Project Description'!$B$8)),"")</f>
        <v>2</v>
      </c>
      <c r="I496" s="0" t="n">
        <f aca="false">IF($A496&lt;&gt;"",ROUNDUP($C496/'Project Description'!$B$9,0),"")</f>
        <v>1</v>
      </c>
      <c r="J496" s="0" t="n">
        <f aca="false">IF($A496&lt;&gt;"",IF(MOD($A496,'Project Description'!$B$19)=0,'Project Description'!$B$19,MOD($A496,'Project Description'!$B$19)),"")</f>
        <v>15</v>
      </c>
      <c r="K496" s="16" t="n">
        <f aca="false">IF($A496&lt;&gt;"",ROUNDUP(D496/'Project Description'!$B$7,0),"")</f>
        <v>13</v>
      </c>
      <c r="L496" s="0" t="n">
        <f aca="false">IF($A496&lt;&gt;"",(K496-1)*'Project Description'!$B$17+I496,"")</f>
        <v>25</v>
      </c>
      <c r="M496" s="0" t="n">
        <f aca="false">IF($A496&lt;&gt;"",($G496-1)*'Project Description'!$B$9+$F496,"")</f>
        <v>10</v>
      </c>
      <c r="N496" s="0" t="n">
        <f aca="false">IF($A496&lt;&gt;"",IF(VLOOKUP($B496,LineNames!$A$2:$C$111,3,0)="Yes",1,0),"")</f>
        <v>0</v>
      </c>
      <c r="O496" s="0" t="n">
        <f aca="false">IF($A496&lt;&gt;"",($H496-1)*'Project Description'!$B$10+$C496,"")</f>
        <v>15</v>
      </c>
    </row>
    <row collapsed="false" customFormat="false" customHeight="true" hidden="false" ht="13.3" outlineLevel="0" r="497">
      <c r="A497" s="0" t="n">
        <f aca="false">IF(d110cc_csv!$A497&lt;&gt;"",d110cc_csv!$A497,"")</f>
        <v>496</v>
      </c>
      <c r="B497" s="0" t="n">
        <f aca="false">IF($A497&lt;&gt;"",d110cc_csv!$C497,"")</f>
        <v>110</v>
      </c>
      <c r="C497" s="0" t="n">
        <f aca="false">IF($A497&lt;&gt;"",d110cc_csv!$D497,"")</f>
        <v>6</v>
      </c>
      <c r="D497" s="0" t="n">
        <f aca="false">IF($A497&lt;&gt;"",d110cc_csv!$E497,"")</f>
        <v>50</v>
      </c>
      <c r="E497" s="0" t="n">
        <f aca="false">IF($A497&lt;&gt;"",d110cc_csv!$F497,"")</f>
        <v>5</v>
      </c>
      <c r="F497" s="0" t="n">
        <f aca="false">IF($A497&lt;&gt;"",IF(MOD($C497,'Project Description'!$B$9)=0,'Project Description'!$B$9,MOD($C497,'Project Description'!$B$9)),"")</f>
        <v>1</v>
      </c>
      <c r="G497" s="0" t="n">
        <f aca="false">IF($A497&lt;&gt;"",IF(MOD($D497,'Project Description'!$B$7)=0,'Project Description'!$B$7,MOD($D497,'Project Description'!$B$7)),"")</f>
        <v>2</v>
      </c>
      <c r="H497" s="0" t="n">
        <f aca="false">IF($A497&lt;&gt;"",IF(MOD($D497,'Project Description'!$B$8)=0,'Project Description'!$B$8,MOD($D497,'Project Description'!$B$8)),"")</f>
        <v>2</v>
      </c>
      <c r="I497" s="0" t="n">
        <f aca="false">IF($A497&lt;&gt;"",ROUNDUP($C497/'Project Description'!$B$9,0),"")</f>
        <v>2</v>
      </c>
      <c r="J497" s="0" t="n">
        <f aca="false">IF($A497&lt;&gt;"",IF(MOD($A497,'Project Description'!$B$19)=0,'Project Description'!$B$19,MOD($A497,'Project Description'!$B$19)),"")</f>
        <v>16</v>
      </c>
      <c r="K497" s="16" t="n">
        <f aca="false">IF($A497&lt;&gt;"",ROUNDUP(D497/'Project Description'!$B$7,0),"")</f>
        <v>13</v>
      </c>
      <c r="L497" s="0" t="n">
        <f aca="false">IF($A497&lt;&gt;"",(K497-1)*'Project Description'!$B$17+I497,"")</f>
        <v>26</v>
      </c>
      <c r="M497" s="0" t="n">
        <f aca="false">IF($A497&lt;&gt;"",($G497-1)*'Project Description'!$B$9+$F497,"")</f>
        <v>6</v>
      </c>
      <c r="N497" s="0" t="n">
        <f aca="false">IF($A497&lt;&gt;"",IF(VLOOKUP($B497,LineNames!$A$2:$C$111,3,0)="Yes",1,0),"")</f>
        <v>1</v>
      </c>
      <c r="O497" s="0" t="n">
        <f aca="false">IF($A497&lt;&gt;"",($H497-1)*'Project Description'!$B$10+$C497,"")</f>
        <v>16</v>
      </c>
    </row>
    <row collapsed="false" customFormat="false" customHeight="true" hidden="false" ht="13.3" outlineLevel="0" r="498">
      <c r="A498" s="0" t="n">
        <f aca="false">IF(d110cc_csv!$A498&lt;&gt;"",d110cc_csv!$A498,"")</f>
        <v>497</v>
      </c>
      <c r="B498" s="0" t="n">
        <f aca="false">IF($A498&lt;&gt;"",d110cc_csv!$C498,"")</f>
        <v>27</v>
      </c>
      <c r="C498" s="0" t="n">
        <f aca="false">IF($A498&lt;&gt;"",d110cc_csv!$D498,"")</f>
        <v>7</v>
      </c>
      <c r="D498" s="0" t="n">
        <f aca="false">IF($A498&lt;&gt;"",d110cc_csv!$E498,"")</f>
        <v>50</v>
      </c>
      <c r="E498" s="0" t="n">
        <f aca="false">IF($A498&lt;&gt;"",d110cc_csv!$F498,"")</f>
        <v>5</v>
      </c>
      <c r="F498" s="0" t="n">
        <f aca="false">IF($A498&lt;&gt;"",IF(MOD($C498,'Project Description'!$B$9)=0,'Project Description'!$B$9,MOD($C498,'Project Description'!$B$9)),"")</f>
        <v>2</v>
      </c>
      <c r="G498" s="0" t="n">
        <f aca="false">IF($A498&lt;&gt;"",IF(MOD($D498,'Project Description'!$B$7)=0,'Project Description'!$B$7,MOD($D498,'Project Description'!$B$7)),"")</f>
        <v>2</v>
      </c>
      <c r="H498" s="0" t="n">
        <f aca="false">IF($A498&lt;&gt;"",IF(MOD($D498,'Project Description'!$B$8)=0,'Project Description'!$B$8,MOD($D498,'Project Description'!$B$8)),"")</f>
        <v>2</v>
      </c>
      <c r="I498" s="0" t="n">
        <f aca="false">IF($A498&lt;&gt;"",ROUNDUP($C498/'Project Description'!$B$9,0),"")</f>
        <v>2</v>
      </c>
      <c r="J498" s="0" t="n">
        <f aca="false">IF($A498&lt;&gt;"",IF(MOD($A498,'Project Description'!$B$19)=0,'Project Description'!$B$19,MOD($A498,'Project Description'!$B$19)),"")</f>
        <v>17</v>
      </c>
      <c r="K498" s="16" t="n">
        <f aca="false">IF($A498&lt;&gt;"",ROUNDUP(D498/'Project Description'!$B$7,0),"")</f>
        <v>13</v>
      </c>
      <c r="L498" s="0" t="n">
        <f aca="false">IF($A498&lt;&gt;"",(K498-1)*'Project Description'!$B$17+I498,"")</f>
        <v>26</v>
      </c>
      <c r="M498" s="0" t="n">
        <f aca="false">IF($A498&lt;&gt;"",($G498-1)*'Project Description'!$B$9+$F498,"")</f>
        <v>7</v>
      </c>
      <c r="N498" s="0" t="n">
        <f aca="false">IF($A498&lt;&gt;"",IF(VLOOKUP($B498,LineNames!$A$2:$C$111,3,0)="Yes",1,0),"")</f>
        <v>0</v>
      </c>
      <c r="O498" s="0" t="n">
        <f aca="false">IF($A498&lt;&gt;"",($H498-1)*'Project Description'!$B$10+$C498,"")</f>
        <v>17</v>
      </c>
    </row>
    <row collapsed="false" customFormat="false" customHeight="true" hidden="false" ht="13.3" outlineLevel="0" r="499">
      <c r="A499" s="0" t="n">
        <f aca="false">IF(d110cc_csv!$A499&lt;&gt;"",d110cc_csv!$A499,"")</f>
        <v>498</v>
      </c>
      <c r="B499" s="0" t="n">
        <f aca="false">IF($A499&lt;&gt;"",d110cc_csv!$C499,"")</f>
        <v>17</v>
      </c>
      <c r="C499" s="0" t="n">
        <f aca="false">IF($A499&lt;&gt;"",d110cc_csv!$D499,"")</f>
        <v>8</v>
      </c>
      <c r="D499" s="0" t="n">
        <f aca="false">IF($A499&lt;&gt;"",d110cc_csv!$E499,"")</f>
        <v>50</v>
      </c>
      <c r="E499" s="0" t="n">
        <f aca="false">IF($A499&lt;&gt;"",d110cc_csv!$F499,"")</f>
        <v>5</v>
      </c>
      <c r="F499" s="0" t="n">
        <f aca="false">IF($A499&lt;&gt;"",IF(MOD($C499,'Project Description'!$B$9)=0,'Project Description'!$B$9,MOD($C499,'Project Description'!$B$9)),"")</f>
        <v>3</v>
      </c>
      <c r="G499" s="0" t="n">
        <f aca="false">IF($A499&lt;&gt;"",IF(MOD($D499,'Project Description'!$B$7)=0,'Project Description'!$B$7,MOD($D499,'Project Description'!$B$7)),"")</f>
        <v>2</v>
      </c>
      <c r="H499" s="0" t="n">
        <f aca="false">IF($A499&lt;&gt;"",IF(MOD($D499,'Project Description'!$B$8)=0,'Project Description'!$B$8,MOD($D499,'Project Description'!$B$8)),"")</f>
        <v>2</v>
      </c>
      <c r="I499" s="0" t="n">
        <f aca="false">IF($A499&lt;&gt;"",ROUNDUP($C499/'Project Description'!$B$9,0),"")</f>
        <v>2</v>
      </c>
      <c r="J499" s="0" t="n">
        <f aca="false">IF($A499&lt;&gt;"",IF(MOD($A499,'Project Description'!$B$19)=0,'Project Description'!$B$19,MOD($A499,'Project Description'!$B$19)),"")</f>
        <v>18</v>
      </c>
      <c r="K499" s="16" t="n">
        <f aca="false">IF($A499&lt;&gt;"",ROUNDUP(D499/'Project Description'!$B$7,0),"")</f>
        <v>13</v>
      </c>
      <c r="L499" s="0" t="n">
        <f aca="false">IF($A499&lt;&gt;"",(K499-1)*'Project Description'!$B$17+I499,"")</f>
        <v>26</v>
      </c>
      <c r="M499" s="0" t="n">
        <f aca="false">IF($A499&lt;&gt;"",($G499-1)*'Project Description'!$B$9+$F499,"")</f>
        <v>8</v>
      </c>
      <c r="N499" s="0" t="n">
        <f aca="false">IF($A499&lt;&gt;"",IF(VLOOKUP($B499,LineNames!$A$2:$C$111,3,0)="Yes",1,0),"")</f>
        <v>0</v>
      </c>
      <c r="O499" s="0" t="n">
        <f aca="false">IF($A499&lt;&gt;"",($H499-1)*'Project Description'!$B$10+$C499,"")</f>
        <v>18</v>
      </c>
    </row>
    <row collapsed="false" customFormat="false" customHeight="true" hidden="false" ht="13.3" outlineLevel="0" r="500">
      <c r="A500" s="0" t="n">
        <f aca="false">IF(d110cc_csv!$A500&lt;&gt;"",d110cc_csv!$A500,"")</f>
        <v>499</v>
      </c>
      <c r="B500" s="0" t="n">
        <f aca="false">IF($A500&lt;&gt;"",d110cc_csv!$C500,"")</f>
        <v>9</v>
      </c>
      <c r="C500" s="0" t="n">
        <f aca="false">IF($A500&lt;&gt;"",d110cc_csv!$D500,"")</f>
        <v>9</v>
      </c>
      <c r="D500" s="0" t="n">
        <f aca="false">IF($A500&lt;&gt;"",d110cc_csv!$E500,"")</f>
        <v>50</v>
      </c>
      <c r="E500" s="0" t="n">
        <f aca="false">IF($A500&lt;&gt;"",d110cc_csv!$F500,"")</f>
        <v>5</v>
      </c>
      <c r="F500" s="0" t="n">
        <f aca="false">IF($A500&lt;&gt;"",IF(MOD($C500,'Project Description'!$B$9)=0,'Project Description'!$B$9,MOD($C500,'Project Description'!$B$9)),"")</f>
        <v>4</v>
      </c>
      <c r="G500" s="0" t="n">
        <f aca="false">IF($A500&lt;&gt;"",IF(MOD($D500,'Project Description'!$B$7)=0,'Project Description'!$B$7,MOD($D500,'Project Description'!$B$7)),"")</f>
        <v>2</v>
      </c>
      <c r="H500" s="0" t="n">
        <f aca="false">IF($A500&lt;&gt;"",IF(MOD($D500,'Project Description'!$B$8)=0,'Project Description'!$B$8,MOD($D500,'Project Description'!$B$8)),"")</f>
        <v>2</v>
      </c>
      <c r="I500" s="0" t="n">
        <f aca="false">IF($A500&lt;&gt;"",ROUNDUP($C500/'Project Description'!$B$9,0),"")</f>
        <v>2</v>
      </c>
      <c r="J500" s="0" t="n">
        <f aca="false">IF($A500&lt;&gt;"",IF(MOD($A500,'Project Description'!$B$19)=0,'Project Description'!$B$19,MOD($A500,'Project Description'!$B$19)),"")</f>
        <v>19</v>
      </c>
      <c r="K500" s="16" t="n">
        <f aca="false">IF($A500&lt;&gt;"",ROUNDUP(D500/'Project Description'!$B$7,0),"")</f>
        <v>13</v>
      </c>
      <c r="L500" s="0" t="n">
        <f aca="false">IF($A500&lt;&gt;"",(K500-1)*'Project Description'!$B$17+I500,"")</f>
        <v>26</v>
      </c>
      <c r="M500" s="0" t="n">
        <f aca="false">IF($A500&lt;&gt;"",($G500-1)*'Project Description'!$B$9+$F500,"")</f>
        <v>9</v>
      </c>
      <c r="N500" s="0" t="n">
        <f aca="false">IF($A500&lt;&gt;"",IF(VLOOKUP($B500,LineNames!$A$2:$C$111,3,0)="Yes",1,0),"")</f>
        <v>0</v>
      </c>
      <c r="O500" s="0" t="n">
        <f aca="false">IF($A500&lt;&gt;"",($H500-1)*'Project Description'!$B$10+$C500,"")</f>
        <v>19</v>
      </c>
    </row>
    <row collapsed="false" customFormat="false" customHeight="true" hidden="false" ht="13.3" outlineLevel="0" r="501">
      <c r="A501" s="0" t="n">
        <f aca="false">IF(d110cc_csv!$A501&lt;&gt;"",d110cc_csv!$A501,"")</f>
        <v>500</v>
      </c>
      <c r="B501" s="0" t="n">
        <f aca="false">IF($A501&lt;&gt;"",d110cc_csv!$C501,"")</f>
        <v>47</v>
      </c>
      <c r="C501" s="0" t="n">
        <f aca="false">IF($A501&lt;&gt;"",d110cc_csv!$D501,"")</f>
        <v>10</v>
      </c>
      <c r="D501" s="0" t="n">
        <f aca="false">IF($A501&lt;&gt;"",d110cc_csv!$E501,"")</f>
        <v>50</v>
      </c>
      <c r="E501" s="0" t="n">
        <f aca="false">IF($A501&lt;&gt;"",d110cc_csv!$F501,"")</f>
        <v>5</v>
      </c>
      <c r="F501" s="0" t="n">
        <f aca="false">IF($A501&lt;&gt;"",IF(MOD($C501,'Project Description'!$B$9)=0,'Project Description'!$B$9,MOD($C501,'Project Description'!$B$9)),"")</f>
        <v>5</v>
      </c>
      <c r="G501" s="0" t="n">
        <f aca="false">IF($A501&lt;&gt;"",IF(MOD($D501,'Project Description'!$B$7)=0,'Project Description'!$B$7,MOD($D501,'Project Description'!$B$7)),"")</f>
        <v>2</v>
      </c>
      <c r="H501" s="0" t="n">
        <f aca="false">IF($A501&lt;&gt;"",IF(MOD($D501,'Project Description'!$B$8)=0,'Project Description'!$B$8,MOD($D501,'Project Description'!$B$8)),"")</f>
        <v>2</v>
      </c>
      <c r="I501" s="0" t="n">
        <f aca="false">IF($A501&lt;&gt;"",ROUNDUP($C501/'Project Description'!$B$9,0),"")</f>
        <v>2</v>
      </c>
      <c r="J501" s="0" t="n">
        <f aca="false">IF($A501&lt;&gt;"",IF(MOD($A501,'Project Description'!$B$19)=0,'Project Description'!$B$19,MOD($A501,'Project Description'!$B$19)),"")</f>
        <v>20</v>
      </c>
      <c r="K501" s="16" t="n">
        <f aca="false">IF($A501&lt;&gt;"",ROUNDUP(D501/'Project Description'!$B$7,0),"")</f>
        <v>13</v>
      </c>
      <c r="L501" s="0" t="n">
        <f aca="false">IF($A501&lt;&gt;"",(K501-1)*'Project Description'!$B$17+I501,"")</f>
        <v>26</v>
      </c>
      <c r="M501" s="0" t="n">
        <f aca="false">IF($A501&lt;&gt;"",($G501-1)*'Project Description'!$B$9+$F501,"")</f>
        <v>10</v>
      </c>
      <c r="N501" s="0" t="n">
        <f aca="false">IF($A501&lt;&gt;"",IF(VLOOKUP($B501,LineNames!$A$2:$C$111,3,0)="Yes",1,0),"")</f>
        <v>0</v>
      </c>
      <c r="O501" s="0" t="n">
        <f aca="false">IF($A501&lt;&gt;"",($H501-1)*'Project Description'!$B$10+$C501,"")</f>
        <v>20</v>
      </c>
    </row>
    <row collapsed="false" customFormat="false" customHeight="true" hidden="false" ht="13.3" outlineLevel="0" r="502">
      <c r="A502" s="0" t="n">
        <f aca="false">IF(d110cc_csv!$A502&lt;&gt;"",d110cc_csv!$A502,"")</f>
        <v>501</v>
      </c>
      <c r="B502" s="0" t="n">
        <f aca="false">IF($A502&lt;&gt;"",d110cc_csv!$C502,"")</f>
        <v>33</v>
      </c>
      <c r="C502" s="0" t="n">
        <f aca="false">IF($A502&lt;&gt;"",d110cc_csv!$D502,"")</f>
        <v>1</v>
      </c>
      <c r="D502" s="0" t="n">
        <f aca="false">IF($A502&lt;&gt;"",d110cc_csv!$E502,"")</f>
        <v>51</v>
      </c>
      <c r="E502" s="0" t="n">
        <f aca="false">IF($A502&lt;&gt;"",d110cc_csv!$F502,"")</f>
        <v>5</v>
      </c>
      <c r="F502" s="0" t="n">
        <f aca="false">IF($A502&lt;&gt;"",IF(MOD($C502,'Project Description'!$B$9)=0,'Project Description'!$B$9,MOD($C502,'Project Description'!$B$9)),"")</f>
        <v>1</v>
      </c>
      <c r="G502" s="0" t="n">
        <f aca="false">IF($A502&lt;&gt;"",IF(MOD($D502,'Project Description'!$B$7)=0,'Project Description'!$B$7,MOD($D502,'Project Description'!$B$7)),"")</f>
        <v>3</v>
      </c>
      <c r="H502" s="0" t="n">
        <f aca="false">IF($A502&lt;&gt;"",IF(MOD($D502,'Project Description'!$B$8)=0,'Project Description'!$B$8,MOD($D502,'Project Description'!$B$8)),"")</f>
        <v>3</v>
      </c>
      <c r="I502" s="0" t="n">
        <f aca="false">IF($A502&lt;&gt;"",ROUNDUP($C502/'Project Description'!$B$9,0),"")</f>
        <v>1</v>
      </c>
      <c r="J502" s="0" t="n">
        <f aca="false">IF($A502&lt;&gt;"",IF(MOD($A502,'Project Description'!$B$19)=0,'Project Description'!$B$19,MOD($A502,'Project Description'!$B$19)),"")</f>
        <v>21</v>
      </c>
      <c r="K502" s="16" t="n">
        <f aca="false">IF($A502&lt;&gt;"",ROUNDUP(D502/'Project Description'!$B$7,0),"")</f>
        <v>13</v>
      </c>
      <c r="L502" s="0" t="n">
        <f aca="false">IF($A502&lt;&gt;"",(K502-1)*'Project Description'!$B$17+I502,"")</f>
        <v>25</v>
      </c>
      <c r="M502" s="0" t="n">
        <f aca="false">IF($A502&lt;&gt;"",($G502-1)*'Project Description'!$B$9+$F502,"")</f>
        <v>11</v>
      </c>
      <c r="N502" s="0" t="n">
        <f aca="false">IF($A502&lt;&gt;"",IF(VLOOKUP($B502,LineNames!$A$2:$C$111,3,0)="Yes",1,0),"")</f>
        <v>0</v>
      </c>
      <c r="O502" s="0" t="n">
        <f aca="false">IF($A502&lt;&gt;"",($H502-1)*'Project Description'!$B$10+$C502,"")</f>
        <v>21</v>
      </c>
    </row>
    <row collapsed="false" customFormat="false" customHeight="true" hidden="false" ht="13.3" outlineLevel="0" r="503">
      <c r="A503" s="0" t="n">
        <f aca="false">IF(d110cc_csv!$A503&lt;&gt;"",d110cc_csv!$A503,"")</f>
        <v>502</v>
      </c>
      <c r="B503" s="0" t="n">
        <f aca="false">IF($A503&lt;&gt;"",d110cc_csv!$C503,"")</f>
        <v>45</v>
      </c>
      <c r="C503" s="0" t="n">
        <f aca="false">IF($A503&lt;&gt;"",d110cc_csv!$D503,"")</f>
        <v>2</v>
      </c>
      <c r="D503" s="0" t="n">
        <f aca="false">IF($A503&lt;&gt;"",d110cc_csv!$E503,"")</f>
        <v>51</v>
      </c>
      <c r="E503" s="0" t="n">
        <f aca="false">IF($A503&lt;&gt;"",d110cc_csv!$F503,"")</f>
        <v>5</v>
      </c>
      <c r="F503" s="0" t="n">
        <f aca="false">IF($A503&lt;&gt;"",IF(MOD($C503,'Project Description'!$B$9)=0,'Project Description'!$B$9,MOD($C503,'Project Description'!$B$9)),"")</f>
        <v>2</v>
      </c>
      <c r="G503" s="0" t="n">
        <f aca="false">IF($A503&lt;&gt;"",IF(MOD($D503,'Project Description'!$B$7)=0,'Project Description'!$B$7,MOD($D503,'Project Description'!$B$7)),"")</f>
        <v>3</v>
      </c>
      <c r="H503" s="0" t="n">
        <f aca="false">IF($A503&lt;&gt;"",IF(MOD($D503,'Project Description'!$B$8)=0,'Project Description'!$B$8,MOD($D503,'Project Description'!$B$8)),"")</f>
        <v>3</v>
      </c>
      <c r="I503" s="0" t="n">
        <f aca="false">IF($A503&lt;&gt;"",ROUNDUP($C503/'Project Description'!$B$9,0),"")</f>
        <v>1</v>
      </c>
      <c r="J503" s="0" t="n">
        <f aca="false">IF($A503&lt;&gt;"",IF(MOD($A503,'Project Description'!$B$19)=0,'Project Description'!$B$19,MOD($A503,'Project Description'!$B$19)),"")</f>
        <v>22</v>
      </c>
      <c r="K503" s="16" t="n">
        <f aca="false">IF($A503&lt;&gt;"",ROUNDUP(D503/'Project Description'!$B$7,0),"")</f>
        <v>13</v>
      </c>
      <c r="L503" s="0" t="n">
        <f aca="false">IF($A503&lt;&gt;"",(K503-1)*'Project Description'!$B$17+I503,"")</f>
        <v>25</v>
      </c>
      <c r="M503" s="0" t="n">
        <f aca="false">IF($A503&lt;&gt;"",($G503-1)*'Project Description'!$B$9+$F503,"")</f>
        <v>12</v>
      </c>
      <c r="N503" s="0" t="n">
        <f aca="false">IF($A503&lt;&gt;"",IF(VLOOKUP($B503,LineNames!$A$2:$C$111,3,0)="Yes",1,0),"")</f>
        <v>0</v>
      </c>
      <c r="O503" s="0" t="n">
        <f aca="false">IF($A503&lt;&gt;"",($H503-1)*'Project Description'!$B$10+$C503,"")</f>
        <v>22</v>
      </c>
    </row>
    <row collapsed="false" customFormat="false" customHeight="true" hidden="false" ht="13.3" outlineLevel="0" r="504">
      <c r="A504" s="0" t="n">
        <f aca="false">IF(d110cc_csv!$A504&lt;&gt;"",d110cc_csv!$A504,"")</f>
        <v>503</v>
      </c>
      <c r="B504" s="0" t="n">
        <f aca="false">IF($A504&lt;&gt;"",d110cc_csv!$C504,"")</f>
        <v>32</v>
      </c>
      <c r="C504" s="0" t="n">
        <f aca="false">IF($A504&lt;&gt;"",d110cc_csv!$D504,"")</f>
        <v>3</v>
      </c>
      <c r="D504" s="0" t="n">
        <f aca="false">IF($A504&lt;&gt;"",d110cc_csv!$E504,"")</f>
        <v>51</v>
      </c>
      <c r="E504" s="0" t="n">
        <f aca="false">IF($A504&lt;&gt;"",d110cc_csv!$F504,"")</f>
        <v>5</v>
      </c>
      <c r="F504" s="0" t="n">
        <f aca="false">IF($A504&lt;&gt;"",IF(MOD($C504,'Project Description'!$B$9)=0,'Project Description'!$B$9,MOD($C504,'Project Description'!$B$9)),"")</f>
        <v>3</v>
      </c>
      <c r="G504" s="0" t="n">
        <f aca="false">IF($A504&lt;&gt;"",IF(MOD($D504,'Project Description'!$B$7)=0,'Project Description'!$B$7,MOD($D504,'Project Description'!$B$7)),"")</f>
        <v>3</v>
      </c>
      <c r="H504" s="0" t="n">
        <f aca="false">IF($A504&lt;&gt;"",IF(MOD($D504,'Project Description'!$B$8)=0,'Project Description'!$B$8,MOD($D504,'Project Description'!$B$8)),"")</f>
        <v>3</v>
      </c>
      <c r="I504" s="0" t="n">
        <f aca="false">IF($A504&lt;&gt;"",ROUNDUP($C504/'Project Description'!$B$9,0),"")</f>
        <v>1</v>
      </c>
      <c r="J504" s="0" t="n">
        <f aca="false">IF($A504&lt;&gt;"",IF(MOD($A504,'Project Description'!$B$19)=0,'Project Description'!$B$19,MOD($A504,'Project Description'!$B$19)),"")</f>
        <v>23</v>
      </c>
      <c r="K504" s="16" t="n">
        <f aca="false">IF($A504&lt;&gt;"",ROUNDUP(D504/'Project Description'!$B$7,0),"")</f>
        <v>13</v>
      </c>
      <c r="L504" s="0" t="n">
        <f aca="false">IF($A504&lt;&gt;"",(K504-1)*'Project Description'!$B$17+I504,"")</f>
        <v>25</v>
      </c>
      <c r="M504" s="0" t="n">
        <f aca="false">IF($A504&lt;&gt;"",($G504-1)*'Project Description'!$B$9+$F504,"")</f>
        <v>13</v>
      </c>
      <c r="N504" s="0" t="n">
        <f aca="false">IF($A504&lt;&gt;"",IF(VLOOKUP($B504,LineNames!$A$2:$C$111,3,0)="Yes",1,0),"")</f>
        <v>0</v>
      </c>
      <c r="O504" s="0" t="n">
        <f aca="false">IF($A504&lt;&gt;"",($H504-1)*'Project Description'!$B$10+$C504,"")</f>
        <v>23</v>
      </c>
    </row>
    <row collapsed="false" customFormat="false" customHeight="true" hidden="false" ht="13.3" outlineLevel="0" r="505">
      <c r="A505" s="0" t="n">
        <f aca="false">IF(d110cc_csv!$A505&lt;&gt;"",d110cc_csv!$A505,"")</f>
        <v>504</v>
      </c>
      <c r="B505" s="0" t="n">
        <f aca="false">IF($A505&lt;&gt;"",d110cc_csv!$C505,"")</f>
        <v>43</v>
      </c>
      <c r="C505" s="0" t="n">
        <f aca="false">IF($A505&lt;&gt;"",d110cc_csv!$D505,"")</f>
        <v>4</v>
      </c>
      <c r="D505" s="0" t="n">
        <f aca="false">IF($A505&lt;&gt;"",d110cc_csv!$E505,"")</f>
        <v>51</v>
      </c>
      <c r="E505" s="0" t="n">
        <f aca="false">IF($A505&lt;&gt;"",d110cc_csv!$F505,"")</f>
        <v>5</v>
      </c>
      <c r="F505" s="0" t="n">
        <f aca="false">IF($A505&lt;&gt;"",IF(MOD($C505,'Project Description'!$B$9)=0,'Project Description'!$B$9,MOD($C505,'Project Description'!$B$9)),"")</f>
        <v>4</v>
      </c>
      <c r="G505" s="0" t="n">
        <f aca="false">IF($A505&lt;&gt;"",IF(MOD($D505,'Project Description'!$B$7)=0,'Project Description'!$B$7,MOD($D505,'Project Description'!$B$7)),"")</f>
        <v>3</v>
      </c>
      <c r="H505" s="0" t="n">
        <f aca="false">IF($A505&lt;&gt;"",IF(MOD($D505,'Project Description'!$B$8)=0,'Project Description'!$B$8,MOD($D505,'Project Description'!$B$8)),"")</f>
        <v>3</v>
      </c>
      <c r="I505" s="0" t="n">
        <f aca="false">IF($A505&lt;&gt;"",ROUNDUP($C505/'Project Description'!$B$9,0),"")</f>
        <v>1</v>
      </c>
      <c r="J505" s="0" t="n">
        <f aca="false">IF($A505&lt;&gt;"",IF(MOD($A505,'Project Description'!$B$19)=0,'Project Description'!$B$19,MOD($A505,'Project Description'!$B$19)),"")</f>
        <v>24</v>
      </c>
      <c r="K505" s="16" t="n">
        <f aca="false">IF($A505&lt;&gt;"",ROUNDUP(D505/'Project Description'!$B$7,0),"")</f>
        <v>13</v>
      </c>
      <c r="L505" s="0" t="n">
        <f aca="false">IF($A505&lt;&gt;"",(K505-1)*'Project Description'!$B$17+I505,"")</f>
        <v>25</v>
      </c>
      <c r="M505" s="0" t="n">
        <f aca="false">IF($A505&lt;&gt;"",($G505-1)*'Project Description'!$B$9+$F505,"")</f>
        <v>14</v>
      </c>
      <c r="N505" s="0" t="n">
        <f aca="false">IF($A505&lt;&gt;"",IF(VLOOKUP($B505,LineNames!$A$2:$C$111,3,0)="Yes",1,0),"")</f>
        <v>0</v>
      </c>
      <c r="O505" s="0" t="n">
        <f aca="false">IF($A505&lt;&gt;"",($H505-1)*'Project Description'!$B$10+$C505,"")</f>
        <v>24</v>
      </c>
    </row>
    <row collapsed="false" customFormat="false" customHeight="true" hidden="false" ht="13.3" outlineLevel="0" r="506">
      <c r="A506" s="0" t="n">
        <f aca="false">IF(d110cc_csv!$A506&lt;&gt;"",d110cc_csv!$A506,"")</f>
        <v>505</v>
      </c>
      <c r="B506" s="0" t="n">
        <f aca="false">IF($A506&lt;&gt;"",d110cc_csv!$C506,"")</f>
        <v>36</v>
      </c>
      <c r="C506" s="0" t="n">
        <f aca="false">IF($A506&lt;&gt;"",d110cc_csv!$D506,"")</f>
        <v>5</v>
      </c>
      <c r="D506" s="0" t="n">
        <f aca="false">IF($A506&lt;&gt;"",d110cc_csv!$E506,"")</f>
        <v>51</v>
      </c>
      <c r="E506" s="0" t="n">
        <f aca="false">IF($A506&lt;&gt;"",d110cc_csv!$F506,"")</f>
        <v>5</v>
      </c>
      <c r="F506" s="0" t="n">
        <f aca="false">IF($A506&lt;&gt;"",IF(MOD($C506,'Project Description'!$B$9)=0,'Project Description'!$B$9,MOD($C506,'Project Description'!$B$9)),"")</f>
        <v>5</v>
      </c>
      <c r="G506" s="0" t="n">
        <f aca="false">IF($A506&lt;&gt;"",IF(MOD($D506,'Project Description'!$B$7)=0,'Project Description'!$B$7,MOD($D506,'Project Description'!$B$7)),"")</f>
        <v>3</v>
      </c>
      <c r="H506" s="0" t="n">
        <f aca="false">IF($A506&lt;&gt;"",IF(MOD($D506,'Project Description'!$B$8)=0,'Project Description'!$B$8,MOD($D506,'Project Description'!$B$8)),"")</f>
        <v>3</v>
      </c>
      <c r="I506" s="0" t="n">
        <f aca="false">IF($A506&lt;&gt;"",ROUNDUP($C506/'Project Description'!$B$9,0),"")</f>
        <v>1</v>
      </c>
      <c r="J506" s="0" t="n">
        <f aca="false">IF($A506&lt;&gt;"",IF(MOD($A506,'Project Description'!$B$19)=0,'Project Description'!$B$19,MOD($A506,'Project Description'!$B$19)),"")</f>
        <v>25</v>
      </c>
      <c r="K506" s="16" t="n">
        <f aca="false">IF($A506&lt;&gt;"",ROUNDUP(D506/'Project Description'!$B$7,0),"")</f>
        <v>13</v>
      </c>
      <c r="L506" s="0" t="n">
        <f aca="false">IF($A506&lt;&gt;"",(K506-1)*'Project Description'!$B$17+I506,"")</f>
        <v>25</v>
      </c>
      <c r="M506" s="0" t="n">
        <f aca="false">IF($A506&lt;&gt;"",($G506-1)*'Project Description'!$B$9+$F506,"")</f>
        <v>15</v>
      </c>
      <c r="N506" s="0" t="n">
        <f aca="false">IF($A506&lt;&gt;"",IF(VLOOKUP($B506,LineNames!$A$2:$C$111,3,0)="Yes",1,0),"")</f>
        <v>0</v>
      </c>
      <c r="O506" s="0" t="n">
        <f aca="false">IF($A506&lt;&gt;"",($H506-1)*'Project Description'!$B$10+$C506,"")</f>
        <v>25</v>
      </c>
    </row>
    <row collapsed="false" customFormat="false" customHeight="true" hidden="false" ht="13.3" outlineLevel="0" r="507">
      <c r="A507" s="0" t="n">
        <f aca="false">IF(d110cc_csv!$A507&lt;&gt;"",d110cc_csv!$A507,"")</f>
        <v>506</v>
      </c>
      <c r="B507" s="0" t="n">
        <f aca="false">IF($A507&lt;&gt;"",d110cc_csv!$C507,"")</f>
        <v>48</v>
      </c>
      <c r="C507" s="0" t="n">
        <f aca="false">IF($A507&lt;&gt;"",d110cc_csv!$D507,"")</f>
        <v>6</v>
      </c>
      <c r="D507" s="0" t="n">
        <f aca="false">IF($A507&lt;&gt;"",d110cc_csv!$E507,"")</f>
        <v>51</v>
      </c>
      <c r="E507" s="0" t="n">
        <f aca="false">IF($A507&lt;&gt;"",d110cc_csv!$F507,"")</f>
        <v>5</v>
      </c>
      <c r="F507" s="0" t="n">
        <f aca="false">IF($A507&lt;&gt;"",IF(MOD($C507,'Project Description'!$B$9)=0,'Project Description'!$B$9,MOD($C507,'Project Description'!$B$9)),"")</f>
        <v>1</v>
      </c>
      <c r="G507" s="0" t="n">
        <f aca="false">IF($A507&lt;&gt;"",IF(MOD($D507,'Project Description'!$B$7)=0,'Project Description'!$B$7,MOD($D507,'Project Description'!$B$7)),"")</f>
        <v>3</v>
      </c>
      <c r="H507" s="0" t="n">
        <f aca="false">IF($A507&lt;&gt;"",IF(MOD($D507,'Project Description'!$B$8)=0,'Project Description'!$B$8,MOD($D507,'Project Description'!$B$8)),"")</f>
        <v>3</v>
      </c>
      <c r="I507" s="0" t="n">
        <f aca="false">IF($A507&lt;&gt;"",ROUNDUP($C507/'Project Description'!$B$9,0),"")</f>
        <v>2</v>
      </c>
      <c r="J507" s="0" t="n">
        <f aca="false">IF($A507&lt;&gt;"",IF(MOD($A507,'Project Description'!$B$19)=0,'Project Description'!$B$19,MOD($A507,'Project Description'!$B$19)),"")</f>
        <v>26</v>
      </c>
      <c r="K507" s="16" t="n">
        <f aca="false">IF($A507&lt;&gt;"",ROUNDUP(D507/'Project Description'!$B$7,0),"")</f>
        <v>13</v>
      </c>
      <c r="L507" s="0" t="n">
        <f aca="false">IF($A507&lt;&gt;"",(K507-1)*'Project Description'!$B$17+I507,"")</f>
        <v>26</v>
      </c>
      <c r="M507" s="0" t="n">
        <f aca="false">IF($A507&lt;&gt;"",($G507-1)*'Project Description'!$B$9+$F507,"")</f>
        <v>11</v>
      </c>
      <c r="N507" s="0" t="n">
        <f aca="false">IF($A507&lt;&gt;"",IF(VLOOKUP($B507,LineNames!$A$2:$C$111,3,0)="Yes",1,0),"")</f>
        <v>0</v>
      </c>
      <c r="O507" s="0" t="n">
        <f aca="false">IF($A507&lt;&gt;"",($H507-1)*'Project Description'!$B$10+$C507,"")</f>
        <v>26</v>
      </c>
    </row>
    <row collapsed="false" customFormat="false" customHeight="true" hidden="false" ht="13.3" outlineLevel="0" r="508">
      <c r="A508" s="0" t="n">
        <f aca="false">IF(d110cc_csv!$A508&lt;&gt;"",d110cc_csv!$A508,"")</f>
        <v>507</v>
      </c>
      <c r="B508" s="0" t="n">
        <f aca="false">IF($A508&lt;&gt;"",d110cc_csv!$C508,"")</f>
        <v>13</v>
      </c>
      <c r="C508" s="0" t="n">
        <f aca="false">IF($A508&lt;&gt;"",d110cc_csv!$D508,"")</f>
        <v>7</v>
      </c>
      <c r="D508" s="0" t="n">
        <f aca="false">IF($A508&lt;&gt;"",d110cc_csv!$E508,"")</f>
        <v>51</v>
      </c>
      <c r="E508" s="0" t="n">
        <f aca="false">IF($A508&lt;&gt;"",d110cc_csv!$F508,"")</f>
        <v>5</v>
      </c>
      <c r="F508" s="0" t="n">
        <f aca="false">IF($A508&lt;&gt;"",IF(MOD($C508,'Project Description'!$B$9)=0,'Project Description'!$B$9,MOD($C508,'Project Description'!$B$9)),"")</f>
        <v>2</v>
      </c>
      <c r="G508" s="0" t="n">
        <f aca="false">IF($A508&lt;&gt;"",IF(MOD($D508,'Project Description'!$B$7)=0,'Project Description'!$B$7,MOD($D508,'Project Description'!$B$7)),"")</f>
        <v>3</v>
      </c>
      <c r="H508" s="0" t="n">
        <f aca="false">IF($A508&lt;&gt;"",IF(MOD($D508,'Project Description'!$B$8)=0,'Project Description'!$B$8,MOD($D508,'Project Description'!$B$8)),"")</f>
        <v>3</v>
      </c>
      <c r="I508" s="0" t="n">
        <f aca="false">IF($A508&lt;&gt;"",ROUNDUP($C508/'Project Description'!$B$9,0),"")</f>
        <v>2</v>
      </c>
      <c r="J508" s="0" t="n">
        <f aca="false">IF($A508&lt;&gt;"",IF(MOD($A508,'Project Description'!$B$19)=0,'Project Description'!$B$19,MOD($A508,'Project Description'!$B$19)),"")</f>
        <v>27</v>
      </c>
      <c r="K508" s="16" t="n">
        <f aca="false">IF($A508&lt;&gt;"",ROUNDUP(D508/'Project Description'!$B$7,0),"")</f>
        <v>13</v>
      </c>
      <c r="L508" s="0" t="n">
        <f aca="false">IF($A508&lt;&gt;"",(K508-1)*'Project Description'!$B$17+I508,"")</f>
        <v>26</v>
      </c>
      <c r="M508" s="0" t="n">
        <f aca="false">IF($A508&lt;&gt;"",($G508-1)*'Project Description'!$B$9+$F508,"")</f>
        <v>12</v>
      </c>
      <c r="N508" s="0" t="n">
        <f aca="false">IF($A508&lt;&gt;"",IF(VLOOKUP($B508,LineNames!$A$2:$C$111,3,0)="Yes",1,0),"")</f>
        <v>0</v>
      </c>
      <c r="O508" s="0" t="n">
        <f aca="false">IF($A508&lt;&gt;"",($H508-1)*'Project Description'!$B$10+$C508,"")</f>
        <v>27</v>
      </c>
    </row>
    <row collapsed="false" customFormat="false" customHeight="true" hidden="false" ht="13.3" outlineLevel="0" r="509">
      <c r="A509" s="0" t="n">
        <f aca="false">IF(d110cc_csv!$A509&lt;&gt;"",d110cc_csv!$A509,"")</f>
        <v>508</v>
      </c>
      <c r="B509" s="0" t="n">
        <f aca="false">IF($A509&lt;&gt;"",d110cc_csv!$C509,"")</f>
        <v>22</v>
      </c>
      <c r="C509" s="0" t="n">
        <f aca="false">IF($A509&lt;&gt;"",d110cc_csv!$D509,"")</f>
        <v>8</v>
      </c>
      <c r="D509" s="0" t="n">
        <f aca="false">IF($A509&lt;&gt;"",d110cc_csv!$E509,"")</f>
        <v>51</v>
      </c>
      <c r="E509" s="0" t="n">
        <f aca="false">IF($A509&lt;&gt;"",d110cc_csv!$F509,"")</f>
        <v>5</v>
      </c>
      <c r="F509" s="0" t="n">
        <f aca="false">IF($A509&lt;&gt;"",IF(MOD($C509,'Project Description'!$B$9)=0,'Project Description'!$B$9,MOD($C509,'Project Description'!$B$9)),"")</f>
        <v>3</v>
      </c>
      <c r="G509" s="0" t="n">
        <f aca="false">IF($A509&lt;&gt;"",IF(MOD($D509,'Project Description'!$B$7)=0,'Project Description'!$B$7,MOD($D509,'Project Description'!$B$7)),"")</f>
        <v>3</v>
      </c>
      <c r="H509" s="0" t="n">
        <f aca="false">IF($A509&lt;&gt;"",IF(MOD($D509,'Project Description'!$B$8)=0,'Project Description'!$B$8,MOD($D509,'Project Description'!$B$8)),"")</f>
        <v>3</v>
      </c>
      <c r="I509" s="0" t="n">
        <f aca="false">IF($A509&lt;&gt;"",ROUNDUP($C509/'Project Description'!$B$9,0),"")</f>
        <v>2</v>
      </c>
      <c r="J509" s="0" t="n">
        <f aca="false">IF($A509&lt;&gt;"",IF(MOD($A509,'Project Description'!$B$19)=0,'Project Description'!$B$19,MOD($A509,'Project Description'!$B$19)),"")</f>
        <v>28</v>
      </c>
      <c r="K509" s="16" t="n">
        <f aca="false">IF($A509&lt;&gt;"",ROUNDUP(D509/'Project Description'!$B$7,0),"")</f>
        <v>13</v>
      </c>
      <c r="L509" s="0" t="n">
        <f aca="false">IF($A509&lt;&gt;"",(K509-1)*'Project Description'!$B$17+I509,"")</f>
        <v>26</v>
      </c>
      <c r="M509" s="0" t="n">
        <f aca="false">IF($A509&lt;&gt;"",($G509-1)*'Project Description'!$B$9+$F509,"")</f>
        <v>13</v>
      </c>
      <c r="N509" s="0" t="n">
        <f aca="false">IF($A509&lt;&gt;"",IF(VLOOKUP($B509,LineNames!$A$2:$C$111,3,0)="Yes",1,0),"")</f>
        <v>0</v>
      </c>
      <c r="O509" s="0" t="n">
        <f aca="false">IF($A509&lt;&gt;"",($H509-1)*'Project Description'!$B$10+$C509,"")</f>
        <v>28</v>
      </c>
    </row>
    <row collapsed="false" customFormat="false" customHeight="true" hidden="false" ht="13.3" outlineLevel="0" r="510">
      <c r="A510" s="0" t="n">
        <f aca="false">IF(d110cc_csv!$A510&lt;&gt;"",d110cc_csv!$A510,"")</f>
        <v>509</v>
      </c>
      <c r="B510" s="0" t="n">
        <f aca="false">IF($A510&lt;&gt;"",d110cc_csv!$C510,"")</f>
        <v>28</v>
      </c>
      <c r="C510" s="0" t="n">
        <f aca="false">IF($A510&lt;&gt;"",d110cc_csv!$D510,"")</f>
        <v>9</v>
      </c>
      <c r="D510" s="0" t="n">
        <f aca="false">IF($A510&lt;&gt;"",d110cc_csv!$E510,"")</f>
        <v>51</v>
      </c>
      <c r="E510" s="0" t="n">
        <f aca="false">IF($A510&lt;&gt;"",d110cc_csv!$F510,"")</f>
        <v>5</v>
      </c>
      <c r="F510" s="0" t="n">
        <f aca="false">IF($A510&lt;&gt;"",IF(MOD($C510,'Project Description'!$B$9)=0,'Project Description'!$B$9,MOD($C510,'Project Description'!$B$9)),"")</f>
        <v>4</v>
      </c>
      <c r="G510" s="0" t="n">
        <f aca="false">IF($A510&lt;&gt;"",IF(MOD($D510,'Project Description'!$B$7)=0,'Project Description'!$B$7,MOD($D510,'Project Description'!$B$7)),"")</f>
        <v>3</v>
      </c>
      <c r="H510" s="0" t="n">
        <f aca="false">IF($A510&lt;&gt;"",IF(MOD($D510,'Project Description'!$B$8)=0,'Project Description'!$B$8,MOD($D510,'Project Description'!$B$8)),"")</f>
        <v>3</v>
      </c>
      <c r="I510" s="0" t="n">
        <f aca="false">IF($A510&lt;&gt;"",ROUNDUP($C510/'Project Description'!$B$9,0),"")</f>
        <v>2</v>
      </c>
      <c r="J510" s="0" t="n">
        <f aca="false">IF($A510&lt;&gt;"",IF(MOD($A510,'Project Description'!$B$19)=0,'Project Description'!$B$19,MOD($A510,'Project Description'!$B$19)),"")</f>
        <v>29</v>
      </c>
      <c r="K510" s="16" t="n">
        <f aca="false">IF($A510&lt;&gt;"",ROUNDUP(D510/'Project Description'!$B$7,0),"")</f>
        <v>13</v>
      </c>
      <c r="L510" s="0" t="n">
        <f aca="false">IF($A510&lt;&gt;"",(K510-1)*'Project Description'!$B$17+I510,"")</f>
        <v>26</v>
      </c>
      <c r="M510" s="0" t="n">
        <f aca="false">IF($A510&lt;&gt;"",($G510-1)*'Project Description'!$B$9+$F510,"")</f>
        <v>14</v>
      </c>
      <c r="N510" s="0" t="n">
        <f aca="false">IF($A510&lt;&gt;"",IF(VLOOKUP($B510,LineNames!$A$2:$C$111,3,0)="Yes",1,0),"")</f>
        <v>0</v>
      </c>
      <c r="O510" s="0" t="n">
        <f aca="false">IF($A510&lt;&gt;"",($H510-1)*'Project Description'!$B$10+$C510,"")</f>
        <v>29</v>
      </c>
    </row>
    <row collapsed="false" customFormat="false" customHeight="true" hidden="false" ht="13.3" outlineLevel="0" r="511">
      <c r="A511" s="0" t="n">
        <f aca="false">IF(d110cc_csv!$A511&lt;&gt;"",d110cc_csv!$A511,"")</f>
        <v>510</v>
      </c>
      <c r="B511" s="0" t="n">
        <f aca="false">IF($A511&lt;&gt;"",d110cc_csv!$C511,"")</f>
        <v>105</v>
      </c>
      <c r="C511" s="0" t="n">
        <f aca="false">IF($A511&lt;&gt;"",d110cc_csv!$D511,"")</f>
        <v>10</v>
      </c>
      <c r="D511" s="0" t="n">
        <f aca="false">IF($A511&lt;&gt;"",d110cc_csv!$E511,"")</f>
        <v>51</v>
      </c>
      <c r="E511" s="0" t="n">
        <f aca="false">IF($A511&lt;&gt;"",d110cc_csv!$F511,"")</f>
        <v>5</v>
      </c>
      <c r="F511" s="0" t="n">
        <f aca="false">IF($A511&lt;&gt;"",IF(MOD($C511,'Project Description'!$B$9)=0,'Project Description'!$B$9,MOD($C511,'Project Description'!$B$9)),"")</f>
        <v>5</v>
      </c>
      <c r="G511" s="0" t="n">
        <f aca="false">IF($A511&lt;&gt;"",IF(MOD($D511,'Project Description'!$B$7)=0,'Project Description'!$B$7,MOD($D511,'Project Description'!$B$7)),"")</f>
        <v>3</v>
      </c>
      <c r="H511" s="0" t="n">
        <f aca="false">IF($A511&lt;&gt;"",IF(MOD($D511,'Project Description'!$B$8)=0,'Project Description'!$B$8,MOD($D511,'Project Description'!$B$8)),"")</f>
        <v>3</v>
      </c>
      <c r="I511" s="0" t="n">
        <f aca="false">IF($A511&lt;&gt;"",ROUNDUP($C511/'Project Description'!$B$9,0),"")</f>
        <v>2</v>
      </c>
      <c r="J511" s="0" t="n">
        <f aca="false">IF($A511&lt;&gt;"",IF(MOD($A511,'Project Description'!$B$19)=0,'Project Description'!$B$19,MOD($A511,'Project Description'!$B$19)),"")</f>
        <v>30</v>
      </c>
      <c r="K511" s="16" t="n">
        <f aca="false">IF($A511&lt;&gt;"",ROUNDUP(D511/'Project Description'!$B$7,0),"")</f>
        <v>13</v>
      </c>
      <c r="L511" s="0" t="n">
        <f aca="false">IF($A511&lt;&gt;"",(K511-1)*'Project Description'!$B$17+I511,"")</f>
        <v>26</v>
      </c>
      <c r="M511" s="0" t="n">
        <f aca="false">IF($A511&lt;&gt;"",($G511-1)*'Project Description'!$B$9+$F511,"")</f>
        <v>15</v>
      </c>
      <c r="N511" s="0" t="n">
        <f aca="false">IF($A511&lt;&gt;"",IF(VLOOKUP($B511,LineNames!$A$2:$C$111,3,0)="Yes",1,0),"")</f>
        <v>0</v>
      </c>
      <c r="O511" s="0" t="n">
        <f aca="false">IF($A511&lt;&gt;"",($H511-1)*'Project Description'!$B$10+$C511,"")</f>
        <v>30</v>
      </c>
    </row>
    <row collapsed="false" customFormat="false" customHeight="true" hidden="false" ht="13.3" outlineLevel="0" r="512">
      <c r="A512" s="0" t="n">
        <f aca="false">IF(d110cc_csv!$A512&lt;&gt;"",d110cc_csv!$A512,"")</f>
        <v>511</v>
      </c>
      <c r="B512" s="0" t="n">
        <f aca="false">IF($A512&lt;&gt;"",d110cc_csv!$C512,"")</f>
        <v>31</v>
      </c>
      <c r="C512" s="0" t="n">
        <f aca="false">IF($A512&lt;&gt;"",d110cc_csv!$D512,"")</f>
        <v>1</v>
      </c>
      <c r="D512" s="0" t="n">
        <f aca="false">IF($A512&lt;&gt;"",d110cc_csv!$E512,"")</f>
        <v>52</v>
      </c>
      <c r="E512" s="0" t="n">
        <f aca="false">IF($A512&lt;&gt;"",d110cc_csv!$F512,"")</f>
        <v>5</v>
      </c>
      <c r="F512" s="0" t="n">
        <f aca="false">IF($A512&lt;&gt;"",IF(MOD($C512,'Project Description'!$B$9)=0,'Project Description'!$B$9,MOD($C512,'Project Description'!$B$9)),"")</f>
        <v>1</v>
      </c>
      <c r="G512" s="0" t="n">
        <f aca="false">IF($A512&lt;&gt;"",IF(MOD($D512,'Project Description'!$B$7)=0,'Project Description'!$B$7,MOD($D512,'Project Description'!$B$7)),"")</f>
        <v>4</v>
      </c>
      <c r="H512" s="0" t="n">
        <f aca="false">IF($A512&lt;&gt;"",IF(MOD($D512,'Project Description'!$B$8)=0,'Project Description'!$B$8,MOD($D512,'Project Description'!$B$8)),"")</f>
        <v>4</v>
      </c>
      <c r="I512" s="0" t="n">
        <f aca="false">IF($A512&lt;&gt;"",ROUNDUP($C512/'Project Description'!$B$9,0),"")</f>
        <v>1</v>
      </c>
      <c r="J512" s="0" t="n">
        <f aca="false">IF($A512&lt;&gt;"",IF(MOD($A512,'Project Description'!$B$19)=0,'Project Description'!$B$19,MOD($A512,'Project Description'!$B$19)),"")</f>
        <v>31</v>
      </c>
      <c r="K512" s="16" t="n">
        <f aca="false">IF($A512&lt;&gt;"",ROUNDUP(D512/'Project Description'!$B$7,0),"")</f>
        <v>13</v>
      </c>
      <c r="L512" s="0" t="n">
        <f aca="false">IF($A512&lt;&gt;"",(K512-1)*'Project Description'!$B$17+I512,"")</f>
        <v>25</v>
      </c>
      <c r="M512" s="0" t="n">
        <f aca="false">IF($A512&lt;&gt;"",($G512-1)*'Project Description'!$B$9+$F512,"")</f>
        <v>16</v>
      </c>
      <c r="N512" s="0" t="n">
        <f aca="false">IF($A512&lt;&gt;"",IF(VLOOKUP($B512,LineNames!$A$2:$C$111,3,0)="Yes",1,0),"")</f>
        <v>0</v>
      </c>
      <c r="O512" s="0" t="n">
        <f aca="false">IF($A512&lt;&gt;"",($H512-1)*'Project Description'!$B$10+$C512,"")</f>
        <v>31</v>
      </c>
    </row>
    <row collapsed="false" customFormat="false" customHeight="true" hidden="false" ht="13.3" outlineLevel="0" r="513">
      <c r="A513" s="0" t="n">
        <f aca="false">IF(d110cc_csv!$A513&lt;&gt;"",d110cc_csv!$A513,"")</f>
        <v>512</v>
      </c>
      <c r="B513" s="0" t="n">
        <f aca="false">IF($A513&lt;&gt;"",d110cc_csv!$C513,"")</f>
        <v>60</v>
      </c>
      <c r="C513" s="0" t="n">
        <f aca="false">IF($A513&lt;&gt;"",d110cc_csv!$D513,"")</f>
        <v>2</v>
      </c>
      <c r="D513" s="0" t="n">
        <f aca="false">IF($A513&lt;&gt;"",d110cc_csv!$E513,"")</f>
        <v>52</v>
      </c>
      <c r="E513" s="0" t="n">
        <f aca="false">IF($A513&lt;&gt;"",d110cc_csv!$F513,"")</f>
        <v>5</v>
      </c>
      <c r="F513" s="0" t="n">
        <f aca="false">IF($A513&lt;&gt;"",IF(MOD($C513,'Project Description'!$B$9)=0,'Project Description'!$B$9,MOD($C513,'Project Description'!$B$9)),"")</f>
        <v>2</v>
      </c>
      <c r="G513" s="0" t="n">
        <f aca="false">IF($A513&lt;&gt;"",IF(MOD($D513,'Project Description'!$B$7)=0,'Project Description'!$B$7,MOD($D513,'Project Description'!$B$7)),"")</f>
        <v>4</v>
      </c>
      <c r="H513" s="0" t="n">
        <f aca="false">IF($A513&lt;&gt;"",IF(MOD($D513,'Project Description'!$B$8)=0,'Project Description'!$B$8,MOD($D513,'Project Description'!$B$8)),"")</f>
        <v>4</v>
      </c>
      <c r="I513" s="0" t="n">
        <f aca="false">IF($A513&lt;&gt;"",ROUNDUP($C513/'Project Description'!$B$9,0),"")</f>
        <v>1</v>
      </c>
      <c r="J513" s="0" t="n">
        <f aca="false">IF($A513&lt;&gt;"",IF(MOD($A513,'Project Description'!$B$19)=0,'Project Description'!$B$19,MOD($A513,'Project Description'!$B$19)),"")</f>
        <v>32</v>
      </c>
      <c r="K513" s="16" t="n">
        <f aca="false">IF($A513&lt;&gt;"",ROUNDUP(D513/'Project Description'!$B$7,0),"")</f>
        <v>13</v>
      </c>
      <c r="L513" s="0" t="n">
        <f aca="false">IF($A513&lt;&gt;"",(K513-1)*'Project Description'!$B$17+I513,"")</f>
        <v>25</v>
      </c>
      <c r="M513" s="0" t="n">
        <f aca="false">IF($A513&lt;&gt;"",($G513-1)*'Project Description'!$B$9+$F513,"")</f>
        <v>17</v>
      </c>
      <c r="N513" s="0" t="n">
        <f aca="false">IF($A513&lt;&gt;"",IF(VLOOKUP($B513,LineNames!$A$2:$C$111,3,0)="Yes",1,0),"")</f>
        <v>0</v>
      </c>
      <c r="O513" s="0" t="n">
        <f aca="false">IF($A513&lt;&gt;"",($H513-1)*'Project Description'!$B$10+$C513,"")</f>
        <v>32</v>
      </c>
    </row>
    <row collapsed="false" customFormat="false" customHeight="true" hidden="false" ht="13.3" outlineLevel="0" r="514">
      <c r="A514" s="0" t="n">
        <f aca="false">IF(d110cc_csv!$A514&lt;&gt;"",d110cc_csv!$A514,"")</f>
        <v>513</v>
      </c>
      <c r="B514" s="0" t="n">
        <f aca="false">IF($A514&lt;&gt;"",d110cc_csv!$C514,"")</f>
        <v>81</v>
      </c>
      <c r="C514" s="0" t="n">
        <f aca="false">IF($A514&lt;&gt;"",d110cc_csv!$D514,"")</f>
        <v>3</v>
      </c>
      <c r="D514" s="0" t="n">
        <f aca="false">IF($A514&lt;&gt;"",d110cc_csv!$E514,"")</f>
        <v>52</v>
      </c>
      <c r="E514" s="0" t="n">
        <f aca="false">IF($A514&lt;&gt;"",d110cc_csv!$F514,"")</f>
        <v>5</v>
      </c>
      <c r="F514" s="0" t="n">
        <f aca="false">IF($A514&lt;&gt;"",IF(MOD($C514,'Project Description'!$B$9)=0,'Project Description'!$B$9,MOD($C514,'Project Description'!$B$9)),"")</f>
        <v>3</v>
      </c>
      <c r="G514" s="0" t="n">
        <f aca="false">IF($A514&lt;&gt;"",IF(MOD($D514,'Project Description'!$B$7)=0,'Project Description'!$B$7,MOD($D514,'Project Description'!$B$7)),"")</f>
        <v>4</v>
      </c>
      <c r="H514" s="0" t="n">
        <f aca="false">IF($A514&lt;&gt;"",IF(MOD($D514,'Project Description'!$B$8)=0,'Project Description'!$B$8,MOD($D514,'Project Description'!$B$8)),"")</f>
        <v>4</v>
      </c>
      <c r="I514" s="0" t="n">
        <f aca="false">IF($A514&lt;&gt;"",ROUNDUP($C514/'Project Description'!$B$9,0),"")</f>
        <v>1</v>
      </c>
      <c r="J514" s="0" t="n">
        <f aca="false">IF($A514&lt;&gt;"",IF(MOD($A514,'Project Description'!$B$19)=0,'Project Description'!$B$19,MOD($A514,'Project Description'!$B$19)),"")</f>
        <v>33</v>
      </c>
      <c r="K514" s="16" t="n">
        <f aca="false">IF($A514&lt;&gt;"",ROUNDUP(D514/'Project Description'!$B$7,0),"")</f>
        <v>13</v>
      </c>
      <c r="L514" s="0" t="n">
        <f aca="false">IF($A514&lt;&gt;"",(K514-1)*'Project Description'!$B$17+I514,"")</f>
        <v>25</v>
      </c>
      <c r="M514" s="0" t="n">
        <f aca="false">IF($A514&lt;&gt;"",($G514-1)*'Project Description'!$B$9+$F514,"")</f>
        <v>18</v>
      </c>
      <c r="N514" s="0" t="n">
        <f aca="false">IF($A514&lt;&gt;"",IF(VLOOKUP($B514,LineNames!$A$2:$C$111,3,0)="Yes",1,0),"")</f>
        <v>0</v>
      </c>
      <c r="O514" s="0" t="n">
        <f aca="false">IF($A514&lt;&gt;"",($H514-1)*'Project Description'!$B$10+$C514,"")</f>
        <v>33</v>
      </c>
    </row>
    <row collapsed="false" customFormat="false" customHeight="true" hidden="false" ht="13.3" outlineLevel="0" r="515">
      <c r="A515" s="0" t="n">
        <f aca="false">IF(d110cc_csv!$A515&lt;&gt;"",d110cc_csv!$A515,"")</f>
        <v>514</v>
      </c>
      <c r="B515" s="0" t="n">
        <f aca="false">IF($A515&lt;&gt;"",d110cc_csv!$C515,"")</f>
        <v>109</v>
      </c>
      <c r="C515" s="0" t="n">
        <f aca="false">IF($A515&lt;&gt;"",d110cc_csv!$D515,"")</f>
        <v>4</v>
      </c>
      <c r="D515" s="0" t="n">
        <f aca="false">IF($A515&lt;&gt;"",d110cc_csv!$E515,"")</f>
        <v>52</v>
      </c>
      <c r="E515" s="0" t="n">
        <f aca="false">IF($A515&lt;&gt;"",d110cc_csv!$F515,"")</f>
        <v>5</v>
      </c>
      <c r="F515" s="0" t="n">
        <f aca="false">IF($A515&lt;&gt;"",IF(MOD($C515,'Project Description'!$B$9)=0,'Project Description'!$B$9,MOD($C515,'Project Description'!$B$9)),"")</f>
        <v>4</v>
      </c>
      <c r="G515" s="0" t="n">
        <f aca="false">IF($A515&lt;&gt;"",IF(MOD($D515,'Project Description'!$B$7)=0,'Project Description'!$B$7,MOD($D515,'Project Description'!$B$7)),"")</f>
        <v>4</v>
      </c>
      <c r="H515" s="0" t="n">
        <f aca="false">IF($A515&lt;&gt;"",IF(MOD($D515,'Project Description'!$B$8)=0,'Project Description'!$B$8,MOD($D515,'Project Description'!$B$8)),"")</f>
        <v>4</v>
      </c>
      <c r="I515" s="0" t="n">
        <f aca="false">IF($A515&lt;&gt;"",ROUNDUP($C515/'Project Description'!$B$9,0),"")</f>
        <v>1</v>
      </c>
      <c r="J515" s="0" t="n">
        <f aca="false">IF($A515&lt;&gt;"",IF(MOD($A515,'Project Description'!$B$19)=0,'Project Description'!$B$19,MOD($A515,'Project Description'!$B$19)),"")</f>
        <v>34</v>
      </c>
      <c r="K515" s="16" t="n">
        <f aca="false">IF($A515&lt;&gt;"",ROUNDUP(D515/'Project Description'!$B$7,0),"")</f>
        <v>13</v>
      </c>
      <c r="L515" s="0" t="n">
        <f aca="false">IF($A515&lt;&gt;"",(K515-1)*'Project Description'!$B$17+I515,"")</f>
        <v>25</v>
      </c>
      <c r="M515" s="0" t="n">
        <f aca="false">IF($A515&lt;&gt;"",($G515-1)*'Project Description'!$B$9+$F515,"")</f>
        <v>19</v>
      </c>
      <c r="N515" s="0" t="n">
        <f aca="false">IF($A515&lt;&gt;"",IF(VLOOKUP($B515,LineNames!$A$2:$C$111,3,0)="Yes",1,0),"")</f>
        <v>1</v>
      </c>
      <c r="O515" s="0" t="n">
        <f aca="false">IF($A515&lt;&gt;"",($H515-1)*'Project Description'!$B$10+$C515,"")</f>
        <v>34</v>
      </c>
    </row>
    <row collapsed="false" customFormat="false" customHeight="true" hidden="false" ht="13.3" outlineLevel="0" r="516">
      <c r="A516" s="0" t="n">
        <f aca="false">IF(d110cc_csv!$A516&lt;&gt;"",d110cc_csv!$A516,"")</f>
        <v>515</v>
      </c>
      <c r="B516" s="0" t="n">
        <f aca="false">IF($A516&lt;&gt;"",d110cc_csv!$C516,"")</f>
        <v>110</v>
      </c>
      <c r="C516" s="0" t="n">
        <f aca="false">IF($A516&lt;&gt;"",d110cc_csv!$D516,"")</f>
        <v>5</v>
      </c>
      <c r="D516" s="0" t="n">
        <f aca="false">IF($A516&lt;&gt;"",d110cc_csv!$E516,"")</f>
        <v>52</v>
      </c>
      <c r="E516" s="0" t="n">
        <f aca="false">IF($A516&lt;&gt;"",d110cc_csv!$F516,"")</f>
        <v>5</v>
      </c>
      <c r="F516" s="0" t="n">
        <f aca="false">IF($A516&lt;&gt;"",IF(MOD($C516,'Project Description'!$B$9)=0,'Project Description'!$B$9,MOD($C516,'Project Description'!$B$9)),"")</f>
        <v>5</v>
      </c>
      <c r="G516" s="0" t="n">
        <f aca="false">IF($A516&lt;&gt;"",IF(MOD($D516,'Project Description'!$B$7)=0,'Project Description'!$B$7,MOD($D516,'Project Description'!$B$7)),"")</f>
        <v>4</v>
      </c>
      <c r="H516" s="0" t="n">
        <f aca="false">IF($A516&lt;&gt;"",IF(MOD($D516,'Project Description'!$B$8)=0,'Project Description'!$B$8,MOD($D516,'Project Description'!$B$8)),"")</f>
        <v>4</v>
      </c>
      <c r="I516" s="0" t="n">
        <f aca="false">IF($A516&lt;&gt;"",ROUNDUP($C516/'Project Description'!$B$9,0),"")</f>
        <v>1</v>
      </c>
      <c r="J516" s="0" t="n">
        <f aca="false">IF($A516&lt;&gt;"",IF(MOD($A516,'Project Description'!$B$19)=0,'Project Description'!$B$19,MOD($A516,'Project Description'!$B$19)),"")</f>
        <v>35</v>
      </c>
      <c r="K516" s="16" t="n">
        <f aca="false">IF($A516&lt;&gt;"",ROUNDUP(D516/'Project Description'!$B$7,0),"")</f>
        <v>13</v>
      </c>
      <c r="L516" s="0" t="n">
        <f aca="false">IF($A516&lt;&gt;"",(K516-1)*'Project Description'!$B$17+I516,"")</f>
        <v>25</v>
      </c>
      <c r="M516" s="0" t="n">
        <f aca="false">IF($A516&lt;&gt;"",($G516-1)*'Project Description'!$B$9+$F516,"")</f>
        <v>20</v>
      </c>
      <c r="N516" s="0" t="n">
        <f aca="false">IF($A516&lt;&gt;"",IF(VLOOKUP($B516,LineNames!$A$2:$C$111,3,0)="Yes",1,0),"")</f>
        <v>1</v>
      </c>
      <c r="O516" s="0" t="n">
        <f aca="false">IF($A516&lt;&gt;"",($H516-1)*'Project Description'!$B$10+$C516,"")</f>
        <v>35</v>
      </c>
    </row>
    <row collapsed="false" customFormat="false" customHeight="true" hidden="false" ht="13.3" outlineLevel="0" r="517">
      <c r="A517" s="0" t="n">
        <f aca="false">IF(d110cc_csv!$A517&lt;&gt;"",d110cc_csv!$A517,"")</f>
        <v>516</v>
      </c>
      <c r="B517" s="0" t="n">
        <f aca="false">IF($A517&lt;&gt;"",d110cc_csv!$C517,"")</f>
        <v>23</v>
      </c>
      <c r="C517" s="0" t="n">
        <f aca="false">IF($A517&lt;&gt;"",d110cc_csv!$D517,"")</f>
        <v>6</v>
      </c>
      <c r="D517" s="0" t="n">
        <f aca="false">IF($A517&lt;&gt;"",d110cc_csv!$E517,"")</f>
        <v>52</v>
      </c>
      <c r="E517" s="0" t="n">
        <f aca="false">IF($A517&lt;&gt;"",d110cc_csv!$F517,"")</f>
        <v>5</v>
      </c>
      <c r="F517" s="0" t="n">
        <f aca="false">IF($A517&lt;&gt;"",IF(MOD($C517,'Project Description'!$B$9)=0,'Project Description'!$B$9,MOD($C517,'Project Description'!$B$9)),"")</f>
        <v>1</v>
      </c>
      <c r="G517" s="0" t="n">
        <f aca="false">IF($A517&lt;&gt;"",IF(MOD($D517,'Project Description'!$B$7)=0,'Project Description'!$B$7,MOD($D517,'Project Description'!$B$7)),"")</f>
        <v>4</v>
      </c>
      <c r="H517" s="0" t="n">
        <f aca="false">IF($A517&lt;&gt;"",IF(MOD($D517,'Project Description'!$B$8)=0,'Project Description'!$B$8,MOD($D517,'Project Description'!$B$8)),"")</f>
        <v>4</v>
      </c>
      <c r="I517" s="0" t="n">
        <f aca="false">IF($A517&lt;&gt;"",ROUNDUP($C517/'Project Description'!$B$9,0),"")</f>
        <v>2</v>
      </c>
      <c r="J517" s="0" t="n">
        <f aca="false">IF($A517&lt;&gt;"",IF(MOD($A517,'Project Description'!$B$19)=0,'Project Description'!$B$19,MOD($A517,'Project Description'!$B$19)),"")</f>
        <v>36</v>
      </c>
      <c r="K517" s="16" t="n">
        <f aca="false">IF($A517&lt;&gt;"",ROUNDUP(D517/'Project Description'!$B$7,0),"")</f>
        <v>13</v>
      </c>
      <c r="L517" s="0" t="n">
        <f aca="false">IF($A517&lt;&gt;"",(K517-1)*'Project Description'!$B$17+I517,"")</f>
        <v>26</v>
      </c>
      <c r="M517" s="0" t="n">
        <f aca="false">IF($A517&lt;&gt;"",($G517-1)*'Project Description'!$B$9+$F517,"")</f>
        <v>16</v>
      </c>
      <c r="N517" s="0" t="n">
        <f aca="false">IF($A517&lt;&gt;"",IF(VLOOKUP($B517,LineNames!$A$2:$C$111,3,0)="Yes",1,0),"")</f>
        <v>0</v>
      </c>
      <c r="O517" s="0" t="n">
        <f aca="false">IF($A517&lt;&gt;"",($H517-1)*'Project Description'!$B$10+$C517,"")</f>
        <v>36</v>
      </c>
    </row>
    <row collapsed="false" customFormat="false" customHeight="true" hidden="false" ht="13.3" outlineLevel="0" r="518">
      <c r="A518" s="0" t="n">
        <f aca="false">IF(d110cc_csv!$A518&lt;&gt;"",d110cc_csv!$A518,"")</f>
        <v>517</v>
      </c>
      <c r="B518" s="0" t="n">
        <f aca="false">IF($A518&lt;&gt;"",d110cc_csv!$C518,"")</f>
        <v>40</v>
      </c>
      <c r="C518" s="0" t="n">
        <f aca="false">IF($A518&lt;&gt;"",d110cc_csv!$D518,"")</f>
        <v>7</v>
      </c>
      <c r="D518" s="0" t="n">
        <f aca="false">IF($A518&lt;&gt;"",d110cc_csv!$E518,"")</f>
        <v>52</v>
      </c>
      <c r="E518" s="0" t="n">
        <f aca="false">IF($A518&lt;&gt;"",d110cc_csv!$F518,"")</f>
        <v>5</v>
      </c>
      <c r="F518" s="0" t="n">
        <f aca="false">IF($A518&lt;&gt;"",IF(MOD($C518,'Project Description'!$B$9)=0,'Project Description'!$B$9,MOD($C518,'Project Description'!$B$9)),"")</f>
        <v>2</v>
      </c>
      <c r="G518" s="0" t="n">
        <f aca="false">IF($A518&lt;&gt;"",IF(MOD($D518,'Project Description'!$B$7)=0,'Project Description'!$B$7,MOD($D518,'Project Description'!$B$7)),"")</f>
        <v>4</v>
      </c>
      <c r="H518" s="0" t="n">
        <f aca="false">IF($A518&lt;&gt;"",IF(MOD($D518,'Project Description'!$B$8)=0,'Project Description'!$B$8,MOD($D518,'Project Description'!$B$8)),"")</f>
        <v>4</v>
      </c>
      <c r="I518" s="0" t="n">
        <f aca="false">IF($A518&lt;&gt;"",ROUNDUP($C518/'Project Description'!$B$9,0),"")</f>
        <v>2</v>
      </c>
      <c r="J518" s="0" t="n">
        <f aca="false">IF($A518&lt;&gt;"",IF(MOD($A518,'Project Description'!$B$19)=0,'Project Description'!$B$19,MOD($A518,'Project Description'!$B$19)),"")</f>
        <v>37</v>
      </c>
      <c r="K518" s="16" t="n">
        <f aca="false">IF($A518&lt;&gt;"",ROUNDUP(D518/'Project Description'!$B$7,0),"")</f>
        <v>13</v>
      </c>
      <c r="L518" s="0" t="n">
        <f aca="false">IF($A518&lt;&gt;"",(K518-1)*'Project Description'!$B$17+I518,"")</f>
        <v>26</v>
      </c>
      <c r="M518" s="0" t="n">
        <f aca="false">IF($A518&lt;&gt;"",($G518-1)*'Project Description'!$B$9+$F518,"")</f>
        <v>17</v>
      </c>
      <c r="N518" s="0" t="n">
        <f aca="false">IF($A518&lt;&gt;"",IF(VLOOKUP($B518,LineNames!$A$2:$C$111,3,0)="Yes",1,0),"")</f>
        <v>0</v>
      </c>
      <c r="O518" s="0" t="n">
        <f aca="false">IF($A518&lt;&gt;"",($H518-1)*'Project Description'!$B$10+$C518,"")</f>
        <v>37</v>
      </c>
    </row>
    <row collapsed="false" customFormat="false" customHeight="true" hidden="false" ht="13.3" outlineLevel="0" r="519">
      <c r="A519" s="0" t="n">
        <f aca="false">IF(d110cc_csv!$A519&lt;&gt;"",d110cc_csv!$A519,"")</f>
        <v>518</v>
      </c>
      <c r="B519" s="0" t="n">
        <f aca="false">IF($A519&lt;&gt;"",d110cc_csv!$C519,"")</f>
        <v>75</v>
      </c>
      <c r="C519" s="0" t="n">
        <f aca="false">IF($A519&lt;&gt;"",d110cc_csv!$D519,"")</f>
        <v>8</v>
      </c>
      <c r="D519" s="0" t="n">
        <f aca="false">IF($A519&lt;&gt;"",d110cc_csv!$E519,"")</f>
        <v>52</v>
      </c>
      <c r="E519" s="0" t="n">
        <f aca="false">IF($A519&lt;&gt;"",d110cc_csv!$F519,"")</f>
        <v>5</v>
      </c>
      <c r="F519" s="0" t="n">
        <f aca="false">IF($A519&lt;&gt;"",IF(MOD($C519,'Project Description'!$B$9)=0,'Project Description'!$B$9,MOD($C519,'Project Description'!$B$9)),"")</f>
        <v>3</v>
      </c>
      <c r="G519" s="0" t="n">
        <f aca="false">IF($A519&lt;&gt;"",IF(MOD($D519,'Project Description'!$B$7)=0,'Project Description'!$B$7,MOD($D519,'Project Description'!$B$7)),"")</f>
        <v>4</v>
      </c>
      <c r="H519" s="0" t="n">
        <f aca="false">IF($A519&lt;&gt;"",IF(MOD($D519,'Project Description'!$B$8)=0,'Project Description'!$B$8,MOD($D519,'Project Description'!$B$8)),"")</f>
        <v>4</v>
      </c>
      <c r="I519" s="0" t="n">
        <f aca="false">IF($A519&lt;&gt;"",ROUNDUP($C519/'Project Description'!$B$9,0),"")</f>
        <v>2</v>
      </c>
      <c r="J519" s="0" t="n">
        <f aca="false">IF($A519&lt;&gt;"",IF(MOD($A519,'Project Description'!$B$19)=0,'Project Description'!$B$19,MOD($A519,'Project Description'!$B$19)),"")</f>
        <v>38</v>
      </c>
      <c r="K519" s="16" t="n">
        <f aca="false">IF($A519&lt;&gt;"",ROUNDUP(D519/'Project Description'!$B$7,0),"")</f>
        <v>13</v>
      </c>
      <c r="L519" s="0" t="n">
        <f aca="false">IF($A519&lt;&gt;"",(K519-1)*'Project Description'!$B$17+I519,"")</f>
        <v>26</v>
      </c>
      <c r="M519" s="0" t="n">
        <f aca="false">IF($A519&lt;&gt;"",($G519-1)*'Project Description'!$B$9+$F519,"")</f>
        <v>18</v>
      </c>
      <c r="N519" s="0" t="n">
        <f aca="false">IF($A519&lt;&gt;"",IF(VLOOKUP($B519,LineNames!$A$2:$C$111,3,0)="Yes",1,0),"")</f>
        <v>0</v>
      </c>
      <c r="O519" s="0" t="n">
        <f aca="false">IF($A519&lt;&gt;"",($H519-1)*'Project Description'!$B$10+$C519,"")</f>
        <v>38</v>
      </c>
    </row>
    <row collapsed="false" customFormat="false" customHeight="true" hidden="false" ht="13.3" outlineLevel="0" r="520">
      <c r="A520" s="0" t="n">
        <f aca="false">IF(d110cc_csv!$A520&lt;&gt;"",d110cc_csv!$A520,"")</f>
        <v>519</v>
      </c>
      <c r="B520" s="0" t="n">
        <f aca="false">IF($A520&lt;&gt;"",d110cc_csv!$C520,"")</f>
        <v>38</v>
      </c>
      <c r="C520" s="0" t="n">
        <f aca="false">IF($A520&lt;&gt;"",d110cc_csv!$D520,"")</f>
        <v>9</v>
      </c>
      <c r="D520" s="0" t="n">
        <f aca="false">IF($A520&lt;&gt;"",d110cc_csv!$E520,"")</f>
        <v>52</v>
      </c>
      <c r="E520" s="0" t="n">
        <f aca="false">IF($A520&lt;&gt;"",d110cc_csv!$F520,"")</f>
        <v>5</v>
      </c>
      <c r="F520" s="0" t="n">
        <f aca="false">IF($A520&lt;&gt;"",IF(MOD($C520,'Project Description'!$B$9)=0,'Project Description'!$B$9,MOD($C520,'Project Description'!$B$9)),"")</f>
        <v>4</v>
      </c>
      <c r="G520" s="0" t="n">
        <f aca="false">IF($A520&lt;&gt;"",IF(MOD($D520,'Project Description'!$B$7)=0,'Project Description'!$B$7,MOD($D520,'Project Description'!$B$7)),"")</f>
        <v>4</v>
      </c>
      <c r="H520" s="0" t="n">
        <f aca="false">IF($A520&lt;&gt;"",IF(MOD($D520,'Project Description'!$B$8)=0,'Project Description'!$B$8,MOD($D520,'Project Description'!$B$8)),"")</f>
        <v>4</v>
      </c>
      <c r="I520" s="0" t="n">
        <f aca="false">IF($A520&lt;&gt;"",ROUNDUP($C520/'Project Description'!$B$9,0),"")</f>
        <v>2</v>
      </c>
      <c r="J520" s="0" t="n">
        <f aca="false">IF($A520&lt;&gt;"",IF(MOD($A520,'Project Description'!$B$19)=0,'Project Description'!$B$19,MOD($A520,'Project Description'!$B$19)),"")</f>
        <v>39</v>
      </c>
      <c r="K520" s="16" t="n">
        <f aca="false">IF($A520&lt;&gt;"",ROUNDUP(D520/'Project Description'!$B$7,0),"")</f>
        <v>13</v>
      </c>
      <c r="L520" s="0" t="n">
        <f aca="false">IF($A520&lt;&gt;"",(K520-1)*'Project Description'!$B$17+I520,"")</f>
        <v>26</v>
      </c>
      <c r="M520" s="0" t="n">
        <f aca="false">IF($A520&lt;&gt;"",($G520-1)*'Project Description'!$B$9+$F520,"")</f>
        <v>19</v>
      </c>
      <c r="N520" s="0" t="n">
        <f aca="false">IF($A520&lt;&gt;"",IF(VLOOKUP($B520,LineNames!$A$2:$C$111,3,0)="Yes",1,0),"")</f>
        <v>0</v>
      </c>
      <c r="O520" s="0" t="n">
        <f aca="false">IF($A520&lt;&gt;"",($H520-1)*'Project Description'!$B$10+$C520,"")</f>
        <v>39</v>
      </c>
    </row>
    <row collapsed="false" customFormat="false" customHeight="true" hidden="false" ht="13.3" outlineLevel="0" r="521">
      <c r="A521" s="0" t="n">
        <f aca="false">IF(d110cc_csv!$A521&lt;&gt;"",d110cc_csv!$A521,"")</f>
        <v>520</v>
      </c>
      <c r="B521" s="0" t="n">
        <f aca="false">IF($A521&lt;&gt;"",d110cc_csv!$C521,"")</f>
        <v>76</v>
      </c>
      <c r="C521" s="0" t="n">
        <f aca="false">IF($A521&lt;&gt;"",d110cc_csv!$D521,"")</f>
        <v>10</v>
      </c>
      <c r="D521" s="0" t="n">
        <f aca="false">IF($A521&lt;&gt;"",d110cc_csv!$E521,"")</f>
        <v>52</v>
      </c>
      <c r="E521" s="0" t="n">
        <f aca="false">IF($A521&lt;&gt;"",d110cc_csv!$F521,"")</f>
        <v>5</v>
      </c>
      <c r="F521" s="0" t="n">
        <f aca="false">IF($A521&lt;&gt;"",IF(MOD($C521,'Project Description'!$B$9)=0,'Project Description'!$B$9,MOD($C521,'Project Description'!$B$9)),"")</f>
        <v>5</v>
      </c>
      <c r="G521" s="0" t="n">
        <f aca="false">IF($A521&lt;&gt;"",IF(MOD($D521,'Project Description'!$B$7)=0,'Project Description'!$B$7,MOD($D521,'Project Description'!$B$7)),"")</f>
        <v>4</v>
      </c>
      <c r="H521" s="0" t="n">
        <f aca="false">IF($A521&lt;&gt;"",IF(MOD($D521,'Project Description'!$B$8)=0,'Project Description'!$B$8,MOD($D521,'Project Description'!$B$8)),"")</f>
        <v>4</v>
      </c>
      <c r="I521" s="0" t="n">
        <f aca="false">IF($A521&lt;&gt;"",ROUNDUP($C521/'Project Description'!$B$9,0),"")</f>
        <v>2</v>
      </c>
      <c r="J521" s="0" t="n">
        <f aca="false">IF($A521&lt;&gt;"",IF(MOD($A521,'Project Description'!$B$19)=0,'Project Description'!$B$19,MOD($A521,'Project Description'!$B$19)),"")</f>
        <v>40</v>
      </c>
      <c r="K521" s="16" t="n">
        <f aca="false">IF($A521&lt;&gt;"",ROUNDUP(D521/'Project Description'!$B$7,0),"")</f>
        <v>13</v>
      </c>
      <c r="L521" s="0" t="n">
        <f aca="false">IF($A521&lt;&gt;"",(K521-1)*'Project Description'!$B$17+I521,"")</f>
        <v>26</v>
      </c>
      <c r="M521" s="0" t="n">
        <f aca="false">IF($A521&lt;&gt;"",($G521-1)*'Project Description'!$B$9+$F521,"")</f>
        <v>20</v>
      </c>
      <c r="N521" s="0" t="n">
        <f aca="false">IF($A521&lt;&gt;"",IF(VLOOKUP($B521,LineNames!$A$2:$C$111,3,0)="Yes",1,0),"")</f>
        <v>0</v>
      </c>
      <c r="O521" s="0" t="n">
        <f aca="false">IF($A521&lt;&gt;"",($H521-1)*'Project Description'!$B$10+$C521,"")</f>
        <v>40</v>
      </c>
    </row>
    <row collapsed="false" customFormat="false" customHeight="true" hidden="false" ht="13.3" outlineLevel="0" r="522">
      <c r="A522" s="0" t="n">
        <f aca="false">IF(d110cc_csv!$A522&lt;&gt;"",d110cc_csv!$A522,"")</f>
        <v>521</v>
      </c>
      <c r="B522" s="0" t="n">
        <f aca="false">IF($A522&lt;&gt;"",d110cc_csv!$C522,"")</f>
        <v>65</v>
      </c>
      <c r="C522" s="0" t="n">
        <f aca="false">IF($A522&lt;&gt;"",d110cc_csv!$D522,"")</f>
        <v>1</v>
      </c>
      <c r="D522" s="0" t="n">
        <f aca="false">IF($A522&lt;&gt;"",d110cc_csv!$E522,"")</f>
        <v>53</v>
      </c>
      <c r="E522" s="0" t="n">
        <f aca="false">IF($A522&lt;&gt;"",d110cc_csv!$F522,"")</f>
        <v>5</v>
      </c>
      <c r="F522" s="0" t="n">
        <f aca="false">IF($A522&lt;&gt;"",IF(MOD($C522,'Project Description'!$B$9)=0,'Project Description'!$B$9,MOD($C522,'Project Description'!$B$9)),"")</f>
        <v>1</v>
      </c>
      <c r="G522" s="0" t="n">
        <f aca="false">IF($A522&lt;&gt;"",IF(MOD($D522,'Project Description'!$B$7)=0,'Project Description'!$B$7,MOD($D522,'Project Description'!$B$7)),"")</f>
        <v>1</v>
      </c>
      <c r="H522" s="0" t="n">
        <f aca="false">IF($A522&lt;&gt;"",IF(MOD($D522,'Project Description'!$B$8)=0,'Project Description'!$B$8,MOD($D522,'Project Description'!$B$8)),"")</f>
        <v>5</v>
      </c>
      <c r="I522" s="0" t="n">
        <f aca="false">IF($A522&lt;&gt;"",ROUNDUP($C522/'Project Description'!$B$9,0),"")</f>
        <v>1</v>
      </c>
      <c r="J522" s="0" t="n">
        <f aca="false">IF($A522&lt;&gt;"",IF(MOD($A522,'Project Description'!$B$19)=0,'Project Description'!$B$19,MOD($A522,'Project Description'!$B$19)),"")</f>
        <v>1</v>
      </c>
      <c r="K522" s="16" t="n">
        <f aca="false">IF($A522&lt;&gt;"",ROUNDUP(D522/'Project Description'!$B$7,0),"")</f>
        <v>14</v>
      </c>
      <c r="L522" s="0" t="n">
        <f aca="false">IF($A522&lt;&gt;"",(K522-1)*'Project Description'!$B$17+I522,"")</f>
        <v>27</v>
      </c>
      <c r="M522" s="0" t="n">
        <f aca="false">IF($A522&lt;&gt;"",($G522-1)*'Project Description'!$B$9+$F522,"")</f>
        <v>1</v>
      </c>
      <c r="N522" s="0" t="n">
        <f aca="false">IF($A522&lt;&gt;"",IF(VLOOKUP($B522,LineNames!$A$2:$C$111,3,0)="Yes",1,0),"")</f>
        <v>0</v>
      </c>
      <c r="O522" s="0" t="n">
        <f aca="false">IF($A522&lt;&gt;"",($H522-1)*'Project Description'!$B$10+$C522,"")</f>
        <v>41</v>
      </c>
    </row>
    <row collapsed="false" customFormat="false" customHeight="true" hidden="false" ht="13.3" outlineLevel="0" r="523">
      <c r="A523" s="0" t="n">
        <f aca="false">IF(d110cc_csv!$A523&lt;&gt;"",d110cc_csv!$A523,"")</f>
        <v>522</v>
      </c>
      <c r="B523" s="0" t="n">
        <f aca="false">IF($A523&lt;&gt;"",d110cc_csv!$C523,"")</f>
        <v>24</v>
      </c>
      <c r="C523" s="0" t="n">
        <f aca="false">IF($A523&lt;&gt;"",d110cc_csv!$D523,"")</f>
        <v>2</v>
      </c>
      <c r="D523" s="0" t="n">
        <f aca="false">IF($A523&lt;&gt;"",d110cc_csv!$E523,"")</f>
        <v>53</v>
      </c>
      <c r="E523" s="0" t="n">
        <f aca="false">IF($A523&lt;&gt;"",d110cc_csv!$F523,"")</f>
        <v>5</v>
      </c>
      <c r="F523" s="0" t="n">
        <f aca="false">IF($A523&lt;&gt;"",IF(MOD($C523,'Project Description'!$B$9)=0,'Project Description'!$B$9,MOD($C523,'Project Description'!$B$9)),"")</f>
        <v>2</v>
      </c>
      <c r="G523" s="0" t="n">
        <f aca="false">IF($A523&lt;&gt;"",IF(MOD($D523,'Project Description'!$B$7)=0,'Project Description'!$B$7,MOD($D523,'Project Description'!$B$7)),"")</f>
        <v>1</v>
      </c>
      <c r="H523" s="0" t="n">
        <f aca="false">IF($A523&lt;&gt;"",IF(MOD($D523,'Project Description'!$B$8)=0,'Project Description'!$B$8,MOD($D523,'Project Description'!$B$8)),"")</f>
        <v>5</v>
      </c>
      <c r="I523" s="0" t="n">
        <f aca="false">IF($A523&lt;&gt;"",ROUNDUP($C523/'Project Description'!$B$9,0),"")</f>
        <v>1</v>
      </c>
      <c r="J523" s="0" t="n">
        <f aca="false">IF($A523&lt;&gt;"",IF(MOD($A523,'Project Description'!$B$19)=0,'Project Description'!$B$19,MOD($A523,'Project Description'!$B$19)),"")</f>
        <v>2</v>
      </c>
      <c r="K523" s="16" t="n">
        <f aca="false">IF($A523&lt;&gt;"",ROUNDUP(D523/'Project Description'!$B$7,0),"")</f>
        <v>14</v>
      </c>
      <c r="L523" s="0" t="n">
        <f aca="false">IF($A523&lt;&gt;"",(K523-1)*'Project Description'!$B$17+I523,"")</f>
        <v>27</v>
      </c>
      <c r="M523" s="0" t="n">
        <f aca="false">IF($A523&lt;&gt;"",($G523-1)*'Project Description'!$B$9+$F523,"")</f>
        <v>2</v>
      </c>
      <c r="N523" s="0" t="n">
        <f aca="false">IF($A523&lt;&gt;"",IF(VLOOKUP($B523,LineNames!$A$2:$C$111,3,0)="Yes",1,0),"")</f>
        <v>0</v>
      </c>
      <c r="O523" s="0" t="n">
        <f aca="false">IF($A523&lt;&gt;"",($H523-1)*'Project Description'!$B$10+$C523,"")</f>
        <v>42</v>
      </c>
    </row>
    <row collapsed="false" customFormat="false" customHeight="true" hidden="false" ht="13.3" outlineLevel="0" r="524">
      <c r="A524" s="0" t="n">
        <f aca="false">IF(d110cc_csv!$A524&lt;&gt;"",d110cc_csv!$A524,"")</f>
        <v>523</v>
      </c>
      <c r="B524" s="0" t="n">
        <f aca="false">IF($A524&lt;&gt;"",d110cc_csv!$C524,"")</f>
        <v>95</v>
      </c>
      <c r="C524" s="0" t="n">
        <f aca="false">IF($A524&lt;&gt;"",d110cc_csv!$D524,"")</f>
        <v>3</v>
      </c>
      <c r="D524" s="0" t="n">
        <f aca="false">IF($A524&lt;&gt;"",d110cc_csv!$E524,"")</f>
        <v>53</v>
      </c>
      <c r="E524" s="0" t="n">
        <f aca="false">IF($A524&lt;&gt;"",d110cc_csv!$F524,"")</f>
        <v>5</v>
      </c>
      <c r="F524" s="0" t="n">
        <f aca="false">IF($A524&lt;&gt;"",IF(MOD($C524,'Project Description'!$B$9)=0,'Project Description'!$B$9,MOD($C524,'Project Description'!$B$9)),"")</f>
        <v>3</v>
      </c>
      <c r="G524" s="0" t="n">
        <f aca="false">IF($A524&lt;&gt;"",IF(MOD($D524,'Project Description'!$B$7)=0,'Project Description'!$B$7,MOD($D524,'Project Description'!$B$7)),"")</f>
        <v>1</v>
      </c>
      <c r="H524" s="0" t="n">
        <f aca="false">IF($A524&lt;&gt;"",IF(MOD($D524,'Project Description'!$B$8)=0,'Project Description'!$B$8,MOD($D524,'Project Description'!$B$8)),"")</f>
        <v>5</v>
      </c>
      <c r="I524" s="0" t="n">
        <f aca="false">IF($A524&lt;&gt;"",ROUNDUP($C524/'Project Description'!$B$9,0),"")</f>
        <v>1</v>
      </c>
      <c r="J524" s="0" t="n">
        <f aca="false">IF($A524&lt;&gt;"",IF(MOD($A524,'Project Description'!$B$19)=0,'Project Description'!$B$19,MOD($A524,'Project Description'!$B$19)),"")</f>
        <v>3</v>
      </c>
      <c r="K524" s="16" t="n">
        <f aca="false">IF($A524&lt;&gt;"",ROUNDUP(D524/'Project Description'!$B$7,0),"")</f>
        <v>14</v>
      </c>
      <c r="L524" s="0" t="n">
        <f aca="false">IF($A524&lt;&gt;"",(K524-1)*'Project Description'!$B$17+I524,"")</f>
        <v>27</v>
      </c>
      <c r="M524" s="0" t="n">
        <f aca="false">IF($A524&lt;&gt;"",($G524-1)*'Project Description'!$B$9+$F524,"")</f>
        <v>3</v>
      </c>
      <c r="N524" s="0" t="n">
        <f aca="false">IF($A524&lt;&gt;"",IF(VLOOKUP($B524,LineNames!$A$2:$C$111,3,0)="Yes",1,0),"")</f>
        <v>0</v>
      </c>
      <c r="O524" s="0" t="n">
        <f aca="false">IF($A524&lt;&gt;"",($H524-1)*'Project Description'!$B$10+$C524,"")</f>
        <v>43</v>
      </c>
    </row>
    <row collapsed="false" customFormat="false" customHeight="true" hidden="false" ht="13.3" outlineLevel="0" r="525">
      <c r="A525" s="0" t="n">
        <f aca="false">IF(d110cc_csv!$A525&lt;&gt;"",d110cc_csv!$A525,"")</f>
        <v>524</v>
      </c>
      <c r="B525" s="0" t="n">
        <f aca="false">IF($A525&lt;&gt;"",d110cc_csv!$C525,"")</f>
        <v>2</v>
      </c>
      <c r="C525" s="0" t="n">
        <f aca="false">IF($A525&lt;&gt;"",d110cc_csv!$D525,"")</f>
        <v>4</v>
      </c>
      <c r="D525" s="0" t="n">
        <f aca="false">IF($A525&lt;&gt;"",d110cc_csv!$E525,"")</f>
        <v>53</v>
      </c>
      <c r="E525" s="0" t="n">
        <f aca="false">IF($A525&lt;&gt;"",d110cc_csv!$F525,"")</f>
        <v>5</v>
      </c>
      <c r="F525" s="0" t="n">
        <f aca="false">IF($A525&lt;&gt;"",IF(MOD($C525,'Project Description'!$B$9)=0,'Project Description'!$B$9,MOD($C525,'Project Description'!$B$9)),"")</f>
        <v>4</v>
      </c>
      <c r="G525" s="0" t="n">
        <f aca="false">IF($A525&lt;&gt;"",IF(MOD($D525,'Project Description'!$B$7)=0,'Project Description'!$B$7,MOD($D525,'Project Description'!$B$7)),"")</f>
        <v>1</v>
      </c>
      <c r="H525" s="0" t="n">
        <f aca="false">IF($A525&lt;&gt;"",IF(MOD($D525,'Project Description'!$B$8)=0,'Project Description'!$B$8,MOD($D525,'Project Description'!$B$8)),"")</f>
        <v>5</v>
      </c>
      <c r="I525" s="0" t="n">
        <f aca="false">IF($A525&lt;&gt;"",ROUNDUP($C525/'Project Description'!$B$9,0),"")</f>
        <v>1</v>
      </c>
      <c r="J525" s="0" t="n">
        <f aca="false">IF($A525&lt;&gt;"",IF(MOD($A525,'Project Description'!$B$19)=0,'Project Description'!$B$19,MOD($A525,'Project Description'!$B$19)),"")</f>
        <v>4</v>
      </c>
      <c r="K525" s="16" t="n">
        <f aca="false">IF($A525&lt;&gt;"",ROUNDUP(D525/'Project Description'!$B$7,0),"")</f>
        <v>14</v>
      </c>
      <c r="L525" s="0" t="n">
        <f aca="false">IF($A525&lt;&gt;"",(K525-1)*'Project Description'!$B$17+I525,"")</f>
        <v>27</v>
      </c>
      <c r="M525" s="0" t="n">
        <f aca="false">IF($A525&lt;&gt;"",($G525-1)*'Project Description'!$B$9+$F525,"")</f>
        <v>4</v>
      </c>
      <c r="N525" s="0" t="n">
        <f aca="false">IF($A525&lt;&gt;"",IF(VLOOKUP($B525,LineNames!$A$2:$C$111,3,0)="Yes",1,0),"")</f>
        <v>0</v>
      </c>
      <c r="O525" s="0" t="n">
        <f aca="false">IF($A525&lt;&gt;"",($H525-1)*'Project Description'!$B$10+$C525,"")</f>
        <v>44</v>
      </c>
    </row>
    <row collapsed="false" customFormat="false" customHeight="true" hidden="false" ht="13.3" outlineLevel="0" r="526">
      <c r="A526" s="0" t="n">
        <f aca="false">IF(d110cc_csv!$A526&lt;&gt;"",d110cc_csv!$A526,"")</f>
        <v>525</v>
      </c>
      <c r="B526" s="0" t="n">
        <f aca="false">IF($A526&lt;&gt;"",d110cc_csv!$C526,"")</f>
        <v>68</v>
      </c>
      <c r="C526" s="0" t="n">
        <f aca="false">IF($A526&lt;&gt;"",d110cc_csv!$D526,"")</f>
        <v>5</v>
      </c>
      <c r="D526" s="0" t="n">
        <f aca="false">IF($A526&lt;&gt;"",d110cc_csv!$E526,"")</f>
        <v>53</v>
      </c>
      <c r="E526" s="0" t="n">
        <f aca="false">IF($A526&lt;&gt;"",d110cc_csv!$F526,"")</f>
        <v>5</v>
      </c>
      <c r="F526" s="0" t="n">
        <f aca="false">IF($A526&lt;&gt;"",IF(MOD($C526,'Project Description'!$B$9)=0,'Project Description'!$B$9,MOD($C526,'Project Description'!$B$9)),"")</f>
        <v>5</v>
      </c>
      <c r="G526" s="0" t="n">
        <f aca="false">IF($A526&lt;&gt;"",IF(MOD($D526,'Project Description'!$B$7)=0,'Project Description'!$B$7,MOD($D526,'Project Description'!$B$7)),"")</f>
        <v>1</v>
      </c>
      <c r="H526" s="0" t="n">
        <f aca="false">IF($A526&lt;&gt;"",IF(MOD($D526,'Project Description'!$B$8)=0,'Project Description'!$B$8,MOD($D526,'Project Description'!$B$8)),"")</f>
        <v>5</v>
      </c>
      <c r="I526" s="0" t="n">
        <f aca="false">IF($A526&lt;&gt;"",ROUNDUP($C526/'Project Description'!$B$9,0),"")</f>
        <v>1</v>
      </c>
      <c r="J526" s="0" t="n">
        <f aca="false">IF($A526&lt;&gt;"",IF(MOD($A526,'Project Description'!$B$19)=0,'Project Description'!$B$19,MOD($A526,'Project Description'!$B$19)),"")</f>
        <v>5</v>
      </c>
      <c r="K526" s="16" t="n">
        <f aca="false">IF($A526&lt;&gt;"",ROUNDUP(D526/'Project Description'!$B$7,0),"")</f>
        <v>14</v>
      </c>
      <c r="L526" s="0" t="n">
        <f aca="false">IF($A526&lt;&gt;"",(K526-1)*'Project Description'!$B$17+I526,"")</f>
        <v>27</v>
      </c>
      <c r="M526" s="0" t="n">
        <f aca="false">IF($A526&lt;&gt;"",($G526-1)*'Project Description'!$B$9+$F526,"")</f>
        <v>5</v>
      </c>
      <c r="N526" s="0" t="n">
        <f aca="false">IF($A526&lt;&gt;"",IF(VLOOKUP($B526,LineNames!$A$2:$C$111,3,0)="Yes",1,0),"")</f>
        <v>0</v>
      </c>
      <c r="O526" s="0" t="n">
        <f aca="false">IF($A526&lt;&gt;"",($H526-1)*'Project Description'!$B$10+$C526,"")</f>
        <v>45</v>
      </c>
    </row>
    <row collapsed="false" customFormat="false" customHeight="true" hidden="false" ht="13.3" outlineLevel="0" r="527">
      <c r="A527" s="0" t="n">
        <f aca="false">IF(d110cc_csv!$A527&lt;&gt;"",d110cc_csv!$A527,"")</f>
        <v>526</v>
      </c>
      <c r="B527" s="0" t="n">
        <f aca="false">IF($A527&lt;&gt;"",d110cc_csv!$C527,"")</f>
        <v>72</v>
      </c>
      <c r="C527" s="0" t="n">
        <f aca="false">IF($A527&lt;&gt;"",d110cc_csv!$D527,"")</f>
        <v>6</v>
      </c>
      <c r="D527" s="0" t="n">
        <f aca="false">IF($A527&lt;&gt;"",d110cc_csv!$E527,"")</f>
        <v>53</v>
      </c>
      <c r="E527" s="0" t="n">
        <f aca="false">IF($A527&lt;&gt;"",d110cc_csv!$F527,"")</f>
        <v>5</v>
      </c>
      <c r="F527" s="0" t="n">
        <f aca="false">IF($A527&lt;&gt;"",IF(MOD($C527,'Project Description'!$B$9)=0,'Project Description'!$B$9,MOD($C527,'Project Description'!$B$9)),"")</f>
        <v>1</v>
      </c>
      <c r="G527" s="0" t="n">
        <f aca="false">IF($A527&lt;&gt;"",IF(MOD($D527,'Project Description'!$B$7)=0,'Project Description'!$B$7,MOD($D527,'Project Description'!$B$7)),"")</f>
        <v>1</v>
      </c>
      <c r="H527" s="0" t="n">
        <f aca="false">IF($A527&lt;&gt;"",IF(MOD($D527,'Project Description'!$B$8)=0,'Project Description'!$B$8,MOD($D527,'Project Description'!$B$8)),"")</f>
        <v>5</v>
      </c>
      <c r="I527" s="0" t="n">
        <f aca="false">IF($A527&lt;&gt;"",ROUNDUP($C527/'Project Description'!$B$9,0),"")</f>
        <v>2</v>
      </c>
      <c r="J527" s="0" t="n">
        <f aca="false">IF($A527&lt;&gt;"",IF(MOD($A527,'Project Description'!$B$19)=0,'Project Description'!$B$19,MOD($A527,'Project Description'!$B$19)),"")</f>
        <v>6</v>
      </c>
      <c r="K527" s="16" t="n">
        <f aca="false">IF($A527&lt;&gt;"",ROUNDUP(D527/'Project Description'!$B$7,0),"")</f>
        <v>14</v>
      </c>
      <c r="L527" s="0" t="n">
        <f aca="false">IF($A527&lt;&gt;"",(K527-1)*'Project Description'!$B$17+I527,"")</f>
        <v>28</v>
      </c>
      <c r="M527" s="0" t="n">
        <f aca="false">IF($A527&lt;&gt;"",($G527-1)*'Project Description'!$B$9+$F527,"")</f>
        <v>1</v>
      </c>
      <c r="N527" s="0" t="n">
        <f aca="false">IF($A527&lt;&gt;"",IF(VLOOKUP($B527,LineNames!$A$2:$C$111,3,0)="Yes",1,0),"")</f>
        <v>0</v>
      </c>
      <c r="O527" s="0" t="n">
        <f aca="false">IF($A527&lt;&gt;"",($H527-1)*'Project Description'!$B$10+$C527,"")</f>
        <v>46</v>
      </c>
    </row>
    <row collapsed="false" customFormat="false" customHeight="true" hidden="false" ht="13.3" outlineLevel="0" r="528">
      <c r="A528" s="0" t="n">
        <f aca="false">IF(d110cc_csv!$A528&lt;&gt;"",d110cc_csv!$A528,"")</f>
        <v>527</v>
      </c>
      <c r="B528" s="0" t="n">
        <f aca="false">IF($A528&lt;&gt;"",d110cc_csv!$C528,"")</f>
        <v>63</v>
      </c>
      <c r="C528" s="0" t="n">
        <f aca="false">IF($A528&lt;&gt;"",d110cc_csv!$D528,"")</f>
        <v>7</v>
      </c>
      <c r="D528" s="0" t="n">
        <f aca="false">IF($A528&lt;&gt;"",d110cc_csv!$E528,"")</f>
        <v>53</v>
      </c>
      <c r="E528" s="0" t="n">
        <f aca="false">IF($A528&lt;&gt;"",d110cc_csv!$F528,"")</f>
        <v>5</v>
      </c>
      <c r="F528" s="0" t="n">
        <f aca="false">IF($A528&lt;&gt;"",IF(MOD($C528,'Project Description'!$B$9)=0,'Project Description'!$B$9,MOD($C528,'Project Description'!$B$9)),"")</f>
        <v>2</v>
      </c>
      <c r="G528" s="0" t="n">
        <f aca="false">IF($A528&lt;&gt;"",IF(MOD($D528,'Project Description'!$B$7)=0,'Project Description'!$B$7,MOD($D528,'Project Description'!$B$7)),"")</f>
        <v>1</v>
      </c>
      <c r="H528" s="0" t="n">
        <f aca="false">IF($A528&lt;&gt;"",IF(MOD($D528,'Project Description'!$B$8)=0,'Project Description'!$B$8,MOD($D528,'Project Description'!$B$8)),"")</f>
        <v>5</v>
      </c>
      <c r="I528" s="0" t="n">
        <f aca="false">IF($A528&lt;&gt;"",ROUNDUP($C528/'Project Description'!$B$9,0),"")</f>
        <v>2</v>
      </c>
      <c r="J528" s="0" t="n">
        <f aca="false">IF($A528&lt;&gt;"",IF(MOD($A528,'Project Description'!$B$19)=0,'Project Description'!$B$19,MOD($A528,'Project Description'!$B$19)),"")</f>
        <v>7</v>
      </c>
      <c r="K528" s="16" t="n">
        <f aca="false">IF($A528&lt;&gt;"",ROUNDUP(D528/'Project Description'!$B$7,0),"")</f>
        <v>14</v>
      </c>
      <c r="L528" s="0" t="n">
        <f aca="false">IF($A528&lt;&gt;"",(K528-1)*'Project Description'!$B$17+I528,"")</f>
        <v>28</v>
      </c>
      <c r="M528" s="0" t="n">
        <f aca="false">IF($A528&lt;&gt;"",($G528-1)*'Project Description'!$B$9+$F528,"")</f>
        <v>2</v>
      </c>
      <c r="N528" s="0" t="n">
        <f aca="false">IF($A528&lt;&gt;"",IF(VLOOKUP($B528,LineNames!$A$2:$C$111,3,0)="Yes",1,0),"")</f>
        <v>0</v>
      </c>
      <c r="O528" s="0" t="n">
        <f aca="false">IF($A528&lt;&gt;"",($H528-1)*'Project Description'!$B$10+$C528,"")</f>
        <v>47</v>
      </c>
    </row>
    <row collapsed="false" customFormat="false" customHeight="true" hidden="false" ht="13.3" outlineLevel="0" r="529">
      <c r="A529" s="0" t="n">
        <f aca="false">IF(d110cc_csv!$A529&lt;&gt;"",d110cc_csv!$A529,"")</f>
        <v>528</v>
      </c>
      <c r="B529" s="0" t="n">
        <f aca="false">IF($A529&lt;&gt;"",d110cc_csv!$C529,"")</f>
        <v>79</v>
      </c>
      <c r="C529" s="0" t="n">
        <f aca="false">IF($A529&lt;&gt;"",d110cc_csv!$D529,"")</f>
        <v>8</v>
      </c>
      <c r="D529" s="0" t="n">
        <f aca="false">IF($A529&lt;&gt;"",d110cc_csv!$E529,"")</f>
        <v>53</v>
      </c>
      <c r="E529" s="0" t="n">
        <f aca="false">IF($A529&lt;&gt;"",d110cc_csv!$F529,"")</f>
        <v>5</v>
      </c>
      <c r="F529" s="0" t="n">
        <f aca="false">IF($A529&lt;&gt;"",IF(MOD($C529,'Project Description'!$B$9)=0,'Project Description'!$B$9,MOD($C529,'Project Description'!$B$9)),"")</f>
        <v>3</v>
      </c>
      <c r="G529" s="0" t="n">
        <f aca="false">IF($A529&lt;&gt;"",IF(MOD($D529,'Project Description'!$B$7)=0,'Project Description'!$B$7,MOD($D529,'Project Description'!$B$7)),"")</f>
        <v>1</v>
      </c>
      <c r="H529" s="0" t="n">
        <f aca="false">IF($A529&lt;&gt;"",IF(MOD($D529,'Project Description'!$B$8)=0,'Project Description'!$B$8,MOD($D529,'Project Description'!$B$8)),"")</f>
        <v>5</v>
      </c>
      <c r="I529" s="0" t="n">
        <f aca="false">IF($A529&lt;&gt;"",ROUNDUP($C529/'Project Description'!$B$9,0),"")</f>
        <v>2</v>
      </c>
      <c r="J529" s="0" t="n">
        <f aca="false">IF($A529&lt;&gt;"",IF(MOD($A529,'Project Description'!$B$19)=0,'Project Description'!$B$19,MOD($A529,'Project Description'!$B$19)),"")</f>
        <v>8</v>
      </c>
      <c r="K529" s="16" t="n">
        <f aca="false">IF($A529&lt;&gt;"",ROUNDUP(D529/'Project Description'!$B$7,0),"")</f>
        <v>14</v>
      </c>
      <c r="L529" s="0" t="n">
        <f aca="false">IF($A529&lt;&gt;"",(K529-1)*'Project Description'!$B$17+I529,"")</f>
        <v>28</v>
      </c>
      <c r="M529" s="0" t="n">
        <f aca="false">IF($A529&lt;&gt;"",($G529-1)*'Project Description'!$B$9+$F529,"")</f>
        <v>3</v>
      </c>
      <c r="N529" s="0" t="n">
        <f aca="false">IF($A529&lt;&gt;"",IF(VLOOKUP($B529,LineNames!$A$2:$C$111,3,0)="Yes",1,0),"")</f>
        <v>0</v>
      </c>
      <c r="O529" s="0" t="n">
        <f aca="false">IF($A529&lt;&gt;"",($H529-1)*'Project Description'!$B$10+$C529,"")</f>
        <v>48</v>
      </c>
    </row>
    <row collapsed="false" customFormat="false" customHeight="true" hidden="false" ht="13.3" outlineLevel="0" r="530">
      <c r="A530" s="0" t="n">
        <f aca="false">IF(d110cc_csv!$A530&lt;&gt;"",d110cc_csv!$A530,"")</f>
        <v>529</v>
      </c>
      <c r="B530" s="0" t="n">
        <f aca="false">IF($A530&lt;&gt;"",d110cc_csv!$C530,"")</f>
        <v>110</v>
      </c>
      <c r="C530" s="0" t="n">
        <f aca="false">IF($A530&lt;&gt;"",d110cc_csv!$D530,"")</f>
        <v>9</v>
      </c>
      <c r="D530" s="0" t="n">
        <f aca="false">IF($A530&lt;&gt;"",d110cc_csv!$E530,"")</f>
        <v>53</v>
      </c>
      <c r="E530" s="0" t="n">
        <f aca="false">IF($A530&lt;&gt;"",d110cc_csv!$F530,"")</f>
        <v>5</v>
      </c>
      <c r="F530" s="0" t="n">
        <f aca="false">IF($A530&lt;&gt;"",IF(MOD($C530,'Project Description'!$B$9)=0,'Project Description'!$B$9,MOD($C530,'Project Description'!$B$9)),"")</f>
        <v>4</v>
      </c>
      <c r="G530" s="0" t="n">
        <f aca="false">IF($A530&lt;&gt;"",IF(MOD($D530,'Project Description'!$B$7)=0,'Project Description'!$B$7,MOD($D530,'Project Description'!$B$7)),"")</f>
        <v>1</v>
      </c>
      <c r="H530" s="0" t="n">
        <f aca="false">IF($A530&lt;&gt;"",IF(MOD($D530,'Project Description'!$B$8)=0,'Project Description'!$B$8,MOD($D530,'Project Description'!$B$8)),"")</f>
        <v>5</v>
      </c>
      <c r="I530" s="0" t="n">
        <f aca="false">IF($A530&lt;&gt;"",ROUNDUP($C530/'Project Description'!$B$9,0),"")</f>
        <v>2</v>
      </c>
      <c r="J530" s="0" t="n">
        <f aca="false">IF($A530&lt;&gt;"",IF(MOD($A530,'Project Description'!$B$19)=0,'Project Description'!$B$19,MOD($A530,'Project Description'!$B$19)),"")</f>
        <v>9</v>
      </c>
      <c r="K530" s="16" t="n">
        <f aca="false">IF($A530&lt;&gt;"",ROUNDUP(D530/'Project Description'!$B$7,0),"")</f>
        <v>14</v>
      </c>
      <c r="L530" s="0" t="n">
        <f aca="false">IF($A530&lt;&gt;"",(K530-1)*'Project Description'!$B$17+I530,"")</f>
        <v>28</v>
      </c>
      <c r="M530" s="0" t="n">
        <f aca="false">IF($A530&lt;&gt;"",($G530-1)*'Project Description'!$B$9+$F530,"")</f>
        <v>4</v>
      </c>
      <c r="N530" s="0" t="n">
        <f aca="false">IF($A530&lt;&gt;"",IF(VLOOKUP($B530,LineNames!$A$2:$C$111,3,0)="Yes",1,0),"")</f>
        <v>1</v>
      </c>
      <c r="O530" s="0" t="n">
        <f aca="false">IF($A530&lt;&gt;"",($H530-1)*'Project Description'!$B$10+$C530,"")</f>
        <v>49</v>
      </c>
    </row>
    <row collapsed="false" customFormat="false" customHeight="true" hidden="false" ht="13.3" outlineLevel="0" r="531">
      <c r="A531" s="0" t="n">
        <f aca="false">IF(d110cc_csv!$A531&lt;&gt;"",d110cc_csv!$A531,"")</f>
        <v>530</v>
      </c>
      <c r="B531" s="0" t="n">
        <f aca="false">IF($A531&lt;&gt;"",d110cc_csv!$C531,"")</f>
        <v>86</v>
      </c>
      <c r="C531" s="0" t="n">
        <f aca="false">IF($A531&lt;&gt;"",d110cc_csv!$D531,"")</f>
        <v>10</v>
      </c>
      <c r="D531" s="0" t="n">
        <f aca="false">IF($A531&lt;&gt;"",d110cc_csv!$E531,"")</f>
        <v>53</v>
      </c>
      <c r="E531" s="0" t="n">
        <f aca="false">IF($A531&lt;&gt;"",d110cc_csv!$F531,"")</f>
        <v>5</v>
      </c>
      <c r="F531" s="0" t="n">
        <f aca="false">IF($A531&lt;&gt;"",IF(MOD($C531,'Project Description'!$B$9)=0,'Project Description'!$B$9,MOD($C531,'Project Description'!$B$9)),"")</f>
        <v>5</v>
      </c>
      <c r="G531" s="0" t="n">
        <f aca="false">IF($A531&lt;&gt;"",IF(MOD($D531,'Project Description'!$B$7)=0,'Project Description'!$B$7,MOD($D531,'Project Description'!$B$7)),"")</f>
        <v>1</v>
      </c>
      <c r="H531" s="0" t="n">
        <f aca="false">IF($A531&lt;&gt;"",IF(MOD($D531,'Project Description'!$B$8)=0,'Project Description'!$B$8,MOD($D531,'Project Description'!$B$8)),"")</f>
        <v>5</v>
      </c>
      <c r="I531" s="0" t="n">
        <f aca="false">IF($A531&lt;&gt;"",ROUNDUP($C531/'Project Description'!$B$9,0),"")</f>
        <v>2</v>
      </c>
      <c r="J531" s="0" t="n">
        <f aca="false">IF($A531&lt;&gt;"",IF(MOD($A531,'Project Description'!$B$19)=0,'Project Description'!$B$19,MOD($A531,'Project Description'!$B$19)),"")</f>
        <v>10</v>
      </c>
      <c r="K531" s="16" t="n">
        <f aca="false">IF($A531&lt;&gt;"",ROUNDUP(D531/'Project Description'!$B$7,0),"")</f>
        <v>14</v>
      </c>
      <c r="L531" s="0" t="n">
        <f aca="false">IF($A531&lt;&gt;"",(K531-1)*'Project Description'!$B$17+I531,"")</f>
        <v>28</v>
      </c>
      <c r="M531" s="0" t="n">
        <f aca="false">IF($A531&lt;&gt;"",($G531-1)*'Project Description'!$B$9+$F531,"")</f>
        <v>5</v>
      </c>
      <c r="N531" s="0" t="n">
        <f aca="false">IF($A531&lt;&gt;"",IF(VLOOKUP($B531,LineNames!$A$2:$C$111,3,0)="Yes",1,0),"")</f>
        <v>0</v>
      </c>
      <c r="O531" s="0" t="n">
        <f aca="false">IF($A531&lt;&gt;"",($H531-1)*'Project Description'!$B$10+$C531,"")</f>
        <v>50</v>
      </c>
    </row>
    <row collapsed="false" customFormat="false" customHeight="true" hidden="false" ht="13.3" outlineLevel="0" r="532">
      <c r="A532" s="0" t="n">
        <f aca="false">IF(d110cc_csv!$A532&lt;&gt;"",d110cc_csv!$A532,"")</f>
        <v>531</v>
      </c>
      <c r="B532" s="0" t="n">
        <f aca="false">IF($A532&lt;&gt;"",d110cc_csv!$C532,"")</f>
        <v>3</v>
      </c>
      <c r="C532" s="0" t="n">
        <f aca="false">IF($A532&lt;&gt;"",d110cc_csv!$D532,"")</f>
        <v>1</v>
      </c>
      <c r="D532" s="0" t="n">
        <f aca="false">IF($A532&lt;&gt;"",d110cc_csv!$E532,"")</f>
        <v>54</v>
      </c>
      <c r="E532" s="0" t="n">
        <f aca="false">IF($A532&lt;&gt;"",d110cc_csv!$F532,"")</f>
        <v>5</v>
      </c>
      <c r="F532" s="0" t="n">
        <f aca="false">IF($A532&lt;&gt;"",IF(MOD($C532,'Project Description'!$B$9)=0,'Project Description'!$B$9,MOD($C532,'Project Description'!$B$9)),"")</f>
        <v>1</v>
      </c>
      <c r="G532" s="0" t="n">
        <f aca="false">IF($A532&lt;&gt;"",IF(MOD($D532,'Project Description'!$B$7)=0,'Project Description'!$B$7,MOD($D532,'Project Description'!$B$7)),"")</f>
        <v>2</v>
      </c>
      <c r="H532" s="0" t="n">
        <f aca="false">IF($A532&lt;&gt;"",IF(MOD($D532,'Project Description'!$B$8)=0,'Project Description'!$B$8,MOD($D532,'Project Description'!$B$8)),"")</f>
        <v>6</v>
      </c>
      <c r="I532" s="0" t="n">
        <f aca="false">IF($A532&lt;&gt;"",ROUNDUP($C532/'Project Description'!$B$9,0),"")</f>
        <v>1</v>
      </c>
      <c r="J532" s="0" t="n">
        <f aca="false">IF($A532&lt;&gt;"",IF(MOD($A532,'Project Description'!$B$19)=0,'Project Description'!$B$19,MOD($A532,'Project Description'!$B$19)),"")</f>
        <v>11</v>
      </c>
      <c r="K532" s="16" t="n">
        <f aca="false">IF($A532&lt;&gt;"",ROUNDUP(D532/'Project Description'!$B$7,0),"")</f>
        <v>14</v>
      </c>
      <c r="L532" s="0" t="n">
        <f aca="false">IF($A532&lt;&gt;"",(K532-1)*'Project Description'!$B$17+I532,"")</f>
        <v>27</v>
      </c>
      <c r="M532" s="0" t="n">
        <f aca="false">IF($A532&lt;&gt;"",($G532-1)*'Project Description'!$B$9+$F532,"")</f>
        <v>6</v>
      </c>
      <c r="N532" s="0" t="n">
        <f aca="false">IF($A532&lt;&gt;"",IF(VLOOKUP($B532,LineNames!$A$2:$C$111,3,0)="Yes",1,0),"")</f>
        <v>0</v>
      </c>
      <c r="O532" s="0" t="n">
        <f aca="false">IF($A532&lt;&gt;"",($H532-1)*'Project Description'!$B$10+$C532,"")</f>
        <v>51</v>
      </c>
    </row>
    <row collapsed="false" customFormat="false" customHeight="true" hidden="false" ht="13.3" outlineLevel="0" r="533">
      <c r="A533" s="0" t="n">
        <f aca="false">IF(d110cc_csv!$A533&lt;&gt;"",d110cc_csv!$A533,"")</f>
        <v>532</v>
      </c>
      <c r="B533" s="0" t="n">
        <f aca="false">IF($A533&lt;&gt;"",d110cc_csv!$C533,"")</f>
        <v>16</v>
      </c>
      <c r="C533" s="0" t="n">
        <f aca="false">IF($A533&lt;&gt;"",d110cc_csv!$D533,"")</f>
        <v>2</v>
      </c>
      <c r="D533" s="0" t="n">
        <f aca="false">IF($A533&lt;&gt;"",d110cc_csv!$E533,"")</f>
        <v>54</v>
      </c>
      <c r="E533" s="0" t="n">
        <f aca="false">IF($A533&lt;&gt;"",d110cc_csv!$F533,"")</f>
        <v>5</v>
      </c>
      <c r="F533" s="0" t="n">
        <f aca="false">IF($A533&lt;&gt;"",IF(MOD($C533,'Project Description'!$B$9)=0,'Project Description'!$B$9,MOD($C533,'Project Description'!$B$9)),"")</f>
        <v>2</v>
      </c>
      <c r="G533" s="0" t="n">
        <f aca="false">IF($A533&lt;&gt;"",IF(MOD($D533,'Project Description'!$B$7)=0,'Project Description'!$B$7,MOD($D533,'Project Description'!$B$7)),"")</f>
        <v>2</v>
      </c>
      <c r="H533" s="0" t="n">
        <f aca="false">IF($A533&lt;&gt;"",IF(MOD($D533,'Project Description'!$B$8)=0,'Project Description'!$B$8,MOD($D533,'Project Description'!$B$8)),"")</f>
        <v>6</v>
      </c>
      <c r="I533" s="0" t="n">
        <f aca="false">IF($A533&lt;&gt;"",ROUNDUP($C533/'Project Description'!$B$9,0),"")</f>
        <v>1</v>
      </c>
      <c r="J533" s="0" t="n">
        <f aca="false">IF($A533&lt;&gt;"",IF(MOD($A533,'Project Description'!$B$19)=0,'Project Description'!$B$19,MOD($A533,'Project Description'!$B$19)),"")</f>
        <v>12</v>
      </c>
      <c r="K533" s="16" t="n">
        <f aca="false">IF($A533&lt;&gt;"",ROUNDUP(D533/'Project Description'!$B$7,0),"")</f>
        <v>14</v>
      </c>
      <c r="L533" s="0" t="n">
        <f aca="false">IF($A533&lt;&gt;"",(K533-1)*'Project Description'!$B$17+I533,"")</f>
        <v>27</v>
      </c>
      <c r="M533" s="0" t="n">
        <f aca="false">IF($A533&lt;&gt;"",($G533-1)*'Project Description'!$B$9+$F533,"")</f>
        <v>7</v>
      </c>
      <c r="N533" s="0" t="n">
        <f aca="false">IF($A533&lt;&gt;"",IF(VLOOKUP($B533,LineNames!$A$2:$C$111,3,0)="Yes",1,0),"")</f>
        <v>0</v>
      </c>
      <c r="O533" s="0" t="n">
        <f aca="false">IF($A533&lt;&gt;"",($H533-1)*'Project Description'!$B$10+$C533,"")</f>
        <v>52</v>
      </c>
    </row>
    <row collapsed="false" customFormat="false" customHeight="true" hidden="false" ht="13.3" outlineLevel="0" r="534">
      <c r="A534" s="0" t="n">
        <f aca="false">IF(d110cc_csv!$A534&lt;&gt;"",d110cc_csv!$A534,"")</f>
        <v>533</v>
      </c>
      <c r="B534" s="0" t="n">
        <f aca="false">IF($A534&lt;&gt;"",d110cc_csv!$C534,"")</f>
        <v>110</v>
      </c>
      <c r="C534" s="0" t="n">
        <f aca="false">IF($A534&lt;&gt;"",d110cc_csv!$D534,"")</f>
        <v>3</v>
      </c>
      <c r="D534" s="0" t="n">
        <f aca="false">IF($A534&lt;&gt;"",d110cc_csv!$E534,"")</f>
        <v>54</v>
      </c>
      <c r="E534" s="0" t="n">
        <f aca="false">IF($A534&lt;&gt;"",d110cc_csv!$F534,"")</f>
        <v>5</v>
      </c>
      <c r="F534" s="0" t="n">
        <f aca="false">IF($A534&lt;&gt;"",IF(MOD($C534,'Project Description'!$B$9)=0,'Project Description'!$B$9,MOD($C534,'Project Description'!$B$9)),"")</f>
        <v>3</v>
      </c>
      <c r="G534" s="0" t="n">
        <f aca="false">IF($A534&lt;&gt;"",IF(MOD($D534,'Project Description'!$B$7)=0,'Project Description'!$B$7,MOD($D534,'Project Description'!$B$7)),"")</f>
        <v>2</v>
      </c>
      <c r="H534" s="0" t="n">
        <f aca="false">IF($A534&lt;&gt;"",IF(MOD($D534,'Project Description'!$B$8)=0,'Project Description'!$B$8,MOD($D534,'Project Description'!$B$8)),"")</f>
        <v>6</v>
      </c>
      <c r="I534" s="0" t="n">
        <f aca="false">IF($A534&lt;&gt;"",ROUNDUP($C534/'Project Description'!$B$9,0),"")</f>
        <v>1</v>
      </c>
      <c r="J534" s="0" t="n">
        <f aca="false">IF($A534&lt;&gt;"",IF(MOD($A534,'Project Description'!$B$19)=0,'Project Description'!$B$19,MOD($A534,'Project Description'!$B$19)),"")</f>
        <v>13</v>
      </c>
      <c r="K534" s="16" t="n">
        <f aca="false">IF($A534&lt;&gt;"",ROUNDUP(D534/'Project Description'!$B$7,0),"")</f>
        <v>14</v>
      </c>
      <c r="L534" s="0" t="n">
        <f aca="false">IF($A534&lt;&gt;"",(K534-1)*'Project Description'!$B$17+I534,"")</f>
        <v>27</v>
      </c>
      <c r="M534" s="0" t="n">
        <f aca="false">IF($A534&lt;&gt;"",($G534-1)*'Project Description'!$B$9+$F534,"")</f>
        <v>8</v>
      </c>
      <c r="N534" s="0" t="n">
        <f aca="false">IF($A534&lt;&gt;"",IF(VLOOKUP($B534,LineNames!$A$2:$C$111,3,0)="Yes",1,0),"")</f>
        <v>1</v>
      </c>
      <c r="O534" s="0" t="n">
        <f aca="false">IF($A534&lt;&gt;"",($H534-1)*'Project Description'!$B$10+$C534,"")</f>
        <v>53</v>
      </c>
    </row>
    <row collapsed="false" customFormat="false" customHeight="true" hidden="false" ht="13.3" outlineLevel="0" r="535">
      <c r="A535" s="0" t="n">
        <f aca="false">IF(d110cc_csv!$A535&lt;&gt;"",d110cc_csv!$A535,"")</f>
        <v>534</v>
      </c>
      <c r="B535" s="0" t="n">
        <f aca="false">IF($A535&lt;&gt;"",d110cc_csv!$C535,"")</f>
        <v>52</v>
      </c>
      <c r="C535" s="0" t="n">
        <f aca="false">IF($A535&lt;&gt;"",d110cc_csv!$D535,"")</f>
        <v>4</v>
      </c>
      <c r="D535" s="0" t="n">
        <f aca="false">IF($A535&lt;&gt;"",d110cc_csv!$E535,"")</f>
        <v>54</v>
      </c>
      <c r="E535" s="0" t="n">
        <f aca="false">IF($A535&lt;&gt;"",d110cc_csv!$F535,"")</f>
        <v>5</v>
      </c>
      <c r="F535" s="0" t="n">
        <f aca="false">IF($A535&lt;&gt;"",IF(MOD($C535,'Project Description'!$B$9)=0,'Project Description'!$B$9,MOD($C535,'Project Description'!$B$9)),"")</f>
        <v>4</v>
      </c>
      <c r="G535" s="0" t="n">
        <f aca="false">IF($A535&lt;&gt;"",IF(MOD($D535,'Project Description'!$B$7)=0,'Project Description'!$B$7,MOD($D535,'Project Description'!$B$7)),"")</f>
        <v>2</v>
      </c>
      <c r="H535" s="0" t="n">
        <f aca="false">IF($A535&lt;&gt;"",IF(MOD($D535,'Project Description'!$B$8)=0,'Project Description'!$B$8,MOD($D535,'Project Description'!$B$8)),"")</f>
        <v>6</v>
      </c>
      <c r="I535" s="0" t="n">
        <f aca="false">IF($A535&lt;&gt;"",ROUNDUP($C535/'Project Description'!$B$9,0),"")</f>
        <v>1</v>
      </c>
      <c r="J535" s="0" t="n">
        <f aca="false">IF($A535&lt;&gt;"",IF(MOD($A535,'Project Description'!$B$19)=0,'Project Description'!$B$19,MOD($A535,'Project Description'!$B$19)),"")</f>
        <v>14</v>
      </c>
      <c r="K535" s="16" t="n">
        <f aca="false">IF($A535&lt;&gt;"",ROUNDUP(D535/'Project Description'!$B$7,0),"")</f>
        <v>14</v>
      </c>
      <c r="L535" s="0" t="n">
        <f aca="false">IF($A535&lt;&gt;"",(K535-1)*'Project Description'!$B$17+I535,"")</f>
        <v>27</v>
      </c>
      <c r="M535" s="0" t="n">
        <f aca="false">IF($A535&lt;&gt;"",($G535-1)*'Project Description'!$B$9+$F535,"")</f>
        <v>9</v>
      </c>
      <c r="N535" s="0" t="n">
        <f aca="false">IF($A535&lt;&gt;"",IF(VLOOKUP($B535,LineNames!$A$2:$C$111,3,0)="Yes",1,0),"")</f>
        <v>0</v>
      </c>
      <c r="O535" s="0" t="n">
        <f aca="false">IF($A535&lt;&gt;"",($H535-1)*'Project Description'!$B$10+$C535,"")</f>
        <v>54</v>
      </c>
    </row>
    <row collapsed="false" customFormat="false" customHeight="true" hidden="false" ht="13.3" outlineLevel="0" r="536">
      <c r="A536" s="0" t="n">
        <f aca="false">IF(d110cc_csv!$A536&lt;&gt;"",d110cc_csv!$A536,"")</f>
        <v>535</v>
      </c>
      <c r="B536" s="0" t="n">
        <f aca="false">IF($A536&lt;&gt;"",d110cc_csv!$C536,"")</f>
        <v>89</v>
      </c>
      <c r="C536" s="0" t="n">
        <f aca="false">IF($A536&lt;&gt;"",d110cc_csv!$D536,"")</f>
        <v>5</v>
      </c>
      <c r="D536" s="0" t="n">
        <f aca="false">IF($A536&lt;&gt;"",d110cc_csv!$E536,"")</f>
        <v>54</v>
      </c>
      <c r="E536" s="0" t="n">
        <f aca="false">IF($A536&lt;&gt;"",d110cc_csv!$F536,"")</f>
        <v>5</v>
      </c>
      <c r="F536" s="0" t="n">
        <f aca="false">IF($A536&lt;&gt;"",IF(MOD($C536,'Project Description'!$B$9)=0,'Project Description'!$B$9,MOD($C536,'Project Description'!$B$9)),"")</f>
        <v>5</v>
      </c>
      <c r="G536" s="0" t="n">
        <f aca="false">IF($A536&lt;&gt;"",IF(MOD($D536,'Project Description'!$B$7)=0,'Project Description'!$B$7,MOD($D536,'Project Description'!$B$7)),"")</f>
        <v>2</v>
      </c>
      <c r="H536" s="0" t="n">
        <f aca="false">IF($A536&lt;&gt;"",IF(MOD($D536,'Project Description'!$B$8)=0,'Project Description'!$B$8,MOD($D536,'Project Description'!$B$8)),"")</f>
        <v>6</v>
      </c>
      <c r="I536" s="0" t="n">
        <f aca="false">IF($A536&lt;&gt;"",ROUNDUP($C536/'Project Description'!$B$9,0),"")</f>
        <v>1</v>
      </c>
      <c r="J536" s="0" t="n">
        <f aca="false">IF($A536&lt;&gt;"",IF(MOD($A536,'Project Description'!$B$19)=0,'Project Description'!$B$19,MOD($A536,'Project Description'!$B$19)),"")</f>
        <v>15</v>
      </c>
      <c r="K536" s="16" t="n">
        <f aca="false">IF($A536&lt;&gt;"",ROUNDUP(D536/'Project Description'!$B$7,0),"")</f>
        <v>14</v>
      </c>
      <c r="L536" s="0" t="n">
        <f aca="false">IF($A536&lt;&gt;"",(K536-1)*'Project Description'!$B$17+I536,"")</f>
        <v>27</v>
      </c>
      <c r="M536" s="0" t="n">
        <f aca="false">IF($A536&lt;&gt;"",($G536-1)*'Project Description'!$B$9+$F536,"")</f>
        <v>10</v>
      </c>
      <c r="N536" s="0" t="n">
        <f aca="false">IF($A536&lt;&gt;"",IF(VLOOKUP($B536,LineNames!$A$2:$C$111,3,0)="Yes",1,0),"")</f>
        <v>0</v>
      </c>
      <c r="O536" s="0" t="n">
        <f aca="false">IF($A536&lt;&gt;"",($H536-1)*'Project Description'!$B$10+$C536,"")</f>
        <v>55</v>
      </c>
    </row>
    <row collapsed="false" customFormat="false" customHeight="true" hidden="false" ht="13.3" outlineLevel="0" r="537">
      <c r="A537" s="0" t="n">
        <f aca="false">IF(d110cc_csv!$A537&lt;&gt;"",d110cc_csv!$A537,"")</f>
        <v>536</v>
      </c>
      <c r="B537" s="0" t="n">
        <f aca="false">IF($A537&lt;&gt;"",d110cc_csv!$C537,"")</f>
        <v>94</v>
      </c>
      <c r="C537" s="0" t="n">
        <f aca="false">IF($A537&lt;&gt;"",d110cc_csv!$D537,"")</f>
        <v>6</v>
      </c>
      <c r="D537" s="0" t="n">
        <f aca="false">IF($A537&lt;&gt;"",d110cc_csv!$E537,"")</f>
        <v>54</v>
      </c>
      <c r="E537" s="0" t="n">
        <f aca="false">IF($A537&lt;&gt;"",d110cc_csv!$F537,"")</f>
        <v>5</v>
      </c>
      <c r="F537" s="0" t="n">
        <f aca="false">IF($A537&lt;&gt;"",IF(MOD($C537,'Project Description'!$B$9)=0,'Project Description'!$B$9,MOD($C537,'Project Description'!$B$9)),"")</f>
        <v>1</v>
      </c>
      <c r="G537" s="0" t="n">
        <f aca="false">IF($A537&lt;&gt;"",IF(MOD($D537,'Project Description'!$B$7)=0,'Project Description'!$B$7,MOD($D537,'Project Description'!$B$7)),"")</f>
        <v>2</v>
      </c>
      <c r="H537" s="0" t="n">
        <f aca="false">IF($A537&lt;&gt;"",IF(MOD($D537,'Project Description'!$B$8)=0,'Project Description'!$B$8,MOD($D537,'Project Description'!$B$8)),"")</f>
        <v>6</v>
      </c>
      <c r="I537" s="0" t="n">
        <f aca="false">IF($A537&lt;&gt;"",ROUNDUP($C537/'Project Description'!$B$9,0),"")</f>
        <v>2</v>
      </c>
      <c r="J537" s="0" t="n">
        <f aca="false">IF($A537&lt;&gt;"",IF(MOD($A537,'Project Description'!$B$19)=0,'Project Description'!$B$19,MOD($A537,'Project Description'!$B$19)),"")</f>
        <v>16</v>
      </c>
      <c r="K537" s="16" t="n">
        <f aca="false">IF($A537&lt;&gt;"",ROUNDUP(D537/'Project Description'!$B$7,0),"")</f>
        <v>14</v>
      </c>
      <c r="L537" s="0" t="n">
        <f aca="false">IF($A537&lt;&gt;"",(K537-1)*'Project Description'!$B$17+I537,"")</f>
        <v>28</v>
      </c>
      <c r="M537" s="0" t="n">
        <f aca="false">IF($A537&lt;&gt;"",($G537-1)*'Project Description'!$B$9+$F537,"")</f>
        <v>6</v>
      </c>
      <c r="N537" s="0" t="n">
        <f aca="false">IF($A537&lt;&gt;"",IF(VLOOKUP($B537,LineNames!$A$2:$C$111,3,0)="Yes",1,0),"")</f>
        <v>0</v>
      </c>
      <c r="O537" s="0" t="n">
        <f aca="false">IF($A537&lt;&gt;"",($H537-1)*'Project Description'!$B$10+$C537,"")</f>
        <v>56</v>
      </c>
    </row>
    <row collapsed="false" customFormat="false" customHeight="true" hidden="false" ht="13.3" outlineLevel="0" r="538">
      <c r="A538" s="0" t="n">
        <f aca="false">IF(d110cc_csv!$A538&lt;&gt;"",d110cc_csv!$A538,"")</f>
        <v>537</v>
      </c>
      <c r="B538" s="0" t="n">
        <f aca="false">IF($A538&lt;&gt;"",d110cc_csv!$C538,"")</f>
        <v>82</v>
      </c>
      <c r="C538" s="0" t="n">
        <f aca="false">IF($A538&lt;&gt;"",d110cc_csv!$D538,"")</f>
        <v>7</v>
      </c>
      <c r="D538" s="0" t="n">
        <f aca="false">IF($A538&lt;&gt;"",d110cc_csv!$E538,"")</f>
        <v>54</v>
      </c>
      <c r="E538" s="0" t="n">
        <f aca="false">IF($A538&lt;&gt;"",d110cc_csv!$F538,"")</f>
        <v>5</v>
      </c>
      <c r="F538" s="0" t="n">
        <f aca="false">IF($A538&lt;&gt;"",IF(MOD($C538,'Project Description'!$B$9)=0,'Project Description'!$B$9,MOD($C538,'Project Description'!$B$9)),"")</f>
        <v>2</v>
      </c>
      <c r="G538" s="0" t="n">
        <f aca="false">IF($A538&lt;&gt;"",IF(MOD($D538,'Project Description'!$B$7)=0,'Project Description'!$B$7,MOD($D538,'Project Description'!$B$7)),"")</f>
        <v>2</v>
      </c>
      <c r="H538" s="0" t="n">
        <f aca="false">IF($A538&lt;&gt;"",IF(MOD($D538,'Project Description'!$B$8)=0,'Project Description'!$B$8,MOD($D538,'Project Description'!$B$8)),"")</f>
        <v>6</v>
      </c>
      <c r="I538" s="0" t="n">
        <f aca="false">IF($A538&lt;&gt;"",ROUNDUP($C538/'Project Description'!$B$9,0),"")</f>
        <v>2</v>
      </c>
      <c r="J538" s="0" t="n">
        <f aca="false">IF($A538&lt;&gt;"",IF(MOD($A538,'Project Description'!$B$19)=0,'Project Description'!$B$19,MOD($A538,'Project Description'!$B$19)),"")</f>
        <v>17</v>
      </c>
      <c r="K538" s="16" t="n">
        <f aca="false">IF($A538&lt;&gt;"",ROUNDUP(D538/'Project Description'!$B$7,0),"")</f>
        <v>14</v>
      </c>
      <c r="L538" s="0" t="n">
        <f aca="false">IF($A538&lt;&gt;"",(K538-1)*'Project Description'!$B$17+I538,"")</f>
        <v>28</v>
      </c>
      <c r="M538" s="0" t="n">
        <f aca="false">IF($A538&lt;&gt;"",($G538-1)*'Project Description'!$B$9+$F538,"")</f>
        <v>7</v>
      </c>
      <c r="N538" s="0" t="n">
        <f aca="false">IF($A538&lt;&gt;"",IF(VLOOKUP($B538,LineNames!$A$2:$C$111,3,0)="Yes",1,0),"")</f>
        <v>0</v>
      </c>
      <c r="O538" s="0" t="n">
        <f aca="false">IF($A538&lt;&gt;"",($H538-1)*'Project Description'!$B$10+$C538,"")</f>
        <v>57</v>
      </c>
    </row>
    <row collapsed="false" customFormat="false" customHeight="true" hidden="false" ht="13.3" outlineLevel="0" r="539">
      <c r="A539" s="0" t="n">
        <f aca="false">IF(d110cc_csv!$A539&lt;&gt;"",d110cc_csv!$A539,"")</f>
        <v>538</v>
      </c>
      <c r="B539" s="0" t="n">
        <f aca="false">IF($A539&lt;&gt;"",d110cc_csv!$C539,"")</f>
        <v>93</v>
      </c>
      <c r="C539" s="0" t="n">
        <f aca="false">IF($A539&lt;&gt;"",d110cc_csv!$D539,"")</f>
        <v>8</v>
      </c>
      <c r="D539" s="0" t="n">
        <f aca="false">IF($A539&lt;&gt;"",d110cc_csv!$E539,"")</f>
        <v>54</v>
      </c>
      <c r="E539" s="0" t="n">
        <f aca="false">IF($A539&lt;&gt;"",d110cc_csv!$F539,"")</f>
        <v>5</v>
      </c>
      <c r="F539" s="0" t="n">
        <f aca="false">IF($A539&lt;&gt;"",IF(MOD($C539,'Project Description'!$B$9)=0,'Project Description'!$B$9,MOD($C539,'Project Description'!$B$9)),"")</f>
        <v>3</v>
      </c>
      <c r="G539" s="0" t="n">
        <f aca="false">IF($A539&lt;&gt;"",IF(MOD($D539,'Project Description'!$B$7)=0,'Project Description'!$B$7,MOD($D539,'Project Description'!$B$7)),"")</f>
        <v>2</v>
      </c>
      <c r="H539" s="0" t="n">
        <f aca="false">IF($A539&lt;&gt;"",IF(MOD($D539,'Project Description'!$B$8)=0,'Project Description'!$B$8,MOD($D539,'Project Description'!$B$8)),"")</f>
        <v>6</v>
      </c>
      <c r="I539" s="0" t="n">
        <f aca="false">IF($A539&lt;&gt;"",ROUNDUP($C539/'Project Description'!$B$9,0),"")</f>
        <v>2</v>
      </c>
      <c r="J539" s="0" t="n">
        <f aca="false">IF($A539&lt;&gt;"",IF(MOD($A539,'Project Description'!$B$19)=0,'Project Description'!$B$19,MOD($A539,'Project Description'!$B$19)),"")</f>
        <v>18</v>
      </c>
      <c r="K539" s="16" t="n">
        <f aca="false">IF($A539&lt;&gt;"",ROUNDUP(D539/'Project Description'!$B$7,0),"")</f>
        <v>14</v>
      </c>
      <c r="L539" s="0" t="n">
        <f aca="false">IF($A539&lt;&gt;"",(K539-1)*'Project Description'!$B$17+I539,"")</f>
        <v>28</v>
      </c>
      <c r="M539" s="0" t="n">
        <f aca="false">IF($A539&lt;&gt;"",($G539-1)*'Project Description'!$B$9+$F539,"")</f>
        <v>8</v>
      </c>
      <c r="N539" s="0" t="n">
        <f aca="false">IF($A539&lt;&gt;"",IF(VLOOKUP($B539,LineNames!$A$2:$C$111,3,0)="Yes",1,0),"")</f>
        <v>0</v>
      </c>
      <c r="O539" s="0" t="n">
        <f aca="false">IF($A539&lt;&gt;"",($H539-1)*'Project Description'!$B$10+$C539,"")</f>
        <v>58</v>
      </c>
    </row>
    <row collapsed="false" customFormat="false" customHeight="true" hidden="false" ht="13.3" outlineLevel="0" r="540">
      <c r="A540" s="0" t="n">
        <f aca="false">IF(d110cc_csv!$A540&lt;&gt;"",d110cc_csv!$A540,"")</f>
        <v>539</v>
      </c>
      <c r="B540" s="0" t="n">
        <f aca="false">IF($A540&lt;&gt;"",d110cc_csv!$C540,"")</f>
        <v>57</v>
      </c>
      <c r="C540" s="0" t="n">
        <f aca="false">IF($A540&lt;&gt;"",d110cc_csv!$D540,"")</f>
        <v>9</v>
      </c>
      <c r="D540" s="0" t="n">
        <f aca="false">IF($A540&lt;&gt;"",d110cc_csv!$E540,"")</f>
        <v>54</v>
      </c>
      <c r="E540" s="0" t="n">
        <f aca="false">IF($A540&lt;&gt;"",d110cc_csv!$F540,"")</f>
        <v>5</v>
      </c>
      <c r="F540" s="0" t="n">
        <f aca="false">IF($A540&lt;&gt;"",IF(MOD($C540,'Project Description'!$B$9)=0,'Project Description'!$B$9,MOD($C540,'Project Description'!$B$9)),"")</f>
        <v>4</v>
      </c>
      <c r="G540" s="0" t="n">
        <f aca="false">IF($A540&lt;&gt;"",IF(MOD($D540,'Project Description'!$B$7)=0,'Project Description'!$B$7,MOD($D540,'Project Description'!$B$7)),"")</f>
        <v>2</v>
      </c>
      <c r="H540" s="0" t="n">
        <f aca="false">IF($A540&lt;&gt;"",IF(MOD($D540,'Project Description'!$B$8)=0,'Project Description'!$B$8,MOD($D540,'Project Description'!$B$8)),"")</f>
        <v>6</v>
      </c>
      <c r="I540" s="0" t="n">
        <f aca="false">IF($A540&lt;&gt;"",ROUNDUP($C540/'Project Description'!$B$9,0),"")</f>
        <v>2</v>
      </c>
      <c r="J540" s="0" t="n">
        <f aca="false">IF($A540&lt;&gt;"",IF(MOD($A540,'Project Description'!$B$19)=0,'Project Description'!$B$19,MOD($A540,'Project Description'!$B$19)),"")</f>
        <v>19</v>
      </c>
      <c r="K540" s="16" t="n">
        <f aca="false">IF($A540&lt;&gt;"",ROUNDUP(D540/'Project Description'!$B$7,0),"")</f>
        <v>14</v>
      </c>
      <c r="L540" s="0" t="n">
        <f aca="false">IF($A540&lt;&gt;"",(K540-1)*'Project Description'!$B$17+I540,"")</f>
        <v>28</v>
      </c>
      <c r="M540" s="0" t="n">
        <f aca="false">IF($A540&lt;&gt;"",($G540-1)*'Project Description'!$B$9+$F540,"")</f>
        <v>9</v>
      </c>
      <c r="N540" s="0" t="n">
        <f aca="false">IF($A540&lt;&gt;"",IF(VLOOKUP($B540,LineNames!$A$2:$C$111,3,0)="Yes",1,0),"")</f>
        <v>0</v>
      </c>
      <c r="O540" s="0" t="n">
        <f aca="false">IF($A540&lt;&gt;"",($H540-1)*'Project Description'!$B$10+$C540,"")</f>
        <v>59</v>
      </c>
    </row>
    <row collapsed="false" customFormat="false" customHeight="true" hidden="false" ht="13.3" outlineLevel="0" r="541">
      <c r="A541" s="0" t="n">
        <f aca="false">IF(d110cc_csv!$A541&lt;&gt;"",d110cc_csv!$A541,"")</f>
        <v>540</v>
      </c>
      <c r="B541" s="0" t="n">
        <f aca="false">IF($A541&lt;&gt;"",d110cc_csv!$C541,"")</f>
        <v>80</v>
      </c>
      <c r="C541" s="0" t="n">
        <f aca="false">IF($A541&lt;&gt;"",d110cc_csv!$D541,"")</f>
        <v>10</v>
      </c>
      <c r="D541" s="0" t="n">
        <f aca="false">IF($A541&lt;&gt;"",d110cc_csv!$E541,"")</f>
        <v>54</v>
      </c>
      <c r="E541" s="0" t="n">
        <f aca="false">IF($A541&lt;&gt;"",d110cc_csv!$F541,"")</f>
        <v>5</v>
      </c>
      <c r="F541" s="0" t="n">
        <f aca="false">IF($A541&lt;&gt;"",IF(MOD($C541,'Project Description'!$B$9)=0,'Project Description'!$B$9,MOD($C541,'Project Description'!$B$9)),"")</f>
        <v>5</v>
      </c>
      <c r="G541" s="0" t="n">
        <f aca="false">IF($A541&lt;&gt;"",IF(MOD($D541,'Project Description'!$B$7)=0,'Project Description'!$B$7,MOD($D541,'Project Description'!$B$7)),"")</f>
        <v>2</v>
      </c>
      <c r="H541" s="0" t="n">
        <f aca="false">IF($A541&lt;&gt;"",IF(MOD($D541,'Project Description'!$B$8)=0,'Project Description'!$B$8,MOD($D541,'Project Description'!$B$8)),"")</f>
        <v>6</v>
      </c>
      <c r="I541" s="0" t="n">
        <f aca="false">IF($A541&lt;&gt;"",ROUNDUP($C541/'Project Description'!$B$9,0),"")</f>
        <v>2</v>
      </c>
      <c r="J541" s="0" t="n">
        <f aca="false">IF($A541&lt;&gt;"",IF(MOD($A541,'Project Description'!$B$19)=0,'Project Description'!$B$19,MOD($A541,'Project Description'!$B$19)),"")</f>
        <v>20</v>
      </c>
      <c r="K541" s="16" t="n">
        <f aca="false">IF($A541&lt;&gt;"",ROUNDUP(D541/'Project Description'!$B$7,0),"")</f>
        <v>14</v>
      </c>
      <c r="L541" s="0" t="n">
        <f aca="false">IF($A541&lt;&gt;"",(K541-1)*'Project Description'!$B$17+I541,"")</f>
        <v>28</v>
      </c>
      <c r="M541" s="0" t="n">
        <f aca="false">IF($A541&lt;&gt;"",($G541-1)*'Project Description'!$B$9+$F541,"")</f>
        <v>10</v>
      </c>
      <c r="N541" s="0" t="n">
        <f aca="false">IF($A541&lt;&gt;"",IF(VLOOKUP($B541,LineNames!$A$2:$C$111,3,0)="Yes",1,0),"")</f>
        <v>0</v>
      </c>
      <c r="O541" s="0" t="n">
        <f aca="false">IF($A541&lt;&gt;"",($H541-1)*'Project Description'!$B$10+$C541,"")</f>
        <v>60</v>
      </c>
    </row>
    <row collapsed="false" customFormat="false" customHeight="true" hidden="false" ht="13.3" outlineLevel="0" r="542">
      <c r="A542" s="0" t="n">
        <f aca="false">IF(d110cc_csv!$A542&lt;&gt;"",d110cc_csv!$A542,"")</f>
        <v>541</v>
      </c>
      <c r="B542" s="0" t="n">
        <f aca="false">IF($A542&lt;&gt;"",d110cc_csv!$C542,"")</f>
        <v>87</v>
      </c>
      <c r="C542" s="0" t="n">
        <f aca="false">IF($A542&lt;&gt;"",d110cc_csv!$D542,"")</f>
        <v>1</v>
      </c>
      <c r="D542" s="0" t="n">
        <f aca="false">IF($A542&lt;&gt;"",d110cc_csv!$E542,"")</f>
        <v>55</v>
      </c>
      <c r="E542" s="0" t="n">
        <f aca="false">IF($A542&lt;&gt;"",d110cc_csv!$F542,"")</f>
        <v>5</v>
      </c>
      <c r="F542" s="0" t="n">
        <f aca="false">IF($A542&lt;&gt;"",IF(MOD($C542,'Project Description'!$B$9)=0,'Project Description'!$B$9,MOD($C542,'Project Description'!$B$9)),"")</f>
        <v>1</v>
      </c>
      <c r="G542" s="0" t="n">
        <f aca="false">IF($A542&lt;&gt;"",IF(MOD($D542,'Project Description'!$B$7)=0,'Project Description'!$B$7,MOD($D542,'Project Description'!$B$7)),"")</f>
        <v>3</v>
      </c>
      <c r="H542" s="0" t="n">
        <f aca="false">IF($A542&lt;&gt;"",IF(MOD($D542,'Project Description'!$B$8)=0,'Project Description'!$B$8,MOD($D542,'Project Description'!$B$8)),"")</f>
        <v>7</v>
      </c>
      <c r="I542" s="0" t="n">
        <f aca="false">IF($A542&lt;&gt;"",ROUNDUP($C542/'Project Description'!$B$9,0),"")</f>
        <v>1</v>
      </c>
      <c r="J542" s="0" t="n">
        <f aca="false">IF($A542&lt;&gt;"",IF(MOD($A542,'Project Description'!$B$19)=0,'Project Description'!$B$19,MOD($A542,'Project Description'!$B$19)),"")</f>
        <v>21</v>
      </c>
      <c r="K542" s="16" t="n">
        <f aca="false">IF($A542&lt;&gt;"",ROUNDUP(D542/'Project Description'!$B$7,0),"")</f>
        <v>14</v>
      </c>
      <c r="L542" s="0" t="n">
        <f aca="false">IF($A542&lt;&gt;"",(K542-1)*'Project Description'!$B$17+I542,"")</f>
        <v>27</v>
      </c>
      <c r="M542" s="0" t="n">
        <f aca="false">IF($A542&lt;&gt;"",($G542-1)*'Project Description'!$B$9+$F542,"")</f>
        <v>11</v>
      </c>
      <c r="N542" s="0" t="n">
        <f aca="false">IF($A542&lt;&gt;"",IF(VLOOKUP($B542,LineNames!$A$2:$C$111,3,0)="Yes",1,0),"")</f>
        <v>0</v>
      </c>
      <c r="O542" s="0" t="n">
        <f aca="false">IF($A542&lt;&gt;"",($H542-1)*'Project Description'!$B$10+$C542,"")</f>
        <v>61</v>
      </c>
    </row>
    <row collapsed="false" customFormat="false" customHeight="true" hidden="false" ht="13.3" outlineLevel="0" r="543">
      <c r="A543" s="0" t="n">
        <f aca="false">IF(d110cc_csv!$A543&lt;&gt;"",d110cc_csv!$A543,"")</f>
        <v>542</v>
      </c>
      <c r="B543" s="0" t="n">
        <f aca="false">IF($A543&lt;&gt;"",d110cc_csv!$C543,"")</f>
        <v>20</v>
      </c>
      <c r="C543" s="0" t="n">
        <f aca="false">IF($A543&lt;&gt;"",d110cc_csv!$D543,"")</f>
        <v>2</v>
      </c>
      <c r="D543" s="0" t="n">
        <f aca="false">IF($A543&lt;&gt;"",d110cc_csv!$E543,"")</f>
        <v>55</v>
      </c>
      <c r="E543" s="0" t="n">
        <f aca="false">IF($A543&lt;&gt;"",d110cc_csv!$F543,"")</f>
        <v>5</v>
      </c>
      <c r="F543" s="0" t="n">
        <f aca="false">IF($A543&lt;&gt;"",IF(MOD($C543,'Project Description'!$B$9)=0,'Project Description'!$B$9,MOD($C543,'Project Description'!$B$9)),"")</f>
        <v>2</v>
      </c>
      <c r="G543" s="0" t="n">
        <f aca="false">IF($A543&lt;&gt;"",IF(MOD($D543,'Project Description'!$B$7)=0,'Project Description'!$B$7,MOD($D543,'Project Description'!$B$7)),"")</f>
        <v>3</v>
      </c>
      <c r="H543" s="0" t="n">
        <f aca="false">IF($A543&lt;&gt;"",IF(MOD($D543,'Project Description'!$B$8)=0,'Project Description'!$B$8,MOD($D543,'Project Description'!$B$8)),"")</f>
        <v>7</v>
      </c>
      <c r="I543" s="0" t="n">
        <f aca="false">IF($A543&lt;&gt;"",ROUNDUP($C543/'Project Description'!$B$9,0),"")</f>
        <v>1</v>
      </c>
      <c r="J543" s="0" t="n">
        <f aca="false">IF($A543&lt;&gt;"",IF(MOD($A543,'Project Description'!$B$19)=0,'Project Description'!$B$19,MOD($A543,'Project Description'!$B$19)),"")</f>
        <v>22</v>
      </c>
      <c r="K543" s="16" t="n">
        <f aca="false">IF($A543&lt;&gt;"",ROUNDUP(D543/'Project Description'!$B$7,0),"")</f>
        <v>14</v>
      </c>
      <c r="L543" s="0" t="n">
        <f aca="false">IF($A543&lt;&gt;"",(K543-1)*'Project Description'!$B$17+I543,"")</f>
        <v>27</v>
      </c>
      <c r="M543" s="0" t="n">
        <f aca="false">IF($A543&lt;&gt;"",($G543-1)*'Project Description'!$B$9+$F543,"")</f>
        <v>12</v>
      </c>
      <c r="N543" s="0" t="n">
        <f aca="false">IF($A543&lt;&gt;"",IF(VLOOKUP($B543,LineNames!$A$2:$C$111,3,0)="Yes",1,0),"")</f>
        <v>0</v>
      </c>
      <c r="O543" s="0" t="n">
        <f aca="false">IF($A543&lt;&gt;"",($H543-1)*'Project Description'!$B$10+$C543,"")</f>
        <v>62</v>
      </c>
    </row>
    <row collapsed="false" customFormat="false" customHeight="true" hidden="false" ht="13.3" outlineLevel="0" r="544">
      <c r="A544" s="0" t="n">
        <f aca="false">IF(d110cc_csv!$A544&lt;&gt;"",d110cc_csv!$A544,"")</f>
        <v>543</v>
      </c>
      <c r="B544" s="0" t="n">
        <f aca="false">IF($A544&lt;&gt;"",d110cc_csv!$C544,"")</f>
        <v>59</v>
      </c>
      <c r="C544" s="0" t="n">
        <f aca="false">IF($A544&lt;&gt;"",d110cc_csv!$D544,"")</f>
        <v>3</v>
      </c>
      <c r="D544" s="0" t="n">
        <f aca="false">IF($A544&lt;&gt;"",d110cc_csv!$E544,"")</f>
        <v>55</v>
      </c>
      <c r="E544" s="0" t="n">
        <f aca="false">IF($A544&lt;&gt;"",d110cc_csv!$F544,"")</f>
        <v>5</v>
      </c>
      <c r="F544" s="0" t="n">
        <f aca="false">IF($A544&lt;&gt;"",IF(MOD($C544,'Project Description'!$B$9)=0,'Project Description'!$B$9,MOD($C544,'Project Description'!$B$9)),"")</f>
        <v>3</v>
      </c>
      <c r="G544" s="0" t="n">
        <f aca="false">IF($A544&lt;&gt;"",IF(MOD($D544,'Project Description'!$B$7)=0,'Project Description'!$B$7,MOD($D544,'Project Description'!$B$7)),"")</f>
        <v>3</v>
      </c>
      <c r="H544" s="0" t="n">
        <f aca="false">IF($A544&lt;&gt;"",IF(MOD($D544,'Project Description'!$B$8)=0,'Project Description'!$B$8,MOD($D544,'Project Description'!$B$8)),"")</f>
        <v>7</v>
      </c>
      <c r="I544" s="0" t="n">
        <f aca="false">IF($A544&lt;&gt;"",ROUNDUP($C544/'Project Description'!$B$9,0),"")</f>
        <v>1</v>
      </c>
      <c r="J544" s="0" t="n">
        <f aca="false">IF($A544&lt;&gt;"",IF(MOD($A544,'Project Description'!$B$19)=0,'Project Description'!$B$19,MOD($A544,'Project Description'!$B$19)),"")</f>
        <v>23</v>
      </c>
      <c r="K544" s="16" t="n">
        <f aca="false">IF($A544&lt;&gt;"",ROUNDUP(D544/'Project Description'!$B$7,0),"")</f>
        <v>14</v>
      </c>
      <c r="L544" s="0" t="n">
        <f aca="false">IF($A544&lt;&gt;"",(K544-1)*'Project Description'!$B$17+I544,"")</f>
        <v>27</v>
      </c>
      <c r="M544" s="0" t="n">
        <f aca="false">IF($A544&lt;&gt;"",($G544-1)*'Project Description'!$B$9+$F544,"")</f>
        <v>13</v>
      </c>
      <c r="N544" s="0" t="n">
        <f aca="false">IF($A544&lt;&gt;"",IF(VLOOKUP($B544,LineNames!$A$2:$C$111,3,0)="Yes",1,0),"")</f>
        <v>0</v>
      </c>
      <c r="O544" s="0" t="n">
        <f aca="false">IF($A544&lt;&gt;"",($H544-1)*'Project Description'!$B$10+$C544,"")</f>
        <v>63</v>
      </c>
    </row>
    <row collapsed="false" customFormat="false" customHeight="true" hidden="false" ht="13.3" outlineLevel="0" r="545">
      <c r="A545" s="0" t="n">
        <f aca="false">IF(d110cc_csv!$A545&lt;&gt;"",d110cc_csv!$A545,"")</f>
        <v>544</v>
      </c>
      <c r="B545" s="0" t="n">
        <f aca="false">IF($A545&lt;&gt;"",d110cc_csv!$C545,"")</f>
        <v>83</v>
      </c>
      <c r="C545" s="0" t="n">
        <f aca="false">IF($A545&lt;&gt;"",d110cc_csv!$D545,"")</f>
        <v>4</v>
      </c>
      <c r="D545" s="0" t="n">
        <f aca="false">IF($A545&lt;&gt;"",d110cc_csv!$E545,"")</f>
        <v>55</v>
      </c>
      <c r="E545" s="0" t="n">
        <f aca="false">IF($A545&lt;&gt;"",d110cc_csv!$F545,"")</f>
        <v>5</v>
      </c>
      <c r="F545" s="0" t="n">
        <f aca="false">IF($A545&lt;&gt;"",IF(MOD($C545,'Project Description'!$B$9)=0,'Project Description'!$B$9,MOD($C545,'Project Description'!$B$9)),"")</f>
        <v>4</v>
      </c>
      <c r="G545" s="0" t="n">
        <f aca="false">IF($A545&lt;&gt;"",IF(MOD($D545,'Project Description'!$B$7)=0,'Project Description'!$B$7,MOD($D545,'Project Description'!$B$7)),"")</f>
        <v>3</v>
      </c>
      <c r="H545" s="0" t="n">
        <f aca="false">IF($A545&lt;&gt;"",IF(MOD($D545,'Project Description'!$B$8)=0,'Project Description'!$B$8,MOD($D545,'Project Description'!$B$8)),"")</f>
        <v>7</v>
      </c>
      <c r="I545" s="0" t="n">
        <f aca="false">IF($A545&lt;&gt;"",ROUNDUP($C545/'Project Description'!$B$9,0),"")</f>
        <v>1</v>
      </c>
      <c r="J545" s="0" t="n">
        <f aca="false">IF($A545&lt;&gt;"",IF(MOD($A545,'Project Description'!$B$19)=0,'Project Description'!$B$19,MOD($A545,'Project Description'!$B$19)),"")</f>
        <v>24</v>
      </c>
      <c r="K545" s="16" t="n">
        <f aca="false">IF($A545&lt;&gt;"",ROUNDUP(D545/'Project Description'!$B$7,0),"")</f>
        <v>14</v>
      </c>
      <c r="L545" s="0" t="n">
        <f aca="false">IF($A545&lt;&gt;"",(K545-1)*'Project Description'!$B$17+I545,"")</f>
        <v>27</v>
      </c>
      <c r="M545" s="0" t="n">
        <f aca="false">IF($A545&lt;&gt;"",($G545-1)*'Project Description'!$B$9+$F545,"")</f>
        <v>14</v>
      </c>
      <c r="N545" s="0" t="n">
        <f aca="false">IF($A545&lt;&gt;"",IF(VLOOKUP($B545,LineNames!$A$2:$C$111,3,0)="Yes",1,0),"")</f>
        <v>0</v>
      </c>
      <c r="O545" s="0" t="n">
        <f aca="false">IF($A545&lt;&gt;"",($H545-1)*'Project Description'!$B$10+$C545,"")</f>
        <v>64</v>
      </c>
    </row>
    <row collapsed="false" customFormat="false" customHeight="true" hidden="false" ht="13.3" outlineLevel="0" r="546">
      <c r="A546" s="0" t="n">
        <f aca="false">IF(d110cc_csv!$A546&lt;&gt;"",d110cc_csv!$A546,"")</f>
        <v>545</v>
      </c>
      <c r="B546" s="0" t="n">
        <f aca="false">IF($A546&lt;&gt;"",d110cc_csv!$C546,"")</f>
        <v>29</v>
      </c>
      <c r="C546" s="0" t="n">
        <f aca="false">IF($A546&lt;&gt;"",d110cc_csv!$D546,"")</f>
        <v>5</v>
      </c>
      <c r="D546" s="0" t="n">
        <f aca="false">IF($A546&lt;&gt;"",d110cc_csv!$E546,"")</f>
        <v>55</v>
      </c>
      <c r="E546" s="0" t="n">
        <f aca="false">IF($A546&lt;&gt;"",d110cc_csv!$F546,"")</f>
        <v>5</v>
      </c>
      <c r="F546" s="0" t="n">
        <f aca="false">IF($A546&lt;&gt;"",IF(MOD($C546,'Project Description'!$B$9)=0,'Project Description'!$B$9,MOD($C546,'Project Description'!$B$9)),"")</f>
        <v>5</v>
      </c>
      <c r="G546" s="0" t="n">
        <f aca="false">IF($A546&lt;&gt;"",IF(MOD($D546,'Project Description'!$B$7)=0,'Project Description'!$B$7,MOD($D546,'Project Description'!$B$7)),"")</f>
        <v>3</v>
      </c>
      <c r="H546" s="0" t="n">
        <f aca="false">IF($A546&lt;&gt;"",IF(MOD($D546,'Project Description'!$B$8)=0,'Project Description'!$B$8,MOD($D546,'Project Description'!$B$8)),"")</f>
        <v>7</v>
      </c>
      <c r="I546" s="0" t="n">
        <f aca="false">IF($A546&lt;&gt;"",ROUNDUP($C546/'Project Description'!$B$9,0),"")</f>
        <v>1</v>
      </c>
      <c r="J546" s="0" t="n">
        <f aca="false">IF($A546&lt;&gt;"",IF(MOD($A546,'Project Description'!$B$19)=0,'Project Description'!$B$19,MOD($A546,'Project Description'!$B$19)),"")</f>
        <v>25</v>
      </c>
      <c r="K546" s="16" t="n">
        <f aca="false">IF($A546&lt;&gt;"",ROUNDUP(D546/'Project Description'!$B$7,0),"")</f>
        <v>14</v>
      </c>
      <c r="L546" s="0" t="n">
        <f aca="false">IF($A546&lt;&gt;"",(K546-1)*'Project Description'!$B$17+I546,"")</f>
        <v>27</v>
      </c>
      <c r="M546" s="0" t="n">
        <f aca="false">IF($A546&lt;&gt;"",($G546-1)*'Project Description'!$B$9+$F546,"")</f>
        <v>15</v>
      </c>
      <c r="N546" s="0" t="n">
        <f aca="false">IF($A546&lt;&gt;"",IF(VLOOKUP($B546,LineNames!$A$2:$C$111,3,0)="Yes",1,0),"")</f>
        <v>0</v>
      </c>
      <c r="O546" s="0" t="n">
        <f aca="false">IF($A546&lt;&gt;"",($H546-1)*'Project Description'!$B$10+$C546,"")</f>
        <v>65</v>
      </c>
    </row>
    <row collapsed="false" customFormat="false" customHeight="true" hidden="false" ht="13.3" outlineLevel="0" r="547">
      <c r="A547" s="0" t="n">
        <f aca="false">IF(d110cc_csv!$A547&lt;&gt;"",d110cc_csv!$A547,"")</f>
        <v>546</v>
      </c>
      <c r="B547" s="0" t="n">
        <f aca="false">IF($A547&lt;&gt;"",d110cc_csv!$C547,"")</f>
        <v>34</v>
      </c>
      <c r="C547" s="0" t="n">
        <f aca="false">IF($A547&lt;&gt;"",d110cc_csv!$D547,"")</f>
        <v>6</v>
      </c>
      <c r="D547" s="0" t="n">
        <f aca="false">IF($A547&lt;&gt;"",d110cc_csv!$E547,"")</f>
        <v>55</v>
      </c>
      <c r="E547" s="0" t="n">
        <f aca="false">IF($A547&lt;&gt;"",d110cc_csv!$F547,"")</f>
        <v>5</v>
      </c>
      <c r="F547" s="0" t="n">
        <f aca="false">IF($A547&lt;&gt;"",IF(MOD($C547,'Project Description'!$B$9)=0,'Project Description'!$B$9,MOD($C547,'Project Description'!$B$9)),"")</f>
        <v>1</v>
      </c>
      <c r="G547" s="0" t="n">
        <f aca="false">IF($A547&lt;&gt;"",IF(MOD($D547,'Project Description'!$B$7)=0,'Project Description'!$B$7,MOD($D547,'Project Description'!$B$7)),"")</f>
        <v>3</v>
      </c>
      <c r="H547" s="0" t="n">
        <f aca="false">IF($A547&lt;&gt;"",IF(MOD($D547,'Project Description'!$B$8)=0,'Project Description'!$B$8,MOD($D547,'Project Description'!$B$8)),"")</f>
        <v>7</v>
      </c>
      <c r="I547" s="0" t="n">
        <f aca="false">IF($A547&lt;&gt;"",ROUNDUP($C547/'Project Description'!$B$9,0),"")</f>
        <v>2</v>
      </c>
      <c r="J547" s="0" t="n">
        <f aca="false">IF($A547&lt;&gt;"",IF(MOD($A547,'Project Description'!$B$19)=0,'Project Description'!$B$19,MOD($A547,'Project Description'!$B$19)),"")</f>
        <v>26</v>
      </c>
      <c r="K547" s="16" t="n">
        <f aca="false">IF($A547&lt;&gt;"",ROUNDUP(D547/'Project Description'!$B$7,0),"")</f>
        <v>14</v>
      </c>
      <c r="L547" s="0" t="n">
        <f aca="false">IF($A547&lt;&gt;"",(K547-1)*'Project Description'!$B$17+I547,"")</f>
        <v>28</v>
      </c>
      <c r="M547" s="0" t="n">
        <f aca="false">IF($A547&lt;&gt;"",($G547-1)*'Project Description'!$B$9+$F547,"")</f>
        <v>11</v>
      </c>
      <c r="N547" s="0" t="n">
        <f aca="false">IF($A547&lt;&gt;"",IF(VLOOKUP($B547,LineNames!$A$2:$C$111,3,0)="Yes",1,0),"")</f>
        <v>0</v>
      </c>
      <c r="O547" s="0" t="n">
        <f aca="false">IF($A547&lt;&gt;"",($H547-1)*'Project Description'!$B$10+$C547,"")</f>
        <v>66</v>
      </c>
    </row>
    <row collapsed="false" customFormat="false" customHeight="true" hidden="false" ht="13.3" outlineLevel="0" r="548">
      <c r="A548" s="0" t="n">
        <f aca="false">IF(d110cc_csv!$A548&lt;&gt;"",d110cc_csv!$A548,"")</f>
        <v>547</v>
      </c>
      <c r="B548" s="0" t="n">
        <f aca="false">IF($A548&lt;&gt;"",d110cc_csv!$C548,"")</f>
        <v>90</v>
      </c>
      <c r="C548" s="0" t="n">
        <f aca="false">IF($A548&lt;&gt;"",d110cc_csv!$D548,"")</f>
        <v>7</v>
      </c>
      <c r="D548" s="0" t="n">
        <f aca="false">IF($A548&lt;&gt;"",d110cc_csv!$E548,"")</f>
        <v>55</v>
      </c>
      <c r="E548" s="0" t="n">
        <f aca="false">IF($A548&lt;&gt;"",d110cc_csv!$F548,"")</f>
        <v>5</v>
      </c>
      <c r="F548" s="0" t="n">
        <f aca="false">IF($A548&lt;&gt;"",IF(MOD($C548,'Project Description'!$B$9)=0,'Project Description'!$B$9,MOD($C548,'Project Description'!$B$9)),"")</f>
        <v>2</v>
      </c>
      <c r="G548" s="0" t="n">
        <f aca="false">IF($A548&lt;&gt;"",IF(MOD($D548,'Project Description'!$B$7)=0,'Project Description'!$B$7,MOD($D548,'Project Description'!$B$7)),"")</f>
        <v>3</v>
      </c>
      <c r="H548" s="0" t="n">
        <f aca="false">IF($A548&lt;&gt;"",IF(MOD($D548,'Project Description'!$B$8)=0,'Project Description'!$B$8,MOD($D548,'Project Description'!$B$8)),"")</f>
        <v>7</v>
      </c>
      <c r="I548" s="0" t="n">
        <f aca="false">IF($A548&lt;&gt;"",ROUNDUP($C548/'Project Description'!$B$9,0),"")</f>
        <v>2</v>
      </c>
      <c r="J548" s="0" t="n">
        <f aca="false">IF($A548&lt;&gt;"",IF(MOD($A548,'Project Description'!$B$19)=0,'Project Description'!$B$19,MOD($A548,'Project Description'!$B$19)),"")</f>
        <v>27</v>
      </c>
      <c r="K548" s="16" t="n">
        <f aca="false">IF($A548&lt;&gt;"",ROUNDUP(D548/'Project Description'!$B$7,0),"")</f>
        <v>14</v>
      </c>
      <c r="L548" s="0" t="n">
        <f aca="false">IF($A548&lt;&gt;"",(K548-1)*'Project Description'!$B$17+I548,"")</f>
        <v>28</v>
      </c>
      <c r="M548" s="0" t="n">
        <f aca="false">IF($A548&lt;&gt;"",($G548-1)*'Project Description'!$B$9+$F548,"")</f>
        <v>12</v>
      </c>
      <c r="N548" s="0" t="n">
        <f aca="false">IF($A548&lt;&gt;"",IF(VLOOKUP($B548,LineNames!$A$2:$C$111,3,0)="Yes",1,0),"")</f>
        <v>0</v>
      </c>
      <c r="O548" s="0" t="n">
        <f aca="false">IF($A548&lt;&gt;"",($H548-1)*'Project Description'!$B$10+$C548,"")</f>
        <v>67</v>
      </c>
    </row>
    <row collapsed="false" customFormat="false" customHeight="true" hidden="false" ht="13.3" outlineLevel="0" r="549">
      <c r="A549" s="0" t="n">
        <f aca="false">IF(d110cc_csv!$A549&lt;&gt;"",d110cc_csv!$A549,"")</f>
        <v>548</v>
      </c>
      <c r="B549" s="0" t="n">
        <f aca="false">IF($A549&lt;&gt;"",d110cc_csv!$C549,"")</f>
        <v>5</v>
      </c>
      <c r="C549" s="0" t="n">
        <f aca="false">IF($A549&lt;&gt;"",d110cc_csv!$D549,"")</f>
        <v>8</v>
      </c>
      <c r="D549" s="0" t="n">
        <f aca="false">IF($A549&lt;&gt;"",d110cc_csv!$E549,"")</f>
        <v>55</v>
      </c>
      <c r="E549" s="0" t="n">
        <f aca="false">IF($A549&lt;&gt;"",d110cc_csv!$F549,"")</f>
        <v>5</v>
      </c>
      <c r="F549" s="0" t="n">
        <f aca="false">IF($A549&lt;&gt;"",IF(MOD($C549,'Project Description'!$B$9)=0,'Project Description'!$B$9,MOD($C549,'Project Description'!$B$9)),"")</f>
        <v>3</v>
      </c>
      <c r="G549" s="0" t="n">
        <f aca="false">IF($A549&lt;&gt;"",IF(MOD($D549,'Project Description'!$B$7)=0,'Project Description'!$B$7,MOD($D549,'Project Description'!$B$7)),"")</f>
        <v>3</v>
      </c>
      <c r="H549" s="0" t="n">
        <f aca="false">IF($A549&lt;&gt;"",IF(MOD($D549,'Project Description'!$B$8)=0,'Project Description'!$B$8,MOD($D549,'Project Description'!$B$8)),"")</f>
        <v>7</v>
      </c>
      <c r="I549" s="0" t="n">
        <f aca="false">IF($A549&lt;&gt;"",ROUNDUP($C549/'Project Description'!$B$9,0),"")</f>
        <v>2</v>
      </c>
      <c r="J549" s="0" t="n">
        <f aca="false">IF($A549&lt;&gt;"",IF(MOD($A549,'Project Description'!$B$19)=0,'Project Description'!$B$19,MOD($A549,'Project Description'!$B$19)),"")</f>
        <v>28</v>
      </c>
      <c r="K549" s="16" t="n">
        <f aca="false">IF($A549&lt;&gt;"",ROUNDUP(D549/'Project Description'!$B$7,0),"")</f>
        <v>14</v>
      </c>
      <c r="L549" s="0" t="n">
        <f aca="false">IF($A549&lt;&gt;"",(K549-1)*'Project Description'!$B$17+I549,"")</f>
        <v>28</v>
      </c>
      <c r="M549" s="0" t="n">
        <f aca="false">IF($A549&lt;&gt;"",($G549-1)*'Project Description'!$B$9+$F549,"")</f>
        <v>13</v>
      </c>
      <c r="N549" s="0" t="n">
        <f aca="false">IF($A549&lt;&gt;"",IF(VLOOKUP($B549,LineNames!$A$2:$C$111,3,0)="Yes",1,0),"")</f>
        <v>0</v>
      </c>
      <c r="O549" s="0" t="n">
        <f aca="false">IF($A549&lt;&gt;"",($H549-1)*'Project Description'!$B$10+$C549,"")</f>
        <v>68</v>
      </c>
    </row>
    <row collapsed="false" customFormat="false" customHeight="true" hidden="false" ht="13.3" outlineLevel="0" r="550">
      <c r="A550" s="0" t="n">
        <f aca="false">IF(d110cc_csv!$A550&lt;&gt;"",d110cc_csv!$A550,"")</f>
        <v>549</v>
      </c>
      <c r="B550" s="0" t="n">
        <f aca="false">IF($A550&lt;&gt;"",d110cc_csv!$C550,"")</f>
        <v>55</v>
      </c>
      <c r="C550" s="0" t="n">
        <f aca="false">IF($A550&lt;&gt;"",d110cc_csv!$D550,"")</f>
        <v>9</v>
      </c>
      <c r="D550" s="0" t="n">
        <f aca="false">IF($A550&lt;&gt;"",d110cc_csv!$E550,"")</f>
        <v>55</v>
      </c>
      <c r="E550" s="0" t="n">
        <f aca="false">IF($A550&lt;&gt;"",d110cc_csv!$F550,"")</f>
        <v>5</v>
      </c>
      <c r="F550" s="0" t="n">
        <f aca="false">IF($A550&lt;&gt;"",IF(MOD($C550,'Project Description'!$B$9)=0,'Project Description'!$B$9,MOD($C550,'Project Description'!$B$9)),"")</f>
        <v>4</v>
      </c>
      <c r="G550" s="0" t="n">
        <f aca="false">IF($A550&lt;&gt;"",IF(MOD($D550,'Project Description'!$B$7)=0,'Project Description'!$B$7,MOD($D550,'Project Description'!$B$7)),"")</f>
        <v>3</v>
      </c>
      <c r="H550" s="0" t="n">
        <f aca="false">IF($A550&lt;&gt;"",IF(MOD($D550,'Project Description'!$B$8)=0,'Project Description'!$B$8,MOD($D550,'Project Description'!$B$8)),"")</f>
        <v>7</v>
      </c>
      <c r="I550" s="0" t="n">
        <f aca="false">IF($A550&lt;&gt;"",ROUNDUP($C550/'Project Description'!$B$9,0),"")</f>
        <v>2</v>
      </c>
      <c r="J550" s="0" t="n">
        <f aca="false">IF($A550&lt;&gt;"",IF(MOD($A550,'Project Description'!$B$19)=0,'Project Description'!$B$19,MOD($A550,'Project Description'!$B$19)),"")</f>
        <v>29</v>
      </c>
      <c r="K550" s="16" t="n">
        <f aca="false">IF($A550&lt;&gt;"",ROUNDUP(D550/'Project Description'!$B$7,0),"")</f>
        <v>14</v>
      </c>
      <c r="L550" s="0" t="n">
        <f aca="false">IF($A550&lt;&gt;"",(K550-1)*'Project Description'!$B$17+I550,"")</f>
        <v>28</v>
      </c>
      <c r="M550" s="0" t="n">
        <f aca="false">IF($A550&lt;&gt;"",($G550-1)*'Project Description'!$B$9+$F550,"")</f>
        <v>14</v>
      </c>
      <c r="N550" s="0" t="n">
        <f aca="false">IF($A550&lt;&gt;"",IF(VLOOKUP($B550,LineNames!$A$2:$C$111,3,0)="Yes",1,0),"")</f>
        <v>0</v>
      </c>
      <c r="O550" s="0" t="n">
        <f aca="false">IF($A550&lt;&gt;"",($H550-1)*'Project Description'!$B$10+$C550,"")</f>
        <v>69</v>
      </c>
    </row>
    <row collapsed="false" customFormat="false" customHeight="true" hidden="false" ht="13.3" outlineLevel="0" r="551">
      <c r="A551" s="0" t="n">
        <f aca="false">IF(d110cc_csv!$A551&lt;&gt;"",d110cc_csv!$A551,"")</f>
        <v>550</v>
      </c>
      <c r="B551" s="0" t="n">
        <f aca="false">IF($A551&lt;&gt;"",d110cc_csv!$C551,"")</f>
        <v>15</v>
      </c>
      <c r="C551" s="0" t="n">
        <f aca="false">IF($A551&lt;&gt;"",d110cc_csv!$D551,"")</f>
        <v>10</v>
      </c>
      <c r="D551" s="0" t="n">
        <f aca="false">IF($A551&lt;&gt;"",d110cc_csv!$E551,"")</f>
        <v>55</v>
      </c>
      <c r="E551" s="0" t="n">
        <f aca="false">IF($A551&lt;&gt;"",d110cc_csv!$F551,"")</f>
        <v>5</v>
      </c>
      <c r="F551" s="0" t="n">
        <f aca="false">IF($A551&lt;&gt;"",IF(MOD($C551,'Project Description'!$B$9)=0,'Project Description'!$B$9,MOD($C551,'Project Description'!$B$9)),"")</f>
        <v>5</v>
      </c>
      <c r="G551" s="0" t="n">
        <f aca="false">IF($A551&lt;&gt;"",IF(MOD($D551,'Project Description'!$B$7)=0,'Project Description'!$B$7,MOD($D551,'Project Description'!$B$7)),"")</f>
        <v>3</v>
      </c>
      <c r="H551" s="0" t="n">
        <f aca="false">IF($A551&lt;&gt;"",IF(MOD($D551,'Project Description'!$B$8)=0,'Project Description'!$B$8,MOD($D551,'Project Description'!$B$8)),"")</f>
        <v>7</v>
      </c>
      <c r="I551" s="0" t="n">
        <f aca="false">IF($A551&lt;&gt;"",ROUNDUP($C551/'Project Description'!$B$9,0),"")</f>
        <v>2</v>
      </c>
      <c r="J551" s="0" t="n">
        <f aca="false">IF($A551&lt;&gt;"",IF(MOD($A551,'Project Description'!$B$19)=0,'Project Description'!$B$19,MOD($A551,'Project Description'!$B$19)),"")</f>
        <v>30</v>
      </c>
      <c r="K551" s="16" t="n">
        <f aca="false">IF($A551&lt;&gt;"",ROUNDUP(D551/'Project Description'!$B$7,0),"")</f>
        <v>14</v>
      </c>
      <c r="L551" s="0" t="n">
        <f aca="false">IF($A551&lt;&gt;"",(K551-1)*'Project Description'!$B$17+I551,"")</f>
        <v>28</v>
      </c>
      <c r="M551" s="0" t="n">
        <f aca="false">IF($A551&lt;&gt;"",($G551-1)*'Project Description'!$B$9+$F551,"")</f>
        <v>15</v>
      </c>
      <c r="N551" s="0" t="n">
        <f aca="false">IF($A551&lt;&gt;"",IF(VLOOKUP($B551,LineNames!$A$2:$C$111,3,0)="Yes",1,0),"")</f>
        <v>0</v>
      </c>
      <c r="O551" s="0" t="n">
        <f aca="false">IF($A551&lt;&gt;"",($H551-1)*'Project Description'!$B$10+$C551,"")</f>
        <v>70</v>
      </c>
    </row>
    <row collapsed="false" customFormat="false" customHeight="true" hidden="false" ht="13.3" outlineLevel="0" r="552">
      <c r="A552" s="0" t="n">
        <f aca="false">IF(d110cc_csv!$A552&lt;&gt;"",d110cc_csv!$A552,"")</f>
        <v>551</v>
      </c>
      <c r="B552" s="0" t="n">
        <f aca="false">IF($A552&lt;&gt;"",d110cc_csv!$C552,"")</f>
        <v>44</v>
      </c>
      <c r="C552" s="0" t="n">
        <f aca="false">IF($A552&lt;&gt;"",d110cc_csv!$D552,"")</f>
        <v>1</v>
      </c>
      <c r="D552" s="0" t="n">
        <f aca="false">IF($A552&lt;&gt;"",d110cc_csv!$E552,"")</f>
        <v>56</v>
      </c>
      <c r="E552" s="0" t="n">
        <f aca="false">IF($A552&lt;&gt;"",d110cc_csv!$F552,"")</f>
        <v>5</v>
      </c>
      <c r="F552" s="0" t="n">
        <f aca="false">IF($A552&lt;&gt;"",IF(MOD($C552,'Project Description'!$B$9)=0,'Project Description'!$B$9,MOD($C552,'Project Description'!$B$9)),"")</f>
        <v>1</v>
      </c>
      <c r="G552" s="0" t="n">
        <f aca="false">IF($A552&lt;&gt;"",IF(MOD($D552,'Project Description'!$B$7)=0,'Project Description'!$B$7,MOD($D552,'Project Description'!$B$7)),"")</f>
        <v>4</v>
      </c>
      <c r="H552" s="0" t="n">
        <f aca="false">IF($A552&lt;&gt;"",IF(MOD($D552,'Project Description'!$B$8)=0,'Project Description'!$B$8,MOD($D552,'Project Description'!$B$8)),"")</f>
        <v>8</v>
      </c>
      <c r="I552" s="0" t="n">
        <f aca="false">IF($A552&lt;&gt;"",ROUNDUP($C552/'Project Description'!$B$9,0),"")</f>
        <v>1</v>
      </c>
      <c r="J552" s="0" t="n">
        <f aca="false">IF($A552&lt;&gt;"",IF(MOD($A552,'Project Description'!$B$19)=0,'Project Description'!$B$19,MOD($A552,'Project Description'!$B$19)),"")</f>
        <v>31</v>
      </c>
      <c r="K552" s="16" t="n">
        <f aca="false">IF($A552&lt;&gt;"",ROUNDUP(D552/'Project Description'!$B$7,0),"")</f>
        <v>14</v>
      </c>
      <c r="L552" s="0" t="n">
        <f aca="false">IF($A552&lt;&gt;"",(K552-1)*'Project Description'!$B$17+I552,"")</f>
        <v>27</v>
      </c>
      <c r="M552" s="0" t="n">
        <f aca="false">IF($A552&lt;&gt;"",($G552-1)*'Project Description'!$B$9+$F552,"")</f>
        <v>16</v>
      </c>
      <c r="N552" s="0" t="n">
        <f aca="false">IF($A552&lt;&gt;"",IF(VLOOKUP($B552,LineNames!$A$2:$C$111,3,0)="Yes",1,0),"")</f>
        <v>0</v>
      </c>
      <c r="O552" s="0" t="n">
        <f aca="false">IF($A552&lt;&gt;"",($H552-1)*'Project Description'!$B$10+$C552,"")</f>
        <v>71</v>
      </c>
    </row>
    <row collapsed="false" customFormat="false" customHeight="true" hidden="false" ht="13.3" outlineLevel="0" r="553">
      <c r="A553" s="0" t="n">
        <f aca="false">IF(d110cc_csv!$A553&lt;&gt;"",d110cc_csv!$A553,"")</f>
        <v>552</v>
      </c>
      <c r="B553" s="0" t="n">
        <f aca="false">IF($A553&lt;&gt;"",d110cc_csv!$C553,"")</f>
        <v>42</v>
      </c>
      <c r="C553" s="0" t="n">
        <f aca="false">IF($A553&lt;&gt;"",d110cc_csv!$D553,"")</f>
        <v>2</v>
      </c>
      <c r="D553" s="0" t="n">
        <f aca="false">IF($A553&lt;&gt;"",d110cc_csv!$E553,"")</f>
        <v>56</v>
      </c>
      <c r="E553" s="0" t="n">
        <f aca="false">IF($A553&lt;&gt;"",d110cc_csv!$F553,"")</f>
        <v>5</v>
      </c>
      <c r="F553" s="0" t="n">
        <f aca="false">IF($A553&lt;&gt;"",IF(MOD($C553,'Project Description'!$B$9)=0,'Project Description'!$B$9,MOD($C553,'Project Description'!$B$9)),"")</f>
        <v>2</v>
      </c>
      <c r="G553" s="0" t="n">
        <f aca="false">IF($A553&lt;&gt;"",IF(MOD($D553,'Project Description'!$B$7)=0,'Project Description'!$B$7,MOD($D553,'Project Description'!$B$7)),"")</f>
        <v>4</v>
      </c>
      <c r="H553" s="0" t="n">
        <f aca="false">IF($A553&lt;&gt;"",IF(MOD($D553,'Project Description'!$B$8)=0,'Project Description'!$B$8,MOD($D553,'Project Description'!$B$8)),"")</f>
        <v>8</v>
      </c>
      <c r="I553" s="0" t="n">
        <f aca="false">IF($A553&lt;&gt;"",ROUNDUP($C553/'Project Description'!$B$9,0),"")</f>
        <v>1</v>
      </c>
      <c r="J553" s="0" t="n">
        <f aca="false">IF($A553&lt;&gt;"",IF(MOD($A553,'Project Description'!$B$19)=0,'Project Description'!$B$19,MOD($A553,'Project Description'!$B$19)),"")</f>
        <v>32</v>
      </c>
      <c r="K553" s="16" t="n">
        <f aca="false">IF($A553&lt;&gt;"",ROUNDUP(D553/'Project Description'!$B$7,0),"")</f>
        <v>14</v>
      </c>
      <c r="L553" s="0" t="n">
        <f aca="false">IF($A553&lt;&gt;"",(K553-1)*'Project Description'!$B$17+I553,"")</f>
        <v>27</v>
      </c>
      <c r="M553" s="0" t="n">
        <f aca="false">IF($A553&lt;&gt;"",($G553-1)*'Project Description'!$B$9+$F553,"")</f>
        <v>17</v>
      </c>
      <c r="N553" s="0" t="n">
        <f aca="false">IF($A553&lt;&gt;"",IF(VLOOKUP($B553,LineNames!$A$2:$C$111,3,0)="Yes",1,0),"")</f>
        <v>0</v>
      </c>
      <c r="O553" s="0" t="n">
        <f aca="false">IF($A553&lt;&gt;"",($H553-1)*'Project Description'!$B$10+$C553,"")</f>
        <v>72</v>
      </c>
    </row>
    <row collapsed="false" customFormat="false" customHeight="true" hidden="false" ht="13.3" outlineLevel="0" r="554">
      <c r="A554" s="0" t="n">
        <f aca="false">IF(d110cc_csv!$A554&lt;&gt;"",d110cc_csv!$A554,"")</f>
        <v>553</v>
      </c>
      <c r="B554" s="0" t="n">
        <f aca="false">IF($A554&lt;&gt;"",d110cc_csv!$C554,"")</f>
        <v>58</v>
      </c>
      <c r="C554" s="0" t="n">
        <f aca="false">IF($A554&lt;&gt;"",d110cc_csv!$D554,"")</f>
        <v>3</v>
      </c>
      <c r="D554" s="0" t="n">
        <f aca="false">IF($A554&lt;&gt;"",d110cc_csv!$E554,"")</f>
        <v>56</v>
      </c>
      <c r="E554" s="0" t="n">
        <f aca="false">IF($A554&lt;&gt;"",d110cc_csv!$F554,"")</f>
        <v>5</v>
      </c>
      <c r="F554" s="0" t="n">
        <f aca="false">IF($A554&lt;&gt;"",IF(MOD($C554,'Project Description'!$B$9)=0,'Project Description'!$B$9,MOD($C554,'Project Description'!$B$9)),"")</f>
        <v>3</v>
      </c>
      <c r="G554" s="0" t="n">
        <f aca="false">IF($A554&lt;&gt;"",IF(MOD($D554,'Project Description'!$B$7)=0,'Project Description'!$B$7,MOD($D554,'Project Description'!$B$7)),"")</f>
        <v>4</v>
      </c>
      <c r="H554" s="0" t="n">
        <f aca="false">IF($A554&lt;&gt;"",IF(MOD($D554,'Project Description'!$B$8)=0,'Project Description'!$B$8,MOD($D554,'Project Description'!$B$8)),"")</f>
        <v>8</v>
      </c>
      <c r="I554" s="0" t="n">
        <f aca="false">IF($A554&lt;&gt;"",ROUNDUP($C554/'Project Description'!$B$9,0),"")</f>
        <v>1</v>
      </c>
      <c r="J554" s="0" t="n">
        <f aca="false">IF($A554&lt;&gt;"",IF(MOD($A554,'Project Description'!$B$19)=0,'Project Description'!$B$19,MOD($A554,'Project Description'!$B$19)),"")</f>
        <v>33</v>
      </c>
      <c r="K554" s="16" t="n">
        <f aca="false">IF($A554&lt;&gt;"",ROUNDUP(D554/'Project Description'!$B$7,0),"")</f>
        <v>14</v>
      </c>
      <c r="L554" s="0" t="n">
        <f aca="false">IF($A554&lt;&gt;"",(K554-1)*'Project Description'!$B$17+I554,"")</f>
        <v>27</v>
      </c>
      <c r="M554" s="0" t="n">
        <f aca="false">IF($A554&lt;&gt;"",($G554-1)*'Project Description'!$B$9+$F554,"")</f>
        <v>18</v>
      </c>
      <c r="N554" s="0" t="n">
        <f aca="false">IF($A554&lt;&gt;"",IF(VLOOKUP($B554,LineNames!$A$2:$C$111,3,0)="Yes",1,0),"")</f>
        <v>0</v>
      </c>
      <c r="O554" s="0" t="n">
        <f aca="false">IF($A554&lt;&gt;"",($H554-1)*'Project Description'!$B$10+$C554,"")</f>
        <v>73</v>
      </c>
    </row>
    <row collapsed="false" customFormat="false" customHeight="true" hidden="false" ht="13.3" outlineLevel="0" r="555">
      <c r="A555" s="0" t="n">
        <f aca="false">IF(d110cc_csv!$A555&lt;&gt;"",d110cc_csv!$A555,"")</f>
        <v>554</v>
      </c>
      <c r="B555" s="0" t="n">
        <f aca="false">IF($A555&lt;&gt;"",d110cc_csv!$C555,"")</f>
        <v>109</v>
      </c>
      <c r="C555" s="0" t="n">
        <f aca="false">IF($A555&lt;&gt;"",d110cc_csv!$D555,"")</f>
        <v>4</v>
      </c>
      <c r="D555" s="0" t="n">
        <f aca="false">IF($A555&lt;&gt;"",d110cc_csv!$E555,"")</f>
        <v>56</v>
      </c>
      <c r="E555" s="0" t="n">
        <f aca="false">IF($A555&lt;&gt;"",d110cc_csv!$F555,"")</f>
        <v>5</v>
      </c>
      <c r="F555" s="0" t="n">
        <f aca="false">IF($A555&lt;&gt;"",IF(MOD($C555,'Project Description'!$B$9)=0,'Project Description'!$B$9,MOD($C555,'Project Description'!$B$9)),"")</f>
        <v>4</v>
      </c>
      <c r="G555" s="0" t="n">
        <f aca="false">IF($A555&lt;&gt;"",IF(MOD($D555,'Project Description'!$B$7)=0,'Project Description'!$B$7,MOD($D555,'Project Description'!$B$7)),"")</f>
        <v>4</v>
      </c>
      <c r="H555" s="0" t="n">
        <f aca="false">IF($A555&lt;&gt;"",IF(MOD($D555,'Project Description'!$B$8)=0,'Project Description'!$B$8,MOD($D555,'Project Description'!$B$8)),"")</f>
        <v>8</v>
      </c>
      <c r="I555" s="0" t="n">
        <f aca="false">IF($A555&lt;&gt;"",ROUNDUP($C555/'Project Description'!$B$9,0),"")</f>
        <v>1</v>
      </c>
      <c r="J555" s="0" t="n">
        <f aca="false">IF($A555&lt;&gt;"",IF(MOD($A555,'Project Description'!$B$19)=0,'Project Description'!$B$19,MOD($A555,'Project Description'!$B$19)),"")</f>
        <v>34</v>
      </c>
      <c r="K555" s="16" t="n">
        <f aca="false">IF($A555&lt;&gt;"",ROUNDUP(D555/'Project Description'!$B$7,0),"")</f>
        <v>14</v>
      </c>
      <c r="L555" s="0" t="n">
        <f aca="false">IF($A555&lt;&gt;"",(K555-1)*'Project Description'!$B$17+I555,"")</f>
        <v>27</v>
      </c>
      <c r="M555" s="0" t="n">
        <f aca="false">IF($A555&lt;&gt;"",($G555-1)*'Project Description'!$B$9+$F555,"")</f>
        <v>19</v>
      </c>
      <c r="N555" s="0" t="n">
        <f aca="false">IF($A555&lt;&gt;"",IF(VLOOKUP($B555,LineNames!$A$2:$C$111,3,0)="Yes",1,0),"")</f>
        <v>1</v>
      </c>
      <c r="O555" s="0" t="n">
        <f aca="false">IF($A555&lt;&gt;"",($H555-1)*'Project Description'!$B$10+$C555,"")</f>
        <v>74</v>
      </c>
    </row>
    <row collapsed="false" customFormat="false" customHeight="true" hidden="false" ht="13.3" outlineLevel="0" r="556">
      <c r="A556" s="0" t="n">
        <f aca="false">IF(d110cc_csv!$A556&lt;&gt;"",d110cc_csv!$A556,"")</f>
        <v>555</v>
      </c>
      <c r="B556" s="0" t="n">
        <f aca="false">IF($A556&lt;&gt;"",d110cc_csv!$C556,"")</f>
        <v>64</v>
      </c>
      <c r="C556" s="0" t="n">
        <f aca="false">IF($A556&lt;&gt;"",d110cc_csv!$D556,"")</f>
        <v>5</v>
      </c>
      <c r="D556" s="0" t="n">
        <f aca="false">IF($A556&lt;&gt;"",d110cc_csv!$E556,"")</f>
        <v>56</v>
      </c>
      <c r="E556" s="0" t="n">
        <f aca="false">IF($A556&lt;&gt;"",d110cc_csv!$F556,"")</f>
        <v>5</v>
      </c>
      <c r="F556" s="0" t="n">
        <f aca="false">IF($A556&lt;&gt;"",IF(MOD($C556,'Project Description'!$B$9)=0,'Project Description'!$B$9,MOD($C556,'Project Description'!$B$9)),"")</f>
        <v>5</v>
      </c>
      <c r="G556" s="0" t="n">
        <f aca="false">IF($A556&lt;&gt;"",IF(MOD($D556,'Project Description'!$B$7)=0,'Project Description'!$B$7,MOD($D556,'Project Description'!$B$7)),"")</f>
        <v>4</v>
      </c>
      <c r="H556" s="0" t="n">
        <f aca="false">IF($A556&lt;&gt;"",IF(MOD($D556,'Project Description'!$B$8)=0,'Project Description'!$B$8,MOD($D556,'Project Description'!$B$8)),"")</f>
        <v>8</v>
      </c>
      <c r="I556" s="0" t="n">
        <f aca="false">IF($A556&lt;&gt;"",ROUNDUP($C556/'Project Description'!$B$9,0),"")</f>
        <v>1</v>
      </c>
      <c r="J556" s="0" t="n">
        <f aca="false">IF($A556&lt;&gt;"",IF(MOD($A556,'Project Description'!$B$19)=0,'Project Description'!$B$19,MOD($A556,'Project Description'!$B$19)),"")</f>
        <v>35</v>
      </c>
      <c r="K556" s="16" t="n">
        <f aca="false">IF($A556&lt;&gt;"",ROUNDUP(D556/'Project Description'!$B$7,0),"")</f>
        <v>14</v>
      </c>
      <c r="L556" s="0" t="n">
        <f aca="false">IF($A556&lt;&gt;"",(K556-1)*'Project Description'!$B$17+I556,"")</f>
        <v>27</v>
      </c>
      <c r="M556" s="0" t="n">
        <f aca="false">IF($A556&lt;&gt;"",($G556-1)*'Project Description'!$B$9+$F556,"")</f>
        <v>20</v>
      </c>
      <c r="N556" s="0" t="n">
        <f aca="false">IF($A556&lt;&gt;"",IF(VLOOKUP($B556,LineNames!$A$2:$C$111,3,0)="Yes",1,0),"")</f>
        <v>0</v>
      </c>
      <c r="O556" s="0" t="n">
        <f aca="false">IF($A556&lt;&gt;"",($H556-1)*'Project Description'!$B$10+$C556,"")</f>
        <v>75</v>
      </c>
    </row>
    <row collapsed="false" customFormat="false" customHeight="true" hidden="false" ht="13.3" outlineLevel="0" r="557">
      <c r="A557" s="0" t="n">
        <f aca="false">IF(d110cc_csv!$A557&lt;&gt;"",d110cc_csv!$A557,"")</f>
        <v>556</v>
      </c>
      <c r="B557" s="0" t="n">
        <f aca="false">IF($A557&lt;&gt;"",d110cc_csv!$C557,"")</f>
        <v>14</v>
      </c>
      <c r="C557" s="0" t="n">
        <f aca="false">IF($A557&lt;&gt;"",d110cc_csv!$D557,"")</f>
        <v>6</v>
      </c>
      <c r="D557" s="0" t="n">
        <f aca="false">IF($A557&lt;&gt;"",d110cc_csv!$E557,"")</f>
        <v>56</v>
      </c>
      <c r="E557" s="0" t="n">
        <f aca="false">IF($A557&lt;&gt;"",d110cc_csv!$F557,"")</f>
        <v>5</v>
      </c>
      <c r="F557" s="0" t="n">
        <f aca="false">IF($A557&lt;&gt;"",IF(MOD($C557,'Project Description'!$B$9)=0,'Project Description'!$B$9,MOD($C557,'Project Description'!$B$9)),"")</f>
        <v>1</v>
      </c>
      <c r="G557" s="0" t="n">
        <f aca="false">IF($A557&lt;&gt;"",IF(MOD($D557,'Project Description'!$B$7)=0,'Project Description'!$B$7,MOD($D557,'Project Description'!$B$7)),"")</f>
        <v>4</v>
      </c>
      <c r="H557" s="0" t="n">
        <f aca="false">IF($A557&lt;&gt;"",IF(MOD($D557,'Project Description'!$B$8)=0,'Project Description'!$B$8,MOD($D557,'Project Description'!$B$8)),"")</f>
        <v>8</v>
      </c>
      <c r="I557" s="0" t="n">
        <f aca="false">IF($A557&lt;&gt;"",ROUNDUP($C557/'Project Description'!$B$9,0),"")</f>
        <v>2</v>
      </c>
      <c r="J557" s="0" t="n">
        <f aca="false">IF($A557&lt;&gt;"",IF(MOD($A557,'Project Description'!$B$19)=0,'Project Description'!$B$19,MOD($A557,'Project Description'!$B$19)),"")</f>
        <v>36</v>
      </c>
      <c r="K557" s="16" t="n">
        <f aca="false">IF($A557&lt;&gt;"",ROUNDUP(D557/'Project Description'!$B$7,0),"")</f>
        <v>14</v>
      </c>
      <c r="L557" s="0" t="n">
        <f aca="false">IF($A557&lt;&gt;"",(K557-1)*'Project Description'!$B$17+I557,"")</f>
        <v>28</v>
      </c>
      <c r="M557" s="0" t="n">
        <f aca="false">IF($A557&lt;&gt;"",($G557-1)*'Project Description'!$B$9+$F557,"")</f>
        <v>16</v>
      </c>
      <c r="N557" s="0" t="n">
        <f aca="false">IF($A557&lt;&gt;"",IF(VLOOKUP($B557,LineNames!$A$2:$C$111,3,0)="Yes",1,0),"")</f>
        <v>0</v>
      </c>
      <c r="O557" s="0" t="n">
        <f aca="false">IF($A557&lt;&gt;"",($H557-1)*'Project Description'!$B$10+$C557,"")</f>
        <v>76</v>
      </c>
    </row>
    <row collapsed="false" customFormat="false" customHeight="true" hidden="false" ht="13.3" outlineLevel="0" r="558">
      <c r="A558" s="0" t="n">
        <f aca="false">IF(d110cc_csv!$A558&lt;&gt;"",d110cc_csv!$A558,"")</f>
        <v>557</v>
      </c>
      <c r="B558" s="0" t="n">
        <f aca="false">IF($A558&lt;&gt;"",d110cc_csv!$C558,"")</f>
        <v>109</v>
      </c>
      <c r="C558" s="0" t="n">
        <f aca="false">IF($A558&lt;&gt;"",d110cc_csv!$D558,"")</f>
        <v>7</v>
      </c>
      <c r="D558" s="0" t="n">
        <f aca="false">IF($A558&lt;&gt;"",d110cc_csv!$E558,"")</f>
        <v>56</v>
      </c>
      <c r="E558" s="0" t="n">
        <f aca="false">IF($A558&lt;&gt;"",d110cc_csv!$F558,"")</f>
        <v>5</v>
      </c>
      <c r="F558" s="0" t="n">
        <f aca="false">IF($A558&lt;&gt;"",IF(MOD($C558,'Project Description'!$B$9)=0,'Project Description'!$B$9,MOD($C558,'Project Description'!$B$9)),"")</f>
        <v>2</v>
      </c>
      <c r="G558" s="0" t="n">
        <f aca="false">IF($A558&lt;&gt;"",IF(MOD($D558,'Project Description'!$B$7)=0,'Project Description'!$B$7,MOD($D558,'Project Description'!$B$7)),"")</f>
        <v>4</v>
      </c>
      <c r="H558" s="0" t="n">
        <f aca="false">IF($A558&lt;&gt;"",IF(MOD($D558,'Project Description'!$B$8)=0,'Project Description'!$B$8,MOD($D558,'Project Description'!$B$8)),"")</f>
        <v>8</v>
      </c>
      <c r="I558" s="0" t="n">
        <f aca="false">IF($A558&lt;&gt;"",ROUNDUP($C558/'Project Description'!$B$9,0),"")</f>
        <v>2</v>
      </c>
      <c r="J558" s="0" t="n">
        <f aca="false">IF($A558&lt;&gt;"",IF(MOD($A558,'Project Description'!$B$19)=0,'Project Description'!$B$19,MOD($A558,'Project Description'!$B$19)),"")</f>
        <v>37</v>
      </c>
      <c r="K558" s="16" t="n">
        <f aca="false">IF($A558&lt;&gt;"",ROUNDUP(D558/'Project Description'!$B$7,0),"")</f>
        <v>14</v>
      </c>
      <c r="L558" s="0" t="n">
        <f aca="false">IF($A558&lt;&gt;"",(K558-1)*'Project Description'!$B$17+I558,"")</f>
        <v>28</v>
      </c>
      <c r="M558" s="0" t="n">
        <f aca="false">IF($A558&lt;&gt;"",($G558-1)*'Project Description'!$B$9+$F558,"")</f>
        <v>17</v>
      </c>
      <c r="N558" s="0" t="n">
        <f aca="false">IF($A558&lt;&gt;"",IF(VLOOKUP($B558,LineNames!$A$2:$C$111,3,0)="Yes",1,0),"")</f>
        <v>1</v>
      </c>
      <c r="O558" s="0" t="n">
        <f aca="false">IF($A558&lt;&gt;"",($H558-1)*'Project Description'!$B$10+$C558,"")</f>
        <v>77</v>
      </c>
    </row>
    <row collapsed="false" customFormat="false" customHeight="true" hidden="false" ht="13.3" outlineLevel="0" r="559">
      <c r="A559" s="0" t="n">
        <f aca="false">IF(d110cc_csv!$A559&lt;&gt;"",d110cc_csv!$A559,"")</f>
        <v>558</v>
      </c>
      <c r="B559" s="0" t="n">
        <f aca="false">IF($A559&lt;&gt;"",d110cc_csv!$C559,"")</f>
        <v>104</v>
      </c>
      <c r="C559" s="0" t="n">
        <f aca="false">IF($A559&lt;&gt;"",d110cc_csv!$D559,"")</f>
        <v>8</v>
      </c>
      <c r="D559" s="0" t="n">
        <f aca="false">IF($A559&lt;&gt;"",d110cc_csv!$E559,"")</f>
        <v>56</v>
      </c>
      <c r="E559" s="0" t="n">
        <f aca="false">IF($A559&lt;&gt;"",d110cc_csv!$F559,"")</f>
        <v>5</v>
      </c>
      <c r="F559" s="0" t="n">
        <f aca="false">IF($A559&lt;&gt;"",IF(MOD($C559,'Project Description'!$B$9)=0,'Project Description'!$B$9,MOD($C559,'Project Description'!$B$9)),"")</f>
        <v>3</v>
      </c>
      <c r="G559" s="0" t="n">
        <f aca="false">IF($A559&lt;&gt;"",IF(MOD($D559,'Project Description'!$B$7)=0,'Project Description'!$B$7,MOD($D559,'Project Description'!$B$7)),"")</f>
        <v>4</v>
      </c>
      <c r="H559" s="0" t="n">
        <f aca="false">IF($A559&lt;&gt;"",IF(MOD($D559,'Project Description'!$B$8)=0,'Project Description'!$B$8,MOD($D559,'Project Description'!$B$8)),"")</f>
        <v>8</v>
      </c>
      <c r="I559" s="0" t="n">
        <f aca="false">IF($A559&lt;&gt;"",ROUNDUP($C559/'Project Description'!$B$9,0),"")</f>
        <v>2</v>
      </c>
      <c r="J559" s="0" t="n">
        <f aca="false">IF($A559&lt;&gt;"",IF(MOD($A559,'Project Description'!$B$19)=0,'Project Description'!$B$19,MOD($A559,'Project Description'!$B$19)),"")</f>
        <v>38</v>
      </c>
      <c r="K559" s="16" t="n">
        <f aca="false">IF($A559&lt;&gt;"",ROUNDUP(D559/'Project Description'!$B$7,0),"")</f>
        <v>14</v>
      </c>
      <c r="L559" s="0" t="n">
        <f aca="false">IF($A559&lt;&gt;"",(K559-1)*'Project Description'!$B$17+I559,"")</f>
        <v>28</v>
      </c>
      <c r="M559" s="0" t="n">
        <f aca="false">IF($A559&lt;&gt;"",($G559-1)*'Project Description'!$B$9+$F559,"")</f>
        <v>18</v>
      </c>
      <c r="N559" s="0" t="n">
        <f aca="false">IF($A559&lt;&gt;"",IF(VLOOKUP($B559,LineNames!$A$2:$C$111,3,0)="Yes",1,0),"")</f>
        <v>0</v>
      </c>
      <c r="O559" s="0" t="n">
        <f aca="false">IF($A559&lt;&gt;"",($H559-1)*'Project Description'!$B$10+$C559,"")</f>
        <v>78</v>
      </c>
    </row>
    <row collapsed="false" customFormat="false" customHeight="true" hidden="false" ht="13.3" outlineLevel="0" r="560">
      <c r="A560" s="0" t="n">
        <f aca="false">IF(d110cc_csv!$A560&lt;&gt;"",d110cc_csv!$A560,"")</f>
        <v>559</v>
      </c>
      <c r="B560" s="0" t="n">
        <f aca="false">IF($A560&lt;&gt;"",d110cc_csv!$C560,"")</f>
        <v>25</v>
      </c>
      <c r="C560" s="0" t="n">
        <f aca="false">IF($A560&lt;&gt;"",d110cc_csv!$D560,"")</f>
        <v>9</v>
      </c>
      <c r="D560" s="0" t="n">
        <f aca="false">IF($A560&lt;&gt;"",d110cc_csv!$E560,"")</f>
        <v>56</v>
      </c>
      <c r="E560" s="0" t="n">
        <f aca="false">IF($A560&lt;&gt;"",d110cc_csv!$F560,"")</f>
        <v>5</v>
      </c>
      <c r="F560" s="0" t="n">
        <f aca="false">IF($A560&lt;&gt;"",IF(MOD($C560,'Project Description'!$B$9)=0,'Project Description'!$B$9,MOD($C560,'Project Description'!$B$9)),"")</f>
        <v>4</v>
      </c>
      <c r="G560" s="0" t="n">
        <f aca="false">IF($A560&lt;&gt;"",IF(MOD($D560,'Project Description'!$B$7)=0,'Project Description'!$B$7,MOD($D560,'Project Description'!$B$7)),"")</f>
        <v>4</v>
      </c>
      <c r="H560" s="0" t="n">
        <f aca="false">IF($A560&lt;&gt;"",IF(MOD($D560,'Project Description'!$B$8)=0,'Project Description'!$B$8,MOD($D560,'Project Description'!$B$8)),"")</f>
        <v>8</v>
      </c>
      <c r="I560" s="0" t="n">
        <f aca="false">IF($A560&lt;&gt;"",ROUNDUP($C560/'Project Description'!$B$9,0),"")</f>
        <v>2</v>
      </c>
      <c r="J560" s="0" t="n">
        <f aca="false">IF($A560&lt;&gt;"",IF(MOD($A560,'Project Description'!$B$19)=0,'Project Description'!$B$19,MOD($A560,'Project Description'!$B$19)),"")</f>
        <v>39</v>
      </c>
      <c r="K560" s="16" t="n">
        <f aca="false">IF($A560&lt;&gt;"",ROUNDUP(D560/'Project Description'!$B$7,0),"")</f>
        <v>14</v>
      </c>
      <c r="L560" s="0" t="n">
        <f aca="false">IF($A560&lt;&gt;"",(K560-1)*'Project Description'!$B$17+I560,"")</f>
        <v>28</v>
      </c>
      <c r="M560" s="0" t="n">
        <f aca="false">IF($A560&lt;&gt;"",($G560-1)*'Project Description'!$B$9+$F560,"")</f>
        <v>19</v>
      </c>
      <c r="N560" s="0" t="n">
        <f aca="false">IF($A560&lt;&gt;"",IF(VLOOKUP($B560,LineNames!$A$2:$C$111,3,0)="Yes",1,0),"")</f>
        <v>0</v>
      </c>
      <c r="O560" s="0" t="n">
        <f aca="false">IF($A560&lt;&gt;"",($H560-1)*'Project Description'!$B$10+$C560,"")</f>
        <v>79</v>
      </c>
    </row>
    <row collapsed="false" customFormat="false" customHeight="true" hidden="false" ht="13.3" outlineLevel="0" r="561">
      <c r="A561" s="0" t="n">
        <f aca="false">IF(d110cc_csv!$A561&lt;&gt;"",d110cc_csv!$A561,"")</f>
        <v>560</v>
      </c>
      <c r="B561" s="0" t="n">
        <f aca="false">IF($A561&lt;&gt;"",d110cc_csv!$C561,"")</f>
        <v>30</v>
      </c>
      <c r="C561" s="0" t="n">
        <f aca="false">IF($A561&lt;&gt;"",d110cc_csv!$D561,"")</f>
        <v>10</v>
      </c>
      <c r="D561" s="0" t="n">
        <f aca="false">IF($A561&lt;&gt;"",d110cc_csv!$E561,"")</f>
        <v>56</v>
      </c>
      <c r="E561" s="0" t="n">
        <f aca="false">IF($A561&lt;&gt;"",d110cc_csv!$F561,"")</f>
        <v>5</v>
      </c>
      <c r="F561" s="0" t="n">
        <f aca="false">IF($A561&lt;&gt;"",IF(MOD($C561,'Project Description'!$B$9)=0,'Project Description'!$B$9,MOD($C561,'Project Description'!$B$9)),"")</f>
        <v>5</v>
      </c>
      <c r="G561" s="0" t="n">
        <f aca="false">IF($A561&lt;&gt;"",IF(MOD($D561,'Project Description'!$B$7)=0,'Project Description'!$B$7,MOD($D561,'Project Description'!$B$7)),"")</f>
        <v>4</v>
      </c>
      <c r="H561" s="0" t="n">
        <f aca="false">IF($A561&lt;&gt;"",IF(MOD($D561,'Project Description'!$B$8)=0,'Project Description'!$B$8,MOD($D561,'Project Description'!$B$8)),"")</f>
        <v>8</v>
      </c>
      <c r="I561" s="0" t="n">
        <f aca="false">IF($A561&lt;&gt;"",ROUNDUP($C561/'Project Description'!$B$9,0),"")</f>
        <v>2</v>
      </c>
      <c r="J561" s="0" t="n">
        <f aca="false">IF($A561&lt;&gt;"",IF(MOD($A561,'Project Description'!$B$19)=0,'Project Description'!$B$19,MOD($A561,'Project Description'!$B$19)),"")</f>
        <v>40</v>
      </c>
      <c r="K561" s="16" t="n">
        <f aca="false">IF($A561&lt;&gt;"",ROUNDUP(D561/'Project Description'!$B$7,0),"")</f>
        <v>14</v>
      </c>
      <c r="L561" s="0" t="n">
        <f aca="false">IF($A561&lt;&gt;"",(K561-1)*'Project Description'!$B$17+I561,"")</f>
        <v>28</v>
      </c>
      <c r="M561" s="0" t="n">
        <f aca="false">IF($A561&lt;&gt;"",($G561-1)*'Project Description'!$B$9+$F561,"")</f>
        <v>20</v>
      </c>
      <c r="N561" s="0" t="n">
        <f aca="false">IF($A561&lt;&gt;"",IF(VLOOKUP($B561,LineNames!$A$2:$C$111,3,0)="Yes",1,0),"")</f>
        <v>0</v>
      </c>
      <c r="O561" s="0" t="n">
        <f aca="false">IF($A561&lt;&gt;"",($H561-1)*'Project Description'!$B$10+$C561,"")</f>
        <v>80</v>
      </c>
    </row>
    <row collapsed="false" customFormat="false" customHeight="true" hidden="false" ht="13.3" outlineLevel="0" r="562">
      <c r="A562" s="0" t="n">
        <f aca="false">IF(d110cc_csv!$A562&lt;&gt;"",d110cc_csv!$A562,"")</f>
        <v>561</v>
      </c>
      <c r="B562" s="0" t="n">
        <f aca="false">IF($A562&lt;&gt;"",d110cc_csv!$C562,"")</f>
        <v>1</v>
      </c>
      <c r="C562" s="0" t="n">
        <f aca="false">IF($A562&lt;&gt;"",d110cc_csv!$D562,"")</f>
        <v>1</v>
      </c>
      <c r="D562" s="0" t="n">
        <f aca="false">IF($A562&lt;&gt;"",d110cc_csv!$E562,"")</f>
        <v>57</v>
      </c>
      <c r="E562" s="0" t="n">
        <f aca="false">IF($A562&lt;&gt;"",d110cc_csv!$F562,"")</f>
        <v>5</v>
      </c>
      <c r="F562" s="0" t="n">
        <f aca="false">IF($A562&lt;&gt;"",IF(MOD($C562,'Project Description'!$B$9)=0,'Project Description'!$B$9,MOD($C562,'Project Description'!$B$9)),"")</f>
        <v>1</v>
      </c>
      <c r="G562" s="0" t="n">
        <f aca="false">IF($A562&lt;&gt;"",IF(MOD($D562,'Project Description'!$B$7)=0,'Project Description'!$B$7,MOD($D562,'Project Description'!$B$7)),"")</f>
        <v>1</v>
      </c>
      <c r="H562" s="0" t="n">
        <f aca="false">IF($A562&lt;&gt;"",IF(MOD($D562,'Project Description'!$B$8)=0,'Project Description'!$B$8,MOD($D562,'Project Description'!$B$8)),"")</f>
        <v>9</v>
      </c>
      <c r="I562" s="0" t="n">
        <f aca="false">IF($A562&lt;&gt;"",ROUNDUP($C562/'Project Description'!$B$9,0),"")</f>
        <v>1</v>
      </c>
      <c r="J562" s="0" t="n">
        <f aca="false">IF($A562&lt;&gt;"",IF(MOD($A562,'Project Description'!$B$19)=0,'Project Description'!$B$19,MOD($A562,'Project Description'!$B$19)),"")</f>
        <v>1</v>
      </c>
      <c r="K562" s="16" t="n">
        <f aca="false">IF($A562&lt;&gt;"",ROUNDUP(D562/'Project Description'!$B$7,0),"")</f>
        <v>15</v>
      </c>
      <c r="L562" s="0" t="n">
        <f aca="false">IF($A562&lt;&gt;"",(K562-1)*'Project Description'!$B$17+I562,"")</f>
        <v>29</v>
      </c>
      <c r="M562" s="0" t="n">
        <f aca="false">IF($A562&lt;&gt;"",($G562-1)*'Project Description'!$B$9+$F562,"")</f>
        <v>1</v>
      </c>
      <c r="N562" s="0" t="n">
        <f aca="false">IF($A562&lt;&gt;"",IF(VLOOKUP($B562,LineNames!$A$2:$C$111,3,0)="Yes",1,0),"")</f>
        <v>0</v>
      </c>
      <c r="O562" s="0" t="n">
        <f aca="false">IF($A562&lt;&gt;"",($H562-1)*'Project Description'!$B$10+$C562,"")</f>
        <v>81</v>
      </c>
    </row>
    <row collapsed="false" customFormat="false" customHeight="true" hidden="false" ht="13.3" outlineLevel="0" r="563">
      <c r="A563" s="0" t="n">
        <f aca="false">IF(d110cc_csv!$A563&lt;&gt;"",d110cc_csv!$A563,"")</f>
        <v>562</v>
      </c>
      <c r="B563" s="0" t="n">
        <f aca="false">IF($A563&lt;&gt;"",d110cc_csv!$C563,"")</f>
        <v>110</v>
      </c>
      <c r="C563" s="0" t="n">
        <f aca="false">IF($A563&lt;&gt;"",d110cc_csv!$D563,"")</f>
        <v>2</v>
      </c>
      <c r="D563" s="0" t="n">
        <f aca="false">IF($A563&lt;&gt;"",d110cc_csv!$E563,"")</f>
        <v>57</v>
      </c>
      <c r="E563" s="0" t="n">
        <f aca="false">IF($A563&lt;&gt;"",d110cc_csv!$F563,"")</f>
        <v>5</v>
      </c>
      <c r="F563" s="0" t="n">
        <f aca="false">IF($A563&lt;&gt;"",IF(MOD($C563,'Project Description'!$B$9)=0,'Project Description'!$B$9,MOD($C563,'Project Description'!$B$9)),"")</f>
        <v>2</v>
      </c>
      <c r="G563" s="0" t="n">
        <f aca="false">IF($A563&lt;&gt;"",IF(MOD($D563,'Project Description'!$B$7)=0,'Project Description'!$B$7,MOD($D563,'Project Description'!$B$7)),"")</f>
        <v>1</v>
      </c>
      <c r="H563" s="0" t="n">
        <f aca="false">IF($A563&lt;&gt;"",IF(MOD($D563,'Project Description'!$B$8)=0,'Project Description'!$B$8,MOD($D563,'Project Description'!$B$8)),"")</f>
        <v>9</v>
      </c>
      <c r="I563" s="0" t="n">
        <f aca="false">IF($A563&lt;&gt;"",ROUNDUP($C563/'Project Description'!$B$9,0),"")</f>
        <v>1</v>
      </c>
      <c r="J563" s="0" t="n">
        <f aca="false">IF($A563&lt;&gt;"",IF(MOD($A563,'Project Description'!$B$19)=0,'Project Description'!$B$19,MOD($A563,'Project Description'!$B$19)),"")</f>
        <v>2</v>
      </c>
      <c r="K563" s="16" t="n">
        <f aca="false">IF($A563&lt;&gt;"",ROUNDUP(D563/'Project Description'!$B$7,0),"")</f>
        <v>15</v>
      </c>
      <c r="L563" s="0" t="n">
        <f aca="false">IF($A563&lt;&gt;"",(K563-1)*'Project Description'!$B$17+I563,"")</f>
        <v>29</v>
      </c>
      <c r="M563" s="0" t="n">
        <f aca="false">IF($A563&lt;&gt;"",($G563-1)*'Project Description'!$B$9+$F563,"")</f>
        <v>2</v>
      </c>
      <c r="N563" s="0" t="n">
        <f aca="false">IF($A563&lt;&gt;"",IF(VLOOKUP($B563,LineNames!$A$2:$C$111,3,0)="Yes",1,0),"")</f>
        <v>1</v>
      </c>
      <c r="O563" s="0" t="n">
        <f aca="false">IF($A563&lt;&gt;"",($H563-1)*'Project Description'!$B$10+$C563,"")</f>
        <v>82</v>
      </c>
    </row>
    <row collapsed="false" customFormat="false" customHeight="true" hidden="false" ht="13.3" outlineLevel="0" r="564">
      <c r="A564" s="0" t="n">
        <f aca="false">IF(d110cc_csv!$A564&lt;&gt;"",d110cc_csv!$A564,"")</f>
        <v>563</v>
      </c>
      <c r="B564" s="0" t="n">
        <f aca="false">IF($A564&lt;&gt;"",d110cc_csv!$C564,"")</f>
        <v>54</v>
      </c>
      <c r="C564" s="0" t="n">
        <f aca="false">IF($A564&lt;&gt;"",d110cc_csv!$D564,"")</f>
        <v>3</v>
      </c>
      <c r="D564" s="0" t="n">
        <f aca="false">IF($A564&lt;&gt;"",d110cc_csv!$E564,"")</f>
        <v>57</v>
      </c>
      <c r="E564" s="0" t="n">
        <f aca="false">IF($A564&lt;&gt;"",d110cc_csv!$F564,"")</f>
        <v>5</v>
      </c>
      <c r="F564" s="0" t="n">
        <f aca="false">IF($A564&lt;&gt;"",IF(MOD($C564,'Project Description'!$B$9)=0,'Project Description'!$B$9,MOD($C564,'Project Description'!$B$9)),"")</f>
        <v>3</v>
      </c>
      <c r="G564" s="0" t="n">
        <f aca="false">IF($A564&lt;&gt;"",IF(MOD($D564,'Project Description'!$B$7)=0,'Project Description'!$B$7,MOD($D564,'Project Description'!$B$7)),"")</f>
        <v>1</v>
      </c>
      <c r="H564" s="0" t="n">
        <f aca="false">IF($A564&lt;&gt;"",IF(MOD($D564,'Project Description'!$B$8)=0,'Project Description'!$B$8,MOD($D564,'Project Description'!$B$8)),"")</f>
        <v>9</v>
      </c>
      <c r="I564" s="0" t="n">
        <f aca="false">IF($A564&lt;&gt;"",ROUNDUP($C564/'Project Description'!$B$9,0),"")</f>
        <v>1</v>
      </c>
      <c r="J564" s="0" t="n">
        <f aca="false">IF($A564&lt;&gt;"",IF(MOD($A564,'Project Description'!$B$19)=0,'Project Description'!$B$19,MOD($A564,'Project Description'!$B$19)),"")</f>
        <v>3</v>
      </c>
      <c r="K564" s="16" t="n">
        <f aca="false">IF($A564&lt;&gt;"",ROUNDUP(D564/'Project Description'!$B$7,0),"")</f>
        <v>15</v>
      </c>
      <c r="L564" s="0" t="n">
        <f aca="false">IF($A564&lt;&gt;"",(K564-1)*'Project Description'!$B$17+I564,"")</f>
        <v>29</v>
      </c>
      <c r="M564" s="0" t="n">
        <f aca="false">IF($A564&lt;&gt;"",($G564-1)*'Project Description'!$B$9+$F564,"")</f>
        <v>3</v>
      </c>
      <c r="N564" s="0" t="n">
        <f aca="false">IF($A564&lt;&gt;"",IF(VLOOKUP($B564,LineNames!$A$2:$C$111,3,0)="Yes",1,0),"")</f>
        <v>0</v>
      </c>
      <c r="O564" s="0" t="n">
        <f aca="false">IF($A564&lt;&gt;"",($H564-1)*'Project Description'!$B$10+$C564,"")</f>
        <v>83</v>
      </c>
    </row>
    <row collapsed="false" customFormat="false" customHeight="true" hidden="false" ht="13.3" outlineLevel="0" r="565">
      <c r="A565" s="0" t="n">
        <f aca="false">IF(d110cc_csv!$A565&lt;&gt;"",d110cc_csv!$A565,"")</f>
        <v>564</v>
      </c>
      <c r="B565" s="0" t="n">
        <f aca="false">IF($A565&lt;&gt;"",d110cc_csv!$C565,"")</f>
        <v>56</v>
      </c>
      <c r="C565" s="0" t="n">
        <f aca="false">IF($A565&lt;&gt;"",d110cc_csv!$D565,"")</f>
        <v>4</v>
      </c>
      <c r="D565" s="0" t="n">
        <f aca="false">IF($A565&lt;&gt;"",d110cc_csv!$E565,"")</f>
        <v>57</v>
      </c>
      <c r="E565" s="0" t="n">
        <f aca="false">IF($A565&lt;&gt;"",d110cc_csv!$F565,"")</f>
        <v>5</v>
      </c>
      <c r="F565" s="0" t="n">
        <f aca="false">IF($A565&lt;&gt;"",IF(MOD($C565,'Project Description'!$B$9)=0,'Project Description'!$B$9,MOD($C565,'Project Description'!$B$9)),"")</f>
        <v>4</v>
      </c>
      <c r="G565" s="0" t="n">
        <f aca="false">IF($A565&lt;&gt;"",IF(MOD($D565,'Project Description'!$B$7)=0,'Project Description'!$B$7,MOD($D565,'Project Description'!$B$7)),"")</f>
        <v>1</v>
      </c>
      <c r="H565" s="0" t="n">
        <f aca="false">IF($A565&lt;&gt;"",IF(MOD($D565,'Project Description'!$B$8)=0,'Project Description'!$B$8,MOD($D565,'Project Description'!$B$8)),"")</f>
        <v>9</v>
      </c>
      <c r="I565" s="0" t="n">
        <f aca="false">IF($A565&lt;&gt;"",ROUNDUP($C565/'Project Description'!$B$9,0),"")</f>
        <v>1</v>
      </c>
      <c r="J565" s="0" t="n">
        <f aca="false">IF($A565&lt;&gt;"",IF(MOD($A565,'Project Description'!$B$19)=0,'Project Description'!$B$19,MOD($A565,'Project Description'!$B$19)),"")</f>
        <v>4</v>
      </c>
      <c r="K565" s="16" t="n">
        <f aca="false">IF($A565&lt;&gt;"",ROUNDUP(D565/'Project Description'!$B$7,0),"")</f>
        <v>15</v>
      </c>
      <c r="L565" s="0" t="n">
        <f aca="false">IF($A565&lt;&gt;"",(K565-1)*'Project Description'!$B$17+I565,"")</f>
        <v>29</v>
      </c>
      <c r="M565" s="0" t="n">
        <f aca="false">IF($A565&lt;&gt;"",($G565-1)*'Project Description'!$B$9+$F565,"")</f>
        <v>4</v>
      </c>
      <c r="N565" s="0" t="n">
        <f aca="false">IF($A565&lt;&gt;"",IF(VLOOKUP($B565,LineNames!$A$2:$C$111,3,0)="Yes",1,0),"")</f>
        <v>0</v>
      </c>
      <c r="O565" s="0" t="n">
        <f aca="false">IF($A565&lt;&gt;"",($H565-1)*'Project Description'!$B$10+$C565,"")</f>
        <v>84</v>
      </c>
    </row>
    <row collapsed="false" customFormat="false" customHeight="true" hidden="false" ht="13.3" outlineLevel="0" r="566">
      <c r="A566" s="0" t="n">
        <f aca="false">IF(d110cc_csv!$A566&lt;&gt;"",d110cc_csv!$A566,"")</f>
        <v>565</v>
      </c>
      <c r="B566" s="0" t="n">
        <f aca="false">IF($A566&lt;&gt;"",d110cc_csv!$C566,"")</f>
        <v>62</v>
      </c>
      <c r="C566" s="0" t="n">
        <f aca="false">IF($A566&lt;&gt;"",d110cc_csv!$D566,"")</f>
        <v>5</v>
      </c>
      <c r="D566" s="0" t="n">
        <f aca="false">IF($A566&lt;&gt;"",d110cc_csv!$E566,"")</f>
        <v>57</v>
      </c>
      <c r="E566" s="0" t="n">
        <f aca="false">IF($A566&lt;&gt;"",d110cc_csv!$F566,"")</f>
        <v>5</v>
      </c>
      <c r="F566" s="0" t="n">
        <f aca="false">IF($A566&lt;&gt;"",IF(MOD($C566,'Project Description'!$B$9)=0,'Project Description'!$B$9,MOD($C566,'Project Description'!$B$9)),"")</f>
        <v>5</v>
      </c>
      <c r="G566" s="0" t="n">
        <f aca="false">IF($A566&lt;&gt;"",IF(MOD($D566,'Project Description'!$B$7)=0,'Project Description'!$B$7,MOD($D566,'Project Description'!$B$7)),"")</f>
        <v>1</v>
      </c>
      <c r="H566" s="0" t="n">
        <f aca="false">IF($A566&lt;&gt;"",IF(MOD($D566,'Project Description'!$B$8)=0,'Project Description'!$B$8,MOD($D566,'Project Description'!$B$8)),"")</f>
        <v>9</v>
      </c>
      <c r="I566" s="0" t="n">
        <f aca="false">IF($A566&lt;&gt;"",ROUNDUP($C566/'Project Description'!$B$9,0),"")</f>
        <v>1</v>
      </c>
      <c r="J566" s="0" t="n">
        <f aca="false">IF($A566&lt;&gt;"",IF(MOD($A566,'Project Description'!$B$19)=0,'Project Description'!$B$19,MOD($A566,'Project Description'!$B$19)),"")</f>
        <v>5</v>
      </c>
      <c r="K566" s="16" t="n">
        <f aca="false">IF($A566&lt;&gt;"",ROUNDUP(D566/'Project Description'!$B$7,0),"")</f>
        <v>15</v>
      </c>
      <c r="L566" s="0" t="n">
        <f aca="false">IF($A566&lt;&gt;"",(K566-1)*'Project Description'!$B$17+I566,"")</f>
        <v>29</v>
      </c>
      <c r="M566" s="0" t="n">
        <f aca="false">IF($A566&lt;&gt;"",($G566-1)*'Project Description'!$B$9+$F566,"")</f>
        <v>5</v>
      </c>
      <c r="N566" s="0" t="n">
        <f aca="false">IF($A566&lt;&gt;"",IF(VLOOKUP($B566,LineNames!$A$2:$C$111,3,0)="Yes",1,0),"")</f>
        <v>0</v>
      </c>
      <c r="O566" s="0" t="n">
        <f aca="false">IF($A566&lt;&gt;"",($H566-1)*'Project Description'!$B$10+$C566,"")</f>
        <v>85</v>
      </c>
    </row>
    <row collapsed="false" customFormat="false" customHeight="true" hidden="false" ht="13.3" outlineLevel="0" r="567">
      <c r="A567" s="0" t="n">
        <f aca="false">IF(d110cc_csv!$A567&lt;&gt;"",d110cc_csv!$A567,"")</f>
        <v>566</v>
      </c>
      <c r="B567" s="0" t="n">
        <f aca="false">IF($A567&lt;&gt;"",d110cc_csv!$C567,"")</f>
        <v>97</v>
      </c>
      <c r="C567" s="0" t="n">
        <f aca="false">IF($A567&lt;&gt;"",d110cc_csv!$D567,"")</f>
        <v>6</v>
      </c>
      <c r="D567" s="0" t="n">
        <f aca="false">IF($A567&lt;&gt;"",d110cc_csv!$E567,"")</f>
        <v>57</v>
      </c>
      <c r="E567" s="0" t="n">
        <f aca="false">IF($A567&lt;&gt;"",d110cc_csv!$F567,"")</f>
        <v>5</v>
      </c>
      <c r="F567" s="0" t="n">
        <f aca="false">IF($A567&lt;&gt;"",IF(MOD($C567,'Project Description'!$B$9)=0,'Project Description'!$B$9,MOD($C567,'Project Description'!$B$9)),"")</f>
        <v>1</v>
      </c>
      <c r="G567" s="0" t="n">
        <f aca="false">IF($A567&lt;&gt;"",IF(MOD($D567,'Project Description'!$B$7)=0,'Project Description'!$B$7,MOD($D567,'Project Description'!$B$7)),"")</f>
        <v>1</v>
      </c>
      <c r="H567" s="0" t="n">
        <f aca="false">IF($A567&lt;&gt;"",IF(MOD($D567,'Project Description'!$B$8)=0,'Project Description'!$B$8,MOD($D567,'Project Description'!$B$8)),"")</f>
        <v>9</v>
      </c>
      <c r="I567" s="0" t="n">
        <f aca="false">IF($A567&lt;&gt;"",ROUNDUP($C567/'Project Description'!$B$9,0),"")</f>
        <v>2</v>
      </c>
      <c r="J567" s="0" t="n">
        <f aca="false">IF($A567&lt;&gt;"",IF(MOD($A567,'Project Description'!$B$19)=0,'Project Description'!$B$19,MOD($A567,'Project Description'!$B$19)),"")</f>
        <v>6</v>
      </c>
      <c r="K567" s="16" t="n">
        <f aca="false">IF($A567&lt;&gt;"",ROUNDUP(D567/'Project Description'!$B$7,0),"")</f>
        <v>15</v>
      </c>
      <c r="L567" s="0" t="n">
        <f aca="false">IF($A567&lt;&gt;"",(K567-1)*'Project Description'!$B$17+I567,"")</f>
        <v>30</v>
      </c>
      <c r="M567" s="0" t="n">
        <f aca="false">IF($A567&lt;&gt;"",($G567-1)*'Project Description'!$B$9+$F567,"")</f>
        <v>1</v>
      </c>
      <c r="N567" s="0" t="n">
        <f aca="false">IF($A567&lt;&gt;"",IF(VLOOKUP($B567,LineNames!$A$2:$C$111,3,0)="Yes",1,0),"")</f>
        <v>0</v>
      </c>
      <c r="O567" s="0" t="n">
        <f aca="false">IF($A567&lt;&gt;"",($H567-1)*'Project Description'!$B$10+$C567,"")</f>
        <v>86</v>
      </c>
    </row>
    <row collapsed="false" customFormat="false" customHeight="true" hidden="false" ht="13.3" outlineLevel="0" r="568">
      <c r="A568" s="0" t="n">
        <f aca="false">IF(d110cc_csv!$A568&lt;&gt;"",d110cc_csv!$A568,"")</f>
        <v>567</v>
      </c>
      <c r="B568" s="0" t="n">
        <f aca="false">IF($A568&lt;&gt;"",d110cc_csv!$C568,"")</f>
        <v>101</v>
      </c>
      <c r="C568" s="0" t="n">
        <f aca="false">IF($A568&lt;&gt;"",d110cc_csv!$D568,"")</f>
        <v>7</v>
      </c>
      <c r="D568" s="0" t="n">
        <f aca="false">IF($A568&lt;&gt;"",d110cc_csv!$E568,"")</f>
        <v>57</v>
      </c>
      <c r="E568" s="0" t="n">
        <f aca="false">IF($A568&lt;&gt;"",d110cc_csv!$F568,"")</f>
        <v>5</v>
      </c>
      <c r="F568" s="0" t="n">
        <f aca="false">IF($A568&lt;&gt;"",IF(MOD($C568,'Project Description'!$B$9)=0,'Project Description'!$B$9,MOD($C568,'Project Description'!$B$9)),"")</f>
        <v>2</v>
      </c>
      <c r="G568" s="0" t="n">
        <f aca="false">IF($A568&lt;&gt;"",IF(MOD($D568,'Project Description'!$B$7)=0,'Project Description'!$B$7,MOD($D568,'Project Description'!$B$7)),"")</f>
        <v>1</v>
      </c>
      <c r="H568" s="0" t="n">
        <f aca="false">IF($A568&lt;&gt;"",IF(MOD($D568,'Project Description'!$B$8)=0,'Project Description'!$B$8,MOD($D568,'Project Description'!$B$8)),"")</f>
        <v>9</v>
      </c>
      <c r="I568" s="0" t="n">
        <f aca="false">IF($A568&lt;&gt;"",ROUNDUP($C568/'Project Description'!$B$9,0),"")</f>
        <v>2</v>
      </c>
      <c r="J568" s="0" t="n">
        <f aca="false">IF($A568&lt;&gt;"",IF(MOD($A568,'Project Description'!$B$19)=0,'Project Description'!$B$19,MOD($A568,'Project Description'!$B$19)),"")</f>
        <v>7</v>
      </c>
      <c r="K568" s="16" t="n">
        <f aca="false">IF($A568&lt;&gt;"",ROUNDUP(D568/'Project Description'!$B$7,0),"")</f>
        <v>15</v>
      </c>
      <c r="L568" s="0" t="n">
        <f aca="false">IF($A568&lt;&gt;"",(K568-1)*'Project Description'!$B$17+I568,"")</f>
        <v>30</v>
      </c>
      <c r="M568" s="0" t="n">
        <f aca="false">IF($A568&lt;&gt;"",($G568-1)*'Project Description'!$B$9+$F568,"")</f>
        <v>2</v>
      </c>
      <c r="N568" s="0" t="n">
        <f aca="false">IF($A568&lt;&gt;"",IF(VLOOKUP($B568,LineNames!$A$2:$C$111,3,0)="Yes",1,0),"")</f>
        <v>0</v>
      </c>
      <c r="O568" s="0" t="n">
        <f aca="false">IF($A568&lt;&gt;"",($H568-1)*'Project Description'!$B$10+$C568,"")</f>
        <v>87</v>
      </c>
    </row>
    <row collapsed="false" customFormat="false" customHeight="true" hidden="false" ht="13.3" outlineLevel="0" r="569">
      <c r="A569" s="0" t="n">
        <f aca="false">IF(d110cc_csv!$A569&lt;&gt;"",d110cc_csv!$A569,"")</f>
        <v>568</v>
      </c>
      <c r="B569" s="0" t="n">
        <f aca="false">IF($A569&lt;&gt;"",d110cc_csv!$C569,"")</f>
        <v>18</v>
      </c>
      <c r="C569" s="0" t="n">
        <f aca="false">IF($A569&lt;&gt;"",d110cc_csv!$D569,"")</f>
        <v>8</v>
      </c>
      <c r="D569" s="0" t="n">
        <f aca="false">IF($A569&lt;&gt;"",d110cc_csv!$E569,"")</f>
        <v>57</v>
      </c>
      <c r="E569" s="0" t="n">
        <f aca="false">IF($A569&lt;&gt;"",d110cc_csv!$F569,"")</f>
        <v>5</v>
      </c>
      <c r="F569" s="0" t="n">
        <f aca="false">IF($A569&lt;&gt;"",IF(MOD($C569,'Project Description'!$B$9)=0,'Project Description'!$B$9,MOD($C569,'Project Description'!$B$9)),"")</f>
        <v>3</v>
      </c>
      <c r="G569" s="0" t="n">
        <f aca="false">IF($A569&lt;&gt;"",IF(MOD($D569,'Project Description'!$B$7)=0,'Project Description'!$B$7,MOD($D569,'Project Description'!$B$7)),"")</f>
        <v>1</v>
      </c>
      <c r="H569" s="0" t="n">
        <f aca="false">IF($A569&lt;&gt;"",IF(MOD($D569,'Project Description'!$B$8)=0,'Project Description'!$B$8,MOD($D569,'Project Description'!$B$8)),"")</f>
        <v>9</v>
      </c>
      <c r="I569" s="0" t="n">
        <f aca="false">IF($A569&lt;&gt;"",ROUNDUP($C569/'Project Description'!$B$9,0),"")</f>
        <v>2</v>
      </c>
      <c r="J569" s="0" t="n">
        <f aca="false">IF($A569&lt;&gt;"",IF(MOD($A569,'Project Description'!$B$19)=0,'Project Description'!$B$19,MOD($A569,'Project Description'!$B$19)),"")</f>
        <v>8</v>
      </c>
      <c r="K569" s="16" t="n">
        <f aca="false">IF($A569&lt;&gt;"",ROUNDUP(D569/'Project Description'!$B$7,0),"")</f>
        <v>15</v>
      </c>
      <c r="L569" s="0" t="n">
        <f aca="false">IF($A569&lt;&gt;"",(K569-1)*'Project Description'!$B$17+I569,"")</f>
        <v>30</v>
      </c>
      <c r="M569" s="0" t="n">
        <f aca="false">IF($A569&lt;&gt;"",($G569-1)*'Project Description'!$B$9+$F569,"")</f>
        <v>3</v>
      </c>
      <c r="N569" s="0" t="n">
        <f aca="false">IF($A569&lt;&gt;"",IF(VLOOKUP($B569,LineNames!$A$2:$C$111,3,0)="Yes",1,0),"")</f>
        <v>0</v>
      </c>
      <c r="O569" s="0" t="n">
        <f aca="false">IF($A569&lt;&gt;"",($H569-1)*'Project Description'!$B$10+$C569,"")</f>
        <v>88</v>
      </c>
    </row>
    <row collapsed="false" customFormat="false" customHeight="true" hidden="false" ht="13.3" outlineLevel="0" r="570">
      <c r="A570" s="0" t="n">
        <f aca="false">IF(d110cc_csv!$A570&lt;&gt;"",d110cc_csv!$A570,"")</f>
        <v>569</v>
      </c>
      <c r="B570" s="0" t="n">
        <f aca="false">IF($A570&lt;&gt;"",d110cc_csv!$C570,"")</f>
        <v>46</v>
      </c>
      <c r="C570" s="0" t="n">
        <f aca="false">IF($A570&lt;&gt;"",d110cc_csv!$D570,"")</f>
        <v>9</v>
      </c>
      <c r="D570" s="0" t="n">
        <f aca="false">IF($A570&lt;&gt;"",d110cc_csv!$E570,"")</f>
        <v>57</v>
      </c>
      <c r="E570" s="0" t="n">
        <f aca="false">IF($A570&lt;&gt;"",d110cc_csv!$F570,"")</f>
        <v>5</v>
      </c>
      <c r="F570" s="0" t="n">
        <f aca="false">IF($A570&lt;&gt;"",IF(MOD($C570,'Project Description'!$B$9)=0,'Project Description'!$B$9,MOD($C570,'Project Description'!$B$9)),"")</f>
        <v>4</v>
      </c>
      <c r="G570" s="0" t="n">
        <f aca="false">IF($A570&lt;&gt;"",IF(MOD($D570,'Project Description'!$B$7)=0,'Project Description'!$B$7,MOD($D570,'Project Description'!$B$7)),"")</f>
        <v>1</v>
      </c>
      <c r="H570" s="0" t="n">
        <f aca="false">IF($A570&lt;&gt;"",IF(MOD($D570,'Project Description'!$B$8)=0,'Project Description'!$B$8,MOD($D570,'Project Description'!$B$8)),"")</f>
        <v>9</v>
      </c>
      <c r="I570" s="0" t="n">
        <f aca="false">IF($A570&lt;&gt;"",ROUNDUP($C570/'Project Description'!$B$9,0),"")</f>
        <v>2</v>
      </c>
      <c r="J570" s="0" t="n">
        <f aca="false">IF($A570&lt;&gt;"",IF(MOD($A570,'Project Description'!$B$19)=0,'Project Description'!$B$19,MOD($A570,'Project Description'!$B$19)),"")</f>
        <v>9</v>
      </c>
      <c r="K570" s="16" t="n">
        <f aca="false">IF($A570&lt;&gt;"",ROUNDUP(D570/'Project Description'!$B$7,0),"")</f>
        <v>15</v>
      </c>
      <c r="L570" s="0" t="n">
        <f aca="false">IF($A570&lt;&gt;"",(K570-1)*'Project Description'!$B$17+I570,"")</f>
        <v>30</v>
      </c>
      <c r="M570" s="0" t="n">
        <f aca="false">IF($A570&lt;&gt;"",($G570-1)*'Project Description'!$B$9+$F570,"")</f>
        <v>4</v>
      </c>
      <c r="N570" s="0" t="n">
        <f aca="false">IF($A570&lt;&gt;"",IF(VLOOKUP($B570,LineNames!$A$2:$C$111,3,0)="Yes",1,0),"")</f>
        <v>0</v>
      </c>
      <c r="O570" s="0" t="n">
        <f aca="false">IF($A570&lt;&gt;"",($H570-1)*'Project Description'!$B$10+$C570,"")</f>
        <v>89</v>
      </c>
    </row>
    <row collapsed="false" customFormat="false" customHeight="true" hidden="false" ht="13.3" outlineLevel="0" r="571">
      <c r="A571" s="0" t="n">
        <f aca="false">IF(d110cc_csv!$A571&lt;&gt;"",d110cc_csv!$A571,"")</f>
        <v>570</v>
      </c>
      <c r="B571" s="0" t="n">
        <f aca="false">IF($A571&lt;&gt;"",d110cc_csv!$C571,"")</f>
        <v>10</v>
      </c>
      <c r="C571" s="0" t="n">
        <f aca="false">IF($A571&lt;&gt;"",d110cc_csv!$D571,"")</f>
        <v>10</v>
      </c>
      <c r="D571" s="0" t="n">
        <f aca="false">IF($A571&lt;&gt;"",d110cc_csv!$E571,"")</f>
        <v>57</v>
      </c>
      <c r="E571" s="0" t="n">
        <f aca="false">IF($A571&lt;&gt;"",d110cc_csv!$F571,"")</f>
        <v>5</v>
      </c>
      <c r="F571" s="0" t="n">
        <f aca="false">IF($A571&lt;&gt;"",IF(MOD($C571,'Project Description'!$B$9)=0,'Project Description'!$B$9,MOD($C571,'Project Description'!$B$9)),"")</f>
        <v>5</v>
      </c>
      <c r="G571" s="0" t="n">
        <f aca="false">IF($A571&lt;&gt;"",IF(MOD($D571,'Project Description'!$B$7)=0,'Project Description'!$B$7,MOD($D571,'Project Description'!$B$7)),"")</f>
        <v>1</v>
      </c>
      <c r="H571" s="0" t="n">
        <f aca="false">IF($A571&lt;&gt;"",IF(MOD($D571,'Project Description'!$B$8)=0,'Project Description'!$B$8,MOD($D571,'Project Description'!$B$8)),"")</f>
        <v>9</v>
      </c>
      <c r="I571" s="0" t="n">
        <f aca="false">IF($A571&lt;&gt;"",ROUNDUP($C571/'Project Description'!$B$9,0),"")</f>
        <v>2</v>
      </c>
      <c r="J571" s="0" t="n">
        <f aca="false">IF($A571&lt;&gt;"",IF(MOD($A571,'Project Description'!$B$19)=0,'Project Description'!$B$19,MOD($A571,'Project Description'!$B$19)),"")</f>
        <v>10</v>
      </c>
      <c r="K571" s="16" t="n">
        <f aca="false">IF($A571&lt;&gt;"",ROUNDUP(D571/'Project Description'!$B$7,0),"")</f>
        <v>15</v>
      </c>
      <c r="L571" s="0" t="n">
        <f aca="false">IF($A571&lt;&gt;"",(K571-1)*'Project Description'!$B$17+I571,"")</f>
        <v>30</v>
      </c>
      <c r="M571" s="0" t="n">
        <f aca="false">IF($A571&lt;&gt;"",($G571-1)*'Project Description'!$B$9+$F571,"")</f>
        <v>5</v>
      </c>
      <c r="N571" s="0" t="n">
        <f aca="false">IF($A571&lt;&gt;"",IF(VLOOKUP($B571,LineNames!$A$2:$C$111,3,0)="Yes",1,0),"")</f>
        <v>0</v>
      </c>
      <c r="O571" s="0" t="n">
        <f aca="false">IF($A571&lt;&gt;"",($H571-1)*'Project Description'!$B$10+$C571,"")</f>
        <v>90</v>
      </c>
    </row>
    <row collapsed="false" customFormat="false" customHeight="true" hidden="false" ht="13.3" outlineLevel="0" r="572">
      <c r="A572" s="0" t="n">
        <f aca="false">IF(d110cc_csv!$A572&lt;&gt;"",d110cc_csv!$A572,"")</f>
        <v>571</v>
      </c>
      <c r="B572" s="0" t="n">
        <f aca="false">IF($A572&lt;&gt;"",d110cc_csv!$C572,"")</f>
        <v>12</v>
      </c>
      <c r="C572" s="0" t="n">
        <f aca="false">IF($A572&lt;&gt;"",d110cc_csv!$D572,"")</f>
        <v>1</v>
      </c>
      <c r="D572" s="0" t="n">
        <f aca="false">IF($A572&lt;&gt;"",d110cc_csv!$E572,"")</f>
        <v>58</v>
      </c>
      <c r="E572" s="0" t="n">
        <f aca="false">IF($A572&lt;&gt;"",d110cc_csv!$F572,"")</f>
        <v>5</v>
      </c>
      <c r="F572" s="0" t="n">
        <f aca="false">IF($A572&lt;&gt;"",IF(MOD($C572,'Project Description'!$B$9)=0,'Project Description'!$B$9,MOD($C572,'Project Description'!$B$9)),"")</f>
        <v>1</v>
      </c>
      <c r="G572" s="0" t="n">
        <f aca="false">IF($A572&lt;&gt;"",IF(MOD($D572,'Project Description'!$B$7)=0,'Project Description'!$B$7,MOD($D572,'Project Description'!$B$7)),"")</f>
        <v>2</v>
      </c>
      <c r="H572" s="0" t="n">
        <f aca="false">IF($A572&lt;&gt;"",IF(MOD($D572,'Project Description'!$B$8)=0,'Project Description'!$B$8,MOD($D572,'Project Description'!$B$8)),"")</f>
        <v>10</v>
      </c>
      <c r="I572" s="0" t="n">
        <f aca="false">IF($A572&lt;&gt;"",ROUNDUP($C572/'Project Description'!$B$9,0),"")</f>
        <v>1</v>
      </c>
      <c r="J572" s="0" t="n">
        <f aca="false">IF($A572&lt;&gt;"",IF(MOD($A572,'Project Description'!$B$19)=0,'Project Description'!$B$19,MOD($A572,'Project Description'!$B$19)),"")</f>
        <v>11</v>
      </c>
      <c r="K572" s="16" t="n">
        <f aca="false">IF($A572&lt;&gt;"",ROUNDUP(D572/'Project Description'!$B$7,0),"")</f>
        <v>15</v>
      </c>
      <c r="L572" s="0" t="n">
        <f aca="false">IF($A572&lt;&gt;"",(K572-1)*'Project Description'!$B$17+I572,"")</f>
        <v>29</v>
      </c>
      <c r="M572" s="0" t="n">
        <f aca="false">IF($A572&lt;&gt;"",($G572-1)*'Project Description'!$B$9+$F572,"")</f>
        <v>6</v>
      </c>
      <c r="N572" s="0" t="n">
        <f aca="false">IF($A572&lt;&gt;"",IF(VLOOKUP($B572,LineNames!$A$2:$C$111,3,0)="Yes",1,0),"")</f>
        <v>0</v>
      </c>
      <c r="O572" s="0" t="n">
        <f aca="false">IF($A572&lt;&gt;"",($H572-1)*'Project Description'!$B$10+$C572,"")</f>
        <v>91</v>
      </c>
    </row>
    <row collapsed="false" customFormat="false" customHeight="true" hidden="false" ht="13.3" outlineLevel="0" r="573">
      <c r="A573" s="0" t="n">
        <f aca="false">IF(d110cc_csv!$A573&lt;&gt;"",d110cc_csv!$A573,"")</f>
        <v>572</v>
      </c>
      <c r="B573" s="0" t="n">
        <f aca="false">IF($A573&lt;&gt;"",d110cc_csv!$C573,"")</f>
        <v>109</v>
      </c>
      <c r="C573" s="0" t="n">
        <f aca="false">IF($A573&lt;&gt;"",d110cc_csv!$D573,"")</f>
        <v>2</v>
      </c>
      <c r="D573" s="0" t="n">
        <f aca="false">IF($A573&lt;&gt;"",d110cc_csv!$E573,"")</f>
        <v>58</v>
      </c>
      <c r="E573" s="0" t="n">
        <f aca="false">IF($A573&lt;&gt;"",d110cc_csv!$F573,"")</f>
        <v>5</v>
      </c>
      <c r="F573" s="0" t="n">
        <f aca="false">IF($A573&lt;&gt;"",IF(MOD($C573,'Project Description'!$B$9)=0,'Project Description'!$B$9,MOD($C573,'Project Description'!$B$9)),"")</f>
        <v>2</v>
      </c>
      <c r="G573" s="0" t="n">
        <f aca="false">IF($A573&lt;&gt;"",IF(MOD($D573,'Project Description'!$B$7)=0,'Project Description'!$B$7,MOD($D573,'Project Description'!$B$7)),"")</f>
        <v>2</v>
      </c>
      <c r="H573" s="0" t="n">
        <f aca="false">IF($A573&lt;&gt;"",IF(MOD($D573,'Project Description'!$B$8)=0,'Project Description'!$B$8,MOD($D573,'Project Description'!$B$8)),"")</f>
        <v>10</v>
      </c>
      <c r="I573" s="0" t="n">
        <f aca="false">IF($A573&lt;&gt;"",ROUNDUP($C573/'Project Description'!$B$9,0),"")</f>
        <v>1</v>
      </c>
      <c r="J573" s="0" t="n">
        <f aca="false">IF($A573&lt;&gt;"",IF(MOD($A573,'Project Description'!$B$19)=0,'Project Description'!$B$19,MOD($A573,'Project Description'!$B$19)),"")</f>
        <v>12</v>
      </c>
      <c r="K573" s="16" t="n">
        <f aca="false">IF($A573&lt;&gt;"",ROUNDUP(D573/'Project Description'!$B$7,0),"")</f>
        <v>15</v>
      </c>
      <c r="L573" s="0" t="n">
        <f aca="false">IF($A573&lt;&gt;"",(K573-1)*'Project Description'!$B$17+I573,"")</f>
        <v>29</v>
      </c>
      <c r="M573" s="0" t="n">
        <f aca="false">IF($A573&lt;&gt;"",($G573-1)*'Project Description'!$B$9+$F573,"")</f>
        <v>7</v>
      </c>
      <c r="N573" s="0" t="n">
        <f aca="false">IF($A573&lt;&gt;"",IF(VLOOKUP($B573,LineNames!$A$2:$C$111,3,0)="Yes",1,0),"")</f>
        <v>1</v>
      </c>
      <c r="O573" s="0" t="n">
        <f aca="false">IF($A573&lt;&gt;"",($H573-1)*'Project Description'!$B$10+$C573,"")</f>
        <v>92</v>
      </c>
    </row>
    <row collapsed="false" customFormat="false" customHeight="true" hidden="false" ht="13.3" outlineLevel="0" r="574">
      <c r="A574" s="0" t="n">
        <f aca="false">IF(d110cc_csv!$A574&lt;&gt;"",d110cc_csv!$A574,"")</f>
        <v>573</v>
      </c>
      <c r="B574" s="0" t="n">
        <f aca="false">IF($A574&lt;&gt;"",d110cc_csv!$C574,"")</f>
        <v>41</v>
      </c>
      <c r="C574" s="0" t="n">
        <f aca="false">IF($A574&lt;&gt;"",d110cc_csv!$D574,"")</f>
        <v>3</v>
      </c>
      <c r="D574" s="0" t="n">
        <f aca="false">IF($A574&lt;&gt;"",d110cc_csv!$E574,"")</f>
        <v>58</v>
      </c>
      <c r="E574" s="0" t="n">
        <f aca="false">IF($A574&lt;&gt;"",d110cc_csv!$F574,"")</f>
        <v>5</v>
      </c>
      <c r="F574" s="0" t="n">
        <f aca="false">IF($A574&lt;&gt;"",IF(MOD($C574,'Project Description'!$B$9)=0,'Project Description'!$B$9,MOD($C574,'Project Description'!$B$9)),"")</f>
        <v>3</v>
      </c>
      <c r="G574" s="0" t="n">
        <f aca="false">IF($A574&lt;&gt;"",IF(MOD($D574,'Project Description'!$B$7)=0,'Project Description'!$B$7,MOD($D574,'Project Description'!$B$7)),"")</f>
        <v>2</v>
      </c>
      <c r="H574" s="0" t="n">
        <f aca="false">IF($A574&lt;&gt;"",IF(MOD($D574,'Project Description'!$B$8)=0,'Project Description'!$B$8,MOD($D574,'Project Description'!$B$8)),"")</f>
        <v>10</v>
      </c>
      <c r="I574" s="0" t="n">
        <f aca="false">IF($A574&lt;&gt;"",ROUNDUP($C574/'Project Description'!$B$9,0),"")</f>
        <v>1</v>
      </c>
      <c r="J574" s="0" t="n">
        <f aca="false">IF($A574&lt;&gt;"",IF(MOD($A574,'Project Description'!$B$19)=0,'Project Description'!$B$19,MOD($A574,'Project Description'!$B$19)),"")</f>
        <v>13</v>
      </c>
      <c r="K574" s="16" t="n">
        <f aca="false">IF($A574&lt;&gt;"",ROUNDUP(D574/'Project Description'!$B$7,0),"")</f>
        <v>15</v>
      </c>
      <c r="L574" s="0" t="n">
        <f aca="false">IF($A574&lt;&gt;"",(K574-1)*'Project Description'!$B$17+I574,"")</f>
        <v>29</v>
      </c>
      <c r="M574" s="0" t="n">
        <f aca="false">IF($A574&lt;&gt;"",($G574-1)*'Project Description'!$B$9+$F574,"")</f>
        <v>8</v>
      </c>
      <c r="N574" s="0" t="n">
        <f aca="false">IF($A574&lt;&gt;"",IF(VLOOKUP($B574,LineNames!$A$2:$C$111,3,0)="Yes",1,0),"")</f>
        <v>0</v>
      </c>
      <c r="O574" s="0" t="n">
        <f aca="false">IF($A574&lt;&gt;"",($H574-1)*'Project Description'!$B$10+$C574,"")</f>
        <v>93</v>
      </c>
    </row>
    <row collapsed="false" customFormat="false" customHeight="true" hidden="false" ht="13.3" outlineLevel="0" r="575">
      <c r="A575" s="0" t="n">
        <f aca="false">IF(d110cc_csv!$A575&lt;&gt;"",d110cc_csv!$A575,"")</f>
        <v>574</v>
      </c>
      <c r="B575" s="0" t="n">
        <f aca="false">IF($A575&lt;&gt;"",d110cc_csv!$C575,"")</f>
        <v>37</v>
      </c>
      <c r="C575" s="0" t="n">
        <f aca="false">IF($A575&lt;&gt;"",d110cc_csv!$D575,"")</f>
        <v>4</v>
      </c>
      <c r="D575" s="0" t="n">
        <f aca="false">IF($A575&lt;&gt;"",d110cc_csv!$E575,"")</f>
        <v>58</v>
      </c>
      <c r="E575" s="0" t="n">
        <f aca="false">IF($A575&lt;&gt;"",d110cc_csv!$F575,"")</f>
        <v>5</v>
      </c>
      <c r="F575" s="0" t="n">
        <f aca="false">IF($A575&lt;&gt;"",IF(MOD($C575,'Project Description'!$B$9)=0,'Project Description'!$B$9,MOD($C575,'Project Description'!$B$9)),"")</f>
        <v>4</v>
      </c>
      <c r="G575" s="0" t="n">
        <f aca="false">IF($A575&lt;&gt;"",IF(MOD($D575,'Project Description'!$B$7)=0,'Project Description'!$B$7,MOD($D575,'Project Description'!$B$7)),"")</f>
        <v>2</v>
      </c>
      <c r="H575" s="0" t="n">
        <f aca="false">IF($A575&lt;&gt;"",IF(MOD($D575,'Project Description'!$B$8)=0,'Project Description'!$B$8,MOD($D575,'Project Description'!$B$8)),"")</f>
        <v>10</v>
      </c>
      <c r="I575" s="0" t="n">
        <f aca="false">IF($A575&lt;&gt;"",ROUNDUP($C575/'Project Description'!$B$9,0),"")</f>
        <v>1</v>
      </c>
      <c r="J575" s="0" t="n">
        <f aca="false">IF($A575&lt;&gt;"",IF(MOD($A575,'Project Description'!$B$19)=0,'Project Description'!$B$19,MOD($A575,'Project Description'!$B$19)),"")</f>
        <v>14</v>
      </c>
      <c r="K575" s="16" t="n">
        <f aca="false">IF($A575&lt;&gt;"",ROUNDUP(D575/'Project Description'!$B$7,0),"")</f>
        <v>15</v>
      </c>
      <c r="L575" s="0" t="n">
        <f aca="false">IF($A575&lt;&gt;"",(K575-1)*'Project Description'!$B$17+I575,"")</f>
        <v>29</v>
      </c>
      <c r="M575" s="0" t="n">
        <f aca="false">IF($A575&lt;&gt;"",($G575-1)*'Project Description'!$B$9+$F575,"")</f>
        <v>9</v>
      </c>
      <c r="N575" s="0" t="n">
        <f aca="false">IF($A575&lt;&gt;"",IF(VLOOKUP($B575,LineNames!$A$2:$C$111,3,0)="Yes",1,0),"")</f>
        <v>0</v>
      </c>
      <c r="O575" s="0" t="n">
        <f aca="false">IF($A575&lt;&gt;"",($H575-1)*'Project Description'!$B$10+$C575,"")</f>
        <v>94</v>
      </c>
    </row>
    <row collapsed="false" customFormat="false" customHeight="true" hidden="false" ht="13.3" outlineLevel="0" r="576">
      <c r="A576" s="0" t="n">
        <f aca="false">IF(d110cc_csv!$A576&lt;&gt;"",d110cc_csv!$A576,"")</f>
        <v>575</v>
      </c>
      <c r="B576" s="0" t="n">
        <f aca="false">IF($A576&lt;&gt;"",d110cc_csv!$C576,"")</f>
        <v>102</v>
      </c>
      <c r="C576" s="0" t="n">
        <f aca="false">IF($A576&lt;&gt;"",d110cc_csv!$D576,"")</f>
        <v>5</v>
      </c>
      <c r="D576" s="0" t="n">
        <f aca="false">IF($A576&lt;&gt;"",d110cc_csv!$E576,"")</f>
        <v>58</v>
      </c>
      <c r="E576" s="0" t="n">
        <f aca="false">IF($A576&lt;&gt;"",d110cc_csv!$F576,"")</f>
        <v>5</v>
      </c>
      <c r="F576" s="0" t="n">
        <f aca="false">IF($A576&lt;&gt;"",IF(MOD($C576,'Project Description'!$B$9)=0,'Project Description'!$B$9,MOD($C576,'Project Description'!$B$9)),"")</f>
        <v>5</v>
      </c>
      <c r="G576" s="0" t="n">
        <f aca="false">IF($A576&lt;&gt;"",IF(MOD($D576,'Project Description'!$B$7)=0,'Project Description'!$B$7,MOD($D576,'Project Description'!$B$7)),"")</f>
        <v>2</v>
      </c>
      <c r="H576" s="0" t="n">
        <f aca="false">IF($A576&lt;&gt;"",IF(MOD($D576,'Project Description'!$B$8)=0,'Project Description'!$B$8,MOD($D576,'Project Description'!$B$8)),"")</f>
        <v>10</v>
      </c>
      <c r="I576" s="0" t="n">
        <f aca="false">IF($A576&lt;&gt;"",ROUNDUP($C576/'Project Description'!$B$9,0),"")</f>
        <v>1</v>
      </c>
      <c r="J576" s="0" t="n">
        <f aca="false">IF($A576&lt;&gt;"",IF(MOD($A576,'Project Description'!$B$19)=0,'Project Description'!$B$19,MOD($A576,'Project Description'!$B$19)),"")</f>
        <v>15</v>
      </c>
      <c r="K576" s="16" t="n">
        <f aca="false">IF($A576&lt;&gt;"",ROUNDUP(D576/'Project Description'!$B$7,0),"")</f>
        <v>15</v>
      </c>
      <c r="L576" s="0" t="n">
        <f aca="false">IF($A576&lt;&gt;"",(K576-1)*'Project Description'!$B$17+I576,"")</f>
        <v>29</v>
      </c>
      <c r="M576" s="0" t="n">
        <f aca="false">IF($A576&lt;&gt;"",($G576-1)*'Project Description'!$B$9+$F576,"")</f>
        <v>10</v>
      </c>
      <c r="N576" s="0" t="n">
        <f aca="false">IF($A576&lt;&gt;"",IF(VLOOKUP($B576,LineNames!$A$2:$C$111,3,0)="Yes",1,0),"")</f>
        <v>0</v>
      </c>
      <c r="O576" s="0" t="n">
        <f aca="false">IF($A576&lt;&gt;"",($H576-1)*'Project Description'!$B$10+$C576,"")</f>
        <v>95</v>
      </c>
    </row>
    <row collapsed="false" customFormat="false" customHeight="true" hidden="false" ht="13.3" outlineLevel="0" r="577">
      <c r="A577" s="0" t="n">
        <f aca="false">IF(d110cc_csv!$A577&lt;&gt;"",d110cc_csv!$A577,"")</f>
        <v>576</v>
      </c>
      <c r="B577" s="0" t="n">
        <f aca="false">IF($A577&lt;&gt;"",d110cc_csv!$C577,"")</f>
        <v>100</v>
      </c>
      <c r="C577" s="0" t="n">
        <f aca="false">IF($A577&lt;&gt;"",d110cc_csv!$D577,"")</f>
        <v>6</v>
      </c>
      <c r="D577" s="0" t="n">
        <f aca="false">IF($A577&lt;&gt;"",d110cc_csv!$E577,"")</f>
        <v>58</v>
      </c>
      <c r="E577" s="0" t="n">
        <f aca="false">IF($A577&lt;&gt;"",d110cc_csv!$F577,"")</f>
        <v>5</v>
      </c>
      <c r="F577" s="0" t="n">
        <f aca="false">IF($A577&lt;&gt;"",IF(MOD($C577,'Project Description'!$B$9)=0,'Project Description'!$B$9,MOD($C577,'Project Description'!$B$9)),"")</f>
        <v>1</v>
      </c>
      <c r="G577" s="0" t="n">
        <f aca="false">IF($A577&lt;&gt;"",IF(MOD($D577,'Project Description'!$B$7)=0,'Project Description'!$B$7,MOD($D577,'Project Description'!$B$7)),"")</f>
        <v>2</v>
      </c>
      <c r="H577" s="0" t="n">
        <f aca="false">IF($A577&lt;&gt;"",IF(MOD($D577,'Project Description'!$B$8)=0,'Project Description'!$B$8,MOD($D577,'Project Description'!$B$8)),"")</f>
        <v>10</v>
      </c>
      <c r="I577" s="0" t="n">
        <f aca="false">IF($A577&lt;&gt;"",ROUNDUP($C577/'Project Description'!$B$9,0),"")</f>
        <v>2</v>
      </c>
      <c r="J577" s="0" t="n">
        <f aca="false">IF($A577&lt;&gt;"",IF(MOD($A577,'Project Description'!$B$19)=0,'Project Description'!$B$19,MOD($A577,'Project Description'!$B$19)),"")</f>
        <v>16</v>
      </c>
      <c r="K577" s="16" t="n">
        <f aca="false">IF($A577&lt;&gt;"",ROUNDUP(D577/'Project Description'!$B$7,0),"")</f>
        <v>15</v>
      </c>
      <c r="L577" s="0" t="n">
        <f aca="false">IF($A577&lt;&gt;"",(K577-1)*'Project Description'!$B$17+I577,"")</f>
        <v>30</v>
      </c>
      <c r="M577" s="0" t="n">
        <f aca="false">IF($A577&lt;&gt;"",($G577-1)*'Project Description'!$B$9+$F577,"")</f>
        <v>6</v>
      </c>
      <c r="N577" s="0" t="n">
        <f aca="false">IF($A577&lt;&gt;"",IF(VLOOKUP($B577,LineNames!$A$2:$C$111,3,0)="Yes",1,0),"")</f>
        <v>0</v>
      </c>
      <c r="O577" s="0" t="n">
        <f aca="false">IF($A577&lt;&gt;"",($H577-1)*'Project Description'!$B$10+$C577,"")</f>
        <v>96</v>
      </c>
    </row>
    <row collapsed="false" customFormat="false" customHeight="true" hidden="false" ht="13.3" outlineLevel="0" r="578">
      <c r="A578" s="0" t="n">
        <f aca="false">IF(d110cc_csv!$A578&lt;&gt;"",d110cc_csv!$A578,"")</f>
        <v>577</v>
      </c>
      <c r="B578" s="0" t="n">
        <f aca="false">IF($A578&lt;&gt;"",d110cc_csv!$C578,"")</f>
        <v>110</v>
      </c>
      <c r="C578" s="0" t="n">
        <f aca="false">IF($A578&lt;&gt;"",d110cc_csv!$D578,"")</f>
        <v>7</v>
      </c>
      <c r="D578" s="0" t="n">
        <f aca="false">IF($A578&lt;&gt;"",d110cc_csv!$E578,"")</f>
        <v>58</v>
      </c>
      <c r="E578" s="0" t="n">
        <f aca="false">IF($A578&lt;&gt;"",d110cc_csv!$F578,"")</f>
        <v>5</v>
      </c>
      <c r="F578" s="0" t="n">
        <f aca="false">IF($A578&lt;&gt;"",IF(MOD($C578,'Project Description'!$B$9)=0,'Project Description'!$B$9,MOD($C578,'Project Description'!$B$9)),"")</f>
        <v>2</v>
      </c>
      <c r="G578" s="0" t="n">
        <f aca="false">IF($A578&lt;&gt;"",IF(MOD($D578,'Project Description'!$B$7)=0,'Project Description'!$B$7,MOD($D578,'Project Description'!$B$7)),"")</f>
        <v>2</v>
      </c>
      <c r="H578" s="0" t="n">
        <f aca="false">IF($A578&lt;&gt;"",IF(MOD($D578,'Project Description'!$B$8)=0,'Project Description'!$B$8,MOD($D578,'Project Description'!$B$8)),"")</f>
        <v>10</v>
      </c>
      <c r="I578" s="0" t="n">
        <f aca="false">IF($A578&lt;&gt;"",ROUNDUP($C578/'Project Description'!$B$9,0),"")</f>
        <v>2</v>
      </c>
      <c r="J578" s="0" t="n">
        <f aca="false">IF($A578&lt;&gt;"",IF(MOD($A578,'Project Description'!$B$19)=0,'Project Description'!$B$19,MOD($A578,'Project Description'!$B$19)),"")</f>
        <v>17</v>
      </c>
      <c r="K578" s="16" t="n">
        <f aca="false">IF($A578&lt;&gt;"",ROUNDUP(D578/'Project Description'!$B$7,0),"")</f>
        <v>15</v>
      </c>
      <c r="L578" s="0" t="n">
        <f aca="false">IF($A578&lt;&gt;"",(K578-1)*'Project Description'!$B$17+I578,"")</f>
        <v>30</v>
      </c>
      <c r="M578" s="0" t="n">
        <f aca="false">IF($A578&lt;&gt;"",($G578-1)*'Project Description'!$B$9+$F578,"")</f>
        <v>7</v>
      </c>
      <c r="N578" s="0" t="n">
        <f aca="false">IF($A578&lt;&gt;"",IF(VLOOKUP($B578,LineNames!$A$2:$C$111,3,0)="Yes",1,0),"")</f>
        <v>1</v>
      </c>
      <c r="O578" s="0" t="n">
        <f aca="false">IF($A578&lt;&gt;"",($H578-1)*'Project Description'!$B$10+$C578,"")</f>
        <v>97</v>
      </c>
    </row>
    <row collapsed="false" customFormat="false" customHeight="true" hidden="false" ht="13.3" outlineLevel="0" r="579">
      <c r="A579" s="0" t="n">
        <f aca="false">IF(d110cc_csv!$A579&lt;&gt;"",d110cc_csv!$A579,"")</f>
        <v>578</v>
      </c>
      <c r="B579" s="0" t="n">
        <f aca="false">IF($A579&lt;&gt;"",d110cc_csv!$C579,"")</f>
        <v>69</v>
      </c>
      <c r="C579" s="0" t="n">
        <f aca="false">IF($A579&lt;&gt;"",d110cc_csv!$D579,"")</f>
        <v>8</v>
      </c>
      <c r="D579" s="0" t="n">
        <f aca="false">IF($A579&lt;&gt;"",d110cc_csv!$E579,"")</f>
        <v>58</v>
      </c>
      <c r="E579" s="0" t="n">
        <f aca="false">IF($A579&lt;&gt;"",d110cc_csv!$F579,"")</f>
        <v>5</v>
      </c>
      <c r="F579" s="0" t="n">
        <f aca="false">IF($A579&lt;&gt;"",IF(MOD($C579,'Project Description'!$B$9)=0,'Project Description'!$B$9,MOD($C579,'Project Description'!$B$9)),"")</f>
        <v>3</v>
      </c>
      <c r="G579" s="0" t="n">
        <f aca="false">IF($A579&lt;&gt;"",IF(MOD($D579,'Project Description'!$B$7)=0,'Project Description'!$B$7,MOD($D579,'Project Description'!$B$7)),"")</f>
        <v>2</v>
      </c>
      <c r="H579" s="0" t="n">
        <f aca="false">IF($A579&lt;&gt;"",IF(MOD($D579,'Project Description'!$B$8)=0,'Project Description'!$B$8,MOD($D579,'Project Description'!$B$8)),"")</f>
        <v>10</v>
      </c>
      <c r="I579" s="0" t="n">
        <f aca="false">IF($A579&lt;&gt;"",ROUNDUP($C579/'Project Description'!$B$9,0),"")</f>
        <v>2</v>
      </c>
      <c r="J579" s="0" t="n">
        <f aca="false">IF($A579&lt;&gt;"",IF(MOD($A579,'Project Description'!$B$19)=0,'Project Description'!$B$19,MOD($A579,'Project Description'!$B$19)),"")</f>
        <v>18</v>
      </c>
      <c r="K579" s="16" t="n">
        <f aca="false">IF($A579&lt;&gt;"",ROUNDUP(D579/'Project Description'!$B$7,0),"")</f>
        <v>15</v>
      </c>
      <c r="L579" s="0" t="n">
        <f aca="false">IF($A579&lt;&gt;"",(K579-1)*'Project Description'!$B$17+I579,"")</f>
        <v>30</v>
      </c>
      <c r="M579" s="0" t="n">
        <f aca="false">IF($A579&lt;&gt;"",($G579-1)*'Project Description'!$B$9+$F579,"")</f>
        <v>8</v>
      </c>
      <c r="N579" s="0" t="n">
        <f aca="false">IF($A579&lt;&gt;"",IF(VLOOKUP($B579,LineNames!$A$2:$C$111,3,0)="Yes",1,0),"")</f>
        <v>0</v>
      </c>
      <c r="O579" s="0" t="n">
        <f aca="false">IF($A579&lt;&gt;"",($H579-1)*'Project Description'!$B$10+$C579,"")</f>
        <v>98</v>
      </c>
    </row>
    <row collapsed="false" customFormat="false" customHeight="true" hidden="false" ht="13.3" outlineLevel="0" r="580">
      <c r="A580" s="0" t="n">
        <f aca="false">IF(d110cc_csv!$A580&lt;&gt;"",d110cc_csv!$A580,"")</f>
        <v>579</v>
      </c>
      <c r="B580" s="0" t="n">
        <f aca="false">IF($A580&lt;&gt;"",d110cc_csv!$C580,"")</f>
        <v>91</v>
      </c>
      <c r="C580" s="0" t="n">
        <f aca="false">IF($A580&lt;&gt;"",d110cc_csv!$D580,"")</f>
        <v>9</v>
      </c>
      <c r="D580" s="0" t="n">
        <f aca="false">IF($A580&lt;&gt;"",d110cc_csv!$E580,"")</f>
        <v>58</v>
      </c>
      <c r="E580" s="0" t="n">
        <f aca="false">IF($A580&lt;&gt;"",d110cc_csv!$F580,"")</f>
        <v>5</v>
      </c>
      <c r="F580" s="0" t="n">
        <f aca="false">IF($A580&lt;&gt;"",IF(MOD($C580,'Project Description'!$B$9)=0,'Project Description'!$B$9,MOD($C580,'Project Description'!$B$9)),"")</f>
        <v>4</v>
      </c>
      <c r="G580" s="0" t="n">
        <f aca="false">IF($A580&lt;&gt;"",IF(MOD($D580,'Project Description'!$B$7)=0,'Project Description'!$B$7,MOD($D580,'Project Description'!$B$7)),"")</f>
        <v>2</v>
      </c>
      <c r="H580" s="0" t="n">
        <f aca="false">IF($A580&lt;&gt;"",IF(MOD($D580,'Project Description'!$B$8)=0,'Project Description'!$B$8,MOD($D580,'Project Description'!$B$8)),"")</f>
        <v>10</v>
      </c>
      <c r="I580" s="0" t="n">
        <f aca="false">IF($A580&lt;&gt;"",ROUNDUP($C580/'Project Description'!$B$9,0),"")</f>
        <v>2</v>
      </c>
      <c r="J580" s="0" t="n">
        <f aca="false">IF($A580&lt;&gt;"",IF(MOD($A580,'Project Description'!$B$19)=0,'Project Description'!$B$19,MOD($A580,'Project Description'!$B$19)),"")</f>
        <v>19</v>
      </c>
      <c r="K580" s="16" t="n">
        <f aca="false">IF($A580&lt;&gt;"",ROUNDUP(D580/'Project Description'!$B$7,0),"")</f>
        <v>15</v>
      </c>
      <c r="L580" s="0" t="n">
        <f aca="false">IF($A580&lt;&gt;"",(K580-1)*'Project Description'!$B$17+I580,"")</f>
        <v>30</v>
      </c>
      <c r="M580" s="0" t="n">
        <f aca="false">IF($A580&lt;&gt;"",($G580-1)*'Project Description'!$B$9+$F580,"")</f>
        <v>9</v>
      </c>
      <c r="N580" s="0" t="n">
        <f aca="false">IF($A580&lt;&gt;"",IF(VLOOKUP($B580,LineNames!$A$2:$C$111,3,0)="Yes",1,0),"")</f>
        <v>0</v>
      </c>
      <c r="O580" s="0" t="n">
        <f aca="false">IF($A580&lt;&gt;"",($H580-1)*'Project Description'!$B$10+$C580,"")</f>
        <v>99</v>
      </c>
    </row>
    <row collapsed="false" customFormat="false" customHeight="true" hidden="false" ht="13.3" outlineLevel="0" r="581">
      <c r="A581" s="0" t="n">
        <f aca="false">IF(d110cc_csv!$A581&lt;&gt;"",d110cc_csv!$A581,"")</f>
        <v>580</v>
      </c>
      <c r="B581" s="0" t="n">
        <f aca="false">IF($A581&lt;&gt;"",d110cc_csv!$C581,"")</f>
        <v>109</v>
      </c>
      <c r="C581" s="0" t="n">
        <f aca="false">IF($A581&lt;&gt;"",d110cc_csv!$D581,"")</f>
        <v>10</v>
      </c>
      <c r="D581" s="0" t="n">
        <f aca="false">IF($A581&lt;&gt;"",d110cc_csv!$E581,"")</f>
        <v>58</v>
      </c>
      <c r="E581" s="0" t="n">
        <f aca="false">IF($A581&lt;&gt;"",d110cc_csv!$F581,"")</f>
        <v>5</v>
      </c>
      <c r="F581" s="0" t="n">
        <f aca="false">IF($A581&lt;&gt;"",IF(MOD($C581,'Project Description'!$B$9)=0,'Project Description'!$B$9,MOD($C581,'Project Description'!$B$9)),"")</f>
        <v>5</v>
      </c>
      <c r="G581" s="0" t="n">
        <f aca="false">IF($A581&lt;&gt;"",IF(MOD($D581,'Project Description'!$B$7)=0,'Project Description'!$B$7,MOD($D581,'Project Description'!$B$7)),"")</f>
        <v>2</v>
      </c>
      <c r="H581" s="0" t="n">
        <f aca="false">IF($A581&lt;&gt;"",IF(MOD($D581,'Project Description'!$B$8)=0,'Project Description'!$B$8,MOD($D581,'Project Description'!$B$8)),"")</f>
        <v>10</v>
      </c>
      <c r="I581" s="0" t="n">
        <f aca="false">IF($A581&lt;&gt;"",ROUNDUP($C581/'Project Description'!$B$9,0),"")</f>
        <v>2</v>
      </c>
      <c r="J581" s="0" t="n">
        <f aca="false">IF($A581&lt;&gt;"",IF(MOD($A581,'Project Description'!$B$19)=0,'Project Description'!$B$19,MOD($A581,'Project Description'!$B$19)),"")</f>
        <v>20</v>
      </c>
      <c r="K581" s="16" t="n">
        <f aca="false">IF($A581&lt;&gt;"",ROUNDUP(D581/'Project Description'!$B$7,0),"")</f>
        <v>15</v>
      </c>
      <c r="L581" s="0" t="n">
        <f aca="false">IF($A581&lt;&gt;"",(K581-1)*'Project Description'!$B$17+I581,"")</f>
        <v>30</v>
      </c>
      <c r="M581" s="0" t="n">
        <f aca="false">IF($A581&lt;&gt;"",($G581-1)*'Project Description'!$B$9+$F581,"")</f>
        <v>10</v>
      </c>
      <c r="N581" s="0" t="n">
        <f aca="false">IF($A581&lt;&gt;"",IF(VLOOKUP($B581,LineNames!$A$2:$C$111,3,0)="Yes",1,0),"")</f>
        <v>1</v>
      </c>
      <c r="O581" s="0" t="n">
        <f aca="false">IF($A581&lt;&gt;"",($H581-1)*'Project Description'!$B$10+$C581,"")</f>
        <v>100</v>
      </c>
    </row>
    <row collapsed="false" customFormat="false" customHeight="true" hidden="false" ht="13.3" outlineLevel="0" r="582">
      <c r="A582" s="0" t="n">
        <f aca="false">IF(d110cc_csv!$A582&lt;&gt;"",d110cc_csv!$A582,"")</f>
        <v>581</v>
      </c>
      <c r="B582" s="0" t="n">
        <f aca="false">IF($A582&lt;&gt;"",d110cc_csv!$C582,"")</f>
        <v>19</v>
      </c>
      <c r="C582" s="0" t="n">
        <f aca="false">IF($A582&lt;&gt;"",d110cc_csv!$D582,"")</f>
        <v>1</v>
      </c>
      <c r="D582" s="0" t="n">
        <f aca="false">IF($A582&lt;&gt;"",d110cc_csv!$E582,"")</f>
        <v>59</v>
      </c>
      <c r="E582" s="0" t="n">
        <f aca="false">IF($A582&lt;&gt;"",d110cc_csv!$F582,"")</f>
        <v>5</v>
      </c>
      <c r="F582" s="0" t="n">
        <f aca="false">IF($A582&lt;&gt;"",IF(MOD($C582,'Project Description'!$B$9)=0,'Project Description'!$B$9,MOD($C582,'Project Description'!$B$9)),"")</f>
        <v>1</v>
      </c>
      <c r="G582" s="0" t="n">
        <f aca="false">IF($A582&lt;&gt;"",IF(MOD($D582,'Project Description'!$B$7)=0,'Project Description'!$B$7,MOD($D582,'Project Description'!$B$7)),"")</f>
        <v>3</v>
      </c>
      <c r="H582" s="0" t="n">
        <f aca="false">IF($A582&lt;&gt;"",IF(MOD($D582,'Project Description'!$B$8)=0,'Project Description'!$B$8,MOD($D582,'Project Description'!$B$8)),"")</f>
        <v>11</v>
      </c>
      <c r="I582" s="0" t="n">
        <f aca="false">IF($A582&lt;&gt;"",ROUNDUP($C582/'Project Description'!$B$9,0),"")</f>
        <v>1</v>
      </c>
      <c r="J582" s="0" t="n">
        <f aca="false">IF($A582&lt;&gt;"",IF(MOD($A582,'Project Description'!$B$19)=0,'Project Description'!$B$19,MOD($A582,'Project Description'!$B$19)),"")</f>
        <v>21</v>
      </c>
      <c r="K582" s="16" t="n">
        <f aca="false">IF($A582&lt;&gt;"",ROUNDUP(D582/'Project Description'!$B$7,0),"")</f>
        <v>15</v>
      </c>
      <c r="L582" s="0" t="n">
        <f aca="false">IF($A582&lt;&gt;"",(K582-1)*'Project Description'!$B$17+I582,"")</f>
        <v>29</v>
      </c>
      <c r="M582" s="0" t="n">
        <f aca="false">IF($A582&lt;&gt;"",($G582-1)*'Project Description'!$B$9+$F582,"")</f>
        <v>11</v>
      </c>
      <c r="N582" s="0" t="n">
        <f aca="false">IF($A582&lt;&gt;"",IF(VLOOKUP($B582,LineNames!$A$2:$C$111,3,0)="Yes",1,0),"")</f>
        <v>0</v>
      </c>
      <c r="O582" s="0" t="n">
        <f aca="false">IF($A582&lt;&gt;"",($H582-1)*'Project Description'!$B$10+$C582,"")</f>
        <v>101</v>
      </c>
    </row>
    <row collapsed="false" customFormat="false" customHeight="true" hidden="false" ht="13.3" outlineLevel="0" r="583">
      <c r="A583" s="0" t="n">
        <f aca="false">IF(d110cc_csv!$A583&lt;&gt;"",d110cc_csv!$A583,"")</f>
        <v>582</v>
      </c>
      <c r="B583" s="0" t="n">
        <f aca="false">IF($A583&lt;&gt;"",d110cc_csv!$C583,"")</f>
        <v>49</v>
      </c>
      <c r="C583" s="0" t="n">
        <f aca="false">IF($A583&lt;&gt;"",d110cc_csv!$D583,"")</f>
        <v>2</v>
      </c>
      <c r="D583" s="0" t="n">
        <f aca="false">IF($A583&lt;&gt;"",d110cc_csv!$E583,"")</f>
        <v>59</v>
      </c>
      <c r="E583" s="0" t="n">
        <f aca="false">IF($A583&lt;&gt;"",d110cc_csv!$F583,"")</f>
        <v>5</v>
      </c>
      <c r="F583" s="0" t="n">
        <f aca="false">IF($A583&lt;&gt;"",IF(MOD($C583,'Project Description'!$B$9)=0,'Project Description'!$B$9,MOD($C583,'Project Description'!$B$9)),"")</f>
        <v>2</v>
      </c>
      <c r="G583" s="0" t="n">
        <f aca="false">IF($A583&lt;&gt;"",IF(MOD($D583,'Project Description'!$B$7)=0,'Project Description'!$B$7,MOD($D583,'Project Description'!$B$7)),"")</f>
        <v>3</v>
      </c>
      <c r="H583" s="0" t="n">
        <f aca="false">IF($A583&lt;&gt;"",IF(MOD($D583,'Project Description'!$B$8)=0,'Project Description'!$B$8,MOD($D583,'Project Description'!$B$8)),"")</f>
        <v>11</v>
      </c>
      <c r="I583" s="0" t="n">
        <f aca="false">IF($A583&lt;&gt;"",ROUNDUP($C583/'Project Description'!$B$9,0),"")</f>
        <v>1</v>
      </c>
      <c r="J583" s="0" t="n">
        <f aca="false">IF($A583&lt;&gt;"",IF(MOD($A583,'Project Description'!$B$19)=0,'Project Description'!$B$19,MOD($A583,'Project Description'!$B$19)),"")</f>
        <v>22</v>
      </c>
      <c r="K583" s="16" t="n">
        <f aca="false">IF($A583&lt;&gt;"",ROUNDUP(D583/'Project Description'!$B$7,0),"")</f>
        <v>15</v>
      </c>
      <c r="L583" s="0" t="n">
        <f aca="false">IF($A583&lt;&gt;"",(K583-1)*'Project Description'!$B$17+I583,"")</f>
        <v>29</v>
      </c>
      <c r="M583" s="0" t="n">
        <f aca="false">IF($A583&lt;&gt;"",($G583-1)*'Project Description'!$B$9+$F583,"")</f>
        <v>12</v>
      </c>
      <c r="N583" s="0" t="n">
        <f aca="false">IF($A583&lt;&gt;"",IF(VLOOKUP($B583,LineNames!$A$2:$C$111,3,0)="Yes",1,0),"")</f>
        <v>0</v>
      </c>
      <c r="O583" s="0" t="n">
        <f aca="false">IF($A583&lt;&gt;"",($H583-1)*'Project Description'!$B$10+$C583,"")</f>
        <v>102</v>
      </c>
    </row>
    <row collapsed="false" customFormat="false" customHeight="true" hidden="false" ht="13.3" outlineLevel="0" r="584">
      <c r="A584" s="0" t="n">
        <f aca="false">IF(d110cc_csv!$A584&lt;&gt;"",d110cc_csv!$A584,"")</f>
        <v>583</v>
      </c>
      <c r="B584" s="0" t="n">
        <f aca="false">IF($A584&lt;&gt;"",d110cc_csv!$C584,"")</f>
        <v>92</v>
      </c>
      <c r="C584" s="0" t="n">
        <f aca="false">IF($A584&lt;&gt;"",d110cc_csv!$D584,"")</f>
        <v>3</v>
      </c>
      <c r="D584" s="0" t="n">
        <f aca="false">IF($A584&lt;&gt;"",d110cc_csv!$E584,"")</f>
        <v>59</v>
      </c>
      <c r="E584" s="0" t="n">
        <f aca="false">IF($A584&lt;&gt;"",d110cc_csv!$F584,"")</f>
        <v>5</v>
      </c>
      <c r="F584" s="0" t="n">
        <f aca="false">IF($A584&lt;&gt;"",IF(MOD($C584,'Project Description'!$B$9)=0,'Project Description'!$B$9,MOD($C584,'Project Description'!$B$9)),"")</f>
        <v>3</v>
      </c>
      <c r="G584" s="0" t="n">
        <f aca="false">IF($A584&lt;&gt;"",IF(MOD($D584,'Project Description'!$B$7)=0,'Project Description'!$B$7,MOD($D584,'Project Description'!$B$7)),"")</f>
        <v>3</v>
      </c>
      <c r="H584" s="0" t="n">
        <f aca="false">IF($A584&lt;&gt;"",IF(MOD($D584,'Project Description'!$B$8)=0,'Project Description'!$B$8,MOD($D584,'Project Description'!$B$8)),"")</f>
        <v>11</v>
      </c>
      <c r="I584" s="0" t="n">
        <f aca="false">IF($A584&lt;&gt;"",ROUNDUP($C584/'Project Description'!$B$9,0),"")</f>
        <v>1</v>
      </c>
      <c r="J584" s="0" t="n">
        <f aca="false">IF($A584&lt;&gt;"",IF(MOD($A584,'Project Description'!$B$19)=0,'Project Description'!$B$19,MOD($A584,'Project Description'!$B$19)),"")</f>
        <v>23</v>
      </c>
      <c r="K584" s="16" t="n">
        <f aca="false">IF($A584&lt;&gt;"",ROUNDUP(D584/'Project Description'!$B$7,0),"")</f>
        <v>15</v>
      </c>
      <c r="L584" s="0" t="n">
        <f aca="false">IF($A584&lt;&gt;"",(K584-1)*'Project Description'!$B$17+I584,"")</f>
        <v>29</v>
      </c>
      <c r="M584" s="0" t="n">
        <f aca="false">IF($A584&lt;&gt;"",($G584-1)*'Project Description'!$B$9+$F584,"")</f>
        <v>13</v>
      </c>
      <c r="N584" s="0" t="n">
        <f aca="false">IF($A584&lt;&gt;"",IF(VLOOKUP($B584,LineNames!$A$2:$C$111,3,0)="Yes",1,0),"")</f>
        <v>0</v>
      </c>
      <c r="O584" s="0" t="n">
        <f aca="false">IF($A584&lt;&gt;"",($H584-1)*'Project Description'!$B$10+$C584,"")</f>
        <v>103</v>
      </c>
    </row>
    <row collapsed="false" customFormat="false" customHeight="true" hidden="false" ht="13.3" outlineLevel="0" r="585">
      <c r="A585" s="0" t="n">
        <f aca="false">IF(d110cc_csv!$A585&lt;&gt;"",d110cc_csv!$A585,"")</f>
        <v>584</v>
      </c>
      <c r="B585" s="0" t="n">
        <f aca="false">IF($A585&lt;&gt;"",d110cc_csv!$C585,"")</f>
        <v>106</v>
      </c>
      <c r="C585" s="0" t="n">
        <f aca="false">IF($A585&lt;&gt;"",d110cc_csv!$D585,"")</f>
        <v>4</v>
      </c>
      <c r="D585" s="0" t="n">
        <f aca="false">IF($A585&lt;&gt;"",d110cc_csv!$E585,"")</f>
        <v>59</v>
      </c>
      <c r="E585" s="0" t="n">
        <f aca="false">IF($A585&lt;&gt;"",d110cc_csv!$F585,"")</f>
        <v>5</v>
      </c>
      <c r="F585" s="0" t="n">
        <f aca="false">IF($A585&lt;&gt;"",IF(MOD($C585,'Project Description'!$B$9)=0,'Project Description'!$B$9,MOD($C585,'Project Description'!$B$9)),"")</f>
        <v>4</v>
      </c>
      <c r="G585" s="0" t="n">
        <f aca="false">IF($A585&lt;&gt;"",IF(MOD($D585,'Project Description'!$B$7)=0,'Project Description'!$B$7,MOD($D585,'Project Description'!$B$7)),"")</f>
        <v>3</v>
      </c>
      <c r="H585" s="0" t="n">
        <f aca="false">IF($A585&lt;&gt;"",IF(MOD($D585,'Project Description'!$B$8)=0,'Project Description'!$B$8,MOD($D585,'Project Description'!$B$8)),"")</f>
        <v>11</v>
      </c>
      <c r="I585" s="0" t="n">
        <f aca="false">IF($A585&lt;&gt;"",ROUNDUP($C585/'Project Description'!$B$9,0),"")</f>
        <v>1</v>
      </c>
      <c r="J585" s="0" t="n">
        <f aca="false">IF($A585&lt;&gt;"",IF(MOD($A585,'Project Description'!$B$19)=0,'Project Description'!$B$19,MOD($A585,'Project Description'!$B$19)),"")</f>
        <v>24</v>
      </c>
      <c r="K585" s="16" t="n">
        <f aca="false">IF($A585&lt;&gt;"",ROUNDUP(D585/'Project Description'!$B$7,0),"")</f>
        <v>15</v>
      </c>
      <c r="L585" s="0" t="n">
        <f aca="false">IF($A585&lt;&gt;"",(K585-1)*'Project Description'!$B$17+I585,"")</f>
        <v>29</v>
      </c>
      <c r="M585" s="0" t="n">
        <f aca="false">IF($A585&lt;&gt;"",($G585-1)*'Project Description'!$B$9+$F585,"")</f>
        <v>14</v>
      </c>
      <c r="N585" s="0" t="n">
        <f aca="false">IF($A585&lt;&gt;"",IF(VLOOKUP($B585,LineNames!$A$2:$C$111,3,0)="Yes",1,0),"")</f>
        <v>0</v>
      </c>
      <c r="O585" s="0" t="n">
        <f aca="false">IF($A585&lt;&gt;"",($H585-1)*'Project Description'!$B$10+$C585,"")</f>
        <v>104</v>
      </c>
    </row>
    <row collapsed="false" customFormat="false" customHeight="true" hidden="false" ht="13.3" outlineLevel="0" r="586">
      <c r="A586" s="0" t="n">
        <f aca="false">IF(d110cc_csv!$A586&lt;&gt;"",d110cc_csv!$A586,"")</f>
        <v>585</v>
      </c>
      <c r="B586" s="0" t="n">
        <f aca="false">IF($A586&lt;&gt;"",d110cc_csv!$C586,"")</f>
        <v>108</v>
      </c>
      <c r="C586" s="0" t="n">
        <f aca="false">IF($A586&lt;&gt;"",d110cc_csv!$D586,"")</f>
        <v>5</v>
      </c>
      <c r="D586" s="0" t="n">
        <f aca="false">IF($A586&lt;&gt;"",d110cc_csv!$E586,"")</f>
        <v>59</v>
      </c>
      <c r="E586" s="0" t="n">
        <f aca="false">IF($A586&lt;&gt;"",d110cc_csv!$F586,"")</f>
        <v>5</v>
      </c>
      <c r="F586" s="0" t="n">
        <f aca="false">IF($A586&lt;&gt;"",IF(MOD($C586,'Project Description'!$B$9)=0,'Project Description'!$B$9,MOD($C586,'Project Description'!$B$9)),"")</f>
        <v>5</v>
      </c>
      <c r="G586" s="0" t="n">
        <f aca="false">IF($A586&lt;&gt;"",IF(MOD($D586,'Project Description'!$B$7)=0,'Project Description'!$B$7,MOD($D586,'Project Description'!$B$7)),"")</f>
        <v>3</v>
      </c>
      <c r="H586" s="0" t="n">
        <f aca="false">IF($A586&lt;&gt;"",IF(MOD($D586,'Project Description'!$B$8)=0,'Project Description'!$B$8,MOD($D586,'Project Description'!$B$8)),"")</f>
        <v>11</v>
      </c>
      <c r="I586" s="0" t="n">
        <f aca="false">IF($A586&lt;&gt;"",ROUNDUP($C586/'Project Description'!$B$9,0),"")</f>
        <v>1</v>
      </c>
      <c r="J586" s="0" t="n">
        <f aca="false">IF($A586&lt;&gt;"",IF(MOD($A586,'Project Description'!$B$19)=0,'Project Description'!$B$19,MOD($A586,'Project Description'!$B$19)),"")</f>
        <v>25</v>
      </c>
      <c r="K586" s="16" t="n">
        <f aca="false">IF($A586&lt;&gt;"",ROUNDUP(D586/'Project Description'!$B$7,0),"")</f>
        <v>15</v>
      </c>
      <c r="L586" s="0" t="n">
        <f aca="false">IF($A586&lt;&gt;"",(K586-1)*'Project Description'!$B$17+I586,"")</f>
        <v>29</v>
      </c>
      <c r="M586" s="0" t="n">
        <f aca="false">IF($A586&lt;&gt;"",($G586-1)*'Project Description'!$B$9+$F586,"")</f>
        <v>15</v>
      </c>
      <c r="N586" s="0" t="n">
        <f aca="false">IF($A586&lt;&gt;"",IF(VLOOKUP($B586,LineNames!$A$2:$C$111,3,0)="Yes",1,0),"")</f>
        <v>0</v>
      </c>
      <c r="O586" s="0" t="n">
        <f aca="false">IF($A586&lt;&gt;"",($H586-1)*'Project Description'!$B$10+$C586,"")</f>
        <v>105</v>
      </c>
    </row>
    <row collapsed="false" customFormat="false" customHeight="true" hidden="false" ht="13.3" outlineLevel="0" r="587">
      <c r="A587" s="0" t="n">
        <f aca="false">IF(d110cc_csv!$A587&lt;&gt;"",d110cc_csv!$A587,"")</f>
        <v>586</v>
      </c>
      <c r="B587" s="0" t="n">
        <f aca="false">IF($A587&lt;&gt;"",d110cc_csv!$C587,"")</f>
        <v>26</v>
      </c>
      <c r="C587" s="0" t="n">
        <f aca="false">IF($A587&lt;&gt;"",d110cc_csv!$D587,"")</f>
        <v>6</v>
      </c>
      <c r="D587" s="0" t="n">
        <f aca="false">IF($A587&lt;&gt;"",d110cc_csv!$E587,"")</f>
        <v>59</v>
      </c>
      <c r="E587" s="0" t="n">
        <f aca="false">IF($A587&lt;&gt;"",d110cc_csv!$F587,"")</f>
        <v>5</v>
      </c>
      <c r="F587" s="0" t="n">
        <f aca="false">IF($A587&lt;&gt;"",IF(MOD($C587,'Project Description'!$B$9)=0,'Project Description'!$B$9,MOD($C587,'Project Description'!$B$9)),"")</f>
        <v>1</v>
      </c>
      <c r="G587" s="0" t="n">
        <f aca="false">IF($A587&lt;&gt;"",IF(MOD($D587,'Project Description'!$B$7)=0,'Project Description'!$B$7,MOD($D587,'Project Description'!$B$7)),"")</f>
        <v>3</v>
      </c>
      <c r="H587" s="0" t="n">
        <f aca="false">IF($A587&lt;&gt;"",IF(MOD($D587,'Project Description'!$B$8)=0,'Project Description'!$B$8,MOD($D587,'Project Description'!$B$8)),"")</f>
        <v>11</v>
      </c>
      <c r="I587" s="0" t="n">
        <f aca="false">IF($A587&lt;&gt;"",ROUNDUP($C587/'Project Description'!$B$9,0),"")</f>
        <v>2</v>
      </c>
      <c r="J587" s="0" t="n">
        <f aca="false">IF($A587&lt;&gt;"",IF(MOD($A587,'Project Description'!$B$19)=0,'Project Description'!$B$19,MOD($A587,'Project Description'!$B$19)),"")</f>
        <v>26</v>
      </c>
      <c r="K587" s="16" t="n">
        <f aca="false">IF($A587&lt;&gt;"",ROUNDUP(D587/'Project Description'!$B$7,0),"")</f>
        <v>15</v>
      </c>
      <c r="L587" s="0" t="n">
        <f aca="false">IF($A587&lt;&gt;"",(K587-1)*'Project Description'!$B$17+I587,"")</f>
        <v>30</v>
      </c>
      <c r="M587" s="0" t="n">
        <f aca="false">IF($A587&lt;&gt;"",($G587-1)*'Project Description'!$B$9+$F587,"")</f>
        <v>11</v>
      </c>
      <c r="N587" s="0" t="n">
        <f aca="false">IF($A587&lt;&gt;"",IF(VLOOKUP($B587,LineNames!$A$2:$C$111,3,0)="Yes",1,0),"")</f>
        <v>0</v>
      </c>
      <c r="O587" s="0" t="n">
        <f aca="false">IF($A587&lt;&gt;"",($H587-1)*'Project Description'!$B$10+$C587,"")</f>
        <v>106</v>
      </c>
    </row>
    <row collapsed="false" customFormat="false" customHeight="true" hidden="false" ht="13.3" outlineLevel="0" r="588">
      <c r="A588" s="0" t="n">
        <f aca="false">IF(d110cc_csv!$A588&lt;&gt;"",d110cc_csv!$A588,"")</f>
        <v>587</v>
      </c>
      <c r="B588" s="0" t="n">
        <f aca="false">IF($A588&lt;&gt;"",d110cc_csv!$C588,"")</f>
        <v>51</v>
      </c>
      <c r="C588" s="0" t="n">
        <f aca="false">IF($A588&lt;&gt;"",d110cc_csv!$D588,"")</f>
        <v>7</v>
      </c>
      <c r="D588" s="0" t="n">
        <f aca="false">IF($A588&lt;&gt;"",d110cc_csv!$E588,"")</f>
        <v>59</v>
      </c>
      <c r="E588" s="0" t="n">
        <f aca="false">IF($A588&lt;&gt;"",d110cc_csv!$F588,"")</f>
        <v>5</v>
      </c>
      <c r="F588" s="0" t="n">
        <f aca="false">IF($A588&lt;&gt;"",IF(MOD($C588,'Project Description'!$B$9)=0,'Project Description'!$B$9,MOD($C588,'Project Description'!$B$9)),"")</f>
        <v>2</v>
      </c>
      <c r="G588" s="0" t="n">
        <f aca="false">IF($A588&lt;&gt;"",IF(MOD($D588,'Project Description'!$B$7)=0,'Project Description'!$B$7,MOD($D588,'Project Description'!$B$7)),"")</f>
        <v>3</v>
      </c>
      <c r="H588" s="0" t="n">
        <f aca="false">IF($A588&lt;&gt;"",IF(MOD($D588,'Project Description'!$B$8)=0,'Project Description'!$B$8,MOD($D588,'Project Description'!$B$8)),"")</f>
        <v>11</v>
      </c>
      <c r="I588" s="0" t="n">
        <f aca="false">IF($A588&lt;&gt;"",ROUNDUP($C588/'Project Description'!$B$9,0),"")</f>
        <v>2</v>
      </c>
      <c r="J588" s="0" t="n">
        <f aca="false">IF($A588&lt;&gt;"",IF(MOD($A588,'Project Description'!$B$19)=0,'Project Description'!$B$19,MOD($A588,'Project Description'!$B$19)),"")</f>
        <v>27</v>
      </c>
      <c r="K588" s="16" t="n">
        <f aca="false">IF($A588&lt;&gt;"",ROUNDUP(D588/'Project Description'!$B$7,0),"")</f>
        <v>15</v>
      </c>
      <c r="L588" s="0" t="n">
        <f aca="false">IF($A588&lt;&gt;"",(K588-1)*'Project Description'!$B$17+I588,"")</f>
        <v>30</v>
      </c>
      <c r="M588" s="0" t="n">
        <f aca="false">IF($A588&lt;&gt;"",($G588-1)*'Project Description'!$B$9+$F588,"")</f>
        <v>12</v>
      </c>
      <c r="N588" s="0" t="n">
        <f aca="false">IF($A588&lt;&gt;"",IF(VLOOKUP($B588,LineNames!$A$2:$C$111,3,0)="Yes",1,0),"")</f>
        <v>0</v>
      </c>
      <c r="O588" s="0" t="n">
        <f aca="false">IF($A588&lt;&gt;"",($H588-1)*'Project Description'!$B$10+$C588,"")</f>
        <v>107</v>
      </c>
    </row>
    <row collapsed="false" customFormat="false" customHeight="true" hidden="false" ht="13.3" outlineLevel="0" r="589">
      <c r="A589" s="0" t="n">
        <f aca="false">IF(d110cc_csv!$A589&lt;&gt;"",d110cc_csv!$A589,"")</f>
        <v>588</v>
      </c>
      <c r="B589" s="0" t="n">
        <f aca="false">IF($A589&lt;&gt;"",d110cc_csv!$C589,"")</f>
        <v>39</v>
      </c>
      <c r="C589" s="0" t="n">
        <f aca="false">IF($A589&lt;&gt;"",d110cc_csv!$D589,"")</f>
        <v>8</v>
      </c>
      <c r="D589" s="0" t="n">
        <f aca="false">IF($A589&lt;&gt;"",d110cc_csv!$E589,"")</f>
        <v>59</v>
      </c>
      <c r="E589" s="0" t="n">
        <f aca="false">IF($A589&lt;&gt;"",d110cc_csv!$F589,"")</f>
        <v>5</v>
      </c>
      <c r="F589" s="0" t="n">
        <f aca="false">IF($A589&lt;&gt;"",IF(MOD($C589,'Project Description'!$B$9)=0,'Project Description'!$B$9,MOD($C589,'Project Description'!$B$9)),"")</f>
        <v>3</v>
      </c>
      <c r="G589" s="0" t="n">
        <f aca="false">IF($A589&lt;&gt;"",IF(MOD($D589,'Project Description'!$B$7)=0,'Project Description'!$B$7,MOD($D589,'Project Description'!$B$7)),"")</f>
        <v>3</v>
      </c>
      <c r="H589" s="0" t="n">
        <f aca="false">IF($A589&lt;&gt;"",IF(MOD($D589,'Project Description'!$B$8)=0,'Project Description'!$B$8,MOD($D589,'Project Description'!$B$8)),"")</f>
        <v>11</v>
      </c>
      <c r="I589" s="0" t="n">
        <f aca="false">IF($A589&lt;&gt;"",ROUNDUP($C589/'Project Description'!$B$9,0),"")</f>
        <v>2</v>
      </c>
      <c r="J589" s="0" t="n">
        <f aca="false">IF($A589&lt;&gt;"",IF(MOD($A589,'Project Description'!$B$19)=0,'Project Description'!$B$19,MOD($A589,'Project Description'!$B$19)),"")</f>
        <v>28</v>
      </c>
      <c r="K589" s="16" t="n">
        <f aca="false">IF($A589&lt;&gt;"",ROUNDUP(D589/'Project Description'!$B$7,0),"")</f>
        <v>15</v>
      </c>
      <c r="L589" s="0" t="n">
        <f aca="false">IF($A589&lt;&gt;"",(K589-1)*'Project Description'!$B$17+I589,"")</f>
        <v>30</v>
      </c>
      <c r="M589" s="0" t="n">
        <f aca="false">IF($A589&lt;&gt;"",($G589-1)*'Project Description'!$B$9+$F589,"")</f>
        <v>13</v>
      </c>
      <c r="N589" s="0" t="n">
        <f aca="false">IF($A589&lt;&gt;"",IF(VLOOKUP($B589,LineNames!$A$2:$C$111,3,0)="Yes",1,0),"")</f>
        <v>0</v>
      </c>
      <c r="O589" s="0" t="n">
        <f aca="false">IF($A589&lt;&gt;"",($H589-1)*'Project Description'!$B$10+$C589,"")</f>
        <v>108</v>
      </c>
    </row>
    <row collapsed="false" customFormat="false" customHeight="true" hidden="false" ht="13.3" outlineLevel="0" r="590">
      <c r="A590" s="0" t="n">
        <f aca="false">IF(d110cc_csv!$A590&lt;&gt;"",d110cc_csv!$A590,"")</f>
        <v>589</v>
      </c>
      <c r="B590" s="0" t="n">
        <f aca="false">IF($A590&lt;&gt;"",d110cc_csv!$C590,"")</f>
        <v>4</v>
      </c>
      <c r="C590" s="0" t="n">
        <f aca="false">IF($A590&lt;&gt;"",d110cc_csv!$D590,"")</f>
        <v>9</v>
      </c>
      <c r="D590" s="0" t="n">
        <f aca="false">IF($A590&lt;&gt;"",d110cc_csv!$E590,"")</f>
        <v>59</v>
      </c>
      <c r="E590" s="0" t="n">
        <f aca="false">IF($A590&lt;&gt;"",d110cc_csv!$F590,"")</f>
        <v>5</v>
      </c>
      <c r="F590" s="0" t="n">
        <f aca="false">IF($A590&lt;&gt;"",IF(MOD($C590,'Project Description'!$B$9)=0,'Project Description'!$B$9,MOD($C590,'Project Description'!$B$9)),"")</f>
        <v>4</v>
      </c>
      <c r="G590" s="0" t="n">
        <f aca="false">IF($A590&lt;&gt;"",IF(MOD($D590,'Project Description'!$B$7)=0,'Project Description'!$B$7,MOD($D590,'Project Description'!$B$7)),"")</f>
        <v>3</v>
      </c>
      <c r="H590" s="0" t="n">
        <f aca="false">IF($A590&lt;&gt;"",IF(MOD($D590,'Project Description'!$B$8)=0,'Project Description'!$B$8,MOD($D590,'Project Description'!$B$8)),"")</f>
        <v>11</v>
      </c>
      <c r="I590" s="0" t="n">
        <f aca="false">IF($A590&lt;&gt;"",ROUNDUP($C590/'Project Description'!$B$9,0),"")</f>
        <v>2</v>
      </c>
      <c r="J590" s="0" t="n">
        <f aca="false">IF($A590&lt;&gt;"",IF(MOD($A590,'Project Description'!$B$19)=0,'Project Description'!$B$19,MOD($A590,'Project Description'!$B$19)),"")</f>
        <v>29</v>
      </c>
      <c r="K590" s="16" t="n">
        <f aca="false">IF($A590&lt;&gt;"",ROUNDUP(D590/'Project Description'!$B$7,0),"")</f>
        <v>15</v>
      </c>
      <c r="L590" s="0" t="n">
        <f aca="false">IF($A590&lt;&gt;"",(K590-1)*'Project Description'!$B$17+I590,"")</f>
        <v>30</v>
      </c>
      <c r="M590" s="0" t="n">
        <f aca="false">IF($A590&lt;&gt;"",($G590-1)*'Project Description'!$B$9+$F590,"")</f>
        <v>14</v>
      </c>
      <c r="N590" s="0" t="n">
        <f aca="false">IF($A590&lt;&gt;"",IF(VLOOKUP($B590,LineNames!$A$2:$C$111,3,0)="Yes",1,0),"")</f>
        <v>0</v>
      </c>
      <c r="O590" s="0" t="n">
        <f aca="false">IF($A590&lt;&gt;"",($H590-1)*'Project Description'!$B$10+$C590,"")</f>
        <v>109</v>
      </c>
    </row>
    <row collapsed="false" customFormat="false" customHeight="true" hidden="false" ht="13.3" outlineLevel="0" r="591">
      <c r="A591" s="0" t="n">
        <f aca="false">IF(d110cc_csv!$A591&lt;&gt;"",d110cc_csv!$A591,"")</f>
        <v>590</v>
      </c>
      <c r="B591" s="0" t="n">
        <f aca="false">IF($A591&lt;&gt;"",d110cc_csv!$C591,"")</f>
        <v>8</v>
      </c>
      <c r="C591" s="0" t="n">
        <f aca="false">IF($A591&lt;&gt;"",d110cc_csv!$D591,"")</f>
        <v>10</v>
      </c>
      <c r="D591" s="0" t="n">
        <f aca="false">IF($A591&lt;&gt;"",d110cc_csv!$E591,"")</f>
        <v>59</v>
      </c>
      <c r="E591" s="0" t="n">
        <f aca="false">IF($A591&lt;&gt;"",d110cc_csv!$F591,"")</f>
        <v>5</v>
      </c>
      <c r="F591" s="0" t="n">
        <f aca="false">IF($A591&lt;&gt;"",IF(MOD($C591,'Project Description'!$B$9)=0,'Project Description'!$B$9,MOD($C591,'Project Description'!$B$9)),"")</f>
        <v>5</v>
      </c>
      <c r="G591" s="0" t="n">
        <f aca="false">IF($A591&lt;&gt;"",IF(MOD($D591,'Project Description'!$B$7)=0,'Project Description'!$B$7,MOD($D591,'Project Description'!$B$7)),"")</f>
        <v>3</v>
      </c>
      <c r="H591" s="0" t="n">
        <f aca="false">IF($A591&lt;&gt;"",IF(MOD($D591,'Project Description'!$B$8)=0,'Project Description'!$B$8,MOD($D591,'Project Description'!$B$8)),"")</f>
        <v>11</v>
      </c>
      <c r="I591" s="0" t="n">
        <f aca="false">IF($A591&lt;&gt;"",ROUNDUP($C591/'Project Description'!$B$9,0),"")</f>
        <v>2</v>
      </c>
      <c r="J591" s="0" t="n">
        <f aca="false">IF($A591&lt;&gt;"",IF(MOD($A591,'Project Description'!$B$19)=0,'Project Description'!$B$19,MOD($A591,'Project Description'!$B$19)),"")</f>
        <v>30</v>
      </c>
      <c r="K591" s="16" t="n">
        <f aca="false">IF($A591&lt;&gt;"",ROUNDUP(D591/'Project Description'!$B$7,0),"")</f>
        <v>15</v>
      </c>
      <c r="L591" s="0" t="n">
        <f aca="false">IF($A591&lt;&gt;"",(K591-1)*'Project Description'!$B$17+I591,"")</f>
        <v>30</v>
      </c>
      <c r="M591" s="0" t="n">
        <f aca="false">IF($A591&lt;&gt;"",($G591-1)*'Project Description'!$B$9+$F591,"")</f>
        <v>15</v>
      </c>
      <c r="N591" s="0" t="n">
        <f aca="false">IF($A591&lt;&gt;"",IF(VLOOKUP($B591,LineNames!$A$2:$C$111,3,0)="Yes",1,0),"")</f>
        <v>0</v>
      </c>
      <c r="O591" s="0" t="n">
        <f aca="false">IF($A591&lt;&gt;"",($H591-1)*'Project Description'!$B$10+$C591,"")</f>
        <v>110</v>
      </c>
    </row>
    <row collapsed="false" customFormat="false" customHeight="true" hidden="false" ht="13.3" outlineLevel="0" r="592">
      <c r="A592" s="0" t="n">
        <f aca="false">IF(d110cc_csv!$A592&lt;&gt;"",d110cc_csv!$A592,"")</f>
        <v>591</v>
      </c>
      <c r="B592" s="0" t="n">
        <f aca="false">IF($A592&lt;&gt;"",d110cc_csv!$C592,"")</f>
        <v>66</v>
      </c>
      <c r="C592" s="0" t="n">
        <f aca="false">IF($A592&lt;&gt;"",d110cc_csv!$D592,"")</f>
        <v>1</v>
      </c>
      <c r="D592" s="0" t="n">
        <f aca="false">IF($A592&lt;&gt;"",d110cc_csv!$E592,"")</f>
        <v>60</v>
      </c>
      <c r="E592" s="0" t="n">
        <f aca="false">IF($A592&lt;&gt;"",d110cc_csv!$F592,"")</f>
        <v>5</v>
      </c>
      <c r="F592" s="0" t="n">
        <f aca="false">IF($A592&lt;&gt;"",IF(MOD($C592,'Project Description'!$B$9)=0,'Project Description'!$B$9,MOD($C592,'Project Description'!$B$9)),"")</f>
        <v>1</v>
      </c>
      <c r="G592" s="0" t="n">
        <f aca="false">IF($A592&lt;&gt;"",IF(MOD($D592,'Project Description'!$B$7)=0,'Project Description'!$B$7,MOD($D592,'Project Description'!$B$7)),"")</f>
        <v>4</v>
      </c>
      <c r="H592" s="0" t="n">
        <f aca="false">IF($A592&lt;&gt;"",IF(MOD($D592,'Project Description'!$B$8)=0,'Project Description'!$B$8,MOD($D592,'Project Description'!$B$8)),"")</f>
        <v>12</v>
      </c>
      <c r="I592" s="0" t="n">
        <f aca="false">IF($A592&lt;&gt;"",ROUNDUP($C592/'Project Description'!$B$9,0),"")</f>
        <v>1</v>
      </c>
      <c r="J592" s="0" t="n">
        <f aca="false">IF($A592&lt;&gt;"",IF(MOD($A592,'Project Description'!$B$19)=0,'Project Description'!$B$19,MOD($A592,'Project Description'!$B$19)),"")</f>
        <v>31</v>
      </c>
      <c r="K592" s="16" t="n">
        <f aca="false">IF($A592&lt;&gt;"",ROUNDUP(D592/'Project Description'!$B$7,0),"")</f>
        <v>15</v>
      </c>
      <c r="L592" s="0" t="n">
        <f aca="false">IF($A592&lt;&gt;"",(K592-1)*'Project Description'!$B$17+I592,"")</f>
        <v>29</v>
      </c>
      <c r="M592" s="0" t="n">
        <f aca="false">IF($A592&lt;&gt;"",($G592-1)*'Project Description'!$B$9+$F592,"")</f>
        <v>16</v>
      </c>
      <c r="N592" s="0" t="n">
        <f aca="false">IF($A592&lt;&gt;"",IF(VLOOKUP($B592,LineNames!$A$2:$C$111,3,0)="Yes",1,0),"")</f>
        <v>0</v>
      </c>
      <c r="O592" s="0" t="n">
        <f aca="false">IF($A592&lt;&gt;"",($H592-1)*'Project Description'!$B$10+$C592,"")</f>
        <v>111</v>
      </c>
    </row>
    <row collapsed="false" customFormat="false" customHeight="true" hidden="false" ht="13.3" outlineLevel="0" r="593">
      <c r="A593" s="0" t="n">
        <f aca="false">IF(d110cc_csv!$A593&lt;&gt;"",d110cc_csv!$A593,"")</f>
        <v>592</v>
      </c>
      <c r="B593" s="0" t="n">
        <f aca="false">IF($A593&lt;&gt;"",d110cc_csv!$C593,"")</f>
        <v>71</v>
      </c>
      <c r="C593" s="0" t="n">
        <f aca="false">IF($A593&lt;&gt;"",d110cc_csv!$D593,"")</f>
        <v>2</v>
      </c>
      <c r="D593" s="0" t="n">
        <f aca="false">IF($A593&lt;&gt;"",d110cc_csv!$E593,"")</f>
        <v>60</v>
      </c>
      <c r="E593" s="0" t="n">
        <f aca="false">IF($A593&lt;&gt;"",d110cc_csv!$F593,"")</f>
        <v>5</v>
      </c>
      <c r="F593" s="0" t="n">
        <f aca="false">IF($A593&lt;&gt;"",IF(MOD($C593,'Project Description'!$B$9)=0,'Project Description'!$B$9,MOD($C593,'Project Description'!$B$9)),"")</f>
        <v>2</v>
      </c>
      <c r="G593" s="0" t="n">
        <f aca="false">IF($A593&lt;&gt;"",IF(MOD($D593,'Project Description'!$B$7)=0,'Project Description'!$B$7,MOD($D593,'Project Description'!$B$7)),"")</f>
        <v>4</v>
      </c>
      <c r="H593" s="0" t="n">
        <f aca="false">IF($A593&lt;&gt;"",IF(MOD($D593,'Project Description'!$B$8)=0,'Project Description'!$B$8,MOD($D593,'Project Description'!$B$8)),"")</f>
        <v>12</v>
      </c>
      <c r="I593" s="0" t="n">
        <f aca="false">IF($A593&lt;&gt;"",ROUNDUP($C593/'Project Description'!$B$9,0),"")</f>
        <v>1</v>
      </c>
      <c r="J593" s="0" t="n">
        <f aca="false">IF($A593&lt;&gt;"",IF(MOD($A593,'Project Description'!$B$19)=0,'Project Description'!$B$19,MOD($A593,'Project Description'!$B$19)),"")</f>
        <v>32</v>
      </c>
      <c r="K593" s="16" t="n">
        <f aca="false">IF($A593&lt;&gt;"",ROUNDUP(D593/'Project Description'!$B$7,0),"")</f>
        <v>15</v>
      </c>
      <c r="L593" s="0" t="n">
        <f aca="false">IF($A593&lt;&gt;"",(K593-1)*'Project Description'!$B$17+I593,"")</f>
        <v>29</v>
      </c>
      <c r="M593" s="0" t="n">
        <f aca="false">IF($A593&lt;&gt;"",($G593-1)*'Project Description'!$B$9+$F593,"")</f>
        <v>17</v>
      </c>
      <c r="N593" s="0" t="n">
        <f aca="false">IF($A593&lt;&gt;"",IF(VLOOKUP($B593,LineNames!$A$2:$C$111,3,0)="Yes",1,0),"")</f>
        <v>0</v>
      </c>
      <c r="O593" s="0" t="n">
        <f aca="false">IF($A593&lt;&gt;"",($H593-1)*'Project Description'!$B$10+$C593,"")</f>
        <v>112</v>
      </c>
    </row>
    <row collapsed="false" customFormat="false" customHeight="true" hidden="false" ht="13.3" outlineLevel="0" r="594">
      <c r="A594" s="0" t="n">
        <f aca="false">IF(d110cc_csv!$A594&lt;&gt;"",d110cc_csv!$A594,"")</f>
        <v>593</v>
      </c>
      <c r="B594" s="0" t="n">
        <f aca="false">IF($A594&lt;&gt;"",d110cc_csv!$C594,"")</f>
        <v>6</v>
      </c>
      <c r="C594" s="0" t="n">
        <f aca="false">IF($A594&lt;&gt;"",d110cc_csv!$D594,"")</f>
        <v>3</v>
      </c>
      <c r="D594" s="0" t="n">
        <f aca="false">IF($A594&lt;&gt;"",d110cc_csv!$E594,"")</f>
        <v>60</v>
      </c>
      <c r="E594" s="0" t="n">
        <f aca="false">IF($A594&lt;&gt;"",d110cc_csv!$F594,"")</f>
        <v>5</v>
      </c>
      <c r="F594" s="0" t="n">
        <f aca="false">IF($A594&lt;&gt;"",IF(MOD($C594,'Project Description'!$B$9)=0,'Project Description'!$B$9,MOD($C594,'Project Description'!$B$9)),"")</f>
        <v>3</v>
      </c>
      <c r="G594" s="0" t="n">
        <f aca="false">IF($A594&lt;&gt;"",IF(MOD($D594,'Project Description'!$B$7)=0,'Project Description'!$B$7,MOD($D594,'Project Description'!$B$7)),"")</f>
        <v>4</v>
      </c>
      <c r="H594" s="0" t="n">
        <f aca="false">IF($A594&lt;&gt;"",IF(MOD($D594,'Project Description'!$B$8)=0,'Project Description'!$B$8,MOD($D594,'Project Description'!$B$8)),"")</f>
        <v>12</v>
      </c>
      <c r="I594" s="0" t="n">
        <f aca="false">IF($A594&lt;&gt;"",ROUNDUP($C594/'Project Description'!$B$9,0),"")</f>
        <v>1</v>
      </c>
      <c r="J594" s="0" t="n">
        <f aca="false">IF($A594&lt;&gt;"",IF(MOD($A594,'Project Description'!$B$19)=0,'Project Description'!$B$19,MOD($A594,'Project Description'!$B$19)),"")</f>
        <v>33</v>
      </c>
      <c r="K594" s="16" t="n">
        <f aca="false">IF($A594&lt;&gt;"",ROUNDUP(D594/'Project Description'!$B$7,0),"")</f>
        <v>15</v>
      </c>
      <c r="L594" s="0" t="n">
        <f aca="false">IF($A594&lt;&gt;"",(K594-1)*'Project Description'!$B$17+I594,"")</f>
        <v>29</v>
      </c>
      <c r="M594" s="0" t="n">
        <f aca="false">IF($A594&lt;&gt;"",($G594-1)*'Project Description'!$B$9+$F594,"")</f>
        <v>18</v>
      </c>
      <c r="N594" s="0" t="n">
        <f aca="false">IF($A594&lt;&gt;"",IF(VLOOKUP($B594,LineNames!$A$2:$C$111,3,0)="Yes",1,0),"")</f>
        <v>0</v>
      </c>
      <c r="O594" s="0" t="n">
        <f aca="false">IF($A594&lt;&gt;"",($H594-1)*'Project Description'!$B$10+$C594,"")</f>
        <v>113</v>
      </c>
    </row>
    <row collapsed="false" customFormat="false" customHeight="true" hidden="false" ht="13.3" outlineLevel="0" r="595">
      <c r="A595" s="0" t="n">
        <f aca="false">IF(d110cc_csv!$A595&lt;&gt;"",d110cc_csv!$A595,"")</f>
        <v>594</v>
      </c>
      <c r="B595" s="0" t="n">
        <f aca="false">IF($A595&lt;&gt;"",d110cc_csv!$C595,"")</f>
        <v>61</v>
      </c>
      <c r="C595" s="0" t="n">
        <f aca="false">IF($A595&lt;&gt;"",d110cc_csv!$D595,"")</f>
        <v>4</v>
      </c>
      <c r="D595" s="0" t="n">
        <f aca="false">IF($A595&lt;&gt;"",d110cc_csv!$E595,"")</f>
        <v>60</v>
      </c>
      <c r="E595" s="0" t="n">
        <f aca="false">IF($A595&lt;&gt;"",d110cc_csv!$F595,"")</f>
        <v>5</v>
      </c>
      <c r="F595" s="0" t="n">
        <f aca="false">IF($A595&lt;&gt;"",IF(MOD($C595,'Project Description'!$B$9)=0,'Project Description'!$B$9,MOD($C595,'Project Description'!$B$9)),"")</f>
        <v>4</v>
      </c>
      <c r="G595" s="0" t="n">
        <f aca="false">IF($A595&lt;&gt;"",IF(MOD($D595,'Project Description'!$B$7)=0,'Project Description'!$B$7,MOD($D595,'Project Description'!$B$7)),"")</f>
        <v>4</v>
      </c>
      <c r="H595" s="0" t="n">
        <f aca="false">IF($A595&lt;&gt;"",IF(MOD($D595,'Project Description'!$B$8)=0,'Project Description'!$B$8,MOD($D595,'Project Description'!$B$8)),"")</f>
        <v>12</v>
      </c>
      <c r="I595" s="0" t="n">
        <f aca="false">IF($A595&lt;&gt;"",ROUNDUP($C595/'Project Description'!$B$9,0),"")</f>
        <v>1</v>
      </c>
      <c r="J595" s="0" t="n">
        <f aca="false">IF($A595&lt;&gt;"",IF(MOD($A595,'Project Description'!$B$19)=0,'Project Description'!$B$19,MOD($A595,'Project Description'!$B$19)),"")</f>
        <v>34</v>
      </c>
      <c r="K595" s="16" t="n">
        <f aca="false">IF($A595&lt;&gt;"",ROUNDUP(D595/'Project Description'!$B$7,0),"")</f>
        <v>15</v>
      </c>
      <c r="L595" s="0" t="n">
        <f aca="false">IF($A595&lt;&gt;"",(K595-1)*'Project Description'!$B$17+I595,"")</f>
        <v>29</v>
      </c>
      <c r="M595" s="0" t="n">
        <f aca="false">IF($A595&lt;&gt;"",($G595-1)*'Project Description'!$B$9+$F595,"")</f>
        <v>19</v>
      </c>
      <c r="N595" s="0" t="n">
        <f aca="false">IF($A595&lt;&gt;"",IF(VLOOKUP($B595,LineNames!$A$2:$C$111,3,0)="Yes",1,0),"")</f>
        <v>0</v>
      </c>
      <c r="O595" s="0" t="n">
        <f aca="false">IF($A595&lt;&gt;"",($H595-1)*'Project Description'!$B$10+$C595,"")</f>
        <v>114</v>
      </c>
    </row>
    <row collapsed="false" customFormat="false" customHeight="true" hidden="false" ht="13.3" outlineLevel="0" r="596">
      <c r="A596" s="0" t="n">
        <f aca="false">IF(d110cc_csv!$A596&lt;&gt;"",d110cc_csv!$A596,"")</f>
        <v>595</v>
      </c>
      <c r="B596" s="0" t="n">
        <f aca="false">IF($A596&lt;&gt;"",d110cc_csv!$C596,"")</f>
        <v>98</v>
      </c>
      <c r="C596" s="0" t="n">
        <f aca="false">IF($A596&lt;&gt;"",d110cc_csv!$D596,"")</f>
        <v>5</v>
      </c>
      <c r="D596" s="0" t="n">
        <f aca="false">IF($A596&lt;&gt;"",d110cc_csv!$E596,"")</f>
        <v>60</v>
      </c>
      <c r="E596" s="0" t="n">
        <f aca="false">IF($A596&lt;&gt;"",d110cc_csv!$F596,"")</f>
        <v>5</v>
      </c>
      <c r="F596" s="0" t="n">
        <f aca="false">IF($A596&lt;&gt;"",IF(MOD($C596,'Project Description'!$B$9)=0,'Project Description'!$B$9,MOD($C596,'Project Description'!$B$9)),"")</f>
        <v>5</v>
      </c>
      <c r="G596" s="0" t="n">
        <f aca="false">IF($A596&lt;&gt;"",IF(MOD($D596,'Project Description'!$B$7)=0,'Project Description'!$B$7,MOD($D596,'Project Description'!$B$7)),"")</f>
        <v>4</v>
      </c>
      <c r="H596" s="0" t="n">
        <f aca="false">IF($A596&lt;&gt;"",IF(MOD($D596,'Project Description'!$B$8)=0,'Project Description'!$B$8,MOD($D596,'Project Description'!$B$8)),"")</f>
        <v>12</v>
      </c>
      <c r="I596" s="0" t="n">
        <f aca="false">IF($A596&lt;&gt;"",ROUNDUP($C596/'Project Description'!$B$9,0),"")</f>
        <v>1</v>
      </c>
      <c r="J596" s="0" t="n">
        <f aca="false">IF($A596&lt;&gt;"",IF(MOD($A596,'Project Description'!$B$19)=0,'Project Description'!$B$19,MOD($A596,'Project Description'!$B$19)),"")</f>
        <v>35</v>
      </c>
      <c r="K596" s="16" t="n">
        <f aca="false">IF($A596&lt;&gt;"",ROUNDUP(D596/'Project Description'!$B$7,0),"")</f>
        <v>15</v>
      </c>
      <c r="L596" s="0" t="n">
        <f aca="false">IF($A596&lt;&gt;"",(K596-1)*'Project Description'!$B$17+I596,"")</f>
        <v>29</v>
      </c>
      <c r="M596" s="0" t="n">
        <f aca="false">IF($A596&lt;&gt;"",($G596-1)*'Project Description'!$B$9+$F596,"")</f>
        <v>20</v>
      </c>
      <c r="N596" s="0" t="n">
        <f aca="false">IF($A596&lt;&gt;"",IF(VLOOKUP($B596,LineNames!$A$2:$C$111,3,0)="Yes",1,0),"")</f>
        <v>0</v>
      </c>
      <c r="O596" s="0" t="n">
        <f aca="false">IF($A596&lt;&gt;"",($H596-1)*'Project Description'!$B$10+$C596,"")</f>
        <v>115</v>
      </c>
    </row>
    <row collapsed="false" customFormat="false" customHeight="true" hidden="false" ht="13.3" outlineLevel="0" r="597">
      <c r="A597" s="0" t="n">
        <f aca="false">IF(d110cc_csv!$A597&lt;&gt;"",d110cc_csv!$A597,"")</f>
        <v>596</v>
      </c>
      <c r="B597" s="0" t="n">
        <f aca="false">IF($A597&lt;&gt;"",d110cc_csv!$C597,"")</f>
        <v>7</v>
      </c>
      <c r="C597" s="0" t="n">
        <f aca="false">IF($A597&lt;&gt;"",d110cc_csv!$D597,"")</f>
        <v>6</v>
      </c>
      <c r="D597" s="0" t="n">
        <f aca="false">IF($A597&lt;&gt;"",d110cc_csv!$E597,"")</f>
        <v>60</v>
      </c>
      <c r="E597" s="0" t="n">
        <f aca="false">IF($A597&lt;&gt;"",d110cc_csv!$F597,"")</f>
        <v>5</v>
      </c>
      <c r="F597" s="0" t="n">
        <f aca="false">IF($A597&lt;&gt;"",IF(MOD($C597,'Project Description'!$B$9)=0,'Project Description'!$B$9,MOD($C597,'Project Description'!$B$9)),"")</f>
        <v>1</v>
      </c>
      <c r="G597" s="0" t="n">
        <f aca="false">IF($A597&lt;&gt;"",IF(MOD($D597,'Project Description'!$B$7)=0,'Project Description'!$B$7,MOD($D597,'Project Description'!$B$7)),"")</f>
        <v>4</v>
      </c>
      <c r="H597" s="0" t="n">
        <f aca="false">IF($A597&lt;&gt;"",IF(MOD($D597,'Project Description'!$B$8)=0,'Project Description'!$B$8,MOD($D597,'Project Description'!$B$8)),"")</f>
        <v>12</v>
      </c>
      <c r="I597" s="0" t="n">
        <f aca="false">IF($A597&lt;&gt;"",ROUNDUP($C597/'Project Description'!$B$9,0),"")</f>
        <v>2</v>
      </c>
      <c r="J597" s="0" t="n">
        <f aca="false">IF($A597&lt;&gt;"",IF(MOD($A597,'Project Description'!$B$19)=0,'Project Description'!$B$19,MOD($A597,'Project Description'!$B$19)),"")</f>
        <v>36</v>
      </c>
      <c r="K597" s="16" t="n">
        <f aca="false">IF($A597&lt;&gt;"",ROUNDUP(D597/'Project Description'!$B$7,0),"")</f>
        <v>15</v>
      </c>
      <c r="L597" s="0" t="n">
        <f aca="false">IF($A597&lt;&gt;"",(K597-1)*'Project Description'!$B$17+I597,"")</f>
        <v>30</v>
      </c>
      <c r="M597" s="0" t="n">
        <f aca="false">IF($A597&lt;&gt;"",($G597-1)*'Project Description'!$B$9+$F597,"")</f>
        <v>16</v>
      </c>
      <c r="N597" s="0" t="n">
        <f aca="false">IF($A597&lt;&gt;"",IF(VLOOKUP($B597,LineNames!$A$2:$C$111,3,0)="Yes",1,0),"")</f>
        <v>0</v>
      </c>
      <c r="O597" s="0" t="n">
        <f aca="false">IF($A597&lt;&gt;"",($H597-1)*'Project Description'!$B$10+$C597,"")</f>
        <v>116</v>
      </c>
    </row>
    <row collapsed="false" customFormat="false" customHeight="true" hidden="false" ht="13.3" outlineLevel="0" r="598">
      <c r="A598" s="0" t="n">
        <f aca="false">IF(d110cc_csv!$A598&lt;&gt;"",d110cc_csv!$A598,"")</f>
        <v>597</v>
      </c>
      <c r="B598" s="0" t="n">
        <f aca="false">IF($A598&lt;&gt;"",d110cc_csv!$C598,"")</f>
        <v>96</v>
      </c>
      <c r="C598" s="0" t="n">
        <f aca="false">IF($A598&lt;&gt;"",d110cc_csv!$D598,"")</f>
        <v>7</v>
      </c>
      <c r="D598" s="0" t="n">
        <f aca="false">IF($A598&lt;&gt;"",d110cc_csv!$E598,"")</f>
        <v>60</v>
      </c>
      <c r="E598" s="0" t="n">
        <f aca="false">IF($A598&lt;&gt;"",d110cc_csv!$F598,"")</f>
        <v>5</v>
      </c>
      <c r="F598" s="0" t="n">
        <f aca="false">IF($A598&lt;&gt;"",IF(MOD($C598,'Project Description'!$B$9)=0,'Project Description'!$B$9,MOD($C598,'Project Description'!$B$9)),"")</f>
        <v>2</v>
      </c>
      <c r="G598" s="0" t="n">
        <f aca="false">IF($A598&lt;&gt;"",IF(MOD($D598,'Project Description'!$B$7)=0,'Project Description'!$B$7,MOD($D598,'Project Description'!$B$7)),"")</f>
        <v>4</v>
      </c>
      <c r="H598" s="0" t="n">
        <f aca="false">IF($A598&lt;&gt;"",IF(MOD($D598,'Project Description'!$B$8)=0,'Project Description'!$B$8,MOD($D598,'Project Description'!$B$8)),"")</f>
        <v>12</v>
      </c>
      <c r="I598" s="0" t="n">
        <f aca="false">IF($A598&lt;&gt;"",ROUNDUP($C598/'Project Description'!$B$9,0),"")</f>
        <v>2</v>
      </c>
      <c r="J598" s="0" t="n">
        <f aca="false">IF($A598&lt;&gt;"",IF(MOD($A598,'Project Description'!$B$19)=0,'Project Description'!$B$19,MOD($A598,'Project Description'!$B$19)),"")</f>
        <v>37</v>
      </c>
      <c r="K598" s="16" t="n">
        <f aca="false">IF($A598&lt;&gt;"",ROUNDUP(D598/'Project Description'!$B$7,0),"")</f>
        <v>15</v>
      </c>
      <c r="L598" s="0" t="n">
        <f aca="false">IF($A598&lt;&gt;"",(K598-1)*'Project Description'!$B$17+I598,"")</f>
        <v>30</v>
      </c>
      <c r="M598" s="0" t="n">
        <f aca="false">IF($A598&lt;&gt;"",($G598-1)*'Project Description'!$B$9+$F598,"")</f>
        <v>17</v>
      </c>
      <c r="N598" s="0" t="n">
        <f aca="false">IF($A598&lt;&gt;"",IF(VLOOKUP($B598,LineNames!$A$2:$C$111,3,0)="Yes",1,0),"")</f>
        <v>0</v>
      </c>
      <c r="O598" s="0" t="n">
        <f aca="false">IF($A598&lt;&gt;"",($H598-1)*'Project Description'!$B$10+$C598,"")</f>
        <v>117</v>
      </c>
    </row>
    <row collapsed="false" customFormat="false" customHeight="true" hidden="false" ht="13.3" outlineLevel="0" r="599">
      <c r="A599" s="0" t="n">
        <f aca="false">IF(d110cc_csv!$A599&lt;&gt;"",d110cc_csv!$A599,"")</f>
        <v>598</v>
      </c>
      <c r="B599" s="0" t="n">
        <f aca="false">IF($A599&lt;&gt;"",d110cc_csv!$C599,"")</f>
        <v>11</v>
      </c>
      <c r="C599" s="0" t="n">
        <f aca="false">IF($A599&lt;&gt;"",d110cc_csv!$D599,"")</f>
        <v>8</v>
      </c>
      <c r="D599" s="0" t="n">
        <f aca="false">IF($A599&lt;&gt;"",d110cc_csv!$E599,"")</f>
        <v>60</v>
      </c>
      <c r="E599" s="0" t="n">
        <f aca="false">IF($A599&lt;&gt;"",d110cc_csv!$F599,"")</f>
        <v>5</v>
      </c>
      <c r="F599" s="0" t="n">
        <f aca="false">IF($A599&lt;&gt;"",IF(MOD($C599,'Project Description'!$B$9)=0,'Project Description'!$B$9,MOD($C599,'Project Description'!$B$9)),"")</f>
        <v>3</v>
      </c>
      <c r="G599" s="0" t="n">
        <f aca="false">IF($A599&lt;&gt;"",IF(MOD($D599,'Project Description'!$B$7)=0,'Project Description'!$B$7,MOD($D599,'Project Description'!$B$7)),"")</f>
        <v>4</v>
      </c>
      <c r="H599" s="0" t="n">
        <f aca="false">IF($A599&lt;&gt;"",IF(MOD($D599,'Project Description'!$B$8)=0,'Project Description'!$B$8,MOD($D599,'Project Description'!$B$8)),"")</f>
        <v>12</v>
      </c>
      <c r="I599" s="0" t="n">
        <f aca="false">IF($A599&lt;&gt;"",ROUNDUP($C599/'Project Description'!$B$9,0),"")</f>
        <v>2</v>
      </c>
      <c r="J599" s="0" t="n">
        <f aca="false">IF($A599&lt;&gt;"",IF(MOD($A599,'Project Description'!$B$19)=0,'Project Description'!$B$19,MOD($A599,'Project Description'!$B$19)),"")</f>
        <v>38</v>
      </c>
      <c r="K599" s="16" t="n">
        <f aca="false">IF($A599&lt;&gt;"",ROUNDUP(D599/'Project Description'!$B$7,0),"")</f>
        <v>15</v>
      </c>
      <c r="L599" s="0" t="n">
        <f aca="false">IF($A599&lt;&gt;"",(K599-1)*'Project Description'!$B$17+I599,"")</f>
        <v>30</v>
      </c>
      <c r="M599" s="0" t="n">
        <f aca="false">IF($A599&lt;&gt;"",($G599-1)*'Project Description'!$B$9+$F599,"")</f>
        <v>18</v>
      </c>
      <c r="N599" s="0" t="n">
        <f aca="false">IF($A599&lt;&gt;"",IF(VLOOKUP($B599,LineNames!$A$2:$C$111,3,0)="Yes",1,0),"")</f>
        <v>0</v>
      </c>
      <c r="O599" s="0" t="n">
        <f aca="false">IF($A599&lt;&gt;"",($H599-1)*'Project Description'!$B$10+$C599,"")</f>
        <v>118</v>
      </c>
    </row>
    <row collapsed="false" customFormat="false" customHeight="true" hidden="false" ht="13.3" outlineLevel="0" r="600">
      <c r="A600" s="0" t="n">
        <f aca="false">IF(d110cc_csv!$A600&lt;&gt;"",d110cc_csv!$A600,"")</f>
        <v>599</v>
      </c>
      <c r="B600" s="0" t="n">
        <f aca="false">IF($A600&lt;&gt;"",d110cc_csv!$C600,"")</f>
        <v>78</v>
      </c>
      <c r="C600" s="0" t="n">
        <f aca="false">IF($A600&lt;&gt;"",d110cc_csv!$D600,"")</f>
        <v>9</v>
      </c>
      <c r="D600" s="0" t="n">
        <f aca="false">IF($A600&lt;&gt;"",d110cc_csv!$E600,"")</f>
        <v>60</v>
      </c>
      <c r="E600" s="0" t="n">
        <f aca="false">IF($A600&lt;&gt;"",d110cc_csv!$F600,"")</f>
        <v>5</v>
      </c>
      <c r="F600" s="0" t="n">
        <f aca="false">IF($A600&lt;&gt;"",IF(MOD($C600,'Project Description'!$B$9)=0,'Project Description'!$B$9,MOD($C600,'Project Description'!$B$9)),"")</f>
        <v>4</v>
      </c>
      <c r="G600" s="0" t="n">
        <f aca="false">IF($A600&lt;&gt;"",IF(MOD($D600,'Project Description'!$B$7)=0,'Project Description'!$B$7,MOD($D600,'Project Description'!$B$7)),"")</f>
        <v>4</v>
      </c>
      <c r="H600" s="0" t="n">
        <f aca="false">IF($A600&lt;&gt;"",IF(MOD($D600,'Project Description'!$B$8)=0,'Project Description'!$B$8,MOD($D600,'Project Description'!$B$8)),"")</f>
        <v>12</v>
      </c>
      <c r="I600" s="0" t="n">
        <f aca="false">IF($A600&lt;&gt;"",ROUNDUP($C600/'Project Description'!$B$9,0),"")</f>
        <v>2</v>
      </c>
      <c r="J600" s="0" t="n">
        <f aca="false">IF($A600&lt;&gt;"",IF(MOD($A600,'Project Description'!$B$19)=0,'Project Description'!$B$19,MOD($A600,'Project Description'!$B$19)),"")</f>
        <v>39</v>
      </c>
      <c r="K600" s="16" t="n">
        <f aca="false">IF($A600&lt;&gt;"",ROUNDUP(D600/'Project Description'!$B$7,0),"")</f>
        <v>15</v>
      </c>
      <c r="L600" s="0" t="n">
        <f aca="false">IF($A600&lt;&gt;"",(K600-1)*'Project Description'!$B$17+I600,"")</f>
        <v>30</v>
      </c>
      <c r="M600" s="0" t="n">
        <f aca="false">IF($A600&lt;&gt;"",($G600-1)*'Project Description'!$B$9+$F600,"")</f>
        <v>19</v>
      </c>
      <c r="N600" s="0" t="n">
        <f aca="false">IF($A600&lt;&gt;"",IF(VLOOKUP($B600,LineNames!$A$2:$C$111,3,0)="Yes",1,0),"")</f>
        <v>0</v>
      </c>
      <c r="O600" s="0" t="n">
        <f aca="false">IF($A600&lt;&gt;"",($H600-1)*'Project Description'!$B$10+$C600,"")</f>
        <v>119</v>
      </c>
    </row>
    <row collapsed="false" customFormat="false" customHeight="true" hidden="false" ht="13.3" outlineLevel="0" r="601">
      <c r="A601" s="0" t="n">
        <f aca="false">IF(d110cc_csv!$A601&lt;&gt;"",d110cc_csv!$A601,"")</f>
        <v>600</v>
      </c>
      <c r="B601" s="0" t="n">
        <f aca="false">IF($A601&lt;&gt;"",d110cc_csv!$C601,"")</f>
        <v>53</v>
      </c>
      <c r="C601" s="0" t="n">
        <f aca="false">IF($A601&lt;&gt;"",d110cc_csv!$D601,"")</f>
        <v>10</v>
      </c>
      <c r="D601" s="0" t="n">
        <f aca="false">IF($A601&lt;&gt;"",d110cc_csv!$E601,"")</f>
        <v>60</v>
      </c>
      <c r="E601" s="0" t="n">
        <f aca="false">IF($A601&lt;&gt;"",d110cc_csv!$F601,"")</f>
        <v>5</v>
      </c>
      <c r="F601" s="0" t="n">
        <f aca="false">IF($A601&lt;&gt;"",IF(MOD($C601,'Project Description'!$B$9)=0,'Project Description'!$B$9,MOD($C601,'Project Description'!$B$9)),"")</f>
        <v>5</v>
      </c>
      <c r="G601" s="0" t="n">
        <f aca="false">IF($A601&lt;&gt;"",IF(MOD($D601,'Project Description'!$B$7)=0,'Project Description'!$B$7,MOD($D601,'Project Description'!$B$7)),"")</f>
        <v>4</v>
      </c>
      <c r="H601" s="0" t="n">
        <f aca="false">IF($A601&lt;&gt;"",IF(MOD($D601,'Project Description'!$B$8)=0,'Project Description'!$B$8,MOD($D601,'Project Description'!$B$8)),"")</f>
        <v>12</v>
      </c>
      <c r="I601" s="0" t="n">
        <f aca="false">IF($A601&lt;&gt;"",ROUNDUP($C601/'Project Description'!$B$9,0),"")</f>
        <v>2</v>
      </c>
      <c r="J601" s="0" t="n">
        <f aca="false">IF($A601&lt;&gt;"",IF(MOD($A601,'Project Description'!$B$19)=0,'Project Description'!$B$19,MOD($A601,'Project Description'!$B$19)),"")</f>
        <v>40</v>
      </c>
      <c r="K601" s="16" t="n">
        <f aca="false">IF($A601&lt;&gt;"",ROUNDUP(D601/'Project Description'!$B$7,0),"")</f>
        <v>15</v>
      </c>
      <c r="L601" s="0" t="n">
        <f aca="false">IF($A601&lt;&gt;"",(K601-1)*'Project Description'!$B$17+I601,"")</f>
        <v>30</v>
      </c>
      <c r="M601" s="0" t="n">
        <f aca="false">IF($A601&lt;&gt;"",($G601-1)*'Project Description'!$B$9+$F601,"")</f>
        <v>20</v>
      </c>
      <c r="N601" s="0" t="n">
        <f aca="false">IF($A601&lt;&gt;"",IF(VLOOKUP($B601,LineNames!$A$2:$C$111,3,0)="Yes",1,0),"")</f>
        <v>0</v>
      </c>
      <c r="O601" s="0" t="n">
        <f aca="false">IF($A601&lt;&gt;"",($H601-1)*'Project Description'!$B$10+$C601,"")</f>
        <v>120</v>
      </c>
    </row>
    <row collapsed="false" customFormat="false" customHeight="true" hidden="false" ht="13.3" outlineLevel="0" r="602">
      <c r="A602" s="0" t="str">
        <f aca="false">IF(d110cc_csv!$A602&lt;&gt;"",d110cc_csv!$A602,"")</f>
        <v/>
      </c>
      <c r="B602" s="0" t="str">
        <f aca="false">IF($A602&lt;&gt;"",d110cc_csv!$C602,"")</f>
        <v/>
      </c>
      <c r="C602" s="0" t="str">
        <f aca="false">IF($A602&lt;&gt;"",d110cc_csv!$D602,"")</f>
        <v/>
      </c>
      <c r="D602" s="0" t="str">
        <f aca="false">IF($A602&lt;&gt;"",d110cc_csv!$E602,"")</f>
        <v/>
      </c>
      <c r="E602" s="0" t="str">
        <f aca="false">IF($A602&lt;&gt;"",d110cc_csv!$F602,"")</f>
        <v/>
      </c>
      <c r="F602" s="0" t="str">
        <f aca="false">IF($A602&lt;&gt;"",IF(MOD($C602,'Project Description'!$B$9)=0,'Project Description'!$B$9,MOD($C602,'Project Description'!$B$9)),"")</f>
        <v/>
      </c>
      <c r="G602" s="0" t="str">
        <f aca="false">IF($A602&lt;&gt;"",IF(MOD($D602,'Project Description'!$B$7)=0,'Project Description'!$B$7,MOD($D602,'Project Description'!$B$7)),"")</f>
        <v/>
      </c>
      <c r="H602" s="0" t="str">
        <f aca="false">IF($A602&lt;&gt;"",IF(MOD($D602,'Project Description'!$B$8)=0,'Project Description'!$B$8,MOD($D602,'Project Description'!$B$8)),"")</f>
        <v/>
      </c>
      <c r="I602" s="0" t="str">
        <f aca="false">IF($A602&lt;&gt;"",ROUNDUP($C602/'Project Description'!$B$9,0),"")</f>
        <v/>
      </c>
      <c r="J602" s="0" t="str">
        <f aca="false">IF($A602&lt;&gt;"",IF(MOD($A602,'Project Description'!$B$19)=0,'Project Description'!$B$19,MOD($A602,'Project Description'!$B$19)),"")</f>
        <v/>
      </c>
      <c r="K602" s="16" t="str">
        <f aca="false">IF($A602&lt;&gt;"",ROUNDUP(D602/'Project Description'!$B$7,0),"")</f>
        <v/>
      </c>
      <c r="L602" s="0" t="str">
        <f aca="false">IF($A602&lt;&gt;"",(K602-1)*'Project Description'!$B$17+I602,"")</f>
        <v/>
      </c>
      <c r="M602" s="0" t="str">
        <f aca="false">IF($A602&lt;&gt;"",($G602-1)*'Project Description'!$B$9+$F602,"")</f>
        <v/>
      </c>
      <c r="N602" s="0" t="str">
        <f aca="false">IF($A602&lt;&gt;"",IF(VLOOKUP($B602,LineNames!$A$2:$C$111,3,0)="Yes",1,0),"")</f>
        <v/>
      </c>
      <c r="O602" s="0" t="str">
        <f aca="false">IF($A602&lt;&gt;"",($H602-1)*'Project Description'!$B$10+$C602,"")</f>
        <v/>
      </c>
    </row>
    <row collapsed="false" customFormat="false" customHeight="true" hidden="false" ht="13.3" outlineLevel="0" r="603">
      <c r="A603" s="0" t="str">
        <f aca="false">IF(d110cc_csv!$A603&lt;&gt;"",d110cc_csv!$A603,"")</f>
        <v/>
      </c>
      <c r="B603" s="0" t="str">
        <f aca="false">IF($A603&lt;&gt;"",d110cc_csv!$C603,"")</f>
        <v/>
      </c>
      <c r="C603" s="0" t="str">
        <f aca="false">IF($A603&lt;&gt;"",d110cc_csv!$D603,"")</f>
        <v/>
      </c>
      <c r="D603" s="0" t="str">
        <f aca="false">IF($A603&lt;&gt;"",d110cc_csv!$E603,"")</f>
        <v/>
      </c>
      <c r="E603" s="0" t="str">
        <f aca="false">IF($A603&lt;&gt;"",d110cc_csv!$F603,"")</f>
        <v/>
      </c>
      <c r="F603" s="0" t="str">
        <f aca="false">IF($A603&lt;&gt;"",IF(MOD($C603,'Project Description'!$B$9)=0,'Project Description'!$B$9,MOD($C603,'Project Description'!$B$9)),"")</f>
        <v/>
      </c>
      <c r="G603" s="0" t="str">
        <f aca="false">IF($A603&lt;&gt;"",IF(MOD($D603,'Project Description'!$B$7)=0,'Project Description'!$B$7,MOD($D603,'Project Description'!$B$7)),"")</f>
        <v/>
      </c>
      <c r="H603" s="0" t="str">
        <f aca="false">IF($A603&lt;&gt;"",IF(MOD($D603,'Project Description'!$B$8)=0,'Project Description'!$B$8,MOD($D603,'Project Description'!$B$8)),"")</f>
        <v/>
      </c>
      <c r="I603" s="0" t="str">
        <f aca="false">IF($A603&lt;&gt;"",ROUNDUP($C603/'Project Description'!$B$9,0),"")</f>
        <v/>
      </c>
      <c r="J603" s="0" t="str">
        <f aca="false">IF($A603&lt;&gt;"",IF(MOD($A603,'Project Description'!$B$19)=0,'Project Description'!$B$19,MOD($A603,'Project Description'!$B$19)),"")</f>
        <v/>
      </c>
      <c r="K603" s="16" t="str">
        <f aca="false">IF($A603&lt;&gt;"",ROUNDUP(D603/'Project Description'!$B$7,0),"")</f>
        <v/>
      </c>
      <c r="L603" s="0" t="str">
        <f aca="false">IF($A603&lt;&gt;"",(K603-1)*'Project Description'!$B$17+I603,"")</f>
        <v/>
      </c>
      <c r="M603" s="0" t="str">
        <f aca="false">IF($A603&lt;&gt;"",($G603-1)*'Project Description'!$B$9+$F603,"")</f>
        <v/>
      </c>
      <c r="N603" s="0" t="str">
        <f aca="false">IF($A603&lt;&gt;"",IF(VLOOKUP($B603,LineNames!$A$2:$C$111,3,0)="Yes",1,0),"")</f>
        <v/>
      </c>
      <c r="O603" s="0" t="str">
        <f aca="false">IF($A603&lt;&gt;"",($H603-1)*'Project Description'!$B$10+$C603,"")</f>
        <v/>
      </c>
    </row>
    <row collapsed="false" customFormat="false" customHeight="true" hidden="false" ht="13.3" outlineLevel="0" r="604">
      <c r="A604" s="0" t="str">
        <f aca="false">IF(d110cc_csv!$A604&lt;&gt;"",d110cc_csv!$A604,"")</f>
        <v/>
      </c>
      <c r="B604" s="0" t="str">
        <f aca="false">IF($A604&lt;&gt;"",d110cc_csv!$C604,"")</f>
        <v/>
      </c>
      <c r="C604" s="0" t="str">
        <f aca="false">IF($A604&lt;&gt;"",d110cc_csv!$D604,"")</f>
        <v/>
      </c>
      <c r="D604" s="0" t="str">
        <f aca="false">IF($A604&lt;&gt;"",d110cc_csv!$E604,"")</f>
        <v/>
      </c>
      <c r="E604" s="0" t="str">
        <f aca="false">IF($A604&lt;&gt;"",d110cc_csv!$F604,"")</f>
        <v/>
      </c>
      <c r="F604" s="0" t="str">
        <f aca="false">IF($A604&lt;&gt;"",IF(MOD($C604,'Project Description'!$B$9)=0,'Project Description'!$B$9,MOD($C604,'Project Description'!$B$9)),"")</f>
        <v/>
      </c>
      <c r="G604" s="0" t="str">
        <f aca="false">IF($A604&lt;&gt;"",IF(MOD($D604,'Project Description'!$B$7)=0,'Project Description'!$B$7,MOD($D604,'Project Description'!$B$7)),"")</f>
        <v/>
      </c>
      <c r="H604" s="0" t="str">
        <f aca="false">IF($A604&lt;&gt;"",IF(MOD($D604,'Project Description'!$B$8)=0,'Project Description'!$B$8,MOD($D604,'Project Description'!$B$8)),"")</f>
        <v/>
      </c>
      <c r="I604" s="0" t="str">
        <f aca="false">IF($A604&lt;&gt;"",ROUNDUP($C604/'Project Description'!$B$9,0),"")</f>
        <v/>
      </c>
      <c r="J604" s="0" t="str">
        <f aca="false">IF($A604&lt;&gt;"",IF(MOD($A604,'Project Description'!$B$19)=0,'Project Description'!$B$19,MOD($A604,'Project Description'!$B$19)),"")</f>
        <v/>
      </c>
      <c r="K604" s="16" t="str">
        <f aca="false">IF($A604&lt;&gt;"",ROUNDUP(D604/'Project Description'!$B$7,0),"")</f>
        <v/>
      </c>
      <c r="L604" s="0" t="str">
        <f aca="false">IF($A604&lt;&gt;"",(K604-1)*'Project Description'!$B$17+I604,"")</f>
        <v/>
      </c>
      <c r="M604" s="0" t="str">
        <f aca="false">IF($A604&lt;&gt;"",($G604-1)*'Project Description'!$B$9+$F604,"")</f>
        <v/>
      </c>
      <c r="N604" s="0" t="str">
        <f aca="false">IF($A604&lt;&gt;"",IF(VLOOKUP($B604,LineNames!$A$2:$C$111,3,0)="Yes",1,0),"")</f>
        <v/>
      </c>
      <c r="O604" s="0" t="str">
        <f aca="false">IF($A604&lt;&gt;"",($H604-1)*'Project Description'!$B$10+$C604,"")</f>
        <v/>
      </c>
    </row>
    <row collapsed="false" customFormat="false" customHeight="true" hidden="false" ht="13.3" outlineLevel="0" r="605">
      <c r="A605" s="0" t="str">
        <f aca="false">IF(d110cc_csv!$A605&lt;&gt;"",d110cc_csv!$A605,"")</f>
        <v/>
      </c>
      <c r="B605" s="0" t="str">
        <f aca="false">IF($A605&lt;&gt;"",d110cc_csv!$C605,"")</f>
        <v/>
      </c>
      <c r="C605" s="0" t="str">
        <f aca="false">IF($A605&lt;&gt;"",d110cc_csv!$D605,"")</f>
        <v/>
      </c>
      <c r="D605" s="0" t="str">
        <f aca="false">IF($A605&lt;&gt;"",d110cc_csv!$E605,"")</f>
        <v/>
      </c>
      <c r="E605" s="0" t="str">
        <f aca="false">IF($A605&lt;&gt;"",d110cc_csv!$F605,"")</f>
        <v/>
      </c>
      <c r="F605" s="0" t="str">
        <f aca="false">IF($A605&lt;&gt;"",IF(MOD($C605,'Project Description'!$B$9)=0,'Project Description'!$B$9,MOD($C605,'Project Description'!$B$9)),"")</f>
        <v/>
      </c>
      <c r="G605" s="0" t="str">
        <f aca="false">IF($A605&lt;&gt;"",IF(MOD($D605,'Project Description'!$B$7)=0,'Project Description'!$B$7,MOD($D605,'Project Description'!$B$7)),"")</f>
        <v/>
      </c>
      <c r="H605" s="0" t="str">
        <f aca="false">IF($A605&lt;&gt;"",IF(MOD($D605,'Project Description'!$B$8)=0,'Project Description'!$B$8,MOD($D605,'Project Description'!$B$8)),"")</f>
        <v/>
      </c>
      <c r="I605" s="0" t="str">
        <f aca="false">IF($A605&lt;&gt;"",ROUNDUP($C605/'Project Description'!$B$9,0),"")</f>
        <v/>
      </c>
      <c r="J605" s="0" t="str">
        <f aca="false">IF($A605&lt;&gt;"",IF(MOD($A605,'Project Description'!$B$19)=0,'Project Description'!$B$19,MOD($A605,'Project Description'!$B$19)),"")</f>
        <v/>
      </c>
      <c r="K605" s="16" t="str">
        <f aca="false">IF($A605&lt;&gt;"",ROUNDUP(D605/'Project Description'!$B$7,0),"")</f>
        <v/>
      </c>
      <c r="L605" s="0" t="str">
        <f aca="false">IF($A605&lt;&gt;"",(K605-1)*'Project Description'!$B$17+I605,"")</f>
        <v/>
      </c>
      <c r="M605" s="0" t="str">
        <f aca="false">IF($A605&lt;&gt;"",($G605-1)*'Project Description'!$B$9+$F605,"")</f>
        <v/>
      </c>
      <c r="N605" s="0" t="str">
        <f aca="false">IF($A605&lt;&gt;"",IF(VLOOKUP($B605,LineNames!$A$2:$C$111,3,0)="Yes",1,0),"")</f>
        <v/>
      </c>
      <c r="O605" s="0" t="str">
        <f aca="false">IF($A605&lt;&gt;"",($H605-1)*'Project Description'!$B$10+$C605,"")</f>
        <v/>
      </c>
    </row>
    <row collapsed="false" customFormat="false" customHeight="true" hidden="false" ht="13.3" outlineLevel="0" r="606">
      <c r="A606" s="0" t="str">
        <f aca="false">IF(d110cc_csv!$A606&lt;&gt;"",d110cc_csv!$A606,"")</f>
        <v/>
      </c>
      <c r="B606" s="0" t="str">
        <f aca="false">IF($A606&lt;&gt;"",d110cc_csv!$C606,"")</f>
        <v/>
      </c>
      <c r="C606" s="0" t="str">
        <f aca="false">IF($A606&lt;&gt;"",d110cc_csv!$D606,"")</f>
        <v/>
      </c>
      <c r="D606" s="0" t="str">
        <f aca="false">IF($A606&lt;&gt;"",d110cc_csv!$E606,"")</f>
        <v/>
      </c>
      <c r="E606" s="0" t="str">
        <f aca="false">IF($A606&lt;&gt;"",d110cc_csv!$F606,"")</f>
        <v/>
      </c>
      <c r="F606" s="0" t="str">
        <f aca="false">IF($A606&lt;&gt;"",IF(MOD($C606,'Project Description'!$B$9)=0,'Project Description'!$B$9,MOD($C606,'Project Description'!$B$9)),"")</f>
        <v/>
      </c>
      <c r="G606" s="0" t="str">
        <f aca="false">IF($A606&lt;&gt;"",IF(MOD($D606,'Project Description'!$B$7)=0,'Project Description'!$B$7,MOD($D606,'Project Description'!$B$7)),"")</f>
        <v/>
      </c>
      <c r="H606" s="0" t="str">
        <f aca="false">IF($A606&lt;&gt;"",IF(MOD($D606,'Project Description'!$B$8)=0,'Project Description'!$B$8,MOD($D606,'Project Description'!$B$8)),"")</f>
        <v/>
      </c>
      <c r="I606" s="0" t="str">
        <f aca="false">IF($A606&lt;&gt;"",ROUNDUP($C606/'Project Description'!$B$9,0),"")</f>
        <v/>
      </c>
      <c r="J606" s="0" t="str">
        <f aca="false">IF($A606&lt;&gt;"",IF(MOD($A606,'Project Description'!$B$19)=0,'Project Description'!$B$19,MOD($A606,'Project Description'!$B$19)),"")</f>
        <v/>
      </c>
      <c r="K606" s="16" t="str">
        <f aca="false">IF($A606&lt;&gt;"",ROUNDUP(D606/'Project Description'!$B$7,0),"")</f>
        <v/>
      </c>
      <c r="L606" s="0" t="str">
        <f aca="false">IF($A606&lt;&gt;"",(K606-1)*'Project Description'!$B$17+I606,"")</f>
        <v/>
      </c>
      <c r="M606" s="0" t="str">
        <f aca="false">IF($A606&lt;&gt;"",($G606-1)*'Project Description'!$B$9+$F606,"")</f>
        <v/>
      </c>
      <c r="N606" s="0" t="str">
        <f aca="false">IF($A606&lt;&gt;"",IF(VLOOKUP($B606,LineNames!$A$2:$C$111,3,0)="Yes",1,0),"")</f>
        <v/>
      </c>
      <c r="O606" s="0" t="str">
        <f aca="false">IF($A606&lt;&gt;"",($H606-1)*'Project Description'!$B$10+$C606,"")</f>
        <v/>
      </c>
    </row>
    <row collapsed="false" customFormat="false" customHeight="true" hidden="false" ht="13.3" outlineLevel="0" r="607">
      <c r="A607" s="0" t="str">
        <f aca="false">IF(d110cc_csv!$A607&lt;&gt;"",d110cc_csv!$A607,"")</f>
        <v/>
      </c>
      <c r="B607" s="0" t="str">
        <f aca="false">IF($A607&lt;&gt;"",d110cc_csv!$C607,"")</f>
        <v/>
      </c>
      <c r="C607" s="0" t="str">
        <f aca="false">IF($A607&lt;&gt;"",d110cc_csv!$D607,"")</f>
        <v/>
      </c>
      <c r="D607" s="0" t="str">
        <f aca="false">IF($A607&lt;&gt;"",d110cc_csv!$E607,"")</f>
        <v/>
      </c>
      <c r="E607" s="0" t="str">
        <f aca="false">IF($A607&lt;&gt;"",d110cc_csv!$F607,"")</f>
        <v/>
      </c>
      <c r="F607" s="0" t="str">
        <f aca="false">IF($A607&lt;&gt;"",IF(MOD($C607,'Project Description'!$B$9)=0,'Project Description'!$B$9,MOD($C607,'Project Description'!$B$9)),"")</f>
        <v/>
      </c>
      <c r="G607" s="0" t="str">
        <f aca="false">IF($A607&lt;&gt;"",IF(MOD($D607,'Project Description'!$B$7)=0,'Project Description'!$B$7,MOD($D607,'Project Description'!$B$7)),"")</f>
        <v/>
      </c>
      <c r="H607" s="0" t="str">
        <f aca="false">IF($A607&lt;&gt;"",IF(MOD($D607,'Project Description'!$B$8)=0,'Project Description'!$B$8,MOD($D607,'Project Description'!$B$8)),"")</f>
        <v/>
      </c>
      <c r="I607" s="0" t="str">
        <f aca="false">IF($A607&lt;&gt;"",ROUNDUP($C607/'Project Description'!$B$9,0),"")</f>
        <v/>
      </c>
      <c r="J607" s="0" t="str">
        <f aca="false">IF($A607&lt;&gt;"",IF(MOD($A607,'Project Description'!$B$19)=0,'Project Description'!$B$19,MOD($A607,'Project Description'!$B$19)),"")</f>
        <v/>
      </c>
      <c r="K607" s="16" t="str">
        <f aca="false">IF($A607&lt;&gt;"",ROUNDUP(D607/'Project Description'!$B$7,0),"")</f>
        <v/>
      </c>
      <c r="L607" s="0" t="str">
        <f aca="false">IF($A607&lt;&gt;"",(K607-1)*'Project Description'!$B$17+I607,"")</f>
        <v/>
      </c>
      <c r="M607" s="0" t="str">
        <f aca="false">IF($A607&lt;&gt;"",($G607-1)*'Project Description'!$B$9+$F607,"")</f>
        <v/>
      </c>
      <c r="N607" s="0" t="str">
        <f aca="false">IF($A607&lt;&gt;"",IF(VLOOKUP($B607,LineNames!$A$2:$C$111,3,0)="Yes",1,0),"")</f>
        <v/>
      </c>
      <c r="O607" s="0" t="str">
        <f aca="false">IF($A607&lt;&gt;"",($H607-1)*'Project Description'!$B$10+$C607,"")</f>
        <v/>
      </c>
    </row>
    <row collapsed="false" customFormat="false" customHeight="true" hidden="false" ht="13.3" outlineLevel="0" r="608">
      <c r="A608" s="0" t="str">
        <f aca="false">IF(d110cc_csv!$A608&lt;&gt;"",d110cc_csv!$A608,"")</f>
        <v/>
      </c>
      <c r="B608" s="0" t="str">
        <f aca="false">IF($A608&lt;&gt;"",d110cc_csv!$C608,"")</f>
        <v/>
      </c>
      <c r="C608" s="0" t="str">
        <f aca="false">IF($A608&lt;&gt;"",d110cc_csv!$D608,"")</f>
        <v/>
      </c>
      <c r="D608" s="0" t="str">
        <f aca="false">IF($A608&lt;&gt;"",d110cc_csv!$E608,"")</f>
        <v/>
      </c>
      <c r="E608" s="0" t="str">
        <f aca="false">IF($A608&lt;&gt;"",d110cc_csv!$F608,"")</f>
        <v/>
      </c>
      <c r="F608" s="0" t="str">
        <f aca="false">IF($A608&lt;&gt;"",IF(MOD($C608,'Project Description'!$B$9)=0,'Project Description'!$B$9,MOD($C608,'Project Description'!$B$9)),"")</f>
        <v/>
      </c>
      <c r="G608" s="0" t="str">
        <f aca="false">IF($A608&lt;&gt;"",IF(MOD($D608,'Project Description'!$B$7)=0,'Project Description'!$B$7,MOD($D608,'Project Description'!$B$7)),"")</f>
        <v/>
      </c>
      <c r="H608" s="0" t="str">
        <f aca="false">IF($A608&lt;&gt;"",IF(MOD($D608,'Project Description'!$B$8)=0,'Project Description'!$B$8,MOD($D608,'Project Description'!$B$8)),"")</f>
        <v/>
      </c>
      <c r="I608" s="0" t="str">
        <f aca="false">IF($A608&lt;&gt;"",ROUNDUP($C608/'Project Description'!$B$9,0),"")</f>
        <v/>
      </c>
      <c r="J608" s="0" t="str">
        <f aca="false">IF($A608&lt;&gt;"",IF(MOD($A608,'Project Description'!$B$19)=0,'Project Description'!$B$19,MOD($A608,'Project Description'!$B$19)),"")</f>
        <v/>
      </c>
      <c r="K608" s="16" t="str">
        <f aca="false">IF($A608&lt;&gt;"",ROUNDUP(D608/'Project Description'!$B$7,0),"")</f>
        <v/>
      </c>
      <c r="L608" s="0" t="str">
        <f aca="false">IF($A608&lt;&gt;"",(K608-1)*'Project Description'!$B$17+I608,"")</f>
        <v/>
      </c>
      <c r="M608" s="0" t="str">
        <f aca="false">IF($A608&lt;&gt;"",($G608-1)*'Project Description'!$B$9+$F608,"")</f>
        <v/>
      </c>
      <c r="N608" s="0" t="str">
        <f aca="false">IF($A608&lt;&gt;"",IF(VLOOKUP($B608,LineNames!$A$2:$C$111,3,0)="Yes",1,0),"")</f>
        <v/>
      </c>
      <c r="O608" s="0" t="str">
        <f aca="false">IF($A608&lt;&gt;"",($H608-1)*'Project Description'!$B$10+$C608,"")</f>
        <v/>
      </c>
    </row>
    <row collapsed="false" customFormat="false" customHeight="true" hidden="false" ht="13.3" outlineLevel="0" r="609">
      <c r="A609" s="0" t="str">
        <f aca="false">IF(d110cc_csv!$A609&lt;&gt;"",d110cc_csv!$A609,"")</f>
        <v/>
      </c>
      <c r="B609" s="0" t="str">
        <f aca="false">IF($A609&lt;&gt;"",d110cc_csv!$C609,"")</f>
        <v/>
      </c>
      <c r="C609" s="0" t="str">
        <f aca="false">IF($A609&lt;&gt;"",d110cc_csv!$D609,"")</f>
        <v/>
      </c>
      <c r="D609" s="0" t="str">
        <f aca="false">IF($A609&lt;&gt;"",d110cc_csv!$E609,"")</f>
        <v/>
      </c>
      <c r="E609" s="0" t="str">
        <f aca="false">IF($A609&lt;&gt;"",d110cc_csv!$F609,"")</f>
        <v/>
      </c>
      <c r="F609" s="0" t="str">
        <f aca="false">IF($A609&lt;&gt;"",IF(MOD($C609,'Project Description'!$B$9)=0,'Project Description'!$B$9,MOD($C609,'Project Description'!$B$9)),"")</f>
        <v/>
      </c>
      <c r="G609" s="0" t="str">
        <f aca="false">IF($A609&lt;&gt;"",IF(MOD($D609,'Project Description'!$B$7)=0,'Project Description'!$B$7,MOD($D609,'Project Description'!$B$7)),"")</f>
        <v/>
      </c>
      <c r="H609" s="0" t="str">
        <f aca="false">IF($A609&lt;&gt;"",IF(MOD($D609,'Project Description'!$B$8)=0,'Project Description'!$B$8,MOD($D609,'Project Description'!$B$8)),"")</f>
        <v/>
      </c>
      <c r="I609" s="0" t="str">
        <f aca="false">IF($A609&lt;&gt;"",ROUNDUP($C609/'Project Description'!$B$9,0),"")</f>
        <v/>
      </c>
      <c r="J609" s="0" t="str">
        <f aca="false">IF($A609&lt;&gt;"",IF(MOD($A609,'Project Description'!$B$19)=0,'Project Description'!$B$19,MOD($A609,'Project Description'!$B$19)),"")</f>
        <v/>
      </c>
      <c r="K609" s="16" t="str">
        <f aca="false">IF($A609&lt;&gt;"",ROUNDUP(D609/'Project Description'!$B$7,0),"")</f>
        <v/>
      </c>
      <c r="L609" s="0" t="str">
        <f aca="false">IF($A609&lt;&gt;"",(K609-1)*'Project Description'!$B$17+I609,"")</f>
        <v/>
      </c>
      <c r="M609" s="0" t="str">
        <f aca="false">IF($A609&lt;&gt;"",($G609-1)*'Project Description'!$B$9+$F609,"")</f>
        <v/>
      </c>
      <c r="N609" s="0" t="str">
        <f aca="false">IF($A609&lt;&gt;"",IF(VLOOKUP($B609,LineNames!$A$2:$C$111,3,0)="Yes",1,0),"")</f>
        <v/>
      </c>
      <c r="O609" s="0" t="str">
        <f aca="false">IF($A609&lt;&gt;"",($H609-1)*'Project Description'!$B$10+$C609,"")</f>
        <v/>
      </c>
    </row>
    <row collapsed="false" customFormat="false" customHeight="true" hidden="false" ht="13.3" outlineLevel="0" r="610">
      <c r="A610" s="0" t="str">
        <f aca="false">IF(d110cc_csv!$A610&lt;&gt;"",d110cc_csv!$A610,"")</f>
        <v/>
      </c>
      <c r="B610" s="0" t="str">
        <f aca="false">IF($A610&lt;&gt;"",d110cc_csv!$C610,"")</f>
        <v/>
      </c>
      <c r="C610" s="0" t="str">
        <f aca="false">IF($A610&lt;&gt;"",d110cc_csv!$D610,"")</f>
        <v/>
      </c>
      <c r="D610" s="0" t="str">
        <f aca="false">IF($A610&lt;&gt;"",d110cc_csv!$E610,"")</f>
        <v/>
      </c>
      <c r="E610" s="0" t="str">
        <f aca="false">IF($A610&lt;&gt;"",d110cc_csv!$F610,"")</f>
        <v/>
      </c>
      <c r="F610" s="0" t="str">
        <f aca="false">IF($A610&lt;&gt;"",IF(MOD($C610,'Project Description'!$B$9)=0,'Project Description'!$B$9,MOD($C610,'Project Description'!$B$9)),"")</f>
        <v/>
      </c>
      <c r="G610" s="0" t="str">
        <f aca="false">IF($A610&lt;&gt;"",IF(MOD($D610,'Project Description'!$B$7)=0,'Project Description'!$B$7,MOD($D610,'Project Description'!$B$7)),"")</f>
        <v/>
      </c>
      <c r="H610" s="0" t="str">
        <f aca="false">IF($A610&lt;&gt;"",IF(MOD($D610,'Project Description'!$B$8)=0,'Project Description'!$B$8,MOD($D610,'Project Description'!$B$8)),"")</f>
        <v/>
      </c>
      <c r="I610" s="0" t="str">
        <f aca="false">IF($A610&lt;&gt;"",ROUNDUP($C610/'Project Description'!$B$9,0),"")</f>
        <v/>
      </c>
      <c r="J610" s="0" t="str">
        <f aca="false">IF($A610&lt;&gt;"",IF(MOD($A610,'Project Description'!$B$19)=0,'Project Description'!$B$19,MOD($A610,'Project Description'!$B$19)),"")</f>
        <v/>
      </c>
      <c r="K610" s="16" t="str">
        <f aca="false">IF($A610&lt;&gt;"",ROUNDUP(D610/'Project Description'!$B$7,0),"")</f>
        <v/>
      </c>
      <c r="L610" s="0" t="str">
        <f aca="false">IF($A610&lt;&gt;"",(K610-1)*'Project Description'!$B$17+I610,"")</f>
        <v/>
      </c>
      <c r="M610" s="0" t="str">
        <f aca="false">IF($A610&lt;&gt;"",($G610-1)*'Project Description'!$B$9+$F610,"")</f>
        <v/>
      </c>
      <c r="N610" s="0" t="str">
        <f aca="false">IF($A610&lt;&gt;"",IF(VLOOKUP($B610,LineNames!$A$2:$C$111,3,0)="Yes",1,0),"")</f>
        <v/>
      </c>
      <c r="O610" s="0" t="str">
        <f aca="false">IF($A610&lt;&gt;"",($H610-1)*'Project Description'!$B$10+$C610,"")</f>
        <v/>
      </c>
    </row>
    <row collapsed="false" customFormat="false" customHeight="true" hidden="false" ht="13.3" outlineLevel="0" r="611">
      <c r="A611" s="0" t="str">
        <f aca="false">IF(d110cc_csv!$A611&lt;&gt;"",d110cc_csv!$A611,"")</f>
        <v/>
      </c>
      <c r="B611" s="0" t="str">
        <f aca="false">IF($A611&lt;&gt;"",d110cc_csv!$C611,"")</f>
        <v/>
      </c>
      <c r="C611" s="0" t="str">
        <f aca="false">IF($A611&lt;&gt;"",d110cc_csv!$D611,"")</f>
        <v/>
      </c>
      <c r="D611" s="0" t="str">
        <f aca="false">IF($A611&lt;&gt;"",d110cc_csv!$E611,"")</f>
        <v/>
      </c>
      <c r="E611" s="0" t="str">
        <f aca="false">IF($A611&lt;&gt;"",d110cc_csv!$F611,"")</f>
        <v/>
      </c>
      <c r="F611" s="0" t="str">
        <f aca="false">IF($A611&lt;&gt;"",IF(MOD($C611,'Project Description'!$B$9)=0,'Project Description'!$B$9,MOD($C611,'Project Description'!$B$9)),"")</f>
        <v/>
      </c>
      <c r="G611" s="0" t="str">
        <f aca="false">IF($A611&lt;&gt;"",IF(MOD($D611,'Project Description'!$B$7)=0,'Project Description'!$B$7,MOD($D611,'Project Description'!$B$7)),"")</f>
        <v/>
      </c>
      <c r="H611" s="0" t="str">
        <f aca="false">IF($A611&lt;&gt;"",IF(MOD($D611,'Project Description'!$B$8)=0,'Project Description'!$B$8,MOD($D611,'Project Description'!$B$8)),"")</f>
        <v/>
      </c>
      <c r="I611" s="0" t="str">
        <f aca="false">IF($A611&lt;&gt;"",ROUNDUP($C611/'Project Description'!$B$9,0),"")</f>
        <v/>
      </c>
      <c r="J611" s="0" t="str">
        <f aca="false">IF($A611&lt;&gt;"",IF(MOD($A611,'Project Description'!$B$19)=0,'Project Description'!$B$19,MOD($A611,'Project Description'!$B$19)),"")</f>
        <v/>
      </c>
      <c r="K611" s="16" t="str">
        <f aca="false">IF($A611&lt;&gt;"",ROUNDUP(D611/'Project Description'!$B$7,0),"")</f>
        <v/>
      </c>
      <c r="L611" s="0" t="str">
        <f aca="false">IF($A611&lt;&gt;"",(K611-1)*'Project Description'!$B$17+I611,"")</f>
        <v/>
      </c>
      <c r="M611" s="0" t="str">
        <f aca="false">IF($A611&lt;&gt;"",($G611-1)*'Project Description'!$B$9+$F611,"")</f>
        <v/>
      </c>
      <c r="N611" s="0" t="str">
        <f aca="false">IF($A611&lt;&gt;"",IF(VLOOKUP($B611,LineNames!$A$2:$C$111,3,0)="Yes",1,0),"")</f>
        <v/>
      </c>
      <c r="O611" s="0" t="str">
        <f aca="false">IF($A611&lt;&gt;"",($H611-1)*'Project Description'!$B$10+$C611,"")</f>
        <v/>
      </c>
    </row>
    <row collapsed="false" customFormat="false" customHeight="true" hidden="false" ht="13.3" outlineLevel="0" r="612">
      <c r="A612" s="0" t="str">
        <f aca="false">IF(d110cc_csv!$A612&lt;&gt;"",d110cc_csv!$A612,"")</f>
        <v/>
      </c>
      <c r="B612" s="0" t="str">
        <f aca="false">IF($A612&lt;&gt;"",d110cc_csv!$C612,"")</f>
        <v/>
      </c>
      <c r="C612" s="0" t="str">
        <f aca="false">IF($A612&lt;&gt;"",d110cc_csv!$D612,"")</f>
        <v/>
      </c>
      <c r="D612" s="0" t="str">
        <f aca="false">IF($A612&lt;&gt;"",d110cc_csv!$E612,"")</f>
        <v/>
      </c>
      <c r="E612" s="0" t="str">
        <f aca="false">IF($A612&lt;&gt;"",d110cc_csv!$F612,"")</f>
        <v/>
      </c>
      <c r="F612" s="0" t="str">
        <f aca="false">IF($A612&lt;&gt;"",IF(MOD($C612,'Project Description'!$B$9)=0,'Project Description'!$B$9,MOD($C612,'Project Description'!$B$9)),"")</f>
        <v/>
      </c>
      <c r="G612" s="0" t="str">
        <f aca="false">IF($A612&lt;&gt;"",IF(MOD($D612,'Project Description'!$B$7)=0,'Project Description'!$B$7,MOD($D612,'Project Description'!$B$7)),"")</f>
        <v/>
      </c>
      <c r="H612" s="0" t="str">
        <f aca="false">IF($A612&lt;&gt;"",IF(MOD($D612,'Project Description'!$B$8)=0,'Project Description'!$B$8,MOD($D612,'Project Description'!$B$8)),"")</f>
        <v/>
      </c>
      <c r="I612" s="0" t="str">
        <f aca="false">IF($A612&lt;&gt;"",ROUNDUP($C612/'Project Description'!$B$9,0),"")</f>
        <v/>
      </c>
      <c r="J612" s="0" t="str">
        <f aca="false">IF($A612&lt;&gt;"",IF(MOD($A612,'Project Description'!$B$19)=0,'Project Description'!$B$19,MOD($A612,'Project Description'!$B$19)),"")</f>
        <v/>
      </c>
      <c r="K612" s="16" t="str">
        <f aca="false">IF($A612&lt;&gt;"",ROUNDUP(D612/'Project Description'!$B$7,0),"")</f>
        <v/>
      </c>
      <c r="L612" s="0" t="str">
        <f aca="false">IF($A612&lt;&gt;"",(K612-1)*'Project Description'!$B$17+I612,"")</f>
        <v/>
      </c>
      <c r="M612" s="0" t="str">
        <f aca="false">IF($A612&lt;&gt;"",($G612-1)*'Project Description'!$B$9+$F612,"")</f>
        <v/>
      </c>
      <c r="N612" s="0" t="str">
        <f aca="false">IF($A612&lt;&gt;"",IF(VLOOKUP($B612,LineNames!$A$2:$C$111,3,0)="Yes",1,0),"")</f>
        <v/>
      </c>
      <c r="O612" s="0" t="str">
        <f aca="false">IF($A612&lt;&gt;"",($H612-1)*'Project Description'!$B$10+$C612,"")</f>
        <v/>
      </c>
    </row>
    <row collapsed="false" customFormat="false" customHeight="true" hidden="false" ht="13.3" outlineLevel="0" r="613">
      <c r="A613" s="0" t="str">
        <f aca="false">IF(d110cc_csv!$A613&lt;&gt;"",d110cc_csv!$A613,"")</f>
        <v/>
      </c>
      <c r="B613" s="0" t="str">
        <f aca="false">IF($A613&lt;&gt;"",d110cc_csv!$C613,"")</f>
        <v/>
      </c>
      <c r="C613" s="0" t="str">
        <f aca="false">IF($A613&lt;&gt;"",d110cc_csv!$D613,"")</f>
        <v/>
      </c>
      <c r="D613" s="0" t="str">
        <f aca="false">IF($A613&lt;&gt;"",d110cc_csv!$E613,"")</f>
        <v/>
      </c>
      <c r="E613" s="0" t="str">
        <f aca="false">IF($A613&lt;&gt;"",d110cc_csv!$F613,"")</f>
        <v/>
      </c>
      <c r="F613" s="0" t="str">
        <f aca="false">IF($A613&lt;&gt;"",IF(MOD($C613,'Project Description'!$B$9)=0,'Project Description'!$B$9,MOD($C613,'Project Description'!$B$9)),"")</f>
        <v/>
      </c>
      <c r="G613" s="0" t="str">
        <f aca="false">IF($A613&lt;&gt;"",IF(MOD($D613,'Project Description'!$B$7)=0,'Project Description'!$B$7,MOD($D613,'Project Description'!$B$7)),"")</f>
        <v/>
      </c>
      <c r="H613" s="0" t="str">
        <f aca="false">IF($A613&lt;&gt;"",IF(MOD($D613,'Project Description'!$B$8)=0,'Project Description'!$B$8,MOD($D613,'Project Description'!$B$8)),"")</f>
        <v/>
      </c>
      <c r="I613" s="0" t="str">
        <f aca="false">IF($A613&lt;&gt;"",ROUNDUP($C613/'Project Description'!$B$9,0),"")</f>
        <v/>
      </c>
      <c r="J613" s="0" t="str">
        <f aca="false">IF($A613&lt;&gt;"",IF(MOD($A613,'Project Description'!$B$19)=0,'Project Description'!$B$19,MOD($A613,'Project Description'!$B$19)),"")</f>
        <v/>
      </c>
      <c r="K613" s="16" t="str">
        <f aca="false">IF($A613&lt;&gt;"",ROUNDUP(D613/'Project Description'!$B$7,0),"")</f>
        <v/>
      </c>
      <c r="L613" s="0" t="str">
        <f aca="false">IF($A613&lt;&gt;"",(K613-1)*'Project Description'!$B$17+I613,"")</f>
        <v/>
      </c>
      <c r="M613" s="0" t="str">
        <f aca="false">IF($A613&lt;&gt;"",($G613-1)*'Project Description'!$B$9+$F613,"")</f>
        <v/>
      </c>
      <c r="N613" s="0" t="str">
        <f aca="false">IF($A613&lt;&gt;"",IF(VLOOKUP($B613,LineNames!$A$2:$C$111,3,0)="Yes",1,0),"")</f>
        <v/>
      </c>
      <c r="O613" s="0" t="str">
        <f aca="false">IF($A613&lt;&gt;"",($H613-1)*'Project Description'!$B$10+$C613,"")</f>
        <v/>
      </c>
    </row>
    <row collapsed="false" customFormat="false" customHeight="true" hidden="false" ht="13.3" outlineLevel="0" r="614">
      <c r="A614" s="0" t="str">
        <f aca="false">IF(d110cc_csv!$A614&lt;&gt;"",d110cc_csv!$A614,"")</f>
        <v/>
      </c>
      <c r="B614" s="0" t="str">
        <f aca="false">IF($A614&lt;&gt;"",d110cc_csv!$C614,"")</f>
        <v/>
      </c>
      <c r="C614" s="0" t="str">
        <f aca="false">IF($A614&lt;&gt;"",d110cc_csv!$D614,"")</f>
        <v/>
      </c>
      <c r="D614" s="0" t="str">
        <f aca="false">IF($A614&lt;&gt;"",d110cc_csv!$E614,"")</f>
        <v/>
      </c>
      <c r="E614" s="0" t="str">
        <f aca="false">IF($A614&lt;&gt;"",d110cc_csv!$F614,"")</f>
        <v/>
      </c>
      <c r="F614" s="0" t="str">
        <f aca="false">IF($A614&lt;&gt;"",IF(MOD($C614,'Project Description'!$B$9)=0,'Project Description'!$B$9,MOD($C614,'Project Description'!$B$9)),"")</f>
        <v/>
      </c>
      <c r="G614" s="0" t="str">
        <f aca="false">IF($A614&lt;&gt;"",IF(MOD($D614,'Project Description'!$B$7)=0,'Project Description'!$B$7,MOD($D614,'Project Description'!$B$7)),"")</f>
        <v/>
      </c>
      <c r="H614" s="0" t="str">
        <f aca="false">IF($A614&lt;&gt;"",IF(MOD($D614,'Project Description'!$B$8)=0,'Project Description'!$B$8,MOD($D614,'Project Description'!$B$8)),"")</f>
        <v/>
      </c>
      <c r="I614" s="0" t="str">
        <f aca="false">IF($A614&lt;&gt;"",ROUNDUP($C614/'Project Description'!$B$9,0),"")</f>
        <v/>
      </c>
      <c r="J614" s="0" t="str">
        <f aca="false">IF($A614&lt;&gt;"",IF(MOD($A614,'Project Description'!$B$19)=0,'Project Description'!$B$19,MOD($A614,'Project Description'!$B$19)),"")</f>
        <v/>
      </c>
      <c r="K614" s="16" t="str">
        <f aca="false">IF($A614&lt;&gt;"",ROUNDUP(D614/'Project Description'!$B$7,0),"")</f>
        <v/>
      </c>
      <c r="L614" s="0" t="str">
        <f aca="false">IF($A614&lt;&gt;"",(K614-1)*'Project Description'!$B$17+I614,"")</f>
        <v/>
      </c>
      <c r="M614" s="0" t="str">
        <f aca="false">IF($A614&lt;&gt;"",($G614-1)*'Project Description'!$B$9+$F614,"")</f>
        <v/>
      </c>
      <c r="N614" s="0" t="str">
        <f aca="false">IF($A614&lt;&gt;"",IF(VLOOKUP($B614,LineNames!$A$2:$C$111,3,0)="Yes",1,0),"")</f>
        <v/>
      </c>
      <c r="O614" s="0" t="str">
        <f aca="false">IF($A614&lt;&gt;"",($H614-1)*'Project Description'!$B$10+$C614,"")</f>
        <v/>
      </c>
    </row>
    <row collapsed="false" customFormat="false" customHeight="true" hidden="false" ht="13.3" outlineLevel="0" r="615">
      <c r="A615" s="0" t="str">
        <f aca="false">IF(d110cc_csv!$A615&lt;&gt;"",d110cc_csv!$A615,"")</f>
        <v/>
      </c>
      <c r="B615" s="0" t="str">
        <f aca="false">IF($A615&lt;&gt;"",d110cc_csv!$C615,"")</f>
        <v/>
      </c>
      <c r="C615" s="0" t="str">
        <f aca="false">IF($A615&lt;&gt;"",d110cc_csv!$D615,"")</f>
        <v/>
      </c>
      <c r="D615" s="0" t="str">
        <f aca="false">IF($A615&lt;&gt;"",d110cc_csv!$E615,"")</f>
        <v/>
      </c>
      <c r="E615" s="0" t="str">
        <f aca="false">IF($A615&lt;&gt;"",d110cc_csv!$F615,"")</f>
        <v/>
      </c>
      <c r="F615" s="0" t="str">
        <f aca="false">IF($A615&lt;&gt;"",IF(MOD($C615,'Project Description'!$B$9)=0,'Project Description'!$B$9,MOD($C615,'Project Description'!$B$9)),"")</f>
        <v/>
      </c>
      <c r="G615" s="0" t="str">
        <f aca="false">IF($A615&lt;&gt;"",IF(MOD($D615,'Project Description'!$B$7)=0,'Project Description'!$B$7,MOD($D615,'Project Description'!$B$7)),"")</f>
        <v/>
      </c>
      <c r="H615" s="0" t="str">
        <f aca="false">IF($A615&lt;&gt;"",IF(MOD($D615,'Project Description'!$B$8)=0,'Project Description'!$B$8,MOD($D615,'Project Description'!$B$8)),"")</f>
        <v/>
      </c>
      <c r="I615" s="0" t="str">
        <f aca="false">IF($A615&lt;&gt;"",ROUNDUP($C615/'Project Description'!$B$9,0),"")</f>
        <v/>
      </c>
      <c r="J615" s="0" t="str">
        <f aca="false">IF($A615&lt;&gt;"",IF(MOD($A615,'Project Description'!$B$19)=0,'Project Description'!$B$19,MOD($A615,'Project Description'!$B$19)),"")</f>
        <v/>
      </c>
      <c r="K615" s="16" t="str">
        <f aca="false">IF($A615&lt;&gt;"",ROUNDUP(D615/'Project Description'!$B$7,0),"")</f>
        <v/>
      </c>
      <c r="L615" s="0" t="str">
        <f aca="false">IF($A615&lt;&gt;"",(K615-1)*'Project Description'!$B$17+I615,"")</f>
        <v/>
      </c>
      <c r="M615" s="0" t="str">
        <f aca="false">IF($A615&lt;&gt;"",($G615-1)*'Project Description'!$B$9+$F615,"")</f>
        <v/>
      </c>
      <c r="N615" s="0" t="str">
        <f aca="false">IF($A615&lt;&gt;"",IF(VLOOKUP($B615,LineNames!$A$2:$C$111,3,0)="Yes",1,0),"")</f>
        <v/>
      </c>
      <c r="O615" s="0" t="str">
        <f aca="false">IF($A615&lt;&gt;"",($H615-1)*'Project Description'!$B$10+$C615,"")</f>
        <v/>
      </c>
    </row>
    <row collapsed="false" customFormat="false" customHeight="true" hidden="false" ht="13.3" outlineLevel="0" r="616">
      <c r="A616" s="0" t="str">
        <f aca="false">IF(d110cc_csv!$A616&lt;&gt;"",d110cc_csv!$A616,"")</f>
        <v/>
      </c>
      <c r="B616" s="0" t="str">
        <f aca="false">IF($A616&lt;&gt;"",d110cc_csv!$C616,"")</f>
        <v/>
      </c>
      <c r="C616" s="0" t="str">
        <f aca="false">IF($A616&lt;&gt;"",d110cc_csv!$D616,"")</f>
        <v/>
      </c>
      <c r="D616" s="0" t="str">
        <f aca="false">IF($A616&lt;&gt;"",d110cc_csv!$E616,"")</f>
        <v/>
      </c>
      <c r="E616" s="0" t="str">
        <f aca="false">IF($A616&lt;&gt;"",d110cc_csv!$F616,"")</f>
        <v/>
      </c>
      <c r="F616" s="0" t="str">
        <f aca="false">IF($A616&lt;&gt;"",IF(MOD($C616,'Project Description'!$B$9)=0,'Project Description'!$B$9,MOD($C616,'Project Description'!$B$9)),"")</f>
        <v/>
      </c>
      <c r="G616" s="0" t="str">
        <f aca="false">IF($A616&lt;&gt;"",IF(MOD($D616,'Project Description'!$B$7)=0,'Project Description'!$B$7,MOD($D616,'Project Description'!$B$7)),"")</f>
        <v/>
      </c>
      <c r="H616" s="0" t="str">
        <f aca="false">IF($A616&lt;&gt;"",IF(MOD($D616,'Project Description'!$B$8)=0,'Project Description'!$B$8,MOD($D616,'Project Description'!$B$8)),"")</f>
        <v/>
      </c>
      <c r="I616" s="0" t="str">
        <f aca="false">IF($A616&lt;&gt;"",ROUNDUP($C616/'Project Description'!$B$9,0),"")</f>
        <v/>
      </c>
      <c r="J616" s="0" t="str">
        <f aca="false">IF($A616&lt;&gt;"",IF(MOD($A616,'Project Description'!$B$19)=0,'Project Description'!$B$19,MOD($A616,'Project Description'!$B$19)),"")</f>
        <v/>
      </c>
      <c r="K616" s="16" t="str">
        <f aca="false">IF($A616&lt;&gt;"",ROUNDUP(D616/'Project Description'!$B$7,0),"")</f>
        <v/>
      </c>
      <c r="L616" s="0" t="str">
        <f aca="false">IF($A616&lt;&gt;"",(K616-1)*'Project Description'!$B$17+I616,"")</f>
        <v/>
      </c>
      <c r="M616" s="0" t="str">
        <f aca="false">IF($A616&lt;&gt;"",($G616-1)*'Project Description'!$B$9+$F616,"")</f>
        <v/>
      </c>
      <c r="N616" s="0" t="str">
        <f aca="false">IF($A616&lt;&gt;"",IF(VLOOKUP($B616,LineNames!$A$2:$C$111,3,0)="Yes",1,0),"")</f>
        <v/>
      </c>
      <c r="O616" s="0" t="str">
        <f aca="false">IF($A616&lt;&gt;"",($H616-1)*'Project Description'!$B$10+$C616,"")</f>
        <v/>
      </c>
    </row>
    <row collapsed="false" customFormat="false" customHeight="true" hidden="false" ht="13.3" outlineLevel="0" r="617">
      <c r="A617" s="0" t="str">
        <f aca="false">IF(d110cc_csv!$A617&lt;&gt;"",d110cc_csv!$A617,"")</f>
        <v/>
      </c>
      <c r="B617" s="0" t="str">
        <f aca="false">IF($A617&lt;&gt;"",d110cc_csv!$C617,"")</f>
        <v/>
      </c>
      <c r="C617" s="0" t="str">
        <f aca="false">IF($A617&lt;&gt;"",d110cc_csv!$D617,"")</f>
        <v/>
      </c>
      <c r="D617" s="0" t="str">
        <f aca="false">IF($A617&lt;&gt;"",d110cc_csv!$E617,"")</f>
        <v/>
      </c>
      <c r="E617" s="0" t="str">
        <f aca="false">IF($A617&lt;&gt;"",d110cc_csv!$F617,"")</f>
        <v/>
      </c>
      <c r="F617" s="0" t="str">
        <f aca="false">IF($A617&lt;&gt;"",IF(MOD($C617,'Project Description'!$B$9)=0,'Project Description'!$B$9,MOD($C617,'Project Description'!$B$9)),"")</f>
        <v/>
      </c>
      <c r="G617" s="0" t="str">
        <f aca="false">IF($A617&lt;&gt;"",IF(MOD($D617,'Project Description'!$B$7)=0,'Project Description'!$B$7,MOD($D617,'Project Description'!$B$7)),"")</f>
        <v/>
      </c>
      <c r="H617" s="0" t="str">
        <f aca="false">IF($A617&lt;&gt;"",IF(MOD($D617,'Project Description'!$B$8)=0,'Project Description'!$B$8,MOD($D617,'Project Description'!$B$8)),"")</f>
        <v/>
      </c>
      <c r="I617" s="0" t="str">
        <f aca="false">IF($A617&lt;&gt;"",ROUNDUP($C617/'Project Description'!$B$9,0),"")</f>
        <v/>
      </c>
      <c r="J617" s="0" t="str">
        <f aca="false">IF($A617&lt;&gt;"",IF(MOD($A617,'Project Description'!$B$19)=0,'Project Description'!$B$19,MOD($A617,'Project Description'!$B$19)),"")</f>
        <v/>
      </c>
      <c r="K617" s="16" t="str">
        <f aca="false">IF($A617&lt;&gt;"",ROUNDUP(D617/'Project Description'!$B$7,0),"")</f>
        <v/>
      </c>
      <c r="L617" s="0" t="str">
        <f aca="false">IF($A617&lt;&gt;"",(K617-1)*'Project Description'!$B$17+I617,"")</f>
        <v/>
      </c>
      <c r="M617" s="0" t="str">
        <f aca="false">IF($A617&lt;&gt;"",($G617-1)*'Project Description'!$B$9+$F617,"")</f>
        <v/>
      </c>
      <c r="N617" s="0" t="str">
        <f aca="false">IF($A617&lt;&gt;"",IF(VLOOKUP($B617,LineNames!$A$2:$C$111,3,0)="Yes",1,0),"")</f>
        <v/>
      </c>
      <c r="O617" s="0" t="str">
        <f aca="false">IF($A617&lt;&gt;"",($H617-1)*'Project Description'!$B$10+$C617,"")</f>
        <v/>
      </c>
    </row>
    <row collapsed="false" customFormat="false" customHeight="true" hidden="false" ht="13.3" outlineLevel="0" r="618">
      <c r="A618" s="0" t="str">
        <f aca="false">IF(d110cc_csv!$A618&lt;&gt;"",d110cc_csv!$A618,"")</f>
        <v/>
      </c>
      <c r="B618" s="0" t="str">
        <f aca="false">IF($A618&lt;&gt;"",d110cc_csv!$C618,"")</f>
        <v/>
      </c>
      <c r="C618" s="0" t="str">
        <f aca="false">IF($A618&lt;&gt;"",d110cc_csv!$D618,"")</f>
        <v/>
      </c>
      <c r="D618" s="0" t="str">
        <f aca="false">IF($A618&lt;&gt;"",d110cc_csv!$E618,"")</f>
        <v/>
      </c>
      <c r="E618" s="0" t="str">
        <f aca="false">IF($A618&lt;&gt;"",d110cc_csv!$F618,"")</f>
        <v/>
      </c>
      <c r="F618" s="0" t="str">
        <f aca="false">IF($A618&lt;&gt;"",IF(MOD($C618,'Project Description'!$B$9)=0,'Project Description'!$B$9,MOD($C618,'Project Description'!$B$9)),"")</f>
        <v/>
      </c>
      <c r="G618" s="0" t="str">
        <f aca="false">IF($A618&lt;&gt;"",IF(MOD($D618,'Project Description'!$B$7)=0,'Project Description'!$B$7,MOD($D618,'Project Description'!$B$7)),"")</f>
        <v/>
      </c>
      <c r="H618" s="0" t="str">
        <f aca="false">IF($A618&lt;&gt;"",IF(MOD($D618,'Project Description'!$B$8)=0,'Project Description'!$B$8,MOD($D618,'Project Description'!$B$8)),"")</f>
        <v/>
      </c>
      <c r="I618" s="0" t="str">
        <f aca="false">IF($A618&lt;&gt;"",ROUNDUP($C618/'Project Description'!$B$9,0),"")</f>
        <v/>
      </c>
      <c r="J618" s="0" t="str">
        <f aca="false">IF($A618&lt;&gt;"",IF(MOD($A618,'Project Description'!$B$19)=0,'Project Description'!$B$19,MOD($A618,'Project Description'!$B$19)),"")</f>
        <v/>
      </c>
      <c r="K618" s="16" t="str">
        <f aca="false">IF($A618&lt;&gt;"",ROUNDUP(D618/'Project Description'!$B$7,0),"")</f>
        <v/>
      </c>
      <c r="L618" s="0" t="str">
        <f aca="false">IF($A618&lt;&gt;"",(K618-1)*'Project Description'!$B$17+I618,"")</f>
        <v/>
      </c>
      <c r="M618" s="0" t="str">
        <f aca="false">IF($A618&lt;&gt;"",($G618-1)*'Project Description'!$B$9+$F618,"")</f>
        <v/>
      </c>
      <c r="N618" s="0" t="str">
        <f aca="false">IF($A618&lt;&gt;"",IF(VLOOKUP($B618,LineNames!$A$2:$C$111,3,0)="Yes",1,0),"")</f>
        <v/>
      </c>
      <c r="O618" s="0" t="str">
        <f aca="false">IF($A618&lt;&gt;"",($H618-1)*'Project Description'!$B$10+$C618,"")</f>
        <v/>
      </c>
    </row>
    <row collapsed="false" customFormat="false" customHeight="true" hidden="false" ht="13.3" outlineLevel="0" r="619">
      <c r="A619" s="0" t="str">
        <f aca="false">IF(d110cc_csv!$A619&lt;&gt;"",d110cc_csv!$A619,"")</f>
        <v/>
      </c>
      <c r="B619" s="0" t="str">
        <f aca="false">IF($A619&lt;&gt;"",d110cc_csv!$C619,"")</f>
        <v/>
      </c>
      <c r="C619" s="0" t="str">
        <f aca="false">IF($A619&lt;&gt;"",d110cc_csv!$D619,"")</f>
        <v/>
      </c>
      <c r="D619" s="0" t="str">
        <f aca="false">IF($A619&lt;&gt;"",d110cc_csv!$E619,"")</f>
        <v/>
      </c>
      <c r="E619" s="0" t="str">
        <f aca="false">IF($A619&lt;&gt;"",d110cc_csv!$F619,"")</f>
        <v/>
      </c>
      <c r="F619" s="0" t="str">
        <f aca="false">IF($A619&lt;&gt;"",IF(MOD($C619,'Project Description'!$B$9)=0,'Project Description'!$B$9,MOD($C619,'Project Description'!$B$9)),"")</f>
        <v/>
      </c>
      <c r="G619" s="0" t="str">
        <f aca="false">IF($A619&lt;&gt;"",IF(MOD($D619,'Project Description'!$B$7)=0,'Project Description'!$B$7,MOD($D619,'Project Description'!$B$7)),"")</f>
        <v/>
      </c>
      <c r="H619" s="0" t="str">
        <f aca="false">IF($A619&lt;&gt;"",IF(MOD($D619,'Project Description'!$B$8)=0,'Project Description'!$B$8,MOD($D619,'Project Description'!$B$8)),"")</f>
        <v/>
      </c>
      <c r="I619" s="0" t="str">
        <f aca="false">IF($A619&lt;&gt;"",ROUNDUP($C619/'Project Description'!$B$9,0),"")</f>
        <v/>
      </c>
      <c r="J619" s="0" t="str">
        <f aca="false">IF($A619&lt;&gt;"",IF(MOD($A619,'Project Description'!$B$19)=0,'Project Description'!$B$19,MOD($A619,'Project Description'!$B$19)),"")</f>
        <v/>
      </c>
      <c r="K619" s="16" t="str">
        <f aca="false">IF($A619&lt;&gt;"",ROUNDUP(D619/'Project Description'!$B$7,0),"")</f>
        <v/>
      </c>
      <c r="L619" s="0" t="str">
        <f aca="false">IF($A619&lt;&gt;"",(K619-1)*'Project Description'!$B$17+I619,"")</f>
        <v/>
      </c>
      <c r="M619" s="0" t="str">
        <f aca="false">IF($A619&lt;&gt;"",($G619-1)*'Project Description'!$B$9+$F619,"")</f>
        <v/>
      </c>
      <c r="N619" s="0" t="str">
        <f aca="false">IF($A619&lt;&gt;"",IF(VLOOKUP($B619,LineNames!$A$2:$C$111,3,0)="Yes",1,0),"")</f>
        <v/>
      </c>
      <c r="O619" s="0" t="str">
        <f aca="false">IF($A619&lt;&gt;"",($H619-1)*'Project Description'!$B$10+$C619,"")</f>
        <v/>
      </c>
    </row>
    <row collapsed="false" customFormat="false" customHeight="true" hidden="false" ht="13.3" outlineLevel="0" r="620">
      <c r="A620" s="0" t="str">
        <f aca="false">IF(d110cc_csv!$A620&lt;&gt;"",d110cc_csv!$A620,"")</f>
        <v/>
      </c>
      <c r="B620" s="0" t="str">
        <f aca="false">IF($A620&lt;&gt;"",d110cc_csv!$C620,"")</f>
        <v/>
      </c>
      <c r="C620" s="0" t="str">
        <f aca="false">IF($A620&lt;&gt;"",d110cc_csv!$D620,"")</f>
        <v/>
      </c>
      <c r="D620" s="0" t="str">
        <f aca="false">IF($A620&lt;&gt;"",d110cc_csv!$E620,"")</f>
        <v/>
      </c>
      <c r="E620" s="0" t="str">
        <f aca="false">IF($A620&lt;&gt;"",d110cc_csv!$F620,"")</f>
        <v/>
      </c>
      <c r="F620" s="0" t="str">
        <f aca="false">IF($A620&lt;&gt;"",IF(MOD($C620,'Project Description'!$B$9)=0,'Project Description'!$B$9,MOD($C620,'Project Description'!$B$9)),"")</f>
        <v/>
      </c>
      <c r="G620" s="0" t="str">
        <f aca="false">IF($A620&lt;&gt;"",IF(MOD($D620,'Project Description'!$B$7)=0,'Project Description'!$B$7,MOD($D620,'Project Description'!$B$7)),"")</f>
        <v/>
      </c>
      <c r="H620" s="0" t="str">
        <f aca="false">IF($A620&lt;&gt;"",IF(MOD($D620,'Project Description'!$B$8)=0,'Project Description'!$B$8,MOD($D620,'Project Description'!$B$8)),"")</f>
        <v/>
      </c>
      <c r="I620" s="0" t="str">
        <f aca="false">IF($A620&lt;&gt;"",ROUNDUP($C620/'Project Description'!$B$9,0),"")</f>
        <v/>
      </c>
      <c r="J620" s="0" t="str">
        <f aca="false">IF($A620&lt;&gt;"",IF(MOD($A620,'Project Description'!$B$19)=0,'Project Description'!$B$19,MOD($A620,'Project Description'!$B$19)),"")</f>
        <v/>
      </c>
      <c r="K620" s="16" t="str">
        <f aca="false">IF($A620&lt;&gt;"",ROUNDUP(D620/'Project Description'!$B$7,0),"")</f>
        <v/>
      </c>
      <c r="L620" s="0" t="str">
        <f aca="false">IF($A620&lt;&gt;"",(K620-1)*'Project Description'!$B$17+I620,"")</f>
        <v/>
      </c>
      <c r="M620" s="0" t="str">
        <f aca="false">IF($A620&lt;&gt;"",($G620-1)*'Project Description'!$B$9+$F620,"")</f>
        <v/>
      </c>
      <c r="N620" s="0" t="str">
        <f aca="false">IF($A620&lt;&gt;"",IF(VLOOKUP($B620,LineNames!$A$2:$C$111,3,0)="Yes",1,0),"")</f>
        <v/>
      </c>
      <c r="O620" s="0" t="str">
        <f aca="false">IF($A620&lt;&gt;"",($H620-1)*'Project Description'!$B$10+$C620,"")</f>
        <v/>
      </c>
    </row>
    <row collapsed="false" customFormat="false" customHeight="true" hidden="false" ht="13.3" outlineLevel="0" r="621">
      <c r="A621" s="0" t="str">
        <f aca="false">IF(d110cc_csv!$A621&lt;&gt;"",d110cc_csv!$A621,"")</f>
        <v/>
      </c>
      <c r="B621" s="0" t="str">
        <f aca="false">IF($A621&lt;&gt;"",d110cc_csv!$C621,"")</f>
        <v/>
      </c>
      <c r="C621" s="0" t="str">
        <f aca="false">IF($A621&lt;&gt;"",d110cc_csv!$D621,"")</f>
        <v/>
      </c>
      <c r="D621" s="0" t="str">
        <f aca="false">IF($A621&lt;&gt;"",d110cc_csv!$E621,"")</f>
        <v/>
      </c>
      <c r="E621" s="0" t="str">
        <f aca="false">IF($A621&lt;&gt;"",d110cc_csv!$F621,"")</f>
        <v/>
      </c>
      <c r="F621" s="0" t="str">
        <f aca="false">IF($A621&lt;&gt;"",IF(MOD($C621,'Project Description'!$B$9)=0,'Project Description'!$B$9,MOD($C621,'Project Description'!$B$9)),"")</f>
        <v/>
      </c>
      <c r="G621" s="0" t="str">
        <f aca="false">IF($A621&lt;&gt;"",IF(MOD($D621,'Project Description'!$B$7)=0,'Project Description'!$B$7,MOD($D621,'Project Description'!$B$7)),"")</f>
        <v/>
      </c>
      <c r="H621" s="0" t="str">
        <f aca="false">IF($A621&lt;&gt;"",IF(MOD($D621,'Project Description'!$B$8)=0,'Project Description'!$B$8,MOD($D621,'Project Description'!$B$8)),"")</f>
        <v/>
      </c>
      <c r="I621" s="0" t="str">
        <f aca="false">IF($A621&lt;&gt;"",ROUNDUP($C621/'Project Description'!$B$9,0),"")</f>
        <v/>
      </c>
      <c r="J621" s="0" t="str">
        <f aca="false">IF($A621&lt;&gt;"",IF(MOD($A621,'Project Description'!$B$19)=0,'Project Description'!$B$19,MOD($A621,'Project Description'!$B$19)),"")</f>
        <v/>
      </c>
      <c r="K621" s="16" t="str">
        <f aca="false">IF($A621&lt;&gt;"",ROUNDUP(D621/'Project Description'!$B$7,0),"")</f>
        <v/>
      </c>
      <c r="L621" s="0" t="str">
        <f aca="false">IF($A621&lt;&gt;"",(K621-1)*'Project Description'!$B$17+I621,"")</f>
        <v/>
      </c>
      <c r="M621" s="0" t="str">
        <f aca="false">IF($A621&lt;&gt;"",($G621-1)*'Project Description'!$B$9+$F621,"")</f>
        <v/>
      </c>
      <c r="N621" s="0" t="str">
        <f aca="false">IF($A621&lt;&gt;"",IF(VLOOKUP($B621,LineNames!$A$2:$C$111,3,0)="Yes",1,0),"")</f>
        <v/>
      </c>
      <c r="O621" s="0" t="str">
        <f aca="false">IF($A621&lt;&gt;"",($H621-1)*'Project Description'!$B$10+$C621,"")</f>
        <v/>
      </c>
    </row>
    <row collapsed="false" customFormat="false" customHeight="true" hidden="false" ht="13.3" outlineLevel="0" r="622">
      <c r="A622" s="0" t="str">
        <f aca="false">IF(d110cc_csv!$A622&lt;&gt;"",d110cc_csv!$A622,"")</f>
        <v/>
      </c>
      <c r="B622" s="0" t="str">
        <f aca="false">IF($A622&lt;&gt;"",d110cc_csv!$C622,"")</f>
        <v/>
      </c>
      <c r="C622" s="0" t="str">
        <f aca="false">IF($A622&lt;&gt;"",d110cc_csv!$D622,"")</f>
        <v/>
      </c>
      <c r="D622" s="0" t="str">
        <f aca="false">IF($A622&lt;&gt;"",d110cc_csv!$E622,"")</f>
        <v/>
      </c>
      <c r="E622" s="0" t="str">
        <f aca="false">IF($A622&lt;&gt;"",d110cc_csv!$F622,"")</f>
        <v/>
      </c>
      <c r="F622" s="0" t="str">
        <f aca="false">IF($A622&lt;&gt;"",IF(MOD($C622,'Project Description'!$B$9)=0,'Project Description'!$B$9,MOD($C622,'Project Description'!$B$9)),"")</f>
        <v/>
      </c>
      <c r="G622" s="0" t="str">
        <f aca="false">IF($A622&lt;&gt;"",IF(MOD($D622,'Project Description'!$B$7)=0,'Project Description'!$B$7,MOD($D622,'Project Description'!$B$7)),"")</f>
        <v/>
      </c>
      <c r="H622" s="0" t="str">
        <f aca="false">IF($A622&lt;&gt;"",IF(MOD($D622,'Project Description'!$B$8)=0,'Project Description'!$B$8,MOD($D622,'Project Description'!$B$8)),"")</f>
        <v/>
      </c>
      <c r="I622" s="0" t="str">
        <f aca="false">IF($A622&lt;&gt;"",ROUNDUP($C622/'Project Description'!$B$9,0),"")</f>
        <v/>
      </c>
      <c r="J622" s="0" t="str">
        <f aca="false">IF($A622&lt;&gt;"",IF(MOD($A622,'Project Description'!$B$19)=0,'Project Description'!$B$19,MOD($A622,'Project Description'!$B$19)),"")</f>
        <v/>
      </c>
      <c r="K622" s="16" t="str">
        <f aca="false">IF($A622&lt;&gt;"",ROUNDUP(D622/'Project Description'!$B$7,0),"")</f>
        <v/>
      </c>
      <c r="L622" s="0" t="str">
        <f aca="false">IF($A622&lt;&gt;"",(K622-1)*'Project Description'!$B$17+I622,"")</f>
        <v/>
      </c>
      <c r="M622" s="0" t="str">
        <f aca="false">IF($A622&lt;&gt;"",($G622-1)*'Project Description'!$B$9+$F622,"")</f>
        <v/>
      </c>
      <c r="N622" s="0" t="str">
        <f aca="false">IF($A622&lt;&gt;"",IF(VLOOKUP($B622,LineNames!$A$2:$C$111,3,0)="Yes",1,0),"")</f>
        <v/>
      </c>
      <c r="O622" s="0" t="str">
        <f aca="false">IF($A622&lt;&gt;"",($H622-1)*'Project Description'!$B$10+$C622,"")</f>
        <v/>
      </c>
    </row>
    <row collapsed="false" customFormat="false" customHeight="true" hidden="false" ht="13.3" outlineLevel="0" r="623">
      <c r="A623" s="0" t="str">
        <f aca="false">IF(d110cc_csv!$A623&lt;&gt;"",d110cc_csv!$A623,"")</f>
        <v/>
      </c>
      <c r="B623" s="0" t="str">
        <f aca="false">IF($A623&lt;&gt;"",d110cc_csv!$C623,"")</f>
        <v/>
      </c>
      <c r="C623" s="0" t="str">
        <f aca="false">IF($A623&lt;&gt;"",d110cc_csv!$D623,"")</f>
        <v/>
      </c>
      <c r="D623" s="0" t="str">
        <f aca="false">IF($A623&lt;&gt;"",d110cc_csv!$E623,"")</f>
        <v/>
      </c>
      <c r="E623" s="0" t="str">
        <f aca="false">IF($A623&lt;&gt;"",d110cc_csv!$F623,"")</f>
        <v/>
      </c>
      <c r="F623" s="0" t="str">
        <f aca="false">IF($A623&lt;&gt;"",IF(MOD($C623,'Project Description'!$B$9)=0,'Project Description'!$B$9,MOD($C623,'Project Description'!$B$9)),"")</f>
        <v/>
      </c>
      <c r="G623" s="0" t="str">
        <f aca="false">IF($A623&lt;&gt;"",IF(MOD($D623,'Project Description'!$B$7)=0,'Project Description'!$B$7,MOD($D623,'Project Description'!$B$7)),"")</f>
        <v/>
      </c>
      <c r="H623" s="0" t="str">
        <f aca="false">IF($A623&lt;&gt;"",IF(MOD($D623,'Project Description'!$B$8)=0,'Project Description'!$B$8,MOD($D623,'Project Description'!$B$8)),"")</f>
        <v/>
      </c>
      <c r="I623" s="0" t="str">
        <f aca="false">IF($A623&lt;&gt;"",ROUNDUP($C623/'Project Description'!$B$9,0),"")</f>
        <v/>
      </c>
      <c r="J623" s="0" t="str">
        <f aca="false">IF($A623&lt;&gt;"",IF(MOD($A623,'Project Description'!$B$19)=0,'Project Description'!$B$19,MOD($A623,'Project Description'!$B$19)),"")</f>
        <v/>
      </c>
      <c r="K623" s="16" t="str">
        <f aca="false">IF($A623&lt;&gt;"",ROUNDUP(D623/'Project Description'!$B$7,0),"")</f>
        <v/>
      </c>
      <c r="L623" s="0" t="str">
        <f aca="false">IF($A623&lt;&gt;"",(K623-1)*'Project Description'!$B$17+I623,"")</f>
        <v/>
      </c>
      <c r="M623" s="0" t="str">
        <f aca="false">IF($A623&lt;&gt;"",($G623-1)*'Project Description'!$B$9+$F623,"")</f>
        <v/>
      </c>
      <c r="N623" s="0" t="str">
        <f aca="false">IF($A623&lt;&gt;"",IF(VLOOKUP($B623,LineNames!$A$2:$C$111,3,0)="Yes",1,0),"")</f>
        <v/>
      </c>
      <c r="O623" s="0" t="str">
        <f aca="false">IF($A623&lt;&gt;"",($H623-1)*'Project Description'!$B$10+$C623,"")</f>
        <v/>
      </c>
    </row>
    <row collapsed="false" customFormat="false" customHeight="true" hidden="false" ht="13.3" outlineLevel="0" r="624">
      <c r="A624" s="0" t="str">
        <f aca="false">IF(d110cc_csv!$A624&lt;&gt;"",d110cc_csv!$A624,"")</f>
        <v/>
      </c>
      <c r="B624" s="0" t="str">
        <f aca="false">IF($A624&lt;&gt;"",d110cc_csv!$C624,"")</f>
        <v/>
      </c>
      <c r="C624" s="0" t="str">
        <f aca="false">IF($A624&lt;&gt;"",d110cc_csv!$D624,"")</f>
        <v/>
      </c>
      <c r="D624" s="0" t="str">
        <f aca="false">IF($A624&lt;&gt;"",d110cc_csv!$E624,"")</f>
        <v/>
      </c>
      <c r="E624" s="0" t="str">
        <f aca="false">IF($A624&lt;&gt;"",d110cc_csv!$F624,"")</f>
        <v/>
      </c>
      <c r="F624" s="0" t="str">
        <f aca="false">IF($A624&lt;&gt;"",IF(MOD($C624,'Project Description'!$B$9)=0,'Project Description'!$B$9,MOD($C624,'Project Description'!$B$9)),"")</f>
        <v/>
      </c>
      <c r="G624" s="0" t="str">
        <f aca="false">IF($A624&lt;&gt;"",IF(MOD($D624,'Project Description'!$B$7)=0,'Project Description'!$B$7,MOD($D624,'Project Description'!$B$7)),"")</f>
        <v/>
      </c>
      <c r="H624" s="0" t="str">
        <f aca="false">IF($A624&lt;&gt;"",IF(MOD($D624,'Project Description'!$B$8)=0,'Project Description'!$B$8,MOD($D624,'Project Description'!$B$8)),"")</f>
        <v/>
      </c>
      <c r="I624" s="0" t="str">
        <f aca="false">IF($A624&lt;&gt;"",ROUNDUP($C624/'Project Description'!$B$9,0),"")</f>
        <v/>
      </c>
      <c r="J624" s="0" t="str">
        <f aca="false">IF($A624&lt;&gt;"",IF(MOD($A624,'Project Description'!$B$19)=0,'Project Description'!$B$19,MOD($A624,'Project Description'!$B$19)),"")</f>
        <v/>
      </c>
      <c r="K624" s="16" t="str">
        <f aca="false">IF($A624&lt;&gt;"",ROUNDUP(D624/'Project Description'!$B$7,0),"")</f>
        <v/>
      </c>
      <c r="L624" s="0" t="str">
        <f aca="false">IF($A624&lt;&gt;"",(K624-1)*'Project Description'!$B$17+I624,"")</f>
        <v/>
      </c>
      <c r="M624" s="0" t="str">
        <f aca="false">IF($A624&lt;&gt;"",($G624-1)*'Project Description'!$B$9+$F624,"")</f>
        <v/>
      </c>
      <c r="N624" s="0" t="str">
        <f aca="false">IF($A624&lt;&gt;"",IF(VLOOKUP($B624,LineNames!$A$2:$C$111,3,0)="Yes",1,0),"")</f>
        <v/>
      </c>
      <c r="O624" s="0" t="str">
        <f aca="false">IF($A624&lt;&gt;"",($H624-1)*'Project Description'!$B$10+$C624,"")</f>
        <v/>
      </c>
    </row>
    <row collapsed="false" customFormat="false" customHeight="true" hidden="false" ht="13.3" outlineLevel="0" r="625">
      <c r="A625" s="0" t="str">
        <f aca="false">IF(d110cc_csv!$A625&lt;&gt;"",d110cc_csv!$A625,"")</f>
        <v/>
      </c>
      <c r="B625" s="0" t="str">
        <f aca="false">IF($A625&lt;&gt;"",d110cc_csv!$C625,"")</f>
        <v/>
      </c>
      <c r="C625" s="0" t="str">
        <f aca="false">IF($A625&lt;&gt;"",d110cc_csv!$D625,"")</f>
        <v/>
      </c>
      <c r="D625" s="0" t="str">
        <f aca="false">IF($A625&lt;&gt;"",d110cc_csv!$E625,"")</f>
        <v/>
      </c>
      <c r="E625" s="0" t="str">
        <f aca="false">IF($A625&lt;&gt;"",d110cc_csv!$F625,"")</f>
        <v/>
      </c>
      <c r="F625" s="0" t="str">
        <f aca="false">IF($A625&lt;&gt;"",IF(MOD($C625,'Project Description'!$B$9)=0,'Project Description'!$B$9,MOD($C625,'Project Description'!$B$9)),"")</f>
        <v/>
      </c>
      <c r="G625" s="0" t="str">
        <f aca="false">IF($A625&lt;&gt;"",IF(MOD($D625,'Project Description'!$B$7)=0,'Project Description'!$B$7,MOD($D625,'Project Description'!$B$7)),"")</f>
        <v/>
      </c>
      <c r="H625" s="0" t="str">
        <f aca="false">IF($A625&lt;&gt;"",IF(MOD($D625,'Project Description'!$B$8)=0,'Project Description'!$B$8,MOD($D625,'Project Description'!$B$8)),"")</f>
        <v/>
      </c>
      <c r="I625" s="0" t="str">
        <f aca="false">IF($A625&lt;&gt;"",ROUNDUP($C625/'Project Description'!$B$9,0),"")</f>
        <v/>
      </c>
      <c r="J625" s="0" t="str">
        <f aca="false">IF($A625&lt;&gt;"",IF(MOD($A625,'Project Description'!$B$19)=0,'Project Description'!$B$19,MOD($A625,'Project Description'!$B$19)),"")</f>
        <v/>
      </c>
      <c r="K625" s="16" t="str">
        <f aca="false">IF($A625&lt;&gt;"",ROUNDUP(D625/'Project Description'!$B$7,0),"")</f>
        <v/>
      </c>
      <c r="L625" s="0" t="str">
        <f aca="false">IF($A625&lt;&gt;"",(K625-1)*'Project Description'!$B$17+I625,"")</f>
        <v/>
      </c>
      <c r="M625" s="0" t="str">
        <f aca="false">IF($A625&lt;&gt;"",($G625-1)*'Project Description'!$B$9+$F625,"")</f>
        <v/>
      </c>
      <c r="N625" s="0" t="str">
        <f aca="false">IF($A625&lt;&gt;"",IF(VLOOKUP($B625,LineNames!$A$2:$C$111,3,0)="Yes",1,0),"")</f>
        <v/>
      </c>
      <c r="O625" s="0" t="str">
        <f aca="false">IF($A625&lt;&gt;"",($H625-1)*'Project Description'!$B$10+$C625,"")</f>
        <v/>
      </c>
    </row>
    <row collapsed="false" customFormat="false" customHeight="true" hidden="false" ht="13.3" outlineLevel="0" r="626">
      <c r="A626" s="0" t="str">
        <f aca="false">IF(d110cc_csv!$A626&lt;&gt;"",d110cc_csv!$A626,"")</f>
        <v/>
      </c>
      <c r="B626" s="0" t="str">
        <f aca="false">IF($A626&lt;&gt;"",d110cc_csv!$C626,"")</f>
        <v/>
      </c>
      <c r="C626" s="0" t="str">
        <f aca="false">IF($A626&lt;&gt;"",d110cc_csv!$D626,"")</f>
        <v/>
      </c>
      <c r="D626" s="0" t="str">
        <f aca="false">IF($A626&lt;&gt;"",d110cc_csv!$E626,"")</f>
        <v/>
      </c>
      <c r="E626" s="0" t="str">
        <f aca="false">IF($A626&lt;&gt;"",d110cc_csv!$F626,"")</f>
        <v/>
      </c>
      <c r="F626" s="0" t="str">
        <f aca="false">IF($A626&lt;&gt;"",IF(MOD($C626,'Project Description'!$B$9)=0,'Project Description'!$B$9,MOD($C626,'Project Description'!$B$9)),"")</f>
        <v/>
      </c>
      <c r="G626" s="0" t="str">
        <f aca="false">IF($A626&lt;&gt;"",IF(MOD($D626,'Project Description'!$B$7)=0,'Project Description'!$B$7,MOD($D626,'Project Description'!$B$7)),"")</f>
        <v/>
      </c>
      <c r="H626" s="0" t="str">
        <f aca="false">IF($A626&lt;&gt;"",IF(MOD($D626,'Project Description'!$B$8)=0,'Project Description'!$B$8,MOD($D626,'Project Description'!$B$8)),"")</f>
        <v/>
      </c>
      <c r="I626" s="0" t="str">
        <f aca="false">IF($A626&lt;&gt;"",ROUNDUP($C626/'Project Description'!$B$9,0),"")</f>
        <v/>
      </c>
      <c r="J626" s="0" t="str">
        <f aca="false">IF($A626&lt;&gt;"",IF(MOD($A626,'Project Description'!$B$19)=0,'Project Description'!$B$19,MOD($A626,'Project Description'!$B$19)),"")</f>
        <v/>
      </c>
      <c r="K626" s="16" t="str">
        <f aca="false">IF($A626&lt;&gt;"",ROUNDUP(D626/'Project Description'!$B$7,0),"")</f>
        <v/>
      </c>
      <c r="L626" s="0" t="str">
        <f aca="false">IF($A626&lt;&gt;"",(K626-1)*'Project Description'!$B$17+I626,"")</f>
        <v/>
      </c>
      <c r="M626" s="0" t="str">
        <f aca="false">IF($A626&lt;&gt;"",($G626-1)*'Project Description'!$B$9+$F626,"")</f>
        <v/>
      </c>
      <c r="N626" s="0" t="str">
        <f aca="false">IF($A626&lt;&gt;"",IF(VLOOKUP($B626,LineNames!$A$2:$C$111,3,0)="Yes",1,0),"")</f>
        <v/>
      </c>
      <c r="O626" s="0" t="str">
        <f aca="false">IF($A626&lt;&gt;"",($H626-1)*'Project Description'!$B$10+$C626,"")</f>
        <v/>
      </c>
    </row>
    <row collapsed="false" customFormat="false" customHeight="true" hidden="false" ht="13.3" outlineLevel="0" r="627">
      <c r="A627" s="0" t="str">
        <f aca="false">IF(d110cc_csv!$A627&lt;&gt;"",d110cc_csv!$A627,"")</f>
        <v/>
      </c>
      <c r="B627" s="0" t="str">
        <f aca="false">IF($A627&lt;&gt;"",d110cc_csv!$C627,"")</f>
        <v/>
      </c>
      <c r="C627" s="0" t="str">
        <f aca="false">IF($A627&lt;&gt;"",d110cc_csv!$D627,"")</f>
        <v/>
      </c>
      <c r="D627" s="0" t="str">
        <f aca="false">IF($A627&lt;&gt;"",d110cc_csv!$E627,"")</f>
        <v/>
      </c>
      <c r="E627" s="0" t="str">
        <f aca="false">IF($A627&lt;&gt;"",d110cc_csv!$F627,"")</f>
        <v/>
      </c>
      <c r="F627" s="0" t="str">
        <f aca="false">IF($A627&lt;&gt;"",IF(MOD($C627,'Project Description'!$B$9)=0,'Project Description'!$B$9,MOD($C627,'Project Description'!$B$9)),"")</f>
        <v/>
      </c>
      <c r="G627" s="0" t="str">
        <f aca="false">IF($A627&lt;&gt;"",IF(MOD($D627,'Project Description'!$B$7)=0,'Project Description'!$B$7,MOD($D627,'Project Description'!$B$7)),"")</f>
        <v/>
      </c>
      <c r="H627" s="0" t="str">
        <f aca="false">IF($A627&lt;&gt;"",IF(MOD($D627,'Project Description'!$B$8)=0,'Project Description'!$B$8,MOD($D627,'Project Description'!$B$8)),"")</f>
        <v/>
      </c>
      <c r="I627" s="0" t="str">
        <f aca="false">IF($A627&lt;&gt;"",ROUNDUP($C627/'Project Description'!$B$9,0),"")</f>
        <v/>
      </c>
      <c r="J627" s="0" t="str">
        <f aca="false">IF($A627&lt;&gt;"",IF(MOD($A627,'Project Description'!$B$19)=0,'Project Description'!$B$19,MOD($A627,'Project Description'!$B$19)),"")</f>
        <v/>
      </c>
      <c r="K627" s="16" t="str">
        <f aca="false">IF($A627&lt;&gt;"",ROUNDUP(D627/'Project Description'!$B$7,0),"")</f>
        <v/>
      </c>
      <c r="L627" s="0" t="str">
        <f aca="false">IF($A627&lt;&gt;"",(K627-1)*'Project Description'!$B$17+I627,"")</f>
        <v/>
      </c>
      <c r="M627" s="0" t="str">
        <f aca="false">IF($A627&lt;&gt;"",($G627-1)*'Project Description'!$B$9+$F627,"")</f>
        <v/>
      </c>
      <c r="N627" s="0" t="str">
        <f aca="false">IF($A627&lt;&gt;"",IF(VLOOKUP($B627,LineNames!$A$2:$C$111,3,0)="Yes",1,0),"")</f>
        <v/>
      </c>
      <c r="O627" s="0" t="str">
        <f aca="false">IF($A627&lt;&gt;"",($H627-1)*'Project Description'!$B$10+$C627,"")</f>
        <v/>
      </c>
    </row>
    <row collapsed="false" customFormat="false" customHeight="true" hidden="false" ht="13.3" outlineLevel="0" r="628">
      <c r="A628" s="0" t="str">
        <f aca="false">IF(d110cc_csv!$A628&lt;&gt;"",d110cc_csv!$A628,"")</f>
        <v/>
      </c>
      <c r="B628" s="0" t="str">
        <f aca="false">IF($A628&lt;&gt;"",d110cc_csv!$C628,"")</f>
        <v/>
      </c>
      <c r="C628" s="0" t="str">
        <f aca="false">IF($A628&lt;&gt;"",d110cc_csv!$D628,"")</f>
        <v/>
      </c>
      <c r="D628" s="0" t="str">
        <f aca="false">IF($A628&lt;&gt;"",d110cc_csv!$E628,"")</f>
        <v/>
      </c>
      <c r="E628" s="0" t="str">
        <f aca="false">IF($A628&lt;&gt;"",d110cc_csv!$F628,"")</f>
        <v/>
      </c>
      <c r="F628" s="0" t="str">
        <f aca="false">IF($A628&lt;&gt;"",IF(MOD($C628,'Project Description'!$B$9)=0,'Project Description'!$B$9,MOD($C628,'Project Description'!$B$9)),"")</f>
        <v/>
      </c>
      <c r="G628" s="0" t="str">
        <f aca="false">IF($A628&lt;&gt;"",IF(MOD($D628,'Project Description'!$B$7)=0,'Project Description'!$B$7,MOD($D628,'Project Description'!$B$7)),"")</f>
        <v/>
      </c>
      <c r="H628" s="0" t="str">
        <f aca="false">IF($A628&lt;&gt;"",IF(MOD($D628,'Project Description'!$B$8)=0,'Project Description'!$B$8,MOD($D628,'Project Description'!$B$8)),"")</f>
        <v/>
      </c>
      <c r="I628" s="0" t="str">
        <f aca="false">IF($A628&lt;&gt;"",ROUNDUP($C628/'Project Description'!$B$9,0),"")</f>
        <v/>
      </c>
      <c r="J628" s="0" t="str">
        <f aca="false">IF($A628&lt;&gt;"",IF(MOD($A628,'Project Description'!$B$19)=0,'Project Description'!$B$19,MOD($A628,'Project Description'!$B$19)),"")</f>
        <v/>
      </c>
      <c r="K628" s="16" t="str">
        <f aca="false">IF($A628&lt;&gt;"",ROUNDUP(D628/'Project Description'!$B$7,0),"")</f>
        <v/>
      </c>
      <c r="L628" s="0" t="str">
        <f aca="false">IF($A628&lt;&gt;"",(K628-1)*'Project Description'!$B$17+I628,"")</f>
        <v/>
      </c>
      <c r="M628" s="0" t="str">
        <f aca="false">IF($A628&lt;&gt;"",($G628-1)*'Project Description'!$B$9+$F628,"")</f>
        <v/>
      </c>
      <c r="N628" s="0" t="str">
        <f aca="false">IF($A628&lt;&gt;"",IF(VLOOKUP($B628,LineNames!$A$2:$C$111,3,0)="Yes",1,0),"")</f>
        <v/>
      </c>
      <c r="O628" s="0" t="str">
        <f aca="false">IF($A628&lt;&gt;"",($H628-1)*'Project Description'!$B$10+$C628,"")</f>
        <v/>
      </c>
    </row>
    <row collapsed="false" customFormat="false" customHeight="true" hidden="false" ht="13.3" outlineLevel="0" r="629">
      <c r="A629" s="0" t="str">
        <f aca="false">IF(d110cc_csv!$A629&lt;&gt;"",d110cc_csv!$A629,"")</f>
        <v/>
      </c>
      <c r="B629" s="0" t="str">
        <f aca="false">IF($A629&lt;&gt;"",d110cc_csv!$C629,"")</f>
        <v/>
      </c>
      <c r="C629" s="0" t="str">
        <f aca="false">IF($A629&lt;&gt;"",d110cc_csv!$D629,"")</f>
        <v/>
      </c>
      <c r="D629" s="0" t="str">
        <f aca="false">IF($A629&lt;&gt;"",d110cc_csv!$E629,"")</f>
        <v/>
      </c>
      <c r="E629" s="0" t="str">
        <f aca="false">IF($A629&lt;&gt;"",d110cc_csv!$F629,"")</f>
        <v/>
      </c>
      <c r="F629" s="0" t="str">
        <f aca="false">IF($A629&lt;&gt;"",IF(MOD($C629,'Project Description'!$B$9)=0,'Project Description'!$B$9,MOD($C629,'Project Description'!$B$9)),"")</f>
        <v/>
      </c>
      <c r="G629" s="0" t="str">
        <f aca="false">IF($A629&lt;&gt;"",IF(MOD($D629,'Project Description'!$B$7)=0,'Project Description'!$B$7,MOD($D629,'Project Description'!$B$7)),"")</f>
        <v/>
      </c>
      <c r="H629" s="0" t="str">
        <f aca="false">IF($A629&lt;&gt;"",IF(MOD($D629,'Project Description'!$B$8)=0,'Project Description'!$B$8,MOD($D629,'Project Description'!$B$8)),"")</f>
        <v/>
      </c>
      <c r="I629" s="0" t="str">
        <f aca="false">IF($A629&lt;&gt;"",ROUNDUP($C629/'Project Description'!$B$9,0),"")</f>
        <v/>
      </c>
      <c r="J629" s="0" t="str">
        <f aca="false">IF($A629&lt;&gt;"",IF(MOD($A629,'Project Description'!$B$19)=0,'Project Description'!$B$19,MOD($A629,'Project Description'!$B$19)),"")</f>
        <v/>
      </c>
      <c r="K629" s="16" t="str">
        <f aca="false">IF($A629&lt;&gt;"",ROUNDUP(D629/'Project Description'!$B$7,0),"")</f>
        <v/>
      </c>
      <c r="L629" s="0" t="str">
        <f aca="false">IF($A629&lt;&gt;"",(K629-1)*'Project Description'!$B$17+I629,"")</f>
        <v/>
      </c>
      <c r="M629" s="0" t="str">
        <f aca="false">IF($A629&lt;&gt;"",($G629-1)*'Project Description'!$B$9+$F629,"")</f>
        <v/>
      </c>
      <c r="N629" s="0" t="str">
        <f aca="false">IF($A629&lt;&gt;"",IF(VLOOKUP($B629,LineNames!$A$2:$C$111,3,0)="Yes",1,0),"")</f>
        <v/>
      </c>
      <c r="O629" s="0" t="str">
        <f aca="false">IF($A629&lt;&gt;"",($H629-1)*'Project Description'!$B$10+$C629,"")</f>
        <v/>
      </c>
    </row>
    <row collapsed="false" customFormat="false" customHeight="true" hidden="false" ht="13.3" outlineLevel="0" r="630">
      <c r="A630" s="0" t="str">
        <f aca="false">IF(d110cc_csv!$A630&lt;&gt;"",d110cc_csv!$A630,"")</f>
        <v/>
      </c>
      <c r="B630" s="0" t="str">
        <f aca="false">IF($A630&lt;&gt;"",d110cc_csv!$C630,"")</f>
        <v/>
      </c>
      <c r="C630" s="0" t="str">
        <f aca="false">IF($A630&lt;&gt;"",d110cc_csv!$D630,"")</f>
        <v/>
      </c>
      <c r="D630" s="0" t="str">
        <f aca="false">IF($A630&lt;&gt;"",d110cc_csv!$E630,"")</f>
        <v/>
      </c>
      <c r="E630" s="0" t="str">
        <f aca="false">IF($A630&lt;&gt;"",d110cc_csv!$F630,"")</f>
        <v/>
      </c>
      <c r="F630" s="0" t="str">
        <f aca="false">IF($A630&lt;&gt;"",IF(MOD($C630,'Project Description'!$B$9)=0,'Project Description'!$B$9,MOD($C630,'Project Description'!$B$9)),"")</f>
        <v/>
      </c>
      <c r="G630" s="0" t="str">
        <f aca="false">IF($A630&lt;&gt;"",IF(MOD($D630,'Project Description'!$B$7)=0,'Project Description'!$B$7,MOD($D630,'Project Description'!$B$7)),"")</f>
        <v/>
      </c>
      <c r="H630" s="0" t="str">
        <f aca="false">IF($A630&lt;&gt;"",IF(MOD($D630,'Project Description'!$B$8)=0,'Project Description'!$B$8,MOD($D630,'Project Description'!$B$8)),"")</f>
        <v/>
      </c>
      <c r="I630" s="0" t="str">
        <f aca="false">IF($A630&lt;&gt;"",ROUNDUP($C630/'Project Description'!$B$9,0),"")</f>
        <v/>
      </c>
      <c r="J630" s="0" t="str">
        <f aca="false">IF($A630&lt;&gt;"",IF(MOD($A630,'Project Description'!$B$19)=0,'Project Description'!$B$19,MOD($A630,'Project Description'!$B$19)),"")</f>
        <v/>
      </c>
      <c r="K630" s="16" t="str">
        <f aca="false">IF($A630&lt;&gt;"",ROUNDUP(D630/'Project Description'!$B$7,0),"")</f>
        <v/>
      </c>
      <c r="L630" s="0" t="str">
        <f aca="false">IF($A630&lt;&gt;"",(K630-1)*'Project Description'!$B$17+I630,"")</f>
        <v/>
      </c>
      <c r="M630" s="0" t="str">
        <f aca="false">IF($A630&lt;&gt;"",($G630-1)*'Project Description'!$B$9+$F630,"")</f>
        <v/>
      </c>
      <c r="N630" s="0" t="str">
        <f aca="false">IF($A630&lt;&gt;"",IF(VLOOKUP($B630,LineNames!$A$2:$C$111,3,0)="Yes",1,0),"")</f>
        <v/>
      </c>
      <c r="O630" s="0" t="str">
        <f aca="false">IF($A630&lt;&gt;"",($H630-1)*'Project Description'!$B$10+$C630,"")</f>
        <v/>
      </c>
    </row>
    <row collapsed="false" customFormat="false" customHeight="true" hidden="false" ht="13.3" outlineLevel="0" r="631">
      <c r="A631" s="0" t="str">
        <f aca="false">IF(d110cc_csv!$A631&lt;&gt;"",d110cc_csv!$A631,"")</f>
        <v/>
      </c>
      <c r="B631" s="0" t="str">
        <f aca="false">IF($A631&lt;&gt;"",d110cc_csv!$C631,"")</f>
        <v/>
      </c>
      <c r="C631" s="0" t="str">
        <f aca="false">IF($A631&lt;&gt;"",d110cc_csv!$D631,"")</f>
        <v/>
      </c>
      <c r="D631" s="0" t="str">
        <f aca="false">IF($A631&lt;&gt;"",d110cc_csv!$E631,"")</f>
        <v/>
      </c>
      <c r="E631" s="0" t="str">
        <f aca="false">IF($A631&lt;&gt;"",d110cc_csv!$F631,"")</f>
        <v/>
      </c>
      <c r="F631" s="0" t="str">
        <f aca="false">IF($A631&lt;&gt;"",IF(MOD($C631,'Project Description'!$B$9)=0,'Project Description'!$B$9,MOD($C631,'Project Description'!$B$9)),"")</f>
        <v/>
      </c>
      <c r="G631" s="0" t="str">
        <f aca="false">IF($A631&lt;&gt;"",IF(MOD($D631,'Project Description'!$B$7)=0,'Project Description'!$B$7,MOD($D631,'Project Description'!$B$7)),"")</f>
        <v/>
      </c>
      <c r="H631" s="0" t="str">
        <f aca="false">IF($A631&lt;&gt;"",IF(MOD($D631,'Project Description'!$B$8)=0,'Project Description'!$B$8,MOD($D631,'Project Description'!$B$8)),"")</f>
        <v/>
      </c>
      <c r="I631" s="0" t="str">
        <f aca="false">IF($A631&lt;&gt;"",ROUNDUP($C631/'Project Description'!$B$9,0),"")</f>
        <v/>
      </c>
      <c r="J631" s="0" t="str">
        <f aca="false">IF($A631&lt;&gt;"",IF(MOD($A631,'Project Description'!$B$19)=0,'Project Description'!$B$19,MOD($A631,'Project Description'!$B$19)),"")</f>
        <v/>
      </c>
      <c r="K631" s="16" t="str">
        <f aca="false">IF($A631&lt;&gt;"",ROUNDUP(D631/'Project Description'!$B$7,0),"")</f>
        <v/>
      </c>
      <c r="L631" s="0" t="str">
        <f aca="false">IF($A631&lt;&gt;"",(K631-1)*'Project Description'!$B$17+I631,"")</f>
        <v/>
      </c>
      <c r="M631" s="0" t="str">
        <f aca="false">IF($A631&lt;&gt;"",($G631-1)*'Project Description'!$B$9+$F631,"")</f>
        <v/>
      </c>
      <c r="N631" s="0" t="str">
        <f aca="false">IF($A631&lt;&gt;"",IF(VLOOKUP($B631,LineNames!$A$2:$C$111,3,0)="Yes",1,0),"")</f>
        <v/>
      </c>
      <c r="O631" s="0" t="str">
        <f aca="false">IF($A631&lt;&gt;"",($H631-1)*'Project Description'!$B$10+$C631,"")</f>
        <v/>
      </c>
    </row>
    <row collapsed="false" customFormat="false" customHeight="true" hidden="false" ht="13.3" outlineLevel="0" r="632">
      <c r="A632" s="0" t="str">
        <f aca="false">IF(d110cc_csv!$A632&lt;&gt;"",d110cc_csv!$A632,"")</f>
        <v/>
      </c>
      <c r="B632" s="0" t="str">
        <f aca="false">IF($A632&lt;&gt;"",d110cc_csv!$C632,"")</f>
        <v/>
      </c>
      <c r="C632" s="0" t="str">
        <f aca="false">IF($A632&lt;&gt;"",d110cc_csv!$D632,"")</f>
        <v/>
      </c>
      <c r="D632" s="0" t="str">
        <f aca="false">IF($A632&lt;&gt;"",d110cc_csv!$E632,"")</f>
        <v/>
      </c>
      <c r="E632" s="0" t="str">
        <f aca="false">IF($A632&lt;&gt;"",d110cc_csv!$F632,"")</f>
        <v/>
      </c>
      <c r="F632" s="0" t="str">
        <f aca="false">IF($A632&lt;&gt;"",IF(MOD($C632,'Project Description'!$B$9)=0,'Project Description'!$B$9,MOD($C632,'Project Description'!$B$9)),"")</f>
        <v/>
      </c>
      <c r="G632" s="0" t="str">
        <f aca="false">IF($A632&lt;&gt;"",IF(MOD($D632,'Project Description'!$B$7)=0,'Project Description'!$B$7,MOD($D632,'Project Description'!$B$7)),"")</f>
        <v/>
      </c>
      <c r="H632" s="0" t="str">
        <f aca="false">IF($A632&lt;&gt;"",IF(MOD($D632,'Project Description'!$B$8)=0,'Project Description'!$B$8,MOD($D632,'Project Description'!$B$8)),"")</f>
        <v/>
      </c>
      <c r="I632" s="0" t="str">
        <f aca="false">IF($A632&lt;&gt;"",ROUNDUP($C632/'Project Description'!$B$9,0),"")</f>
        <v/>
      </c>
      <c r="J632" s="0" t="str">
        <f aca="false">IF($A632&lt;&gt;"",IF(MOD($A632,'Project Description'!$B$19)=0,'Project Description'!$B$19,MOD($A632,'Project Description'!$B$19)),"")</f>
        <v/>
      </c>
      <c r="K632" s="16" t="str">
        <f aca="false">IF($A632&lt;&gt;"",ROUNDUP(D632/'Project Description'!$B$7,0),"")</f>
        <v/>
      </c>
      <c r="L632" s="0" t="str">
        <f aca="false">IF($A632&lt;&gt;"",(K632-1)*'Project Description'!$B$17+I632,"")</f>
        <v/>
      </c>
      <c r="M632" s="0" t="str">
        <f aca="false">IF($A632&lt;&gt;"",($G632-1)*'Project Description'!$B$9+$F632,"")</f>
        <v/>
      </c>
      <c r="N632" s="0" t="str">
        <f aca="false">IF($A632&lt;&gt;"",IF(VLOOKUP($B632,LineNames!$A$2:$C$111,3,0)="Yes",1,0),"")</f>
        <v/>
      </c>
      <c r="O632" s="0" t="str">
        <f aca="false">IF($A632&lt;&gt;"",($H632-1)*'Project Description'!$B$10+$C632,"")</f>
        <v/>
      </c>
    </row>
    <row collapsed="false" customFormat="false" customHeight="true" hidden="false" ht="13.3" outlineLevel="0" r="633">
      <c r="A633" s="0" t="str">
        <f aca="false">IF(d110cc_csv!$A633&lt;&gt;"",d110cc_csv!$A633,"")</f>
        <v/>
      </c>
      <c r="B633" s="0" t="str">
        <f aca="false">IF($A633&lt;&gt;"",d110cc_csv!$C633,"")</f>
        <v/>
      </c>
      <c r="C633" s="0" t="str">
        <f aca="false">IF($A633&lt;&gt;"",d110cc_csv!$D633,"")</f>
        <v/>
      </c>
      <c r="D633" s="0" t="str">
        <f aca="false">IF($A633&lt;&gt;"",d110cc_csv!$E633,"")</f>
        <v/>
      </c>
      <c r="E633" s="0" t="str">
        <f aca="false">IF($A633&lt;&gt;"",d110cc_csv!$F633,"")</f>
        <v/>
      </c>
      <c r="F633" s="0" t="str">
        <f aca="false">IF($A633&lt;&gt;"",IF(MOD($C633,'Project Description'!$B$9)=0,'Project Description'!$B$9,MOD($C633,'Project Description'!$B$9)),"")</f>
        <v/>
      </c>
      <c r="G633" s="0" t="str">
        <f aca="false">IF($A633&lt;&gt;"",IF(MOD($D633,'Project Description'!$B$7)=0,'Project Description'!$B$7,MOD($D633,'Project Description'!$B$7)),"")</f>
        <v/>
      </c>
      <c r="H633" s="0" t="str">
        <f aca="false">IF($A633&lt;&gt;"",IF(MOD($D633,'Project Description'!$B$8)=0,'Project Description'!$B$8,MOD($D633,'Project Description'!$B$8)),"")</f>
        <v/>
      </c>
      <c r="I633" s="0" t="str">
        <f aca="false">IF($A633&lt;&gt;"",ROUNDUP($C633/'Project Description'!$B$9,0),"")</f>
        <v/>
      </c>
      <c r="J633" s="0" t="str">
        <f aca="false">IF($A633&lt;&gt;"",IF(MOD($A633,'Project Description'!$B$19)=0,'Project Description'!$B$19,MOD($A633,'Project Description'!$B$19)),"")</f>
        <v/>
      </c>
      <c r="K633" s="16" t="str">
        <f aca="false">IF($A633&lt;&gt;"",ROUNDUP(D633/'Project Description'!$B$7,0),"")</f>
        <v/>
      </c>
      <c r="L633" s="0" t="str">
        <f aca="false">IF($A633&lt;&gt;"",(K633-1)*'Project Description'!$B$17+I633,"")</f>
        <v/>
      </c>
      <c r="M633" s="0" t="str">
        <f aca="false">IF($A633&lt;&gt;"",($G633-1)*'Project Description'!$B$9+$F633,"")</f>
        <v/>
      </c>
      <c r="N633" s="0" t="str">
        <f aca="false">IF($A633&lt;&gt;"",IF(VLOOKUP($B633,LineNames!$A$2:$C$111,3,0)="Yes",1,0),"")</f>
        <v/>
      </c>
      <c r="O633" s="0" t="str">
        <f aca="false">IF($A633&lt;&gt;"",($H633-1)*'Project Description'!$B$10+$C633,"")</f>
        <v/>
      </c>
    </row>
    <row collapsed="false" customFormat="false" customHeight="true" hidden="false" ht="13.3" outlineLevel="0" r="634">
      <c r="A634" s="0" t="str">
        <f aca="false">IF(d110cc_csv!$A634&lt;&gt;"",d110cc_csv!$A634,"")</f>
        <v/>
      </c>
      <c r="B634" s="0" t="str">
        <f aca="false">IF($A634&lt;&gt;"",d110cc_csv!$C634,"")</f>
        <v/>
      </c>
      <c r="C634" s="0" t="str">
        <f aca="false">IF($A634&lt;&gt;"",d110cc_csv!$D634,"")</f>
        <v/>
      </c>
      <c r="D634" s="0" t="str">
        <f aca="false">IF($A634&lt;&gt;"",d110cc_csv!$E634,"")</f>
        <v/>
      </c>
      <c r="E634" s="0" t="str">
        <f aca="false">IF($A634&lt;&gt;"",d110cc_csv!$F634,"")</f>
        <v/>
      </c>
      <c r="F634" s="0" t="str">
        <f aca="false">IF($A634&lt;&gt;"",IF(MOD($C634,'Project Description'!$B$9)=0,'Project Description'!$B$9,MOD($C634,'Project Description'!$B$9)),"")</f>
        <v/>
      </c>
      <c r="G634" s="0" t="str">
        <f aca="false">IF($A634&lt;&gt;"",IF(MOD($D634,'Project Description'!$B$7)=0,'Project Description'!$B$7,MOD($D634,'Project Description'!$B$7)),"")</f>
        <v/>
      </c>
      <c r="H634" s="0" t="str">
        <f aca="false">IF($A634&lt;&gt;"",IF(MOD($D634,'Project Description'!$B$8)=0,'Project Description'!$B$8,MOD($D634,'Project Description'!$B$8)),"")</f>
        <v/>
      </c>
      <c r="I634" s="0" t="str">
        <f aca="false">IF($A634&lt;&gt;"",ROUNDUP($C634/'Project Description'!$B$9,0),"")</f>
        <v/>
      </c>
      <c r="J634" s="0" t="str">
        <f aca="false">IF($A634&lt;&gt;"",IF(MOD($A634,'Project Description'!$B$19)=0,'Project Description'!$B$19,MOD($A634,'Project Description'!$B$19)),"")</f>
        <v/>
      </c>
      <c r="K634" s="16" t="str">
        <f aca="false">IF($A634&lt;&gt;"",ROUNDUP(D634/'Project Description'!$B$7,0),"")</f>
        <v/>
      </c>
      <c r="L634" s="0" t="str">
        <f aca="false">IF($A634&lt;&gt;"",(K634-1)*'Project Description'!$B$17+I634,"")</f>
        <v/>
      </c>
      <c r="M634" s="0" t="str">
        <f aca="false">IF($A634&lt;&gt;"",($G634-1)*'Project Description'!$B$9+$F634,"")</f>
        <v/>
      </c>
      <c r="N634" s="0" t="str">
        <f aca="false">IF($A634&lt;&gt;"",IF(VLOOKUP($B634,LineNames!$A$2:$C$111,3,0)="Yes",1,0),"")</f>
        <v/>
      </c>
      <c r="O634" s="0" t="str">
        <f aca="false">IF($A634&lt;&gt;"",($H634-1)*'Project Description'!$B$10+$C634,"")</f>
        <v/>
      </c>
    </row>
    <row collapsed="false" customFormat="false" customHeight="true" hidden="false" ht="13.3" outlineLevel="0" r="635">
      <c r="A635" s="0" t="str">
        <f aca="false">IF(d110cc_csv!$A635&lt;&gt;"",d110cc_csv!$A635,"")</f>
        <v/>
      </c>
      <c r="B635" s="0" t="str">
        <f aca="false">IF($A635&lt;&gt;"",d110cc_csv!$C635,"")</f>
        <v/>
      </c>
      <c r="C635" s="0" t="str">
        <f aca="false">IF($A635&lt;&gt;"",d110cc_csv!$D635,"")</f>
        <v/>
      </c>
      <c r="D635" s="0" t="str">
        <f aca="false">IF($A635&lt;&gt;"",d110cc_csv!$E635,"")</f>
        <v/>
      </c>
      <c r="E635" s="0" t="str">
        <f aca="false">IF($A635&lt;&gt;"",d110cc_csv!$F635,"")</f>
        <v/>
      </c>
      <c r="F635" s="0" t="str">
        <f aca="false">IF($A635&lt;&gt;"",IF(MOD($C635,'Project Description'!$B$9)=0,'Project Description'!$B$9,MOD($C635,'Project Description'!$B$9)),"")</f>
        <v/>
      </c>
      <c r="G635" s="0" t="str">
        <f aca="false">IF($A635&lt;&gt;"",IF(MOD($D635,'Project Description'!$B$7)=0,'Project Description'!$B$7,MOD($D635,'Project Description'!$B$7)),"")</f>
        <v/>
      </c>
      <c r="H635" s="0" t="str">
        <f aca="false">IF($A635&lt;&gt;"",IF(MOD($D635,'Project Description'!$B$8)=0,'Project Description'!$B$8,MOD($D635,'Project Description'!$B$8)),"")</f>
        <v/>
      </c>
      <c r="I635" s="0" t="str">
        <f aca="false">IF($A635&lt;&gt;"",ROUNDUP($C635/'Project Description'!$B$9,0),"")</f>
        <v/>
      </c>
      <c r="J635" s="0" t="str">
        <f aca="false">IF($A635&lt;&gt;"",IF(MOD($A635,'Project Description'!$B$19)=0,'Project Description'!$B$19,MOD($A635,'Project Description'!$B$19)),"")</f>
        <v/>
      </c>
      <c r="K635" s="16" t="str">
        <f aca="false">IF($A635&lt;&gt;"",ROUNDUP(D635/'Project Description'!$B$7,0),"")</f>
        <v/>
      </c>
      <c r="L635" s="0" t="str">
        <f aca="false">IF($A635&lt;&gt;"",(K635-1)*'Project Description'!$B$17+I635,"")</f>
        <v/>
      </c>
      <c r="M635" s="0" t="str">
        <f aca="false">IF($A635&lt;&gt;"",($G635-1)*'Project Description'!$B$9+$F635,"")</f>
        <v/>
      </c>
      <c r="N635" s="0" t="str">
        <f aca="false">IF($A635&lt;&gt;"",IF(VLOOKUP($B635,LineNames!$A$2:$C$111,3,0)="Yes",1,0),"")</f>
        <v/>
      </c>
      <c r="O635" s="0" t="str">
        <f aca="false">IF($A635&lt;&gt;"",($H635-1)*'Project Description'!$B$10+$C635,"")</f>
        <v/>
      </c>
    </row>
    <row collapsed="false" customFormat="false" customHeight="true" hidden="false" ht="13.3" outlineLevel="0" r="636">
      <c r="A636" s="0" t="str">
        <f aca="false">IF(d110cc_csv!$A636&lt;&gt;"",d110cc_csv!$A636,"")</f>
        <v/>
      </c>
      <c r="B636" s="0" t="str">
        <f aca="false">IF($A636&lt;&gt;"",d110cc_csv!$C636,"")</f>
        <v/>
      </c>
      <c r="C636" s="0" t="str">
        <f aca="false">IF($A636&lt;&gt;"",d110cc_csv!$D636,"")</f>
        <v/>
      </c>
      <c r="D636" s="0" t="str">
        <f aca="false">IF($A636&lt;&gt;"",d110cc_csv!$E636,"")</f>
        <v/>
      </c>
      <c r="E636" s="0" t="str">
        <f aca="false">IF($A636&lt;&gt;"",d110cc_csv!$F636,"")</f>
        <v/>
      </c>
      <c r="F636" s="0" t="str">
        <f aca="false">IF($A636&lt;&gt;"",IF(MOD($C636,'Project Description'!$B$9)=0,'Project Description'!$B$9,MOD($C636,'Project Description'!$B$9)),"")</f>
        <v/>
      </c>
      <c r="G636" s="0" t="str">
        <f aca="false">IF($A636&lt;&gt;"",IF(MOD($D636,'Project Description'!$B$7)=0,'Project Description'!$B$7,MOD($D636,'Project Description'!$B$7)),"")</f>
        <v/>
      </c>
      <c r="H636" s="0" t="str">
        <f aca="false">IF($A636&lt;&gt;"",IF(MOD($D636,'Project Description'!$B$8)=0,'Project Description'!$B$8,MOD($D636,'Project Description'!$B$8)),"")</f>
        <v/>
      </c>
      <c r="I636" s="0" t="str">
        <f aca="false">IF($A636&lt;&gt;"",ROUNDUP($C636/'Project Description'!$B$9,0),"")</f>
        <v/>
      </c>
      <c r="J636" s="0" t="str">
        <f aca="false">IF($A636&lt;&gt;"",IF(MOD($A636,'Project Description'!$B$19)=0,'Project Description'!$B$19,MOD($A636,'Project Description'!$B$19)),"")</f>
        <v/>
      </c>
      <c r="K636" s="16" t="str">
        <f aca="false">IF($A636&lt;&gt;"",ROUNDUP(D636/'Project Description'!$B$7,0),"")</f>
        <v/>
      </c>
      <c r="L636" s="0" t="str">
        <f aca="false">IF($A636&lt;&gt;"",(K636-1)*'Project Description'!$B$17+I636,"")</f>
        <v/>
      </c>
      <c r="M636" s="0" t="str">
        <f aca="false">IF($A636&lt;&gt;"",($G636-1)*'Project Description'!$B$9+$F636,"")</f>
        <v/>
      </c>
      <c r="N636" s="0" t="str">
        <f aca="false">IF($A636&lt;&gt;"",IF(VLOOKUP($B636,LineNames!$A$2:$C$111,3,0)="Yes",1,0),"")</f>
        <v/>
      </c>
      <c r="O636" s="0" t="str">
        <f aca="false">IF($A636&lt;&gt;"",($H636-1)*'Project Description'!$B$10+$C636,"")</f>
        <v/>
      </c>
    </row>
    <row collapsed="false" customFormat="false" customHeight="true" hidden="false" ht="13.3" outlineLevel="0" r="637">
      <c r="A637" s="0" t="str">
        <f aca="false">IF(d110cc_csv!$A637&lt;&gt;"",d110cc_csv!$A637,"")</f>
        <v/>
      </c>
      <c r="B637" s="0" t="str">
        <f aca="false">IF($A637&lt;&gt;"",d110cc_csv!$C637,"")</f>
        <v/>
      </c>
      <c r="C637" s="0" t="str">
        <f aca="false">IF($A637&lt;&gt;"",d110cc_csv!$D637,"")</f>
        <v/>
      </c>
      <c r="D637" s="0" t="str">
        <f aca="false">IF($A637&lt;&gt;"",d110cc_csv!$E637,"")</f>
        <v/>
      </c>
      <c r="E637" s="0" t="str">
        <f aca="false">IF($A637&lt;&gt;"",d110cc_csv!$F637,"")</f>
        <v/>
      </c>
      <c r="F637" s="0" t="str">
        <f aca="false">IF($A637&lt;&gt;"",IF(MOD($C637,'Project Description'!$B$9)=0,'Project Description'!$B$9,MOD($C637,'Project Description'!$B$9)),"")</f>
        <v/>
      </c>
      <c r="G637" s="0" t="str">
        <f aca="false">IF($A637&lt;&gt;"",IF(MOD($D637,'Project Description'!$B$7)=0,'Project Description'!$B$7,MOD($D637,'Project Description'!$B$7)),"")</f>
        <v/>
      </c>
      <c r="H637" s="0" t="str">
        <f aca="false">IF($A637&lt;&gt;"",IF(MOD($D637,'Project Description'!$B$8)=0,'Project Description'!$B$8,MOD($D637,'Project Description'!$B$8)),"")</f>
        <v/>
      </c>
      <c r="I637" s="0" t="str">
        <f aca="false">IF($A637&lt;&gt;"",ROUNDUP($C637/'Project Description'!$B$9,0),"")</f>
        <v/>
      </c>
      <c r="J637" s="0" t="str">
        <f aca="false">IF($A637&lt;&gt;"",IF(MOD($A637,'Project Description'!$B$19)=0,'Project Description'!$B$19,MOD($A637,'Project Description'!$B$19)),"")</f>
        <v/>
      </c>
      <c r="K637" s="16" t="str">
        <f aca="false">IF($A637&lt;&gt;"",ROUNDUP(D637/'Project Description'!$B$7,0),"")</f>
        <v/>
      </c>
      <c r="L637" s="0" t="str">
        <f aca="false">IF($A637&lt;&gt;"",(K637-1)*'Project Description'!$B$17+I637,"")</f>
        <v/>
      </c>
      <c r="M637" s="0" t="str">
        <f aca="false">IF($A637&lt;&gt;"",($G637-1)*'Project Description'!$B$9+$F637,"")</f>
        <v/>
      </c>
      <c r="N637" s="0" t="str">
        <f aca="false">IF($A637&lt;&gt;"",IF(VLOOKUP($B637,LineNames!$A$2:$C$111,3,0)="Yes",1,0),"")</f>
        <v/>
      </c>
      <c r="O637" s="0" t="str">
        <f aca="false">IF($A637&lt;&gt;"",($H637-1)*'Project Description'!$B$10+$C637,"")</f>
        <v/>
      </c>
    </row>
    <row collapsed="false" customFormat="false" customHeight="true" hidden="false" ht="13.3" outlineLevel="0" r="638">
      <c r="A638" s="0" t="str">
        <f aca="false">IF(d110cc_csv!$A638&lt;&gt;"",d110cc_csv!$A638,"")</f>
        <v/>
      </c>
      <c r="B638" s="0" t="str">
        <f aca="false">IF($A638&lt;&gt;"",d110cc_csv!$C638,"")</f>
        <v/>
      </c>
      <c r="C638" s="0" t="str">
        <f aca="false">IF($A638&lt;&gt;"",d110cc_csv!$D638,"")</f>
        <v/>
      </c>
      <c r="D638" s="0" t="str">
        <f aca="false">IF($A638&lt;&gt;"",d110cc_csv!$E638,"")</f>
        <v/>
      </c>
      <c r="E638" s="0" t="str">
        <f aca="false">IF($A638&lt;&gt;"",d110cc_csv!$F638,"")</f>
        <v/>
      </c>
      <c r="F638" s="0" t="str">
        <f aca="false">IF($A638&lt;&gt;"",IF(MOD($C638,'Project Description'!$B$9)=0,'Project Description'!$B$9,MOD($C638,'Project Description'!$B$9)),"")</f>
        <v/>
      </c>
      <c r="G638" s="0" t="str">
        <f aca="false">IF($A638&lt;&gt;"",IF(MOD($D638,'Project Description'!$B$7)=0,'Project Description'!$B$7,MOD($D638,'Project Description'!$B$7)),"")</f>
        <v/>
      </c>
      <c r="H638" s="0" t="str">
        <f aca="false">IF($A638&lt;&gt;"",IF(MOD($D638,'Project Description'!$B$8)=0,'Project Description'!$B$8,MOD($D638,'Project Description'!$B$8)),"")</f>
        <v/>
      </c>
      <c r="I638" s="0" t="str">
        <f aca="false">IF($A638&lt;&gt;"",ROUNDUP($C638/'Project Description'!$B$9,0),"")</f>
        <v/>
      </c>
      <c r="J638" s="0" t="str">
        <f aca="false">IF($A638&lt;&gt;"",IF(MOD($A638,'Project Description'!$B$19)=0,'Project Description'!$B$19,MOD($A638,'Project Description'!$B$19)),"")</f>
        <v/>
      </c>
      <c r="K638" s="16" t="str">
        <f aca="false">IF($A638&lt;&gt;"",ROUNDUP(D638/'Project Description'!$B$7,0),"")</f>
        <v/>
      </c>
      <c r="L638" s="0" t="str">
        <f aca="false">IF($A638&lt;&gt;"",(K638-1)*'Project Description'!$B$17+I638,"")</f>
        <v/>
      </c>
      <c r="M638" s="0" t="str">
        <f aca="false">IF($A638&lt;&gt;"",($G638-1)*'Project Description'!$B$9+$F638,"")</f>
        <v/>
      </c>
      <c r="N638" s="0" t="str">
        <f aca="false">IF($A638&lt;&gt;"",IF(VLOOKUP($B638,LineNames!$A$2:$C$111,3,0)="Yes",1,0),"")</f>
        <v/>
      </c>
      <c r="O638" s="0" t="str">
        <f aca="false">IF($A638&lt;&gt;"",($H638-1)*'Project Description'!$B$10+$C638,"")</f>
        <v/>
      </c>
    </row>
    <row collapsed="false" customFormat="false" customHeight="true" hidden="false" ht="13.3" outlineLevel="0" r="639">
      <c r="A639" s="0" t="str">
        <f aca="false">IF(d110cc_csv!$A639&lt;&gt;"",d110cc_csv!$A639,"")</f>
        <v/>
      </c>
      <c r="B639" s="0" t="str">
        <f aca="false">IF($A639&lt;&gt;"",d110cc_csv!$C639,"")</f>
        <v/>
      </c>
      <c r="C639" s="0" t="str">
        <f aca="false">IF($A639&lt;&gt;"",d110cc_csv!$D639,"")</f>
        <v/>
      </c>
      <c r="D639" s="0" t="str">
        <f aca="false">IF($A639&lt;&gt;"",d110cc_csv!$E639,"")</f>
        <v/>
      </c>
      <c r="E639" s="0" t="str">
        <f aca="false">IF($A639&lt;&gt;"",d110cc_csv!$F639,"")</f>
        <v/>
      </c>
      <c r="F639" s="0" t="str">
        <f aca="false">IF($A639&lt;&gt;"",IF(MOD($C639,'Project Description'!$B$9)=0,'Project Description'!$B$9,MOD($C639,'Project Description'!$B$9)),"")</f>
        <v/>
      </c>
      <c r="G639" s="0" t="str">
        <f aca="false">IF($A639&lt;&gt;"",IF(MOD($D639,'Project Description'!$B$7)=0,'Project Description'!$B$7,MOD($D639,'Project Description'!$B$7)),"")</f>
        <v/>
      </c>
      <c r="H639" s="0" t="str">
        <f aca="false">IF($A639&lt;&gt;"",IF(MOD($D639,'Project Description'!$B$8)=0,'Project Description'!$B$8,MOD($D639,'Project Description'!$B$8)),"")</f>
        <v/>
      </c>
      <c r="I639" s="0" t="str">
        <f aca="false">IF($A639&lt;&gt;"",ROUNDUP($C639/'Project Description'!$B$9,0),"")</f>
        <v/>
      </c>
      <c r="J639" s="0" t="str">
        <f aca="false">IF($A639&lt;&gt;"",IF(MOD($A639,'Project Description'!$B$19)=0,'Project Description'!$B$19,MOD($A639,'Project Description'!$B$19)),"")</f>
        <v/>
      </c>
      <c r="K639" s="16" t="str">
        <f aca="false">IF($A639&lt;&gt;"",ROUNDUP(D639/'Project Description'!$B$7,0),"")</f>
        <v/>
      </c>
      <c r="L639" s="0" t="str">
        <f aca="false">IF($A639&lt;&gt;"",(K639-1)*'Project Description'!$B$17+I639,"")</f>
        <v/>
      </c>
      <c r="M639" s="0" t="str">
        <f aca="false">IF($A639&lt;&gt;"",($G639-1)*'Project Description'!$B$9+$F639,"")</f>
        <v/>
      </c>
      <c r="N639" s="0" t="str">
        <f aca="false">IF($A639&lt;&gt;"",IF(VLOOKUP($B639,LineNames!$A$2:$C$111,3,0)="Yes",1,0),"")</f>
        <v/>
      </c>
      <c r="O639" s="0" t="str">
        <f aca="false">IF($A639&lt;&gt;"",($H639-1)*'Project Description'!$B$10+$C639,"")</f>
        <v/>
      </c>
    </row>
    <row collapsed="false" customFormat="false" customHeight="true" hidden="false" ht="13.3" outlineLevel="0" r="640">
      <c r="A640" s="0" t="str">
        <f aca="false">IF(d110cc_csv!$A640&lt;&gt;"",d110cc_csv!$A640,"")</f>
        <v/>
      </c>
      <c r="B640" s="0" t="str">
        <f aca="false">IF($A640&lt;&gt;"",d110cc_csv!$C640,"")</f>
        <v/>
      </c>
      <c r="C640" s="0" t="str">
        <f aca="false">IF($A640&lt;&gt;"",d110cc_csv!$D640,"")</f>
        <v/>
      </c>
      <c r="D640" s="0" t="str">
        <f aca="false">IF($A640&lt;&gt;"",d110cc_csv!$E640,"")</f>
        <v/>
      </c>
      <c r="E640" s="0" t="str">
        <f aca="false">IF($A640&lt;&gt;"",d110cc_csv!$F640,"")</f>
        <v/>
      </c>
      <c r="F640" s="0" t="str">
        <f aca="false">IF($A640&lt;&gt;"",IF(MOD($C640,'Project Description'!$B$9)=0,'Project Description'!$B$9,MOD($C640,'Project Description'!$B$9)),"")</f>
        <v/>
      </c>
      <c r="G640" s="0" t="str">
        <f aca="false">IF($A640&lt;&gt;"",IF(MOD($D640,'Project Description'!$B$7)=0,'Project Description'!$B$7,MOD($D640,'Project Description'!$B$7)),"")</f>
        <v/>
      </c>
      <c r="H640" s="0" t="str">
        <f aca="false">IF($A640&lt;&gt;"",IF(MOD($D640,'Project Description'!$B$8)=0,'Project Description'!$B$8,MOD($D640,'Project Description'!$B$8)),"")</f>
        <v/>
      </c>
      <c r="I640" s="0" t="str">
        <f aca="false">IF($A640&lt;&gt;"",ROUNDUP($C640/'Project Description'!$B$9,0),"")</f>
        <v/>
      </c>
      <c r="J640" s="0" t="str">
        <f aca="false">IF($A640&lt;&gt;"",IF(MOD($A640,'Project Description'!$B$19)=0,'Project Description'!$B$19,MOD($A640,'Project Description'!$B$19)),"")</f>
        <v/>
      </c>
      <c r="K640" s="16" t="str">
        <f aca="false">IF($A640&lt;&gt;"",ROUNDUP(D640/'Project Description'!$B$7,0),"")</f>
        <v/>
      </c>
      <c r="L640" s="0" t="str">
        <f aca="false">IF($A640&lt;&gt;"",(K640-1)*'Project Description'!$B$17+I640,"")</f>
        <v/>
      </c>
      <c r="M640" s="0" t="str">
        <f aca="false">IF($A640&lt;&gt;"",($G640-1)*'Project Description'!$B$9+$F640,"")</f>
        <v/>
      </c>
      <c r="N640" s="0" t="str">
        <f aca="false">IF($A640&lt;&gt;"",IF(VLOOKUP($B640,LineNames!$A$2:$C$111,3,0)="Yes",1,0),"")</f>
        <v/>
      </c>
      <c r="O640" s="0" t="str">
        <f aca="false">IF($A640&lt;&gt;"",($H640-1)*'Project Description'!$B$10+$C640,"")</f>
        <v/>
      </c>
    </row>
    <row collapsed="false" customFormat="false" customHeight="true" hidden="false" ht="13.3" outlineLevel="0" r="641">
      <c r="A641" s="0" t="str">
        <f aca="false">IF(d110cc_csv!$A641&lt;&gt;"",d110cc_csv!$A641,"")</f>
        <v/>
      </c>
      <c r="B641" s="0" t="str">
        <f aca="false">IF($A641&lt;&gt;"",d110cc_csv!$C641,"")</f>
        <v/>
      </c>
      <c r="C641" s="0" t="str">
        <f aca="false">IF($A641&lt;&gt;"",d110cc_csv!$D641,"")</f>
        <v/>
      </c>
      <c r="D641" s="0" t="str">
        <f aca="false">IF($A641&lt;&gt;"",d110cc_csv!$E641,"")</f>
        <v/>
      </c>
      <c r="E641" s="0" t="str">
        <f aca="false">IF($A641&lt;&gt;"",d110cc_csv!$F641,"")</f>
        <v/>
      </c>
      <c r="F641" s="0" t="str">
        <f aca="false">IF($A641&lt;&gt;"",IF(MOD($C641,'Project Description'!$B$9)=0,'Project Description'!$B$9,MOD($C641,'Project Description'!$B$9)),"")</f>
        <v/>
      </c>
      <c r="G641" s="0" t="str">
        <f aca="false">IF($A641&lt;&gt;"",IF(MOD($D641,'Project Description'!$B$7)=0,'Project Description'!$B$7,MOD($D641,'Project Description'!$B$7)),"")</f>
        <v/>
      </c>
      <c r="H641" s="0" t="str">
        <f aca="false">IF($A641&lt;&gt;"",IF(MOD($D641,'Project Description'!$B$8)=0,'Project Description'!$B$8,MOD($D641,'Project Description'!$B$8)),"")</f>
        <v/>
      </c>
      <c r="I641" s="0" t="str">
        <f aca="false">IF($A641&lt;&gt;"",ROUNDUP($C641/'Project Description'!$B$9,0),"")</f>
        <v/>
      </c>
      <c r="J641" s="0" t="str">
        <f aca="false">IF($A641&lt;&gt;"",IF(MOD($A641,'Project Description'!$B$19)=0,'Project Description'!$B$19,MOD($A641,'Project Description'!$B$19)),"")</f>
        <v/>
      </c>
      <c r="K641" s="16" t="str">
        <f aca="false">IF($A641&lt;&gt;"",ROUNDUP(D641/'Project Description'!$B$7,0),"")</f>
        <v/>
      </c>
      <c r="L641" s="0" t="str">
        <f aca="false">IF($A641&lt;&gt;"",(K641-1)*'Project Description'!$B$17+I641,"")</f>
        <v/>
      </c>
      <c r="M641" s="0" t="str">
        <f aca="false">IF($A641&lt;&gt;"",($G641-1)*'Project Description'!$B$9+$F641,"")</f>
        <v/>
      </c>
      <c r="N641" s="0" t="str">
        <f aca="false">IF($A641&lt;&gt;"",IF(VLOOKUP($B641,LineNames!$A$2:$C$111,3,0)="Yes",1,0),"")</f>
        <v/>
      </c>
      <c r="O641" s="0" t="str">
        <f aca="false">IF($A641&lt;&gt;"",($H641-1)*'Project Description'!$B$10+$C641,"")</f>
        <v/>
      </c>
    </row>
    <row collapsed="false" customFormat="false" customHeight="true" hidden="false" ht="13.3" outlineLevel="0" r="642">
      <c r="A642" s="0" t="str">
        <f aca="false">IF(d110cc_csv!$A642&lt;&gt;"",d110cc_csv!$A642,"")</f>
        <v/>
      </c>
      <c r="B642" s="0" t="str">
        <f aca="false">IF($A642&lt;&gt;"",d110cc_csv!$C642,"")</f>
        <v/>
      </c>
      <c r="C642" s="0" t="str">
        <f aca="false">IF($A642&lt;&gt;"",d110cc_csv!$D642,"")</f>
        <v/>
      </c>
      <c r="D642" s="0" t="str">
        <f aca="false">IF($A642&lt;&gt;"",d110cc_csv!$E642,"")</f>
        <v/>
      </c>
      <c r="E642" s="0" t="str">
        <f aca="false">IF($A642&lt;&gt;"",d110cc_csv!$F642,"")</f>
        <v/>
      </c>
      <c r="F642" s="0" t="str">
        <f aca="false">IF($A642&lt;&gt;"",IF(MOD($C642,'Project Description'!$B$9)=0,'Project Description'!$B$9,MOD($C642,'Project Description'!$B$9)),"")</f>
        <v/>
      </c>
      <c r="G642" s="0" t="str">
        <f aca="false">IF($A642&lt;&gt;"",IF(MOD($D642,'Project Description'!$B$7)=0,'Project Description'!$B$7,MOD($D642,'Project Description'!$B$7)),"")</f>
        <v/>
      </c>
      <c r="H642" s="0" t="str">
        <f aca="false">IF($A642&lt;&gt;"",IF(MOD($D642,'Project Description'!$B$8)=0,'Project Description'!$B$8,MOD($D642,'Project Description'!$B$8)),"")</f>
        <v/>
      </c>
      <c r="I642" s="0" t="str">
        <f aca="false">IF($A642&lt;&gt;"",ROUNDUP($C642/'Project Description'!$B$9,0),"")</f>
        <v/>
      </c>
      <c r="J642" s="0" t="str">
        <f aca="false">IF($A642&lt;&gt;"",IF(MOD($A642,'Project Description'!$B$19)=0,'Project Description'!$B$19,MOD($A642,'Project Description'!$B$19)),"")</f>
        <v/>
      </c>
      <c r="K642" s="16" t="str">
        <f aca="false">IF($A642&lt;&gt;"",ROUNDUP(D642/'Project Description'!$B$7,0),"")</f>
        <v/>
      </c>
      <c r="L642" s="0" t="str">
        <f aca="false">IF($A642&lt;&gt;"",(K642-1)*'Project Description'!$B$17+I642,"")</f>
        <v/>
      </c>
      <c r="M642" s="0" t="str">
        <f aca="false">IF($A642&lt;&gt;"",($G642-1)*'Project Description'!$B$9+$F642,"")</f>
        <v/>
      </c>
      <c r="N642" s="0" t="str">
        <f aca="false">IF($A642&lt;&gt;"",IF(VLOOKUP($B642,LineNames!$A$2:$C$111,3,0)="Yes",1,0),"")</f>
        <v/>
      </c>
      <c r="O642" s="0" t="str">
        <f aca="false">IF($A642&lt;&gt;"",($H642-1)*'Project Description'!$B$10+$C642,"")</f>
        <v/>
      </c>
    </row>
    <row collapsed="false" customFormat="false" customHeight="true" hidden="false" ht="13.3" outlineLevel="0" r="643">
      <c r="A643" s="0" t="str">
        <f aca="false">IF(d110cc_csv!$A643&lt;&gt;"",d110cc_csv!$A643,"")</f>
        <v/>
      </c>
      <c r="B643" s="0" t="str">
        <f aca="false">IF($A643&lt;&gt;"",d110cc_csv!$C643,"")</f>
        <v/>
      </c>
      <c r="C643" s="0" t="str">
        <f aca="false">IF($A643&lt;&gt;"",d110cc_csv!$D643,"")</f>
        <v/>
      </c>
      <c r="D643" s="0" t="str">
        <f aca="false">IF($A643&lt;&gt;"",d110cc_csv!$E643,"")</f>
        <v/>
      </c>
      <c r="E643" s="0" t="str">
        <f aca="false">IF($A643&lt;&gt;"",d110cc_csv!$F643,"")</f>
        <v/>
      </c>
      <c r="F643" s="0" t="str">
        <f aca="false">IF($A643&lt;&gt;"",IF(MOD($C643,'Project Description'!$B$9)=0,'Project Description'!$B$9,MOD($C643,'Project Description'!$B$9)),"")</f>
        <v/>
      </c>
      <c r="G643" s="0" t="str">
        <f aca="false">IF($A643&lt;&gt;"",IF(MOD($D643,'Project Description'!$B$7)=0,'Project Description'!$B$7,MOD($D643,'Project Description'!$B$7)),"")</f>
        <v/>
      </c>
      <c r="H643" s="0" t="str">
        <f aca="false">IF($A643&lt;&gt;"",IF(MOD($D643,'Project Description'!$B$8)=0,'Project Description'!$B$8,MOD($D643,'Project Description'!$B$8)),"")</f>
        <v/>
      </c>
      <c r="I643" s="0" t="str">
        <f aca="false">IF($A643&lt;&gt;"",ROUNDUP($C643/'Project Description'!$B$9,0),"")</f>
        <v/>
      </c>
      <c r="J643" s="0" t="str">
        <f aca="false">IF($A643&lt;&gt;"",IF(MOD($A643,'Project Description'!$B$19)=0,'Project Description'!$B$19,MOD($A643,'Project Description'!$B$19)),"")</f>
        <v/>
      </c>
      <c r="K643" s="16" t="str">
        <f aca="false">IF($A643&lt;&gt;"",ROUNDUP(D643/'Project Description'!$B$7,0),"")</f>
        <v/>
      </c>
      <c r="L643" s="0" t="str">
        <f aca="false">IF($A643&lt;&gt;"",(K643-1)*'Project Description'!$B$17+I643,"")</f>
        <v/>
      </c>
      <c r="M643" s="0" t="str">
        <f aca="false">IF($A643&lt;&gt;"",($G643-1)*'Project Description'!$B$9+$F643,"")</f>
        <v/>
      </c>
      <c r="N643" s="0" t="str">
        <f aca="false">IF($A643&lt;&gt;"",IF(VLOOKUP($B643,LineNames!$A$2:$C$111,3,0)="Yes",1,0),"")</f>
        <v/>
      </c>
      <c r="O643" s="0" t="str">
        <f aca="false">IF($A643&lt;&gt;"",($H643-1)*'Project Description'!$B$10+$C643,"")</f>
        <v/>
      </c>
    </row>
    <row collapsed="false" customFormat="false" customHeight="true" hidden="false" ht="13.3" outlineLevel="0" r="644">
      <c r="A644" s="0" t="str">
        <f aca="false">IF(d110cc_csv!$A644&lt;&gt;"",d110cc_csv!$A644,"")</f>
        <v/>
      </c>
      <c r="B644" s="0" t="str">
        <f aca="false">IF($A644&lt;&gt;"",d110cc_csv!$C644,"")</f>
        <v/>
      </c>
      <c r="C644" s="0" t="str">
        <f aca="false">IF($A644&lt;&gt;"",d110cc_csv!$D644,"")</f>
        <v/>
      </c>
      <c r="D644" s="0" t="str">
        <f aca="false">IF($A644&lt;&gt;"",d110cc_csv!$E644,"")</f>
        <v/>
      </c>
      <c r="E644" s="0" t="str">
        <f aca="false">IF($A644&lt;&gt;"",d110cc_csv!$F644,"")</f>
        <v/>
      </c>
      <c r="F644" s="0" t="str">
        <f aca="false">IF($A644&lt;&gt;"",IF(MOD($C644,'Project Description'!$B$9)=0,'Project Description'!$B$9,MOD($C644,'Project Description'!$B$9)),"")</f>
        <v/>
      </c>
      <c r="G644" s="0" t="str">
        <f aca="false">IF($A644&lt;&gt;"",IF(MOD($D644,'Project Description'!$B$7)=0,'Project Description'!$B$7,MOD($D644,'Project Description'!$B$7)),"")</f>
        <v/>
      </c>
      <c r="H644" s="0" t="str">
        <f aca="false">IF($A644&lt;&gt;"",IF(MOD($D644,'Project Description'!$B$8)=0,'Project Description'!$B$8,MOD($D644,'Project Description'!$B$8)),"")</f>
        <v/>
      </c>
      <c r="I644" s="0" t="str">
        <f aca="false">IF($A644&lt;&gt;"",ROUNDUP($C644/'Project Description'!$B$9,0),"")</f>
        <v/>
      </c>
      <c r="J644" s="0" t="str">
        <f aca="false">IF($A644&lt;&gt;"",IF(MOD($A644,'Project Description'!$B$19)=0,'Project Description'!$B$19,MOD($A644,'Project Description'!$B$19)),"")</f>
        <v/>
      </c>
      <c r="K644" s="16" t="str">
        <f aca="false">IF($A644&lt;&gt;"",ROUNDUP(D644/'Project Description'!$B$7,0),"")</f>
        <v/>
      </c>
      <c r="L644" s="0" t="str">
        <f aca="false">IF($A644&lt;&gt;"",(K644-1)*'Project Description'!$B$17+I644,"")</f>
        <v/>
      </c>
      <c r="M644" s="0" t="str">
        <f aca="false">IF($A644&lt;&gt;"",($G644-1)*'Project Description'!$B$9+$F644,"")</f>
        <v/>
      </c>
      <c r="N644" s="0" t="str">
        <f aca="false">IF($A644&lt;&gt;"",IF(VLOOKUP($B644,LineNames!$A$2:$C$111,3,0)="Yes",1,0),"")</f>
        <v/>
      </c>
      <c r="O644" s="0" t="str">
        <f aca="false">IF($A644&lt;&gt;"",($H644-1)*'Project Description'!$B$10+$C644,"")</f>
        <v/>
      </c>
    </row>
    <row collapsed="false" customFormat="false" customHeight="true" hidden="false" ht="13.3" outlineLevel="0" r="645">
      <c r="A645" s="0" t="str">
        <f aca="false">IF(d110cc_csv!$A645&lt;&gt;"",d110cc_csv!$A645,"")</f>
        <v/>
      </c>
      <c r="B645" s="0" t="str">
        <f aca="false">IF($A645&lt;&gt;"",d110cc_csv!$C645,"")</f>
        <v/>
      </c>
      <c r="C645" s="0" t="str">
        <f aca="false">IF($A645&lt;&gt;"",d110cc_csv!$D645,"")</f>
        <v/>
      </c>
      <c r="D645" s="0" t="str">
        <f aca="false">IF($A645&lt;&gt;"",d110cc_csv!$E645,"")</f>
        <v/>
      </c>
      <c r="E645" s="0" t="str">
        <f aca="false">IF($A645&lt;&gt;"",d110cc_csv!$F645,"")</f>
        <v/>
      </c>
      <c r="F645" s="0" t="str">
        <f aca="false">IF($A645&lt;&gt;"",IF(MOD($C645,'Project Description'!$B$9)=0,'Project Description'!$B$9,MOD($C645,'Project Description'!$B$9)),"")</f>
        <v/>
      </c>
      <c r="G645" s="0" t="str">
        <f aca="false">IF($A645&lt;&gt;"",IF(MOD($D645,'Project Description'!$B$7)=0,'Project Description'!$B$7,MOD($D645,'Project Description'!$B$7)),"")</f>
        <v/>
      </c>
      <c r="H645" s="0" t="str">
        <f aca="false">IF($A645&lt;&gt;"",IF(MOD($D645,'Project Description'!$B$8)=0,'Project Description'!$B$8,MOD($D645,'Project Description'!$B$8)),"")</f>
        <v/>
      </c>
      <c r="I645" s="0" t="str">
        <f aca="false">IF($A645&lt;&gt;"",ROUNDUP($C645/'Project Description'!$B$9,0),"")</f>
        <v/>
      </c>
      <c r="J645" s="0" t="str">
        <f aca="false">IF($A645&lt;&gt;"",IF(MOD($A645,'Project Description'!$B$19)=0,'Project Description'!$B$19,MOD($A645,'Project Description'!$B$19)),"")</f>
        <v/>
      </c>
      <c r="K645" s="16" t="str">
        <f aca="false">IF($A645&lt;&gt;"",ROUNDUP(D645/'Project Description'!$B$7,0),"")</f>
        <v/>
      </c>
      <c r="L645" s="0" t="str">
        <f aca="false">IF($A645&lt;&gt;"",(K645-1)*'Project Description'!$B$17+I645,"")</f>
        <v/>
      </c>
      <c r="M645" s="0" t="str">
        <f aca="false">IF($A645&lt;&gt;"",($G645-1)*'Project Description'!$B$9+$F645,"")</f>
        <v/>
      </c>
      <c r="N645" s="0" t="str">
        <f aca="false">IF($A645&lt;&gt;"",IF(VLOOKUP($B645,LineNames!$A$2:$C$111,3,0)="Yes",1,0),"")</f>
        <v/>
      </c>
      <c r="O645" s="0" t="str">
        <f aca="false">IF($A645&lt;&gt;"",($H645-1)*'Project Description'!$B$10+$C645,"")</f>
        <v/>
      </c>
    </row>
    <row collapsed="false" customFormat="false" customHeight="true" hidden="false" ht="13.3" outlineLevel="0" r="646">
      <c r="A646" s="0" t="str">
        <f aca="false">IF(d110cc_csv!$A646&lt;&gt;"",d110cc_csv!$A646,"")</f>
        <v/>
      </c>
      <c r="B646" s="0" t="str">
        <f aca="false">IF($A646&lt;&gt;"",d110cc_csv!$C646,"")</f>
        <v/>
      </c>
      <c r="C646" s="0" t="str">
        <f aca="false">IF($A646&lt;&gt;"",d110cc_csv!$D646,"")</f>
        <v/>
      </c>
      <c r="D646" s="0" t="str">
        <f aca="false">IF($A646&lt;&gt;"",d110cc_csv!$E646,"")</f>
        <v/>
      </c>
      <c r="E646" s="0" t="str">
        <f aca="false">IF($A646&lt;&gt;"",d110cc_csv!$F646,"")</f>
        <v/>
      </c>
      <c r="F646" s="0" t="str">
        <f aca="false">IF($A646&lt;&gt;"",IF(MOD($C646,'Project Description'!$B$9)=0,'Project Description'!$B$9,MOD($C646,'Project Description'!$B$9)),"")</f>
        <v/>
      </c>
      <c r="G646" s="0" t="str">
        <f aca="false">IF($A646&lt;&gt;"",IF(MOD($D646,'Project Description'!$B$7)=0,'Project Description'!$B$7,MOD($D646,'Project Description'!$B$7)),"")</f>
        <v/>
      </c>
      <c r="H646" s="0" t="str">
        <f aca="false">IF($A646&lt;&gt;"",IF(MOD($D646,'Project Description'!$B$8)=0,'Project Description'!$B$8,MOD($D646,'Project Description'!$B$8)),"")</f>
        <v/>
      </c>
      <c r="I646" s="0" t="str">
        <f aca="false">IF($A646&lt;&gt;"",ROUNDUP($C646/'Project Description'!$B$9,0),"")</f>
        <v/>
      </c>
      <c r="J646" s="0" t="str">
        <f aca="false">IF($A646&lt;&gt;"",IF(MOD($A646,'Project Description'!$B$19)=0,'Project Description'!$B$19,MOD($A646,'Project Description'!$B$19)),"")</f>
        <v/>
      </c>
      <c r="K646" s="16" t="str">
        <f aca="false">IF($A646&lt;&gt;"",ROUNDUP(D646/'Project Description'!$B$7,0),"")</f>
        <v/>
      </c>
      <c r="L646" s="0" t="str">
        <f aca="false">IF($A646&lt;&gt;"",(K646-1)*'Project Description'!$B$17+I646,"")</f>
        <v/>
      </c>
      <c r="M646" s="0" t="str">
        <f aca="false">IF($A646&lt;&gt;"",($G646-1)*'Project Description'!$B$9+$F646,"")</f>
        <v/>
      </c>
      <c r="N646" s="0" t="str">
        <f aca="false">IF($A646&lt;&gt;"",IF(VLOOKUP($B646,LineNames!$A$2:$C$111,3,0)="Yes",1,0),"")</f>
        <v/>
      </c>
      <c r="O646" s="0" t="str">
        <f aca="false">IF($A646&lt;&gt;"",($H646-1)*'Project Description'!$B$10+$C646,"")</f>
        <v/>
      </c>
    </row>
    <row collapsed="false" customFormat="false" customHeight="true" hidden="false" ht="13.3" outlineLevel="0" r="647">
      <c r="A647" s="0" t="str">
        <f aca="false">IF(d110cc_csv!$A647&lt;&gt;"",d110cc_csv!$A647,"")</f>
        <v/>
      </c>
      <c r="B647" s="0" t="str">
        <f aca="false">IF($A647&lt;&gt;"",d110cc_csv!$C647,"")</f>
        <v/>
      </c>
      <c r="C647" s="0" t="str">
        <f aca="false">IF($A647&lt;&gt;"",d110cc_csv!$D647,"")</f>
        <v/>
      </c>
      <c r="D647" s="0" t="str">
        <f aca="false">IF($A647&lt;&gt;"",d110cc_csv!$E647,"")</f>
        <v/>
      </c>
      <c r="E647" s="0" t="str">
        <f aca="false">IF($A647&lt;&gt;"",d110cc_csv!$F647,"")</f>
        <v/>
      </c>
      <c r="F647" s="0" t="str">
        <f aca="false">IF($A647&lt;&gt;"",IF(MOD($C647,'Project Description'!$B$9)=0,'Project Description'!$B$9,MOD($C647,'Project Description'!$B$9)),"")</f>
        <v/>
      </c>
      <c r="G647" s="0" t="str">
        <f aca="false">IF($A647&lt;&gt;"",IF(MOD($D647,'Project Description'!$B$7)=0,'Project Description'!$B$7,MOD($D647,'Project Description'!$B$7)),"")</f>
        <v/>
      </c>
      <c r="H647" s="0" t="str">
        <f aca="false">IF($A647&lt;&gt;"",IF(MOD($D647,'Project Description'!$B$8)=0,'Project Description'!$B$8,MOD($D647,'Project Description'!$B$8)),"")</f>
        <v/>
      </c>
      <c r="I647" s="0" t="str">
        <f aca="false">IF($A647&lt;&gt;"",ROUNDUP($C647/'Project Description'!$B$9,0),"")</f>
        <v/>
      </c>
      <c r="J647" s="0" t="str">
        <f aca="false">IF($A647&lt;&gt;"",IF(MOD($A647,'Project Description'!$B$19)=0,'Project Description'!$B$19,MOD($A647,'Project Description'!$B$19)),"")</f>
        <v/>
      </c>
      <c r="K647" s="16" t="str">
        <f aca="false">IF($A647&lt;&gt;"",ROUNDUP(D647/'Project Description'!$B$7,0),"")</f>
        <v/>
      </c>
      <c r="L647" s="0" t="str">
        <f aca="false">IF($A647&lt;&gt;"",(K647-1)*'Project Description'!$B$17+I647,"")</f>
        <v/>
      </c>
      <c r="M647" s="0" t="str">
        <f aca="false">IF($A647&lt;&gt;"",($G647-1)*'Project Description'!$B$9+$F647,"")</f>
        <v/>
      </c>
      <c r="N647" s="0" t="str">
        <f aca="false">IF($A647&lt;&gt;"",IF(VLOOKUP($B647,LineNames!$A$2:$C$111,3,0)="Yes",1,0),"")</f>
        <v/>
      </c>
      <c r="O647" s="0" t="str">
        <f aca="false">IF($A647&lt;&gt;"",($H647-1)*'Project Description'!$B$10+$C647,"")</f>
        <v/>
      </c>
    </row>
    <row collapsed="false" customFormat="false" customHeight="true" hidden="false" ht="13.3" outlineLevel="0" r="648">
      <c r="A648" s="0" t="str">
        <f aca="false">IF(d110cc_csv!$A648&lt;&gt;"",d110cc_csv!$A648,"")</f>
        <v/>
      </c>
      <c r="B648" s="0" t="str">
        <f aca="false">IF($A648&lt;&gt;"",d110cc_csv!$C648,"")</f>
        <v/>
      </c>
      <c r="C648" s="0" t="str">
        <f aca="false">IF($A648&lt;&gt;"",d110cc_csv!$D648,"")</f>
        <v/>
      </c>
      <c r="D648" s="0" t="str">
        <f aca="false">IF($A648&lt;&gt;"",d110cc_csv!$E648,"")</f>
        <v/>
      </c>
      <c r="E648" s="0" t="str">
        <f aca="false">IF($A648&lt;&gt;"",d110cc_csv!$F648,"")</f>
        <v/>
      </c>
      <c r="F648" s="0" t="str">
        <f aca="false">IF($A648&lt;&gt;"",IF(MOD($C648,'Project Description'!$B$9)=0,'Project Description'!$B$9,MOD($C648,'Project Description'!$B$9)),"")</f>
        <v/>
      </c>
      <c r="G648" s="0" t="str">
        <f aca="false">IF($A648&lt;&gt;"",IF(MOD($D648,'Project Description'!$B$7)=0,'Project Description'!$B$7,MOD($D648,'Project Description'!$B$7)),"")</f>
        <v/>
      </c>
      <c r="H648" s="0" t="str">
        <f aca="false">IF($A648&lt;&gt;"",IF(MOD($D648,'Project Description'!$B$8)=0,'Project Description'!$B$8,MOD($D648,'Project Description'!$B$8)),"")</f>
        <v/>
      </c>
      <c r="I648" s="0" t="str">
        <f aca="false">IF($A648&lt;&gt;"",ROUNDUP($C648/'Project Description'!$B$9,0),"")</f>
        <v/>
      </c>
      <c r="J648" s="0" t="str">
        <f aca="false">IF($A648&lt;&gt;"",IF(MOD($A648,'Project Description'!$B$19)=0,'Project Description'!$B$19,MOD($A648,'Project Description'!$B$19)),"")</f>
        <v/>
      </c>
      <c r="K648" s="16" t="str">
        <f aca="false">IF($A648&lt;&gt;"",ROUNDUP(D648/'Project Description'!$B$7,0),"")</f>
        <v/>
      </c>
      <c r="L648" s="0" t="str">
        <f aca="false">IF($A648&lt;&gt;"",(K648-1)*'Project Description'!$B$17+I648,"")</f>
        <v/>
      </c>
      <c r="M648" s="0" t="str">
        <f aca="false">IF($A648&lt;&gt;"",($G648-1)*'Project Description'!$B$9+$F648,"")</f>
        <v/>
      </c>
      <c r="N648" s="0" t="str">
        <f aca="false">IF($A648&lt;&gt;"",IF(VLOOKUP($B648,LineNames!$A$2:$C$111,3,0)="Yes",1,0),"")</f>
        <v/>
      </c>
      <c r="O648" s="0" t="str">
        <f aca="false">IF($A648&lt;&gt;"",($H648-1)*'Project Description'!$B$10+$C648,"")</f>
        <v/>
      </c>
    </row>
    <row collapsed="false" customFormat="false" customHeight="true" hidden="false" ht="13.3" outlineLevel="0" r="649">
      <c r="A649" s="0" t="str">
        <f aca="false">IF(d110cc_csv!$A649&lt;&gt;"",d110cc_csv!$A649,"")</f>
        <v/>
      </c>
      <c r="B649" s="0" t="str">
        <f aca="false">IF($A649&lt;&gt;"",d110cc_csv!$C649,"")</f>
        <v/>
      </c>
      <c r="C649" s="0" t="str">
        <f aca="false">IF($A649&lt;&gt;"",d110cc_csv!$D649,"")</f>
        <v/>
      </c>
      <c r="D649" s="0" t="str">
        <f aca="false">IF($A649&lt;&gt;"",d110cc_csv!$E649,"")</f>
        <v/>
      </c>
      <c r="E649" s="0" t="str">
        <f aca="false">IF($A649&lt;&gt;"",d110cc_csv!$F649,"")</f>
        <v/>
      </c>
      <c r="F649" s="0" t="str">
        <f aca="false">IF($A649&lt;&gt;"",IF(MOD($C649,'Project Description'!$B$9)=0,'Project Description'!$B$9,MOD($C649,'Project Description'!$B$9)),"")</f>
        <v/>
      </c>
      <c r="G649" s="0" t="str">
        <f aca="false">IF($A649&lt;&gt;"",IF(MOD($D649,'Project Description'!$B$7)=0,'Project Description'!$B$7,MOD($D649,'Project Description'!$B$7)),"")</f>
        <v/>
      </c>
      <c r="H649" s="0" t="str">
        <f aca="false">IF($A649&lt;&gt;"",IF(MOD($D649,'Project Description'!$B$8)=0,'Project Description'!$B$8,MOD($D649,'Project Description'!$B$8)),"")</f>
        <v/>
      </c>
      <c r="I649" s="0" t="str">
        <f aca="false">IF($A649&lt;&gt;"",ROUNDUP($C649/'Project Description'!$B$9,0),"")</f>
        <v/>
      </c>
      <c r="J649" s="0" t="str">
        <f aca="false">IF($A649&lt;&gt;"",IF(MOD($A649,'Project Description'!$B$19)=0,'Project Description'!$B$19,MOD($A649,'Project Description'!$B$19)),"")</f>
        <v/>
      </c>
      <c r="K649" s="16" t="str">
        <f aca="false">IF($A649&lt;&gt;"",ROUNDUP(D649/'Project Description'!$B$7,0),"")</f>
        <v/>
      </c>
      <c r="L649" s="0" t="str">
        <f aca="false">IF($A649&lt;&gt;"",(K649-1)*'Project Description'!$B$17+I649,"")</f>
        <v/>
      </c>
      <c r="M649" s="0" t="str">
        <f aca="false">IF($A649&lt;&gt;"",($G649-1)*'Project Description'!$B$9+$F649,"")</f>
        <v/>
      </c>
      <c r="N649" s="0" t="str">
        <f aca="false">IF($A649&lt;&gt;"",IF(VLOOKUP($B649,LineNames!$A$2:$C$111,3,0)="Yes",1,0),"")</f>
        <v/>
      </c>
      <c r="O649" s="0" t="str">
        <f aca="false">IF($A649&lt;&gt;"",($H649-1)*'Project Description'!$B$10+$C649,"")</f>
        <v/>
      </c>
    </row>
    <row collapsed="false" customFormat="false" customHeight="true" hidden="false" ht="13.3" outlineLevel="0" r="650">
      <c r="A650" s="0" t="str">
        <f aca="false">IF(d110cc_csv!$A650&lt;&gt;"",d110cc_csv!$A650,"")</f>
        <v/>
      </c>
      <c r="B650" s="0" t="str">
        <f aca="false">IF($A650&lt;&gt;"",d110cc_csv!$C650,"")</f>
        <v/>
      </c>
      <c r="C650" s="0" t="str">
        <f aca="false">IF($A650&lt;&gt;"",d110cc_csv!$D650,"")</f>
        <v/>
      </c>
      <c r="D650" s="0" t="str">
        <f aca="false">IF($A650&lt;&gt;"",d110cc_csv!$E650,"")</f>
        <v/>
      </c>
      <c r="E650" s="0" t="str">
        <f aca="false">IF($A650&lt;&gt;"",d110cc_csv!$F650,"")</f>
        <v/>
      </c>
      <c r="F650" s="0" t="str">
        <f aca="false">IF($A650&lt;&gt;"",IF(MOD($C650,'Project Description'!$B$9)=0,'Project Description'!$B$9,MOD($C650,'Project Description'!$B$9)),"")</f>
        <v/>
      </c>
      <c r="G650" s="0" t="str">
        <f aca="false">IF($A650&lt;&gt;"",IF(MOD($D650,'Project Description'!$B$7)=0,'Project Description'!$B$7,MOD($D650,'Project Description'!$B$7)),"")</f>
        <v/>
      </c>
      <c r="H650" s="0" t="str">
        <f aca="false">IF($A650&lt;&gt;"",IF(MOD($D650,'Project Description'!$B$8)=0,'Project Description'!$B$8,MOD($D650,'Project Description'!$B$8)),"")</f>
        <v/>
      </c>
      <c r="I650" s="0" t="str">
        <f aca="false">IF($A650&lt;&gt;"",ROUNDUP($C650/'Project Description'!$B$9,0),"")</f>
        <v/>
      </c>
      <c r="J650" s="0" t="str">
        <f aca="false">IF($A650&lt;&gt;"",IF(MOD($A650,'Project Description'!$B$19)=0,'Project Description'!$B$19,MOD($A650,'Project Description'!$B$19)),"")</f>
        <v/>
      </c>
      <c r="K650" s="16" t="str">
        <f aca="false">IF($A650&lt;&gt;"",ROUNDUP(D650/'Project Description'!$B$7,0),"")</f>
        <v/>
      </c>
      <c r="L650" s="0" t="str">
        <f aca="false">IF($A650&lt;&gt;"",(K650-1)*'Project Description'!$B$17+I650,"")</f>
        <v/>
      </c>
      <c r="M650" s="0" t="str">
        <f aca="false">IF($A650&lt;&gt;"",($G650-1)*'Project Description'!$B$9+$F650,"")</f>
        <v/>
      </c>
      <c r="N650" s="0" t="str">
        <f aca="false">IF($A650&lt;&gt;"",IF(VLOOKUP($B650,LineNames!$A$2:$C$111,3,0)="Yes",1,0),"")</f>
        <v/>
      </c>
      <c r="O650" s="0" t="str">
        <f aca="false">IF($A650&lt;&gt;"",($H650-1)*'Project Description'!$B$10+$C650,"")</f>
        <v/>
      </c>
    </row>
    <row collapsed="false" customFormat="false" customHeight="true" hidden="false" ht="13.3" outlineLevel="0" r="651">
      <c r="A651" s="0" t="str">
        <f aca="false">IF(d110cc_csv!$A651&lt;&gt;"",d110cc_csv!$A651,"")</f>
        <v/>
      </c>
      <c r="B651" s="0" t="str">
        <f aca="false">IF($A651&lt;&gt;"",d110cc_csv!$C651,"")</f>
        <v/>
      </c>
      <c r="C651" s="0" t="str">
        <f aca="false">IF($A651&lt;&gt;"",d110cc_csv!$D651,"")</f>
        <v/>
      </c>
      <c r="D651" s="0" t="str">
        <f aca="false">IF($A651&lt;&gt;"",d110cc_csv!$E651,"")</f>
        <v/>
      </c>
      <c r="E651" s="0" t="str">
        <f aca="false">IF($A651&lt;&gt;"",d110cc_csv!$F651,"")</f>
        <v/>
      </c>
      <c r="F651" s="0" t="str">
        <f aca="false">IF($A651&lt;&gt;"",IF(MOD($C651,'Project Description'!$B$9)=0,'Project Description'!$B$9,MOD($C651,'Project Description'!$B$9)),"")</f>
        <v/>
      </c>
      <c r="G651" s="0" t="str">
        <f aca="false">IF($A651&lt;&gt;"",IF(MOD($D651,'Project Description'!$B$7)=0,'Project Description'!$B$7,MOD($D651,'Project Description'!$B$7)),"")</f>
        <v/>
      </c>
      <c r="H651" s="0" t="str">
        <f aca="false">IF($A651&lt;&gt;"",IF(MOD($D651,'Project Description'!$B$8)=0,'Project Description'!$B$8,MOD($D651,'Project Description'!$B$8)),"")</f>
        <v/>
      </c>
      <c r="I651" s="0" t="str">
        <f aca="false">IF($A651&lt;&gt;"",ROUNDUP($C651/'Project Description'!$B$9,0),"")</f>
        <v/>
      </c>
      <c r="J651" s="0" t="str">
        <f aca="false">IF($A651&lt;&gt;"",IF(MOD($A651,'Project Description'!$B$19)=0,'Project Description'!$B$19,MOD($A651,'Project Description'!$B$19)),"")</f>
        <v/>
      </c>
      <c r="K651" s="16" t="str">
        <f aca="false">IF($A651&lt;&gt;"",ROUNDUP(D651/'Project Description'!$B$7,0),"")</f>
        <v/>
      </c>
      <c r="L651" s="0" t="str">
        <f aca="false">IF($A651&lt;&gt;"",(K651-1)*'Project Description'!$B$17+I651,"")</f>
        <v/>
      </c>
      <c r="M651" s="0" t="str">
        <f aca="false">IF($A651&lt;&gt;"",($G651-1)*'Project Description'!$B$9+$F651,"")</f>
        <v/>
      </c>
      <c r="N651" s="0" t="str">
        <f aca="false">IF($A651&lt;&gt;"",IF(VLOOKUP($B651,LineNames!$A$2:$C$111,3,0)="Yes",1,0),"")</f>
        <v/>
      </c>
      <c r="O651" s="0" t="str">
        <f aca="false">IF($A651&lt;&gt;"",($H651-1)*'Project Description'!$B$10+$C651,"")</f>
        <v/>
      </c>
    </row>
    <row collapsed="false" customFormat="false" customHeight="true" hidden="false" ht="13.3" outlineLevel="0" r="652">
      <c r="A652" s="0" t="str">
        <f aca="false">IF(d110cc_csv!$A652&lt;&gt;"",d110cc_csv!$A652,"")</f>
        <v/>
      </c>
      <c r="B652" s="0" t="str">
        <f aca="false">IF($A652&lt;&gt;"",d110cc_csv!$C652,"")</f>
        <v/>
      </c>
      <c r="C652" s="0" t="str">
        <f aca="false">IF($A652&lt;&gt;"",d110cc_csv!$D652,"")</f>
        <v/>
      </c>
      <c r="D652" s="0" t="str">
        <f aca="false">IF($A652&lt;&gt;"",d110cc_csv!$E652,"")</f>
        <v/>
      </c>
      <c r="E652" s="0" t="str">
        <f aca="false">IF($A652&lt;&gt;"",d110cc_csv!$F652,"")</f>
        <v/>
      </c>
      <c r="F652" s="0" t="str">
        <f aca="false">IF($A652&lt;&gt;"",IF(MOD($C652,'Project Description'!$B$9)=0,'Project Description'!$B$9,MOD($C652,'Project Description'!$B$9)),"")</f>
        <v/>
      </c>
      <c r="G652" s="0" t="str">
        <f aca="false">IF($A652&lt;&gt;"",IF(MOD($D652,'Project Description'!$B$7)=0,'Project Description'!$B$7,MOD($D652,'Project Description'!$B$7)),"")</f>
        <v/>
      </c>
      <c r="H652" s="0" t="str">
        <f aca="false">IF($A652&lt;&gt;"",IF(MOD($D652,'Project Description'!$B$8)=0,'Project Description'!$B$8,MOD($D652,'Project Description'!$B$8)),"")</f>
        <v/>
      </c>
      <c r="I652" s="0" t="str">
        <f aca="false">IF($A652&lt;&gt;"",ROUNDUP($C652/'Project Description'!$B$9,0),"")</f>
        <v/>
      </c>
      <c r="J652" s="0" t="str">
        <f aca="false">IF($A652&lt;&gt;"",IF(MOD($A652,'Project Description'!$B$19)=0,'Project Description'!$B$19,MOD($A652,'Project Description'!$B$19)),"")</f>
        <v/>
      </c>
      <c r="K652" s="16" t="str">
        <f aca="false">IF($A652&lt;&gt;"",ROUNDUP(D652/'Project Description'!$B$7,0),"")</f>
        <v/>
      </c>
      <c r="L652" s="0" t="str">
        <f aca="false">IF($A652&lt;&gt;"",(K652-1)*'Project Description'!$B$17+I652,"")</f>
        <v/>
      </c>
      <c r="M652" s="0" t="str">
        <f aca="false">IF($A652&lt;&gt;"",($G652-1)*'Project Description'!$B$9+$F652,"")</f>
        <v/>
      </c>
      <c r="N652" s="0" t="str">
        <f aca="false">IF($A652&lt;&gt;"",IF(VLOOKUP($B652,LineNames!$A$2:$C$111,3,0)="Yes",1,0),"")</f>
        <v/>
      </c>
      <c r="O652" s="0" t="str">
        <f aca="false">IF($A652&lt;&gt;"",($H652-1)*'Project Description'!$B$10+$C652,"")</f>
        <v/>
      </c>
    </row>
    <row collapsed="false" customFormat="false" customHeight="true" hidden="false" ht="13.3" outlineLevel="0" r="653">
      <c r="A653" s="0" t="str">
        <f aca="false">IF(d110cc_csv!$A653&lt;&gt;"",d110cc_csv!$A653,"")</f>
        <v/>
      </c>
      <c r="B653" s="0" t="str">
        <f aca="false">IF($A653&lt;&gt;"",d110cc_csv!$C653,"")</f>
        <v/>
      </c>
      <c r="C653" s="0" t="str">
        <f aca="false">IF($A653&lt;&gt;"",d110cc_csv!$D653,"")</f>
        <v/>
      </c>
      <c r="D653" s="0" t="str">
        <f aca="false">IF($A653&lt;&gt;"",d110cc_csv!$E653,"")</f>
        <v/>
      </c>
      <c r="E653" s="0" t="str">
        <f aca="false">IF($A653&lt;&gt;"",d110cc_csv!$F653,"")</f>
        <v/>
      </c>
      <c r="F653" s="0" t="str">
        <f aca="false">IF($A653&lt;&gt;"",IF(MOD($C653,'Project Description'!$B$9)=0,'Project Description'!$B$9,MOD($C653,'Project Description'!$B$9)),"")</f>
        <v/>
      </c>
      <c r="G653" s="0" t="str">
        <f aca="false">IF($A653&lt;&gt;"",IF(MOD($D653,'Project Description'!$B$7)=0,'Project Description'!$B$7,MOD($D653,'Project Description'!$B$7)),"")</f>
        <v/>
      </c>
      <c r="H653" s="0" t="str">
        <f aca="false">IF($A653&lt;&gt;"",IF(MOD($D653,'Project Description'!$B$8)=0,'Project Description'!$B$8,MOD($D653,'Project Description'!$B$8)),"")</f>
        <v/>
      </c>
      <c r="I653" s="0" t="str">
        <f aca="false">IF($A653&lt;&gt;"",ROUNDUP($C653/'Project Description'!$B$9,0),"")</f>
        <v/>
      </c>
      <c r="J653" s="0" t="str">
        <f aca="false">IF($A653&lt;&gt;"",IF(MOD($A653,'Project Description'!$B$19)=0,'Project Description'!$B$19,MOD($A653,'Project Description'!$B$19)),"")</f>
        <v/>
      </c>
      <c r="K653" s="16" t="str">
        <f aca="false">IF($A653&lt;&gt;"",ROUNDUP(D653/'Project Description'!$B$7,0),"")</f>
        <v/>
      </c>
      <c r="L653" s="0" t="str">
        <f aca="false">IF($A653&lt;&gt;"",(K653-1)*'Project Description'!$B$17+I653,"")</f>
        <v/>
      </c>
      <c r="M653" s="0" t="str">
        <f aca="false">IF($A653&lt;&gt;"",($G653-1)*'Project Description'!$B$9+$F653,"")</f>
        <v/>
      </c>
      <c r="N653" s="0" t="str">
        <f aca="false">IF($A653&lt;&gt;"",IF(VLOOKUP($B653,LineNames!$A$2:$C$111,3,0)="Yes",1,0),"")</f>
        <v/>
      </c>
      <c r="O653" s="0" t="str">
        <f aca="false">IF($A653&lt;&gt;"",($H653-1)*'Project Description'!$B$10+$C653,"")</f>
        <v/>
      </c>
    </row>
    <row collapsed="false" customFormat="false" customHeight="true" hidden="false" ht="13.3" outlineLevel="0" r="654">
      <c r="A654" s="0" t="str">
        <f aca="false">IF(d110cc_csv!$A654&lt;&gt;"",d110cc_csv!$A654,"")</f>
        <v/>
      </c>
      <c r="B654" s="0" t="str">
        <f aca="false">IF($A654&lt;&gt;"",d110cc_csv!$C654,"")</f>
        <v/>
      </c>
      <c r="C654" s="0" t="str">
        <f aca="false">IF($A654&lt;&gt;"",d110cc_csv!$D654,"")</f>
        <v/>
      </c>
      <c r="D654" s="0" t="str">
        <f aca="false">IF($A654&lt;&gt;"",d110cc_csv!$E654,"")</f>
        <v/>
      </c>
      <c r="E654" s="0" t="str">
        <f aca="false">IF($A654&lt;&gt;"",d110cc_csv!$F654,"")</f>
        <v/>
      </c>
      <c r="F654" s="0" t="str">
        <f aca="false">IF($A654&lt;&gt;"",IF(MOD($C654,'Project Description'!$B$9)=0,'Project Description'!$B$9,MOD($C654,'Project Description'!$B$9)),"")</f>
        <v/>
      </c>
      <c r="G654" s="0" t="str">
        <f aca="false">IF($A654&lt;&gt;"",IF(MOD($D654,'Project Description'!$B$7)=0,'Project Description'!$B$7,MOD($D654,'Project Description'!$B$7)),"")</f>
        <v/>
      </c>
      <c r="H654" s="0" t="str">
        <f aca="false">IF($A654&lt;&gt;"",IF(MOD($D654,'Project Description'!$B$8)=0,'Project Description'!$B$8,MOD($D654,'Project Description'!$B$8)),"")</f>
        <v/>
      </c>
      <c r="I654" s="0" t="str">
        <f aca="false">IF($A654&lt;&gt;"",ROUNDUP($C654/'Project Description'!$B$9,0),"")</f>
        <v/>
      </c>
      <c r="J654" s="0" t="str">
        <f aca="false">IF($A654&lt;&gt;"",IF(MOD($A654,'Project Description'!$B$19)=0,'Project Description'!$B$19,MOD($A654,'Project Description'!$B$19)),"")</f>
        <v/>
      </c>
      <c r="K654" s="16" t="str">
        <f aca="false">IF($A654&lt;&gt;"",ROUNDUP(D654/'Project Description'!$B$7,0),"")</f>
        <v/>
      </c>
      <c r="L654" s="0" t="str">
        <f aca="false">IF($A654&lt;&gt;"",(K654-1)*'Project Description'!$B$17+I654,"")</f>
        <v/>
      </c>
      <c r="M654" s="0" t="str">
        <f aca="false">IF($A654&lt;&gt;"",($G654-1)*'Project Description'!$B$9+$F654,"")</f>
        <v/>
      </c>
      <c r="N654" s="0" t="str">
        <f aca="false">IF($A654&lt;&gt;"",IF(VLOOKUP($B654,LineNames!$A$2:$C$111,3,0)="Yes",1,0),"")</f>
        <v/>
      </c>
      <c r="O654" s="0" t="str">
        <f aca="false">IF($A654&lt;&gt;"",($H654-1)*'Project Description'!$B$10+$C654,"")</f>
        <v/>
      </c>
    </row>
    <row collapsed="false" customFormat="false" customHeight="true" hidden="false" ht="13.3" outlineLevel="0" r="655">
      <c r="A655" s="0" t="str">
        <f aca="false">IF(d110cc_csv!$A655&lt;&gt;"",d110cc_csv!$A655,"")</f>
        <v/>
      </c>
      <c r="B655" s="0" t="str">
        <f aca="false">IF($A655&lt;&gt;"",d110cc_csv!$C655,"")</f>
        <v/>
      </c>
      <c r="C655" s="0" t="str">
        <f aca="false">IF($A655&lt;&gt;"",d110cc_csv!$D655,"")</f>
        <v/>
      </c>
      <c r="D655" s="0" t="str">
        <f aca="false">IF($A655&lt;&gt;"",d110cc_csv!$E655,"")</f>
        <v/>
      </c>
      <c r="E655" s="0" t="str">
        <f aca="false">IF($A655&lt;&gt;"",d110cc_csv!$F655,"")</f>
        <v/>
      </c>
      <c r="F655" s="0" t="str">
        <f aca="false">IF($A655&lt;&gt;"",IF(MOD($C655,'Project Description'!$B$9)=0,'Project Description'!$B$9,MOD($C655,'Project Description'!$B$9)),"")</f>
        <v/>
      </c>
      <c r="G655" s="0" t="str">
        <f aca="false">IF($A655&lt;&gt;"",IF(MOD($D655,'Project Description'!$B$7)=0,'Project Description'!$B$7,MOD($D655,'Project Description'!$B$7)),"")</f>
        <v/>
      </c>
      <c r="H655" s="0" t="str">
        <f aca="false">IF($A655&lt;&gt;"",IF(MOD($D655,'Project Description'!$B$8)=0,'Project Description'!$B$8,MOD($D655,'Project Description'!$B$8)),"")</f>
        <v/>
      </c>
      <c r="I655" s="0" t="str">
        <f aca="false">IF($A655&lt;&gt;"",ROUNDUP($C655/'Project Description'!$B$9,0),"")</f>
        <v/>
      </c>
      <c r="J655" s="0" t="str">
        <f aca="false">IF($A655&lt;&gt;"",IF(MOD($A655,'Project Description'!$B$19)=0,'Project Description'!$B$19,MOD($A655,'Project Description'!$B$19)),"")</f>
        <v/>
      </c>
      <c r="K655" s="16" t="str">
        <f aca="false">IF($A655&lt;&gt;"",ROUNDUP(D655/'Project Description'!$B$7,0),"")</f>
        <v/>
      </c>
      <c r="L655" s="0" t="str">
        <f aca="false">IF($A655&lt;&gt;"",(K655-1)*'Project Description'!$B$17+I655,"")</f>
        <v/>
      </c>
      <c r="M655" s="0" t="str">
        <f aca="false">IF($A655&lt;&gt;"",($G655-1)*'Project Description'!$B$9+$F655,"")</f>
        <v/>
      </c>
      <c r="N655" s="0" t="str">
        <f aca="false">IF($A655&lt;&gt;"",IF(VLOOKUP($B655,LineNames!$A$2:$C$111,3,0)="Yes",1,0),"")</f>
        <v/>
      </c>
      <c r="O655" s="0" t="str">
        <f aca="false">IF($A655&lt;&gt;"",($H655-1)*'Project Description'!$B$10+$C655,"")</f>
        <v/>
      </c>
    </row>
    <row collapsed="false" customFormat="false" customHeight="true" hidden="false" ht="13.3" outlineLevel="0" r="656">
      <c r="A656" s="0" t="str">
        <f aca="false">IF(d110cc_csv!$A656&lt;&gt;"",d110cc_csv!$A656,"")</f>
        <v/>
      </c>
      <c r="B656" s="0" t="str">
        <f aca="false">IF($A656&lt;&gt;"",d110cc_csv!$C656,"")</f>
        <v/>
      </c>
      <c r="C656" s="0" t="str">
        <f aca="false">IF($A656&lt;&gt;"",d110cc_csv!$D656,"")</f>
        <v/>
      </c>
      <c r="D656" s="0" t="str">
        <f aca="false">IF($A656&lt;&gt;"",d110cc_csv!$E656,"")</f>
        <v/>
      </c>
      <c r="E656" s="0" t="str">
        <f aca="false">IF($A656&lt;&gt;"",d110cc_csv!$F656,"")</f>
        <v/>
      </c>
      <c r="F656" s="0" t="str">
        <f aca="false">IF($A656&lt;&gt;"",IF(MOD($C656,'Project Description'!$B$9)=0,'Project Description'!$B$9,MOD($C656,'Project Description'!$B$9)),"")</f>
        <v/>
      </c>
      <c r="G656" s="0" t="str">
        <f aca="false">IF($A656&lt;&gt;"",IF(MOD($D656,'Project Description'!$B$7)=0,'Project Description'!$B$7,MOD($D656,'Project Description'!$B$7)),"")</f>
        <v/>
      </c>
      <c r="H656" s="0" t="str">
        <f aca="false">IF($A656&lt;&gt;"",IF(MOD($D656,'Project Description'!$B$8)=0,'Project Description'!$B$8,MOD($D656,'Project Description'!$B$8)),"")</f>
        <v/>
      </c>
      <c r="I656" s="0" t="str">
        <f aca="false">IF($A656&lt;&gt;"",ROUNDUP($C656/'Project Description'!$B$9,0),"")</f>
        <v/>
      </c>
      <c r="J656" s="0" t="str">
        <f aca="false">IF($A656&lt;&gt;"",IF(MOD($A656,'Project Description'!$B$19)=0,'Project Description'!$B$19,MOD($A656,'Project Description'!$B$19)),"")</f>
        <v/>
      </c>
      <c r="K656" s="16" t="str">
        <f aca="false">IF($A656&lt;&gt;"",ROUNDUP(D656/'Project Description'!$B$7,0),"")</f>
        <v/>
      </c>
      <c r="L656" s="0" t="str">
        <f aca="false">IF($A656&lt;&gt;"",(K656-1)*'Project Description'!$B$17+I656,"")</f>
        <v/>
      </c>
      <c r="M656" s="0" t="str">
        <f aca="false">IF($A656&lt;&gt;"",($G656-1)*'Project Description'!$B$9+$F656,"")</f>
        <v/>
      </c>
      <c r="N656" s="0" t="str">
        <f aca="false">IF($A656&lt;&gt;"",IF(VLOOKUP($B656,LineNames!$A$2:$C$111,3,0)="Yes",1,0),"")</f>
        <v/>
      </c>
      <c r="O656" s="0" t="str">
        <f aca="false">IF($A656&lt;&gt;"",($H656-1)*'Project Description'!$B$10+$C656,"")</f>
        <v/>
      </c>
    </row>
    <row collapsed="false" customFormat="false" customHeight="true" hidden="false" ht="13.3" outlineLevel="0" r="657">
      <c r="A657" s="0" t="str">
        <f aca="false">IF(d110cc_csv!$A657&lt;&gt;"",d110cc_csv!$A657,"")</f>
        <v/>
      </c>
      <c r="B657" s="0" t="str">
        <f aca="false">IF($A657&lt;&gt;"",d110cc_csv!$C657,"")</f>
        <v/>
      </c>
      <c r="C657" s="0" t="str">
        <f aca="false">IF($A657&lt;&gt;"",d110cc_csv!$D657,"")</f>
        <v/>
      </c>
      <c r="D657" s="0" t="str">
        <f aca="false">IF($A657&lt;&gt;"",d110cc_csv!$E657,"")</f>
        <v/>
      </c>
      <c r="E657" s="0" t="str">
        <f aca="false">IF($A657&lt;&gt;"",d110cc_csv!$F657,"")</f>
        <v/>
      </c>
      <c r="F657" s="0" t="str">
        <f aca="false">IF($A657&lt;&gt;"",IF(MOD($C657,'Project Description'!$B$9)=0,'Project Description'!$B$9,MOD($C657,'Project Description'!$B$9)),"")</f>
        <v/>
      </c>
      <c r="G657" s="0" t="str">
        <f aca="false">IF($A657&lt;&gt;"",IF(MOD($D657,'Project Description'!$B$7)=0,'Project Description'!$B$7,MOD($D657,'Project Description'!$B$7)),"")</f>
        <v/>
      </c>
      <c r="H657" s="0" t="str">
        <f aca="false">IF($A657&lt;&gt;"",IF(MOD($D657,'Project Description'!$B$8)=0,'Project Description'!$B$8,MOD($D657,'Project Description'!$B$8)),"")</f>
        <v/>
      </c>
      <c r="I657" s="0" t="str">
        <f aca="false">IF($A657&lt;&gt;"",ROUNDUP($C657/'Project Description'!$B$9,0),"")</f>
        <v/>
      </c>
      <c r="J657" s="0" t="str">
        <f aca="false">IF($A657&lt;&gt;"",IF(MOD($A657,'Project Description'!$B$19)=0,'Project Description'!$B$19,MOD($A657,'Project Description'!$B$19)),"")</f>
        <v/>
      </c>
      <c r="K657" s="16" t="str">
        <f aca="false">IF($A657&lt;&gt;"",ROUNDUP(D657/'Project Description'!$B$7,0),"")</f>
        <v/>
      </c>
      <c r="L657" s="0" t="str">
        <f aca="false">IF($A657&lt;&gt;"",(K657-1)*'Project Description'!$B$17+I657,"")</f>
        <v/>
      </c>
      <c r="M657" s="0" t="str">
        <f aca="false">IF($A657&lt;&gt;"",($G657-1)*'Project Description'!$B$9+$F657,"")</f>
        <v/>
      </c>
      <c r="N657" s="0" t="str">
        <f aca="false">IF($A657&lt;&gt;"",IF(VLOOKUP($B657,LineNames!$A$2:$C$111,3,0)="Yes",1,0),"")</f>
        <v/>
      </c>
      <c r="O657" s="0" t="str">
        <f aca="false">IF($A657&lt;&gt;"",($H657-1)*'Project Description'!$B$10+$C657,"")</f>
        <v/>
      </c>
    </row>
    <row collapsed="false" customFormat="false" customHeight="true" hidden="false" ht="13.3" outlineLevel="0" r="658">
      <c r="A658" s="0" t="str">
        <f aca="false">IF(d110cc_csv!$A658&lt;&gt;"",d110cc_csv!$A658,"")</f>
        <v/>
      </c>
      <c r="B658" s="0" t="str">
        <f aca="false">IF($A658&lt;&gt;"",d110cc_csv!$C658,"")</f>
        <v/>
      </c>
      <c r="C658" s="0" t="str">
        <f aca="false">IF($A658&lt;&gt;"",d110cc_csv!$D658,"")</f>
        <v/>
      </c>
      <c r="D658" s="0" t="str">
        <f aca="false">IF($A658&lt;&gt;"",d110cc_csv!$E658,"")</f>
        <v/>
      </c>
      <c r="E658" s="0" t="str">
        <f aca="false">IF($A658&lt;&gt;"",d110cc_csv!$F658,"")</f>
        <v/>
      </c>
      <c r="F658" s="0" t="str">
        <f aca="false">IF($A658&lt;&gt;"",IF(MOD($C658,'Project Description'!$B$9)=0,'Project Description'!$B$9,MOD($C658,'Project Description'!$B$9)),"")</f>
        <v/>
      </c>
      <c r="G658" s="0" t="str">
        <f aca="false">IF($A658&lt;&gt;"",IF(MOD($D658,'Project Description'!$B$7)=0,'Project Description'!$B$7,MOD($D658,'Project Description'!$B$7)),"")</f>
        <v/>
      </c>
      <c r="H658" s="0" t="str">
        <f aca="false">IF($A658&lt;&gt;"",IF(MOD($D658,'Project Description'!$B$8)=0,'Project Description'!$B$8,MOD($D658,'Project Description'!$B$8)),"")</f>
        <v/>
      </c>
      <c r="I658" s="0" t="str">
        <f aca="false">IF($A658&lt;&gt;"",ROUNDUP($C658/'Project Description'!$B$9,0),"")</f>
        <v/>
      </c>
      <c r="J658" s="0" t="str">
        <f aca="false">IF($A658&lt;&gt;"",IF(MOD($A658,'Project Description'!$B$19)=0,'Project Description'!$B$19,MOD($A658,'Project Description'!$B$19)),"")</f>
        <v/>
      </c>
      <c r="K658" s="16" t="str">
        <f aca="false">IF($A658&lt;&gt;"",ROUNDUP(D658/'Project Description'!$B$7,0),"")</f>
        <v/>
      </c>
      <c r="L658" s="0" t="str">
        <f aca="false">IF($A658&lt;&gt;"",(K658-1)*'Project Description'!$B$17+I658,"")</f>
        <v/>
      </c>
      <c r="M658" s="0" t="str">
        <f aca="false">IF($A658&lt;&gt;"",($G658-1)*'Project Description'!$B$9+$F658,"")</f>
        <v/>
      </c>
      <c r="N658" s="0" t="str">
        <f aca="false">IF($A658&lt;&gt;"",IF(VLOOKUP($B658,LineNames!$A$2:$C$111,3,0)="Yes",1,0),"")</f>
        <v/>
      </c>
      <c r="O658" s="0" t="str">
        <f aca="false">IF($A658&lt;&gt;"",($H658-1)*'Project Description'!$B$10+$C658,"")</f>
        <v/>
      </c>
    </row>
    <row collapsed="false" customFormat="false" customHeight="true" hidden="false" ht="13.3" outlineLevel="0" r="659">
      <c r="A659" s="0" t="str">
        <f aca="false">IF(d110cc_csv!$A659&lt;&gt;"",d110cc_csv!$A659,"")</f>
        <v/>
      </c>
      <c r="B659" s="0" t="str">
        <f aca="false">IF($A659&lt;&gt;"",d110cc_csv!$C659,"")</f>
        <v/>
      </c>
      <c r="C659" s="0" t="str">
        <f aca="false">IF($A659&lt;&gt;"",d110cc_csv!$D659,"")</f>
        <v/>
      </c>
      <c r="D659" s="0" t="str">
        <f aca="false">IF($A659&lt;&gt;"",d110cc_csv!$E659,"")</f>
        <v/>
      </c>
      <c r="E659" s="0" t="str">
        <f aca="false">IF($A659&lt;&gt;"",d110cc_csv!$F659,"")</f>
        <v/>
      </c>
      <c r="F659" s="0" t="str">
        <f aca="false">IF($A659&lt;&gt;"",IF(MOD($C659,'Project Description'!$B$9)=0,'Project Description'!$B$9,MOD($C659,'Project Description'!$B$9)),"")</f>
        <v/>
      </c>
      <c r="G659" s="0" t="str">
        <f aca="false">IF($A659&lt;&gt;"",IF(MOD($D659,'Project Description'!$B$7)=0,'Project Description'!$B$7,MOD($D659,'Project Description'!$B$7)),"")</f>
        <v/>
      </c>
      <c r="H659" s="0" t="str">
        <f aca="false">IF($A659&lt;&gt;"",IF(MOD($D659,'Project Description'!$B$8)=0,'Project Description'!$B$8,MOD($D659,'Project Description'!$B$8)),"")</f>
        <v/>
      </c>
      <c r="I659" s="0" t="str">
        <f aca="false">IF($A659&lt;&gt;"",ROUNDUP($C659/'Project Description'!$B$9,0),"")</f>
        <v/>
      </c>
      <c r="J659" s="0" t="str">
        <f aca="false">IF($A659&lt;&gt;"",IF(MOD($A659,'Project Description'!$B$19)=0,'Project Description'!$B$19,MOD($A659,'Project Description'!$B$19)),"")</f>
        <v/>
      </c>
      <c r="K659" s="16" t="str">
        <f aca="false">IF($A659&lt;&gt;"",ROUNDUP(D659/'Project Description'!$B$7,0),"")</f>
        <v/>
      </c>
      <c r="L659" s="0" t="str">
        <f aca="false">IF($A659&lt;&gt;"",(K659-1)*'Project Description'!$B$17+I659,"")</f>
        <v/>
      </c>
      <c r="M659" s="0" t="str">
        <f aca="false">IF($A659&lt;&gt;"",($G659-1)*'Project Description'!$B$9+$F659,"")</f>
        <v/>
      </c>
      <c r="N659" s="0" t="str">
        <f aca="false">IF($A659&lt;&gt;"",IF(VLOOKUP($B659,LineNames!$A$2:$C$111,3,0)="Yes",1,0),"")</f>
        <v/>
      </c>
      <c r="O659" s="0" t="str">
        <f aca="false">IF($A659&lt;&gt;"",($H659-1)*'Project Description'!$B$10+$C659,"")</f>
        <v/>
      </c>
    </row>
    <row collapsed="false" customFormat="false" customHeight="true" hidden="false" ht="13.3" outlineLevel="0" r="660">
      <c r="A660" s="0" t="str">
        <f aca="false">IF(d110cc_csv!$A660&lt;&gt;"",d110cc_csv!$A660,"")</f>
        <v/>
      </c>
      <c r="B660" s="0" t="str">
        <f aca="false">IF($A660&lt;&gt;"",d110cc_csv!$C660,"")</f>
        <v/>
      </c>
      <c r="C660" s="0" t="str">
        <f aca="false">IF($A660&lt;&gt;"",d110cc_csv!$D660,"")</f>
        <v/>
      </c>
      <c r="D660" s="0" t="str">
        <f aca="false">IF($A660&lt;&gt;"",d110cc_csv!$E660,"")</f>
        <v/>
      </c>
      <c r="E660" s="0" t="str">
        <f aca="false">IF($A660&lt;&gt;"",d110cc_csv!$F660,"")</f>
        <v/>
      </c>
      <c r="F660" s="0" t="str">
        <f aca="false">IF($A660&lt;&gt;"",IF(MOD($C660,'Project Description'!$B$9)=0,'Project Description'!$B$9,MOD($C660,'Project Description'!$B$9)),"")</f>
        <v/>
      </c>
      <c r="G660" s="0" t="str">
        <f aca="false">IF($A660&lt;&gt;"",IF(MOD($D660,'Project Description'!$B$7)=0,'Project Description'!$B$7,MOD($D660,'Project Description'!$B$7)),"")</f>
        <v/>
      </c>
      <c r="H660" s="0" t="str">
        <f aca="false">IF($A660&lt;&gt;"",IF(MOD($D660,'Project Description'!$B$8)=0,'Project Description'!$B$8,MOD($D660,'Project Description'!$B$8)),"")</f>
        <v/>
      </c>
      <c r="I660" s="0" t="str">
        <f aca="false">IF($A660&lt;&gt;"",ROUNDUP($C660/'Project Description'!$B$9,0),"")</f>
        <v/>
      </c>
      <c r="J660" s="0" t="str">
        <f aca="false">IF($A660&lt;&gt;"",IF(MOD($A660,'Project Description'!$B$19)=0,'Project Description'!$B$19,MOD($A660,'Project Description'!$B$19)),"")</f>
        <v/>
      </c>
      <c r="K660" s="16" t="str">
        <f aca="false">IF($A660&lt;&gt;"",ROUNDUP(D660/'Project Description'!$B$7,0),"")</f>
        <v/>
      </c>
      <c r="L660" s="0" t="str">
        <f aca="false">IF($A660&lt;&gt;"",(K660-1)*'Project Description'!$B$17+I660,"")</f>
        <v/>
      </c>
      <c r="M660" s="0" t="str">
        <f aca="false">IF($A660&lt;&gt;"",($G660-1)*'Project Description'!$B$9+$F660,"")</f>
        <v/>
      </c>
      <c r="N660" s="0" t="str">
        <f aca="false">IF($A660&lt;&gt;"",IF(VLOOKUP($B660,LineNames!$A$2:$C$111,3,0)="Yes",1,0),"")</f>
        <v/>
      </c>
      <c r="O660" s="0" t="str">
        <f aca="false">IF($A660&lt;&gt;"",($H660-1)*'Project Description'!$B$10+$C660,"")</f>
        <v/>
      </c>
    </row>
    <row collapsed="false" customFormat="false" customHeight="true" hidden="false" ht="13.3" outlineLevel="0" r="661">
      <c r="A661" s="0" t="str">
        <f aca="false">IF(d110cc_csv!$A661&lt;&gt;"",d110cc_csv!$A661,"")</f>
        <v/>
      </c>
      <c r="B661" s="0" t="str">
        <f aca="false">IF($A661&lt;&gt;"",d110cc_csv!$C661,"")</f>
        <v/>
      </c>
      <c r="C661" s="0" t="str">
        <f aca="false">IF($A661&lt;&gt;"",d110cc_csv!$D661,"")</f>
        <v/>
      </c>
      <c r="D661" s="0" t="str">
        <f aca="false">IF($A661&lt;&gt;"",d110cc_csv!$E661,"")</f>
        <v/>
      </c>
      <c r="E661" s="0" t="str">
        <f aca="false">IF($A661&lt;&gt;"",d110cc_csv!$F661,"")</f>
        <v/>
      </c>
      <c r="F661" s="0" t="str">
        <f aca="false">IF($A661&lt;&gt;"",IF(MOD($C661,'Project Description'!$B$9)=0,'Project Description'!$B$9,MOD($C661,'Project Description'!$B$9)),"")</f>
        <v/>
      </c>
      <c r="G661" s="0" t="str">
        <f aca="false">IF($A661&lt;&gt;"",IF(MOD($D661,'Project Description'!$B$7)=0,'Project Description'!$B$7,MOD($D661,'Project Description'!$B$7)),"")</f>
        <v/>
      </c>
      <c r="H661" s="0" t="str">
        <f aca="false">IF($A661&lt;&gt;"",IF(MOD($D661,'Project Description'!$B$8)=0,'Project Description'!$B$8,MOD($D661,'Project Description'!$B$8)),"")</f>
        <v/>
      </c>
      <c r="I661" s="0" t="str">
        <f aca="false">IF($A661&lt;&gt;"",ROUNDUP($C661/'Project Description'!$B$9,0),"")</f>
        <v/>
      </c>
      <c r="J661" s="0" t="str">
        <f aca="false">IF($A661&lt;&gt;"",IF(MOD($A661,'Project Description'!$B$19)=0,'Project Description'!$B$19,MOD($A661,'Project Description'!$B$19)),"")</f>
        <v/>
      </c>
      <c r="K661" s="16" t="str">
        <f aca="false">IF($A661&lt;&gt;"",ROUNDUP(D661/'Project Description'!$B$7,0),"")</f>
        <v/>
      </c>
      <c r="L661" s="0" t="str">
        <f aca="false">IF($A661&lt;&gt;"",(K661-1)*'Project Description'!$B$17+I661,"")</f>
        <v/>
      </c>
      <c r="M661" s="0" t="str">
        <f aca="false">IF($A661&lt;&gt;"",($G661-1)*'Project Description'!$B$9+$F661,"")</f>
        <v/>
      </c>
      <c r="N661" s="0" t="str">
        <f aca="false">IF($A661&lt;&gt;"",IF(VLOOKUP($B661,LineNames!$A$2:$C$111,3,0)="Yes",1,0),"")</f>
        <v/>
      </c>
      <c r="O661" s="0" t="str">
        <f aca="false">IF($A661&lt;&gt;"",($H661-1)*'Project Description'!$B$10+$C661,"")</f>
        <v/>
      </c>
    </row>
    <row collapsed="false" customFormat="false" customHeight="true" hidden="false" ht="13.3" outlineLevel="0" r="662">
      <c r="A662" s="0" t="str">
        <f aca="false">IF(d110cc_csv!$A662&lt;&gt;"",d110cc_csv!$A662,"")</f>
        <v/>
      </c>
      <c r="B662" s="0" t="str">
        <f aca="false">IF($A662&lt;&gt;"",d110cc_csv!$C662,"")</f>
        <v/>
      </c>
      <c r="C662" s="0" t="str">
        <f aca="false">IF($A662&lt;&gt;"",d110cc_csv!$D662,"")</f>
        <v/>
      </c>
      <c r="D662" s="0" t="str">
        <f aca="false">IF($A662&lt;&gt;"",d110cc_csv!$E662,"")</f>
        <v/>
      </c>
      <c r="E662" s="0" t="str">
        <f aca="false">IF($A662&lt;&gt;"",d110cc_csv!$F662,"")</f>
        <v/>
      </c>
      <c r="F662" s="0" t="str">
        <f aca="false">IF($A662&lt;&gt;"",IF(MOD($C662,'Project Description'!$B$9)=0,'Project Description'!$B$9,MOD($C662,'Project Description'!$B$9)),"")</f>
        <v/>
      </c>
      <c r="G662" s="0" t="str">
        <f aca="false">IF($A662&lt;&gt;"",IF(MOD($D662,'Project Description'!$B$7)=0,'Project Description'!$B$7,MOD($D662,'Project Description'!$B$7)),"")</f>
        <v/>
      </c>
      <c r="H662" s="0" t="str">
        <f aca="false">IF($A662&lt;&gt;"",IF(MOD($D662,'Project Description'!$B$8)=0,'Project Description'!$B$8,MOD($D662,'Project Description'!$B$8)),"")</f>
        <v/>
      </c>
      <c r="I662" s="0" t="str">
        <f aca="false">IF($A662&lt;&gt;"",ROUNDUP($C662/'Project Description'!$B$9,0),"")</f>
        <v/>
      </c>
      <c r="J662" s="0" t="str">
        <f aca="false">IF($A662&lt;&gt;"",IF(MOD($A662,'Project Description'!$B$19)=0,'Project Description'!$B$19,MOD($A662,'Project Description'!$B$19)),"")</f>
        <v/>
      </c>
      <c r="K662" s="16" t="str">
        <f aca="false">IF($A662&lt;&gt;"",ROUNDUP(D662/'Project Description'!$B$7,0),"")</f>
        <v/>
      </c>
      <c r="L662" s="0" t="str">
        <f aca="false">IF($A662&lt;&gt;"",(K662-1)*'Project Description'!$B$17+I662,"")</f>
        <v/>
      </c>
      <c r="M662" s="0" t="str">
        <f aca="false">IF($A662&lt;&gt;"",($G662-1)*'Project Description'!$B$9+$F662,"")</f>
        <v/>
      </c>
      <c r="N662" s="0" t="str">
        <f aca="false">IF($A662&lt;&gt;"",IF(VLOOKUP($B662,LineNames!$A$2:$C$111,3,0)="Yes",1,0),"")</f>
        <v/>
      </c>
      <c r="O662" s="0" t="str">
        <f aca="false">IF($A662&lt;&gt;"",($H662-1)*'Project Description'!$B$10+$C662,"")</f>
        <v/>
      </c>
    </row>
    <row collapsed="false" customFormat="false" customHeight="true" hidden="false" ht="13.3" outlineLevel="0" r="663">
      <c r="A663" s="0" t="str">
        <f aca="false">IF(d110cc_csv!$A663&lt;&gt;"",d110cc_csv!$A663,"")</f>
        <v/>
      </c>
      <c r="B663" s="0" t="str">
        <f aca="false">IF($A663&lt;&gt;"",d110cc_csv!$C663,"")</f>
        <v/>
      </c>
      <c r="C663" s="0" t="str">
        <f aca="false">IF($A663&lt;&gt;"",d110cc_csv!$D663,"")</f>
        <v/>
      </c>
      <c r="D663" s="0" t="str">
        <f aca="false">IF($A663&lt;&gt;"",d110cc_csv!$E663,"")</f>
        <v/>
      </c>
      <c r="E663" s="0" t="str">
        <f aca="false">IF($A663&lt;&gt;"",d110cc_csv!$F663,"")</f>
        <v/>
      </c>
      <c r="F663" s="0" t="str">
        <f aca="false">IF($A663&lt;&gt;"",IF(MOD($C663,'Project Description'!$B$9)=0,'Project Description'!$B$9,MOD($C663,'Project Description'!$B$9)),"")</f>
        <v/>
      </c>
      <c r="G663" s="0" t="str">
        <f aca="false">IF($A663&lt;&gt;"",IF(MOD($D663,'Project Description'!$B$7)=0,'Project Description'!$B$7,MOD($D663,'Project Description'!$B$7)),"")</f>
        <v/>
      </c>
      <c r="H663" s="0" t="str">
        <f aca="false">IF($A663&lt;&gt;"",IF(MOD($D663,'Project Description'!$B$8)=0,'Project Description'!$B$8,MOD($D663,'Project Description'!$B$8)),"")</f>
        <v/>
      </c>
      <c r="I663" s="0" t="str">
        <f aca="false">IF($A663&lt;&gt;"",ROUNDUP($C663/'Project Description'!$B$9,0),"")</f>
        <v/>
      </c>
      <c r="J663" s="0" t="str">
        <f aca="false">IF($A663&lt;&gt;"",IF(MOD($A663,'Project Description'!$B$19)=0,'Project Description'!$B$19,MOD($A663,'Project Description'!$B$19)),"")</f>
        <v/>
      </c>
      <c r="K663" s="16" t="str">
        <f aca="false">IF($A663&lt;&gt;"",ROUNDUP(D663/'Project Description'!$B$7,0),"")</f>
        <v/>
      </c>
      <c r="L663" s="0" t="str">
        <f aca="false">IF($A663&lt;&gt;"",(K663-1)*'Project Description'!$B$17+I663,"")</f>
        <v/>
      </c>
      <c r="M663" s="0" t="str">
        <f aca="false">IF($A663&lt;&gt;"",($G663-1)*'Project Description'!$B$9+$F663,"")</f>
        <v/>
      </c>
      <c r="N663" s="0" t="str">
        <f aca="false">IF($A663&lt;&gt;"",IF(VLOOKUP($B663,LineNames!$A$2:$C$111,3,0)="Yes",1,0),"")</f>
        <v/>
      </c>
      <c r="O663" s="0" t="str">
        <f aca="false">IF($A663&lt;&gt;"",($H663-1)*'Project Description'!$B$10+$C663,"")</f>
        <v/>
      </c>
    </row>
    <row collapsed="false" customFormat="false" customHeight="true" hidden="false" ht="13.3" outlineLevel="0" r="664">
      <c r="A664" s="0" t="str">
        <f aca="false">IF(d110cc_csv!$A664&lt;&gt;"",d110cc_csv!$A664,"")</f>
        <v/>
      </c>
      <c r="B664" s="0" t="str">
        <f aca="false">IF($A664&lt;&gt;"",d110cc_csv!$C664,"")</f>
        <v/>
      </c>
      <c r="C664" s="0" t="str">
        <f aca="false">IF($A664&lt;&gt;"",d110cc_csv!$D664,"")</f>
        <v/>
      </c>
      <c r="D664" s="0" t="str">
        <f aca="false">IF($A664&lt;&gt;"",d110cc_csv!$E664,"")</f>
        <v/>
      </c>
      <c r="E664" s="0" t="str">
        <f aca="false">IF($A664&lt;&gt;"",d110cc_csv!$F664,"")</f>
        <v/>
      </c>
      <c r="F664" s="0" t="str">
        <f aca="false">IF($A664&lt;&gt;"",IF(MOD($C664,'Project Description'!$B$9)=0,'Project Description'!$B$9,MOD($C664,'Project Description'!$B$9)),"")</f>
        <v/>
      </c>
      <c r="G664" s="0" t="str">
        <f aca="false">IF($A664&lt;&gt;"",IF(MOD($D664,'Project Description'!$B$7)=0,'Project Description'!$B$7,MOD($D664,'Project Description'!$B$7)),"")</f>
        <v/>
      </c>
      <c r="H664" s="0" t="str">
        <f aca="false">IF($A664&lt;&gt;"",IF(MOD($D664,'Project Description'!$B$8)=0,'Project Description'!$B$8,MOD($D664,'Project Description'!$B$8)),"")</f>
        <v/>
      </c>
      <c r="I664" s="0" t="str">
        <f aca="false">IF($A664&lt;&gt;"",ROUNDUP($C664/'Project Description'!$B$9,0),"")</f>
        <v/>
      </c>
      <c r="J664" s="0" t="str">
        <f aca="false">IF($A664&lt;&gt;"",IF(MOD($A664,'Project Description'!$B$19)=0,'Project Description'!$B$19,MOD($A664,'Project Description'!$B$19)),"")</f>
        <v/>
      </c>
      <c r="K664" s="16" t="str">
        <f aca="false">IF($A664&lt;&gt;"",ROUNDUP(D664/'Project Description'!$B$7,0),"")</f>
        <v/>
      </c>
      <c r="L664" s="0" t="str">
        <f aca="false">IF($A664&lt;&gt;"",(K664-1)*'Project Description'!$B$17+I664,"")</f>
        <v/>
      </c>
      <c r="M664" s="0" t="str">
        <f aca="false">IF($A664&lt;&gt;"",($G664-1)*'Project Description'!$B$9+$F664,"")</f>
        <v/>
      </c>
      <c r="N664" s="0" t="str">
        <f aca="false">IF($A664&lt;&gt;"",IF(VLOOKUP($B664,LineNames!$A$2:$C$111,3,0)="Yes",1,0),"")</f>
        <v/>
      </c>
      <c r="O664" s="0" t="str">
        <f aca="false">IF($A664&lt;&gt;"",($H664-1)*'Project Description'!$B$10+$C664,"")</f>
        <v/>
      </c>
    </row>
    <row collapsed="false" customFormat="false" customHeight="true" hidden="false" ht="13.3" outlineLevel="0" r="665">
      <c r="A665" s="0" t="str">
        <f aca="false">IF(d110cc_csv!$A665&lt;&gt;"",d110cc_csv!$A665,"")</f>
        <v/>
      </c>
      <c r="B665" s="0" t="str">
        <f aca="false">IF($A665&lt;&gt;"",d110cc_csv!$C665,"")</f>
        <v/>
      </c>
      <c r="C665" s="0" t="str">
        <f aca="false">IF($A665&lt;&gt;"",d110cc_csv!$D665,"")</f>
        <v/>
      </c>
      <c r="D665" s="0" t="str">
        <f aca="false">IF($A665&lt;&gt;"",d110cc_csv!$E665,"")</f>
        <v/>
      </c>
      <c r="E665" s="0" t="str">
        <f aca="false">IF($A665&lt;&gt;"",d110cc_csv!$F665,"")</f>
        <v/>
      </c>
      <c r="F665" s="0" t="str">
        <f aca="false">IF($A665&lt;&gt;"",IF(MOD($C665,'Project Description'!$B$9)=0,'Project Description'!$B$9,MOD($C665,'Project Description'!$B$9)),"")</f>
        <v/>
      </c>
      <c r="G665" s="0" t="str">
        <f aca="false">IF($A665&lt;&gt;"",IF(MOD($D665,'Project Description'!$B$7)=0,'Project Description'!$B$7,MOD($D665,'Project Description'!$B$7)),"")</f>
        <v/>
      </c>
      <c r="H665" s="0" t="str">
        <f aca="false">IF($A665&lt;&gt;"",IF(MOD($D665,'Project Description'!$B$8)=0,'Project Description'!$B$8,MOD($D665,'Project Description'!$B$8)),"")</f>
        <v/>
      </c>
      <c r="I665" s="0" t="str">
        <f aca="false">IF($A665&lt;&gt;"",ROUNDUP($C665/'Project Description'!$B$9,0),"")</f>
        <v/>
      </c>
      <c r="J665" s="0" t="str">
        <f aca="false">IF($A665&lt;&gt;"",IF(MOD($A665,'Project Description'!$B$19)=0,'Project Description'!$B$19,MOD($A665,'Project Description'!$B$19)),"")</f>
        <v/>
      </c>
      <c r="K665" s="16" t="str">
        <f aca="false">IF($A665&lt;&gt;"",ROUNDUP(D665/'Project Description'!$B$7,0),"")</f>
        <v/>
      </c>
      <c r="L665" s="0" t="str">
        <f aca="false">IF($A665&lt;&gt;"",(K665-1)*'Project Description'!$B$17+I665,"")</f>
        <v/>
      </c>
      <c r="M665" s="0" t="str">
        <f aca="false">IF($A665&lt;&gt;"",($G665-1)*'Project Description'!$B$9+$F665,"")</f>
        <v/>
      </c>
      <c r="N665" s="0" t="str">
        <f aca="false">IF($A665&lt;&gt;"",IF(VLOOKUP($B665,LineNames!$A$2:$C$111,3,0)="Yes",1,0),"")</f>
        <v/>
      </c>
      <c r="O665" s="0" t="str">
        <f aca="false">IF($A665&lt;&gt;"",($H665-1)*'Project Description'!$B$10+$C665,"")</f>
        <v/>
      </c>
    </row>
    <row collapsed="false" customFormat="false" customHeight="true" hidden="false" ht="13.3" outlineLevel="0" r="666">
      <c r="A666" s="0" t="str">
        <f aca="false">IF(d110cc_csv!$A666&lt;&gt;"",d110cc_csv!$A666,"")</f>
        <v/>
      </c>
      <c r="B666" s="0" t="str">
        <f aca="false">IF($A666&lt;&gt;"",d110cc_csv!$C666,"")</f>
        <v/>
      </c>
      <c r="C666" s="0" t="str">
        <f aca="false">IF($A666&lt;&gt;"",d110cc_csv!$D666,"")</f>
        <v/>
      </c>
      <c r="D666" s="0" t="str">
        <f aca="false">IF($A666&lt;&gt;"",d110cc_csv!$E666,"")</f>
        <v/>
      </c>
      <c r="E666" s="0" t="str">
        <f aca="false">IF($A666&lt;&gt;"",d110cc_csv!$F666,"")</f>
        <v/>
      </c>
      <c r="F666" s="0" t="str">
        <f aca="false">IF($A666&lt;&gt;"",IF(MOD($C666,'Project Description'!$B$9)=0,'Project Description'!$B$9,MOD($C666,'Project Description'!$B$9)),"")</f>
        <v/>
      </c>
      <c r="G666" s="0" t="str">
        <f aca="false">IF($A666&lt;&gt;"",IF(MOD($D666,'Project Description'!$B$7)=0,'Project Description'!$B$7,MOD($D666,'Project Description'!$B$7)),"")</f>
        <v/>
      </c>
      <c r="H666" s="0" t="str">
        <f aca="false">IF($A666&lt;&gt;"",IF(MOD($D666,'Project Description'!$B$8)=0,'Project Description'!$B$8,MOD($D666,'Project Description'!$B$8)),"")</f>
        <v/>
      </c>
      <c r="I666" s="0" t="str">
        <f aca="false">IF($A666&lt;&gt;"",ROUNDUP($C666/'Project Description'!$B$9,0),"")</f>
        <v/>
      </c>
      <c r="J666" s="0" t="str">
        <f aca="false">IF($A666&lt;&gt;"",IF(MOD($A666,'Project Description'!$B$19)=0,'Project Description'!$B$19,MOD($A666,'Project Description'!$B$19)),"")</f>
        <v/>
      </c>
      <c r="K666" s="16" t="str">
        <f aca="false">IF($A666&lt;&gt;"",ROUNDUP(D666/'Project Description'!$B$7,0),"")</f>
        <v/>
      </c>
      <c r="L666" s="0" t="str">
        <f aca="false">IF($A666&lt;&gt;"",(K666-1)*'Project Description'!$B$17+I666,"")</f>
        <v/>
      </c>
      <c r="M666" s="0" t="str">
        <f aca="false">IF($A666&lt;&gt;"",($G666-1)*'Project Description'!$B$9+$F666,"")</f>
        <v/>
      </c>
      <c r="N666" s="0" t="str">
        <f aca="false">IF($A666&lt;&gt;"",IF(VLOOKUP($B666,LineNames!$A$2:$C$111,3,0)="Yes",1,0),"")</f>
        <v/>
      </c>
      <c r="O666" s="0" t="str">
        <f aca="false">IF($A666&lt;&gt;"",($H666-1)*'Project Description'!$B$10+$C666,"")</f>
        <v/>
      </c>
    </row>
    <row collapsed="false" customFormat="false" customHeight="true" hidden="false" ht="13.3" outlineLevel="0" r="667">
      <c r="A667" s="0" t="str">
        <f aca="false">IF(d110cc_csv!$A667&lt;&gt;"",d110cc_csv!$A667,"")</f>
        <v/>
      </c>
      <c r="B667" s="0" t="str">
        <f aca="false">IF($A667&lt;&gt;"",d110cc_csv!$C667,"")</f>
        <v/>
      </c>
      <c r="C667" s="0" t="str">
        <f aca="false">IF($A667&lt;&gt;"",d110cc_csv!$D667,"")</f>
        <v/>
      </c>
      <c r="D667" s="0" t="str">
        <f aca="false">IF($A667&lt;&gt;"",d110cc_csv!$E667,"")</f>
        <v/>
      </c>
      <c r="E667" s="0" t="str">
        <f aca="false">IF($A667&lt;&gt;"",d110cc_csv!$F667,"")</f>
        <v/>
      </c>
      <c r="F667" s="0" t="str">
        <f aca="false">IF($A667&lt;&gt;"",IF(MOD($C667,'Project Description'!$B$9)=0,'Project Description'!$B$9,MOD($C667,'Project Description'!$B$9)),"")</f>
        <v/>
      </c>
      <c r="G667" s="0" t="str">
        <f aca="false">IF($A667&lt;&gt;"",IF(MOD($D667,'Project Description'!$B$7)=0,'Project Description'!$B$7,MOD($D667,'Project Description'!$B$7)),"")</f>
        <v/>
      </c>
      <c r="H667" s="0" t="str">
        <f aca="false">IF($A667&lt;&gt;"",IF(MOD($D667,'Project Description'!$B$8)=0,'Project Description'!$B$8,MOD($D667,'Project Description'!$B$8)),"")</f>
        <v/>
      </c>
      <c r="I667" s="0" t="str">
        <f aca="false">IF($A667&lt;&gt;"",ROUNDUP($C667/'Project Description'!$B$9,0),"")</f>
        <v/>
      </c>
      <c r="J667" s="0" t="str">
        <f aca="false">IF($A667&lt;&gt;"",IF(MOD($A667,'Project Description'!$B$19)=0,'Project Description'!$B$19,MOD($A667,'Project Description'!$B$19)),"")</f>
        <v/>
      </c>
      <c r="K667" s="16" t="str">
        <f aca="false">IF($A667&lt;&gt;"",ROUNDUP(D667/'Project Description'!$B$7,0),"")</f>
        <v/>
      </c>
      <c r="L667" s="0" t="str">
        <f aca="false">IF($A667&lt;&gt;"",(K667-1)*'Project Description'!$B$17+I667,"")</f>
        <v/>
      </c>
      <c r="M667" s="0" t="str">
        <f aca="false">IF($A667&lt;&gt;"",($G667-1)*'Project Description'!$B$9+$F667,"")</f>
        <v/>
      </c>
      <c r="N667" s="0" t="str">
        <f aca="false">IF($A667&lt;&gt;"",IF(VLOOKUP($B667,LineNames!$A$2:$C$111,3,0)="Yes",1,0),"")</f>
        <v/>
      </c>
      <c r="O667" s="0" t="str">
        <f aca="false">IF($A667&lt;&gt;"",($H667-1)*'Project Description'!$B$10+$C667,"")</f>
        <v/>
      </c>
    </row>
    <row collapsed="false" customFormat="false" customHeight="true" hidden="false" ht="13.3" outlineLevel="0" r="668">
      <c r="A668" s="0" t="str">
        <f aca="false">IF(d110cc_csv!$A668&lt;&gt;"",d110cc_csv!$A668,"")</f>
        <v/>
      </c>
      <c r="B668" s="0" t="str">
        <f aca="false">IF($A668&lt;&gt;"",d110cc_csv!$C668,"")</f>
        <v/>
      </c>
      <c r="C668" s="0" t="str">
        <f aca="false">IF($A668&lt;&gt;"",d110cc_csv!$D668,"")</f>
        <v/>
      </c>
      <c r="D668" s="0" t="str">
        <f aca="false">IF($A668&lt;&gt;"",d110cc_csv!$E668,"")</f>
        <v/>
      </c>
      <c r="E668" s="0" t="str">
        <f aca="false">IF($A668&lt;&gt;"",d110cc_csv!$F668,"")</f>
        <v/>
      </c>
      <c r="F668" s="0" t="str">
        <f aca="false">IF($A668&lt;&gt;"",IF(MOD($C668,'Project Description'!$B$9)=0,'Project Description'!$B$9,MOD($C668,'Project Description'!$B$9)),"")</f>
        <v/>
      </c>
      <c r="G668" s="0" t="str">
        <f aca="false">IF($A668&lt;&gt;"",IF(MOD($D668,'Project Description'!$B$7)=0,'Project Description'!$B$7,MOD($D668,'Project Description'!$B$7)),"")</f>
        <v/>
      </c>
      <c r="H668" s="0" t="str">
        <f aca="false">IF($A668&lt;&gt;"",IF(MOD($D668,'Project Description'!$B$8)=0,'Project Description'!$B$8,MOD($D668,'Project Description'!$B$8)),"")</f>
        <v/>
      </c>
      <c r="I668" s="0" t="str">
        <f aca="false">IF($A668&lt;&gt;"",ROUNDUP($C668/'Project Description'!$B$9,0),"")</f>
        <v/>
      </c>
      <c r="J668" s="0" t="str">
        <f aca="false">IF($A668&lt;&gt;"",IF(MOD($A668,'Project Description'!$B$19)=0,'Project Description'!$B$19,MOD($A668,'Project Description'!$B$19)),"")</f>
        <v/>
      </c>
      <c r="K668" s="16" t="str">
        <f aca="false">IF($A668&lt;&gt;"",ROUNDUP(D668/'Project Description'!$B$7,0),"")</f>
        <v/>
      </c>
      <c r="L668" s="0" t="str">
        <f aca="false">IF($A668&lt;&gt;"",(K668-1)*'Project Description'!$B$17+I668,"")</f>
        <v/>
      </c>
      <c r="M668" s="0" t="str">
        <f aca="false">IF($A668&lt;&gt;"",($G668-1)*'Project Description'!$B$9+$F668,"")</f>
        <v/>
      </c>
      <c r="N668" s="0" t="str">
        <f aca="false">IF($A668&lt;&gt;"",IF(VLOOKUP($B668,LineNames!$A$2:$C$111,3,0)="Yes",1,0),"")</f>
        <v/>
      </c>
      <c r="O668" s="0" t="str">
        <f aca="false">IF($A668&lt;&gt;"",($H668-1)*'Project Description'!$B$10+$C668,"")</f>
        <v/>
      </c>
    </row>
    <row collapsed="false" customFormat="false" customHeight="true" hidden="false" ht="13.3" outlineLevel="0" r="669">
      <c r="A669" s="0" t="str">
        <f aca="false">IF(d110cc_csv!$A669&lt;&gt;"",d110cc_csv!$A669,"")</f>
        <v/>
      </c>
      <c r="B669" s="0" t="str">
        <f aca="false">IF($A669&lt;&gt;"",d110cc_csv!$C669,"")</f>
        <v/>
      </c>
      <c r="C669" s="0" t="str">
        <f aca="false">IF($A669&lt;&gt;"",d110cc_csv!$D669,"")</f>
        <v/>
      </c>
      <c r="D669" s="0" t="str">
        <f aca="false">IF($A669&lt;&gt;"",d110cc_csv!$E669,"")</f>
        <v/>
      </c>
      <c r="E669" s="0" t="str">
        <f aca="false">IF($A669&lt;&gt;"",d110cc_csv!$F669,"")</f>
        <v/>
      </c>
      <c r="F669" s="0" t="str">
        <f aca="false">IF($A669&lt;&gt;"",IF(MOD($C669,'Project Description'!$B$9)=0,'Project Description'!$B$9,MOD($C669,'Project Description'!$B$9)),"")</f>
        <v/>
      </c>
      <c r="G669" s="0" t="str">
        <f aca="false">IF($A669&lt;&gt;"",IF(MOD($D669,'Project Description'!$B$7)=0,'Project Description'!$B$7,MOD($D669,'Project Description'!$B$7)),"")</f>
        <v/>
      </c>
      <c r="H669" s="0" t="str">
        <f aca="false">IF($A669&lt;&gt;"",IF(MOD($D669,'Project Description'!$B$8)=0,'Project Description'!$B$8,MOD($D669,'Project Description'!$B$8)),"")</f>
        <v/>
      </c>
      <c r="I669" s="0" t="str">
        <f aca="false">IF($A669&lt;&gt;"",ROUNDUP($C669/'Project Description'!$B$9,0),"")</f>
        <v/>
      </c>
      <c r="J669" s="0" t="str">
        <f aca="false">IF($A669&lt;&gt;"",IF(MOD($A669,'Project Description'!$B$19)=0,'Project Description'!$B$19,MOD($A669,'Project Description'!$B$19)),"")</f>
        <v/>
      </c>
      <c r="K669" s="16" t="str">
        <f aca="false">IF($A669&lt;&gt;"",ROUNDUP(D669/'Project Description'!$B$7,0),"")</f>
        <v/>
      </c>
      <c r="L669" s="0" t="str">
        <f aca="false">IF($A669&lt;&gt;"",(K669-1)*'Project Description'!$B$17+I669,"")</f>
        <v/>
      </c>
      <c r="M669" s="0" t="str">
        <f aca="false">IF($A669&lt;&gt;"",($G669-1)*'Project Description'!$B$9+$F669,"")</f>
        <v/>
      </c>
      <c r="N669" s="0" t="str">
        <f aca="false">IF($A669&lt;&gt;"",IF(VLOOKUP($B669,LineNames!$A$2:$C$111,3,0)="Yes",1,0),"")</f>
        <v/>
      </c>
      <c r="O669" s="0" t="str">
        <f aca="false">IF($A669&lt;&gt;"",($H669-1)*'Project Description'!$B$10+$C669,"")</f>
        <v/>
      </c>
    </row>
    <row collapsed="false" customFormat="false" customHeight="true" hidden="false" ht="13.3" outlineLevel="0" r="670">
      <c r="A670" s="0" t="str">
        <f aca="false">IF(d110cc_csv!$A670&lt;&gt;"",d110cc_csv!$A670,"")</f>
        <v/>
      </c>
      <c r="B670" s="0" t="str">
        <f aca="false">IF($A670&lt;&gt;"",d110cc_csv!$C670,"")</f>
        <v/>
      </c>
      <c r="C670" s="0" t="str">
        <f aca="false">IF($A670&lt;&gt;"",d110cc_csv!$D670,"")</f>
        <v/>
      </c>
      <c r="D670" s="0" t="str">
        <f aca="false">IF($A670&lt;&gt;"",d110cc_csv!$E670,"")</f>
        <v/>
      </c>
      <c r="E670" s="0" t="str">
        <f aca="false">IF($A670&lt;&gt;"",d110cc_csv!$F670,"")</f>
        <v/>
      </c>
      <c r="F670" s="0" t="str">
        <f aca="false">IF($A670&lt;&gt;"",IF(MOD($C670,'Project Description'!$B$9)=0,'Project Description'!$B$9,MOD($C670,'Project Description'!$B$9)),"")</f>
        <v/>
      </c>
      <c r="G670" s="0" t="str">
        <f aca="false">IF($A670&lt;&gt;"",IF(MOD($D670,'Project Description'!$B$7)=0,'Project Description'!$B$7,MOD($D670,'Project Description'!$B$7)),"")</f>
        <v/>
      </c>
      <c r="H670" s="0" t="str">
        <f aca="false">IF($A670&lt;&gt;"",IF(MOD($D670,'Project Description'!$B$8)=0,'Project Description'!$B$8,MOD($D670,'Project Description'!$B$8)),"")</f>
        <v/>
      </c>
      <c r="I670" s="0" t="str">
        <f aca="false">IF($A670&lt;&gt;"",ROUNDUP($C670/'Project Description'!$B$9,0),"")</f>
        <v/>
      </c>
      <c r="J670" s="0" t="str">
        <f aca="false">IF($A670&lt;&gt;"",IF(MOD($A670,'Project Description'!$B$19)=0,'Project Description'!$B$19,MOD($A670,'Project Description'!$B$19)),"")</f>
        <v/>
      </c>
      <c r="K670" s="16" t="str">
        <f aca="false">IF($A670&lt;&gt;"",ROUNDUP(D670/'Project Description'!$B$7,0),"")</f>
        <v/>
      </c>
      <c r="L670" s="0" t="str">
        <f aca="false">IF($A670&lt;&gt;"",(K670-1)*'Project Description'!$B$17+I670,"")</f>
        <v/>
      </c>
      <c r="M670" s="0" t="str">
        <f aca="false">IF($A670&lt;&gt;"",($G670-1)*'Project Description'!$B$9+$F670,"")</f>
        <v/>
      </c>
      <c r="N670" s="0" t="str">
        <f aca="false">IF($A670&lt;&gt;"",IF(VLOOKUP($B670,LineNames!$A$2:$C$111,3,0)="Yes",1,0),"")</f>
        <v/>
      </c>
      <c r="O670" s="0" t="str">
        <f aca="false">IF($A670&lt;&gt;"",($H670-1)*'Project Description'!$B$10+$C670,"")</f>
        <v/>
      </c>
    </row>
    <row collapsed="false" customFormat="false" customHeight="true" hidden="false" ht="13.3" outlineLevel="0" r="671">
      <c r="A671" s="0" t="str">
        <f aca="false">IF(d110cc_csv!$A671&lt;&gt;"",d110cc_csv!$A671,"")</f>
        <v/>
      </c>
      <c r="B671" s="0" t="str">
        <f aca="false">IF($A671&lt;&gt;"",d110cc_csv!$C671,"")</f>
        <v/>
      </c>
      <c r="C671" s="0" t="str">
        <f aca="false">IF($A671&lt;&gt;"",d110cc_csv!$D671,"")</f>
        <v/>
      </c>
      <c r="D671" s="0" t="str">
        <f aca="false">IF($A671&lt;&gt;"",d110cc_csv!$E671,"")</f>
        <v/>
      </c>
      <c r="E671" s="0" t="str">
        <f aca="false">IF($A671&lt;&gt;"",d110cc_csv!$F671,"")</f>
        <v/>
      </c>
      <c r="F671" s="0" t="str">
        <f aca="false">IF($A671&lt;&gt;"",IF(MOD($C671,'Project Description'!$B$9)=0,'Project Description'!$B$9,MOD($C671,'Project Description'!$B$9)),"")</f>
        <v/>
      </c>
      <c r="G671" s="0" t="str">
        <f aca="false">IF($A671&lt;&gt;"",IF(MOD($D671,'Project Description'!$B$7)=0,'Project Description'!$B$7,MOD($D671,'Project Description'!$B$7)),"")</f>
        <v/>
      </c>
      <c r="H671" s="0" t="str">
        <f aca="false">IF($A671&lt;&gt;"",IF(MOD($D671,'Project Description'!$B$8)=0,'Project Description'!$B$8,MOD($D671,'Project Description'!$B$8)),"")</f>
        <v/>
      </c>
      <c r="I671" s="0" t="str">
        <f aca="false">IF($A671&lt;&gt;"",ROUNDUP($C671/'Project Description'!$B$9,0),"")</f>
        <v/>
      </c>
      <c r="J671" s="0" t="str">
        <f aca="false">IF($A671&lt;&gt;"",IF(MOD($A671,'Project Description'!$B$19)=0,'Project Description'!$B$19,MOD($A671,'Project Description'!$B$19)),"")</f>
        <v/>
      </c>
      <c r="K671" s="16" t="str">
        <f aca="false">IF($A671&lt;&gt;"",ROUNDUP(D671/'Project Description'!$B$7,0),"")</f>
        <v/>
      </c>
      <c r="L671" s="0" t="str">
        <f aca="false">IF($A671&lt;&gt;"",(K671-1)*'Project Description'!$B$17+I671,"")</f>
        <v/>
      </c>
      <c r="M671" s="0" t="str">
        <f aca="false">IF($A671&lt;&gt;"",($G671-1)*'Project Description'!$B$9+$F671,"")</f>
        <v/>
      </c>
      <c r="N671" s="0" t="str">
        <f aca="false">IF($A671&lt;&gt;"",IF(VLOOKUP($B671,LineNames!$A$2:$C$111,3,0)="Yes",1,0),"")</f>
        <v/>
      </c>
      <c r="O671" s="0" t="str">
        <f aca="false">IF($A671&lt;&gt;"",($H671-1)*'Project Description'!$B$10+$C671,"")</f>
        <v/>
      </c>
    </row>
    <row collapsed="false" customFormat="false" customHeight="true" hidden="false" ht="13.3" outlineLevel="0" r="672">
      <c r="A672" s="0" t="str">
        <f aca="false">IF(d110cc_csv!$A672&lt;&gt;"",d110cc_csv!$A672,"")</f>
        <v/>
      </c>
      <c r="B672" s="0" t="str">
        <f aca="false">IF($A672&lt;&gt;"",d110cc_csv!$C672,"")</f>
        <v/>
      </c>
      <c r="C672" s="0" t="str">
        <f aca="false">IF($A672&lt;&gt;"",d110cc_csv!$D672,"")</f>
        <v/>
      </c>
      <c r="D672" s="0" t="str">
        <f aca="false">IF($A672&lt;&gt;"",d110cc_csv!$E672,"")</f>
        <v/>
      </c>
      <c r="E672" s="0" t="str">
        <f aca="false">IF($A672&lt;&gt;"",d110cc_csv!$F672,"")</f>
        <v/>
      </c>
      <c r="F672" s="0" t="str">
        <f aca="false">IF($A672&lt;&gt;"",IF(MOD($C672,'Project Description'!$B$9)=0,'Project Description'!$B$9,MOD($C672,'Project Description'!$B$9)),"")</f>
        <v/>
      </c>
      <c r="G672" s="0" t="str">
        <f aca="false">IF($A672&lt;&gt;"",IF(MOD($D672,'Project Description'!$B$7)=0,'Project Description'!$B$7,MOD($D672,'Project Description'!$B$7)),"")</f>
        <v/>
      </c>
      <c r="H672" s="0" t="str">
        <f aca="false">IF($A672&lt;&gt;"",IF(MOD($D672,'Project Description'!$B$8)=0,'Project Description'!$B$8,MOD($D672,'Project Description'!$B$8)),"")</f>
        <v/>
      </c>
      <c r="I672" s="0" t="str">
        <f aca="false">IF($A672&lt;&gt;"",ROUNDUP($C672/'Project Description'!$B$9,0),"")</f>
        <v/>
      </c>
      <c r="J672" s="0" t="str">
        <f aca="false">IF($A672&lt;&gt;"",IF(MOD($A672,'Project Description'!$B$19)=0,'Project Description'!$B$19,MOD($A672,'Project Description'!$B$19)),"")</f>
        <v/>
      </c>
      <c r="K672" s="16" t="str">
        <f aca="false">IF($A672&lt;&gt;"",ROUNDUP(D672/'Project Description'!$B$7,0),"")</f>
        <v/>
      </c>
      <c r="L672" s="0" t="str">
        <f aca="false">IF($A672&lt;&gt;"",(K672-1)*'Project Description'!$B$17+I672,"")</f>
        <v/>
      </c>
      <c r="M672" s="0" t="str">
        <f aca="false">IF($A672&lt;&gt;"",($G672-1)*'Project Description'!$B$9+$F672,"")</f>
        <v/>
      </c>
      <c r="N672" s="0" t="str">
        <f aca="false">IF($A672&lt;&gt;"",IF(VLOOKUP($B672,LineNames!$A$2:$C$111,3,0)="Yes",1,0),"")</f>
        <v/>
      </c>
      <c r="O672" s="0" t="str">
        <f aca="false">IF($A672&lt;&gt;"",($H672-1)*'Project Description'!$B$10+$C672,"")</f>
        <v/>
      </c>
    </row>
    <row collapsed="false" customFormat="false" customHeight="true" hidden="false" ht="13.3" outlineLevel="0" r="673">
      <c r="A673" s="0" t="str">
        <f aca="false">IF(d110cc_csv!$A673&lt;&gt;"",d110cc_csv!$A673,"")</f>
        <v/>
      </c>
      <c r="B673" s="0" t="str">
        <f aca="false">IF($A673&lt;&gt;"",d110cc_csv!$C673,"")</f>
        <v/>
      </c>
      <c r="C673" s="0" t="str">
        <f aca="false">IF($A673&lt;&gt;"",d110cc_csv!$D673,"")</f>
        <v/>
      </c>
      <c r="D673" s="0" t="str">
        <f aca="false">IF($A673&lt;&gt;"",d110cc_csv!$E673,"")</f>
        <v/>
      </c>
      <c r="E673" s="0" t="str">
        <f aca="false">IF($A673&lt;&gt;"",d110cc_csv!$F673,"")</f>
        <v/>
      </c>
      <c r="F673" s="0" t="str">
        <f aca="false">IF($A673&lt;&gt;"",IF(MOD($C673,'Project Description'!$B$9)=0,'Project Description'!$B$9,MOD($C673,'Project Description'!$B$9)),"")</f>
        <v/>
      </c>
      <c r="G673" s="0" t="str">
        <f aca="false">IF($A673&lt;&gt;"",IF(MOD($D673,'Project Description'!$B$7)=0,'Project Description'!$B$7,MOD($D673,'Project Description'!$B$7)),"")</f>
        <v/>
      </c>
      <c r="H673" s="0" t="str">
        <f aca="false">IF($A673&lt;&gt;"",IF(MOD($D673,'Project Description'!$B$8)=0,'Project Description'!$B$8,MOD($D673,'Project Description'!$B$8)),"")</f>
        <v/>
      </c>
      <c r="I673" s="0" t="str">
        <f aca="false">IF($A673&lt;&gt;"",ROUNDUP($C673/'Project Description'!$B$9,0),"")</f>
        <v/>
      </c>
      <c r="J673" s="0" t="str">
        <f aca="false">IF($A673&lt;&gt;"",IF(MOD($A673,'Project Description'!$B$19)=0,'Project Description'!$B$19,MOD($A673,'Project Description'!$B$19)),"")</f>
        <v/>
      </c>
      <c r="K673" s="16" t="str">
        <f aca="false">IF($A673&lt;&gt;"",ROUNDUP(D673/'Project Description'!$B$7,0),"")</f>
        <v/>
      </c>
      <c r="L673" s="0" t="str">
        <f aca="false">IF($A673&lt;&gt;"",(K673-1)*'Project Description'!$B$17+I673,"")</f>
        <v/>
      </c>
      <c r="M673" s="0" t="str">
        <f aca="false">IF($A673&lt;&gt;"",($G673-1)*'Project Description'!$B$9+$F673,"")</f>
        <v/>
      </c>
      <c r="N673" s="0" t="str">
        <f aca="false">IF($A673&lt;&gt;"",IF(VLOOKUP($B673,LineNames!$A$2:$C$111,3,0)="Yes",1,0),"")</f>
        <v/>
      </c>
      <c r="O673" s="0" t="str">
        <f aca="false">IF($A673&lt;&gt;"",($H673-1)*'Project Description'!$B$10+$C673,"")</f>
        <v/>
      </c>
    </row>
    <row collapsed="false" customFormat="false" customHeight="true" hidden="false" ht="13.3" outlineLevel="0" r="674">
      <c r="A674" s="0" t="str">
        <f aca="false">IF(d110cc_csv!$A674&lt;&gt;"",d110cc_csv!$A674,"")</f>
        <v/>
      </c>
      <c r="B674" s="0" t="str">
        <f aca="false">IF($A674&lt;&gt;"",d110cc_csv!$C674,"")</f>
        <v/>
      </c>
      <c r="C674" s="0" t="str">
        <f aca="false">IF($A674&lt;&gt;"",d110cc_csv!$D674,"")</f>
        <v/>
      </c>
      <c r="D674" s="0" t="str">
        <f aca="false">IF($A674&lt;&gt;"",d110cc_csv!$E674,"")</f>
        <v/>
      </c>
      <c r="E674" s="0" t="str">
        <f aca="false">IF($A674&lt;&gt;"",d110cc_csv!$F674,"")</f>
        <v/>
      </c>
      <c r="F674" s="0" t="str">
        <f aca="false">IF($A674&lt;&gt;"",IF(MOD($C674,'Project Description'!$B$9)=0,'Project Description'!$B$9,MOD($C674,'Project Description'!$B$9)),"")</f>
        <v/>
      </c>
      <c r="G674" s="0" t="str">
        <f aca="false">IF($A674&lt;&gt;"",IF(MOD($D674,'Project Description'!$B$7)=0,'Project Description'!$B$7,MOD($D674,'Project Description'!$B$7)),"")</f>
        <v/>
      </c>
      <c r="H674" s="0" t="str">
        <f aca="false">IF($A674&lt;&gt;"",IF(MOD($D674,'Project Description'!$B$8)=0,'Project Description'!$B$8,MOD($D674,'Project Description'!$B$8)),"")</f>
        <v/>
      </c>
      <c r="I674" s="0" t="str">
        <f aca="false">IF($A674&lt;&gt;"",ROUNDUP($C674/'Project Description'!$B$9,0),"")</f>
        <v/>
      </c>
      <c r="J674" s="0" t="str">
        <f aca="false">IF($A674&lt;&gt;"",IF(MOD($A674,'Project Description'!$B$19)=0,'Project Description'!$B$19,MOD($A674,'Project Description'!$B$19)),"")</f>
        <v/>
      </c>
      <c r="K674" s="16" t="str">
        <f aca="false">IF($A674&lt;&gt;"",ROUNDUP(D674/'Project Description'!$B$7,0),"")</f>
        <v/>
      </c>
      <c r="L674" s="0" t="str">
        <f aca="false">IF($A674&lt;&gt;"",(K674-1)*'Project Description'!$B$17+I674,"")</f>
        <v/>
      </c>
      <c r="M674" s="0" t="str">
        <f aca="false">IF($A674&lt;&gt;"",($G674-1)*'Project Description'!$B$9+$F674,"")</f>
        <v/>
      </c>
      <c r="N674" s="0" t="str">
        <f aca="false">IF($A674&lt;&gt;"",IF(VLOOKUP($B674,LineNames!$A$2:$C$111,3,0)="Yes",1,0),"")</f>
        <v/>
      </c>
      <c r="O674" s="0" t="str">
        <f aca="false">IF($A674&lt;&gt;"",($H674-1)*'Project Description'!$B$10+$C674,"")</f>
        <v/>
      </c>
    </row>
    <row collapsed="false" customFormat="false" customHeight="true" hidden="false" ht="13.3" outlineLevel="0" r="675">
      <c r="A675" s="0" t="str">
        <f aca="false">IF(d110cc_csv!$A675&lt;&gt;"",d110cc_csv!$A675,"")</f>
        <v/>
      </c>
      <c r="B675" s="0" t="str">
        <f aca="false">IF($A675&lt;&gt;"",d110cc_csv!$C675,"")</f>
        <v/>
      </c>
      <c r="C675" s="0" t="str">
        <f aca="false">IF($A675&lt;&gt;"",d110cc_csv!$D675,"")</f>
        <v/>
      </c>
      <c r="D675" s="0" t="str">
        <f aca="false">IF($A675&lt;&gt;"",d110cc_csv!$E675,"")</f>
        <v/>
      </c>
      <c r="E675" s="0" t="str">
        <f aca="false">IF($A675&lt;&gt;"",d110cc_csv!$F675,"")</f>
        <v/>
      </c>
      <c r="F675" s="0" t="str">
        <f aca="false">IF($A675&lt;&gt;"",IF(MOD($C675,'Project Description'!$B$9)=0,'Project Description'!$B$9,MOD($C675,'Project Description'!$B$9)),"")</f>
        <v/>
      </c>
      <c r="G675" s="0" t="str">
        <f aca="false">IF($A675&lt;&gt;"",IF(MOD($D675,'Project Description'!$B$7)=0,'Project Description'!$B$7,MOD($D675,'Project Description'!$B$7)),"")</f>
        <v/>
      </c>
      <c r="H675" s="0" t="str">
        <f aca="false">IF($A675&lt;&gt;"",IF(MOD($D675,'Project Description'!$B$8)=0,'Project Description'!$B$8,MOD($D675,'Project Description'!$B$8)),"")</f>
        <v/>
      </c>
      <c r="I675" s="0" t="str">
        <f aca="false">IF($A675&lt;&gt;"",ROUNDUP($C675/'Project Description'!$B$9,0),"")</f>
        <v/>
      </c>
      <c r="J675" s="0" t="str">
        <f aca="false">IF($A675&lt;&gt;"",IF(MOD($A675,'Project Description'!$B$19)=0,'Project Description'!$B$19,MOD($A675,'Project Description'!$B$19)),"")</f>
        <v/>
      </c>
      <c r="K675" s="16" t="str">
        <f aca="false">IF($A675&lt;&gt;"",ROUNDUP(D675/'Project Description'!$B$7,0),"")</f>
        <v/>
      </c>
      <c r="L675" s="0" t="str">
        <f aca="false">IF($A675&lt;&gt;"",(K675-1)*'Project Description'!$B$17+I675,"")</f>
        <v/>
      </c>
      <c r="M675" s="0" t="str">
        <f aca="false">IF($A675&lt;&gt;"",($G675-1)*'Project Description'!$B$9+$F675,"")</f>
        <v/>
      </c>
      <c r="N675" s="0" t="str">
        <f aca="false">IF($A675&lt;&gt;"",IF(VLOOKUP($B675,LineNames!$A$2:$C$111,3,0)="Yes",1,0),"")</f>
        <v/>
      </c>
      <c r="O675" s="0" t="str">
        <f aca="false">IF($A675&lt;&gt;"",($H675-1)*'Project Description'!$B$10+$C675,"")</f>
        <v/>
      </c>
    </row>
    <row collapsed="false" customFormat="false" customHeight="true" hidden="false" ht="13.3" outlineLevel="0" r="676">
      <c r="A676" s="0" t="str">
        <f aca="false">IF(d110cc_csv!$A676&lt;&gt;"",d110cc_csv!$A676,"")</f>
        <v/>
      </c>
      <c r="B676" s="0" t="str">
        <f aca="false">IF($A676&lt;&gt;"",d110cc_csv!$C676,"")</f>
        <v/>
      </c>
      <c r="C676" s="0" t="str">
        <f aca="false">IF($A676&lt;&gt;"",d110cc_csv!$D676,"")</f>
        <v/>
      </c>
      <c r="D676" s="0" t="str">
        <f aca="false">IF($A676&lt;&gt;"",d110cc_csv!$E676,"")</f>
        <v/>
      </c>
      <c r="E676" s="0" t="str">
        <f aca="false">IF($A676&lt;&gt;"",d110cc_csv!$F676,"")</f>
        <v/>
      </c>
      <c r="F676" s="0" t="str">
        <f aca="false">IF($A676&lt;&gt;"",IF(MOD($C676,'Project Description'!$B$9)=0,'Project Description'!$B$9,MOD($C676,'Project Description'!$B$9)),"")</f>
        <v/>
      </c>
      <c r="G676" s="0" t="str">
        <f aca="false">IF($A676&lt;&gt;"",IF(MOD($D676,'Project Description'!$B$7)=0,'Project Description'!$B$7,MOD($D676,'Project Description'!$B$7)),"")</f>
        <v/>
      </c>
      <c r="H676" s="0" t="str">
        <f aca="false">IF($A676&lt;&gt;"",IF(MOD($D676,'Project Description'!$B$8)=0,'Project Description'!$B$8,MOD($D676,'Project Description'!$B$8)),"")</f>
        <v/>
      </c>
      <c r="I676" s="0" t="str">
        <f aca="false">IF($A676&lt;&gt;"",ROUNDUP($C676/'Project Description'!$B$9,0),"")</f>
        <v/>
      </c>
      <c r="J676" s="0" t="str">
        <f aca="false">IF($A676&lt;&gt;"",IF(MOD($A676,'Project Description'!$B$19)=0,'Project Description'!$B$19,MOD($A676,'Project Description'!$B$19)),"")</f>
        <v/>
      </c>
      <c r="K676" s="16" t="str">
        <f aca="false">IF($A676&lt;&gt;"",ROUNDUP(D676/'Project Description'!$B$7,0),"")</f>
        <v/>
      </c>
      <c r="L676" s="0" t="str">
        <f aca="false">IF($A676&lt;&gt;"",(K676-1)*'Project Description'!$B$17+I676,"")</f>
        <v/>
      </c>
      <c r="M676" s="0" t="str">
        <f aca="false">IF($A676&lt;&gt;"",($G676-1)*'Project Description'!$B$9+$F676,"")</f>
        <v/>
      </c>
      <c r="N676" s="0" t="str">
        <f aca="false">IF($A676&lt;&gt;"",IF(VLOOKUP($B676,LineNames!$A$2:$C$111,3,0)="Yes",1,0),"")</f>
        <v/>
      </c>
      <c r="O676" s="0" t="str">
        <f aca="false">IF($A676&lt;&gt;"",($H676-1)*'Project Description'!$B$10+$C676,"")</f>
        <v/>
      </c>
    </row>
    <row collapsed="false" customFormat="false" customHeight="true" hidden="false" ht="13.3" outlineLevel="0" r="677">
      <c r="A677" s="0" t="str">
        <f aca="false">IF(d110cc_csv!$A677&lt;&gt;"",d110cc_csv!$A677,"")</f>
        <v/>
      </c>
      <c r="B677" s="0" t="str">
        <f aca="false">IF($A677&lt;&gt;"",d110cc_csv!$C677,"")</f>
        <v/>
      </c>
      <c r="C677" s="0" t="str">
        <f aca="false">IF($A677&lt;&gt;"",d110cc_csv!$D677,"")</f>
        <v/>
      </c>
      <c r="D677" s="0" t="str">
        <f aca="false">IF($A677&lt;&gt;"",d110cc_csv!$E677,"")</f>
        <v/>
      </c>
      <c r="E677" s="0" t="str">
        <f aca="false">IF($A677&lt;&gt;"",d110cc_csv!$F677,"")</f>
        <v/>
      </c>
      <c r="F677" s="0" t="str">
        <f aca="false">IF($A677&lt;&gt;"",IF(MOD($C677,'Project Description'!$B$9)=0,'Project Description'!$B$9,MOD($C677,'Project Description'!$B$9)),"")</f>
        <v/>
      </c>
      <c r="G677" s="0" t="str">
        <f aca="false">IF($A677&lt;&gt;"",IF(MOD($D677,'Project Description'!$B$7)=0,'Project Description'!$B$7,MOD($D677,'Project Description'!$B$7)),"")</f>
        <v/>
      </c>
      <c r="H677" s="0" t="str">
        <f aca="false">IF($A677&lt;&gt;"",IF(MOD($D677,'Project Description'!$B$8)=0,'Project Description'!$B$8,MOD($D677,'Project Description'!$B$8)),"")</f>
        <v/>
      </c>
      <c r="I677" s="0" t="str">
        <f aca="false">IF($A677&lt;&gt;"",ROUNDUP($C677/'Project Description'!$B$9,0),"")</f>
        <v/>
      </c>
      <c r="J677" s="0" t="str">
        <f aca="false">IF($A677&lt;&gt;"",IF(MOD($A677,'Project Description'!$B$19)=0,'Project Description'!$B$19,MOD($A677,'Project Description'!$B$19)),"")</f>
        <v/>
      </c>
      <c r="K677" s="16" t="str">
        <f aca="false">IF($A677&lt;&gt;"",ROUNDUP(D677/'Project Description'!$B$7,0),"")</f>
        <v/>
      </c>
      <c r="L677" s="0" t="str">
        <f aca="false">IF($A677&lt;&gt;"",(K677-1)*'Project Description'!$B$17+I677,"")</f>
        <v/>
      </c>
      <c r="M677" s="0" t="str">
        <f aca="false">IF($A677&lt;&gt;"",($G677-1)*'Project Description'!$B$9+$F677,"")</f>
        <v/>
      </c>
      <c r="N677" s="0" t="str">
        <f aca="false">IF($A677&lt;&gt;"",IF(VLOOKUP($B677,LineNames!$A$2:$C$111,3,0)="Yes",1,0),"")</f>
        <v/>
      </c>
      <c r="O677" s="0" t="str">
        <f aca="false">IF($A677&lt;&gt;"",($H677-1)*'Project Description'!$B$10+$C677,"")</f>
        <v/>
      </c>
    </row>
    <row collapsed="false" customFormat="false" customHeight="true" hidden="false" ht="13.3" outlineLevel="0" r="678">
      <c r="A678" s="0" t="str">
        <f aca="false">IF(d110cc_csv!$A678&lt;&gt;"",d110cc_csv!$A678,"")</f>
        <v/>
      </c>
      <c r="B678" s="0" t="str">
        <f aca="false">IF($A678&lt;&gt;"",d110cc_csv!$C678,"")</f>
        <v/>
      </c>
      <c r="C678" s="0" t="str">
        <f aca="false">IF($A678&lt;&gt;"",d110cc_csv!$D678,"")</f>
        <v/>
      </c>
      <c r="D678" s="0" t="str">
        <f aca="false">IF($A678&lt;&gt;"",d110cc_csv!$E678,"")</f>
        <v/>
      </c>
      <c r="E678" s="0" t="str">
        <f aca="false">IF($A678&lt;&gt;"",d110cc_csv!$F678,"")</f>
        <v/>
      </c>
      <c r="F678" s="0" t="str">
        <f aca="false">IF($A678&lt;&gt;"",IF(MOD($C678,'Project Description'!$B$9)=0,'Project Description'!$B$9,MOD($C678,'Project Description'!$B$9)),"")</f>
        <v/>
      </c>
      <c r="G678" s="0" t="str">
        <f aca="false">IF($A678&lt;&gt;"",IF(MOD($D678,'Project Description'!$B$7)=0,'Project Description'!$B$7,MOD($D678,'Project Description'!$B$7)),"")</f>
        <v/>
      </c>
      <c r="H678" s="0" t="str">
        <f aca="false">IF($A678&lt;&gt;"",IF(MOD($D678,'Project Description'!$B$8)=0,'Project Description'!$B$8,MOD($D678,'Project Description'!$B$8)),"")</f>
        <v/>
      </c>
      <c r="I678" s="0" t="str">
        <f aca="false">IF($A678&lt;&gt;"",ROUNDUP($C678/'Project Description'!$B$9,0),"")</f>
        <v/>
      </c>
      <c r="J678" s="0" t="str">
        <f aca="false">IF($A678&lt;&gt;"",IF(MOD($A678,'Project Description'!$B$19)=0,'Project Description'!$B$19,MOD($A678,'Project Description'!$B$19)),"")</f>
        <v/>
      </c>
      <c r="K678" s="16" t="str">
        <f aca="false">IF($A678&lt;&gt;"",ROUNDUP(D678/'Project Description'!$B$7,0),"")</f>
        <v/>
      </c>
      <c r="L678" s="0" t="str">
        <f aca="false">IF($A678&lt;&gt;"",(K678-1)*'Project Description'!$B$17+I678,"")</f>
        <v/>
      </c>
      <c r="M678" s="0" t="str">
        <f aca="false">IF($A678&lt;&gt;"",($G678-1)*'Project Description'!$B$9+$F678,"")</f>
        <v/>
      </c>
      <c r="N678" s="0" t="str">
        <f aca="false">IF($A678&lt;&gt;"",IF(VLOOKUP($B678,LineNames!$A$2:$C$111,3,0)="Yes",1,0),"")</f>
        <v/>
      </c>
      <c r="O678" s="0" t="str">
        <f aca="false">IF($A678&lt;&gt;"",($H678-1)*'Project Description'!$B$10+$C678,"")</f>
        <v/>
      </c>
    </row>
    <row collapsed="false" customFormat="false" customHeight="true" hidden="false" ht="13.3" outlineLevel="0" r="679">
      <c r="A679" s="0" t="str">
        <f aca="false">IF(d110cc_csv!$A679&lt;&gt;"",d110cc_csv!$A679,"")</f>
        <v/>
      </c>
      <c r="B679" s="0" t="str">
        <f aca="false">IF($A679&lt;&gt;"",d110cc_csv!$C679,"")</f>
        <v/>
      </c>
      <c r="C679" s="0" t="str">
        <f aca="false">IF($A679&lt;&gt;"",d110cc_csv!$D679,"")</f>
        <v/>
      </c>
      <c r="D679" s="0" t="str">
        <f aca="false">IF($A679&lt;&gt;"",d110cc_csv!$E679,"")</f>
        <v/>
      </c>
      <c r="E679" s="0" t="str">
        <f aca="false">IF($A679&lt;&gt;"",d110cc_csv!$F679,"")</f>
        <v/>
      </c>
      <c r="F679" s="0" t="str">
        <f aca="false">IF($A679&lt;&gt;"",IF(MOD($C679,'Project Description'!$B$9)=0,'Project Description'!$B$9,MOD($C679,'Project Description'!$B$9)),"")</f>
        <v/>
      </c>
      <c r="G679" s="0" t="str">
        <f aca="false">IF($A679&lt;&gt;"",IF(MOD($D679,'Project Description'!$B$7)=0,'Project Description'!$B$7,MOD($D679,'Project Description'!$B$7)),"")</f>
        <v/>
      </c>
      <c r="H679" s="0" t="str">
        <f aca="false">IF($A679&lt;&gt;"",IF(MOD($D679,'Project Description'!$B$8)=0,'Project Description'!$B$8,MOD($D679,'Project Description'!$B$8)),"")</f>
        <v/>
      </c>
      <c r="I679" s="0" t="str">
        <f aca="false">IF($A679&lt;&gt;"",ROUNDUP($C679/'Project Description'!$B$9,0),"")</f>
        <v/>
      </c>
      <c r="J679" s="0" t="str">
        <f aca="false">IF($A679&lt;&gt;"",IF(MOD($A679,'Project Description'!$B$19)=0,'Project Description'!$B$19,MOD($A679,'Project Description'!$B$19)),"")</f>
        <v/>
      </c>
      <c r="K679" s="16" t="str">
        <f aca="false">IF($A679&lt;&gt;"",ROUNDUP(D679/'Project Description'!$B$7,0),"")</f>
        <v/>
      </c>
      <c r="L679" s="0" t="str">
        <f aca="false">IF($A679&lt;&gt;"",(K679-1)*'Project Description'!$B$17+I679,"")</f>
        <v/>
      </c>
      <c r="M679" s="0" t="str">
        <f aca="false">IF($A679&lt;&gt;"",($G679-1)*'Project Description'!$B$9+$F679,"")</f>
        <v/>
      </c>
      <c r="N679" s="0" t="str">
        <f aca="false">IF($A679&lt;&gt;"",IF(VLOOKUP($B679,LineNames!$A$2:$C$111,3,0)="Yes",1,0),"")</f>
        <v/>
      </c>
      <c r="O679" s="0" t="str">
        <f aca="false">IF($A679&lt;&gt;"",($H679-1)*'Project Description'!$B$10+$C679,"")</f>
        <v/>
      </c>
    </row>
    <row collapsed="false" customFormat="false" customHeight="true" hidden="false" ht="13.3" outlineLevel="0" r="680">
      <c r="A680" s="0" t="str">
        <f aca="false">IF(d110cc_csv!$A680&lt;&gt;"",d110cc_csv!$A680,"")</f>
        <v/>
      </c>
      <c r="B680" s="0" t="str">
        <f aca="false">IF($A680&lt;&gt;"",d110cc_csv!$C680,"")</f>
        <v/>
      </c>
      <c r="C680" s="0" t="str">
        <f aca="false">IF($A680&lt;&gt;"",d110cc_csv!$D680,"")</f>
        <v/>
      </c>
      <c r="D680" s="0" t="str">
        <f aca="false">IF($A680&lt;&gt;"",d110cc_csv!$E680,"")</f>
        <v/>
      </c>
      <c r="E680" s="0" t="str">
        <f aca="false">IF($A680&lt;&gt;"",d110cc_csv!$F680,"")</f>
        <v/>
      </c>
      <c r="F680" s="0" t="str">
        <f aca="false">IF($A680&lt;&gt;"",IF(MOD($C680,'Project Description'!$B$9)=0,'Project Description'!$B$9,MOD($C680,'Project Description'!$B$9)),"")</f>
        <v/>
      </c>
      <c r="G680" s="0" t="str">
        <f aca="false">IF($A680&lt;&gt;"",IF(MOD($D680,'Project Description'!$B$7)=0,'Project Description'!$B$7,MOD($D680,'Project Description'!$B$7)),"")</f>
        <v/>
      </c>
      <c r="H680" s="0" t="str">
        <f aca="false">IF($A680&lt;&gt;"",IF(MOD($D680,'Project Description'!$B$8)=0,'Project Description'!$B$8,MOD($D680,'Project Description'!$B$8)),"")</f>
        <v/>
      </c>
      <c r="I680" s="0" t="str">
        <f aca="false">IF($A680&lt;&gt;"",ROUNDUP($C680/'Project Description'!$B$9,0),"")</f>
        <v/>
      </c>
      <c r="J680" s="0" t="str">
        <f aca="false">IF($A680&lt;&gt;"",IF(MOD($A680,'Project Description'!$B$19)=0,'Project Description'!$B$19,MOD($A680,'Project Description'!$B$19)),"")</f>
        <v/>
      </c>
      <c r="K680" s="16" t="str">
        <f aca="false">IF($A680&lt;&gt;"",ROUNDUP(D680/'Project Description'!$B$7,0),"")</f>
        <v/>
      </c>
      <c r="L680" s="0" t="str">
        <f aca="false">IF($A680&lt;&gt;"",(K680-1)*'Project Description'!$B$17+I680,"")</f>
        <v/>
      </c>
      <c r="M680" s="0" t="str">
        <f aca="false">IF($A680&lt;&gt;"",($G680-1)*'Project Description'!$B$9+$F680,"")</f>
        <v/>
      </c>
      <c r="N680" s="0" t="str">
        <f aca="false">IF($A680&lt;&gt;"",IF(VLOOKUP($B680,LineNames!$A$2:$C$111,3,0)="Yes",1,0),"")</f>
        <v/>
      </c>
      <c r="O680" s="0" t="str">
        <f aca="false">IF($A680&lt;&gt;"",($H680-1)*'Project Description'!$B$10+$C680,"")</f>
        <v/>
      </c>
    </row>
    <row collapsed="false" customFormat="false" customHeight="true" hidden="false" ht="13.3" outlineLevel="0" r="681">
      <c r="A681" s="0" t="str">
        <f aca="false">IF(d110cc_csv!$A681&lt;&gt;"",d110cc_csv!$A681,"")</f>
        <v/>
      </c>
      <c r="B681" s="0" t="str">
        <f aca="false">IF($A681&lt;&gt;"",d110cc_csv!$C681,"")</f>
        <v/>
      </c>
      <c r="C681" s="0" t="str">
        <f aca="false">IF($A681&lt;&gt;"",d110cc_csv!$D681,"")</f>
        <v/>
      </c>
      <c r="D681" s="0" t="str">
        <f aca="false">IF($A681&lt;&gt;"",d110cc_csv!$E681,"")</f>
        <v/>
      </c>
      <c r="E681" s="0" t="str">
        <f aca="false">IF($A681&lt;&gt;"",d110cc_csv!$F681,"")</f>
        <v/>
      </c>
      <c r="F681" s="0" t="str">
        <f aca="false">IF($A681&lt;&gt;"",IF(MOD($C681,'Project Description'!$B$9)=0,'Project Description'!$B$9,MOD($C681,'Project Description'!$B$9)),"")</f>
        <v/>
      </c>
      <c r="G681" s="0" t="str">
        <f aca="false">IF($A681&lt;&gt;"",IF(MOD($D681,'Project Description'!$B$7)=0,'Project Description'!$B$7,MOD($D681,'Project Description'!$B$7)),"")</f>
        <v/>
      </c>
      <c r="H681" s="0" t="str">
        <f aca="false">IF($A681&lt;&gt;"",IF(MOD($D681,'Project Description'!$B$8)=0,'Project Description'!$B$8,MOD($D681,'Project Description'!$B$8)),"")</f>
        <v/>
      </c>
      <c r="I681" s="0" t="str">
        <f aca="false">IF($A681&lt;&gt;"",ROUNDUP($C681/'Project Description'!$B$9,0),"")</f>
        <v/>
      </c>
      <c r="J681" s="0" t="str">
        <f aca="false">IF($A681&lt;&gt;"",IF(MOD($A681,'Project Description'!$B$19)=0,'Project Description'!$B$19,MOD($A681,'Project Description'!$B$19)),"")</f>
        <v/>
      </c>
      <c r="K681" s="16" t="str">
        <f aca="false">IF($A681&lt;&gt;"",ROUNDUP(D681/'Project Description'!$B$7,0),"")</f>
        <v/>
      </c>
      <c r="L681" s="0" t="str">
        <f aca="false">IF($A681&lt;&gt;"",(K681-1)*'Project Description'!$B$17+I681,"")</f>
        <v/>
      </c>
      <c r="M681" s="0" t="str">
        <f aca="false">IF($A681&lt;&gt;"",($G681-1)*'Project Description'!$B$9+$F681,"")</f>
        <v/>
      </c>
      <c r="N681" s="0" t="str">
        <f aca="false">IF($A681&lt;&gt;"",IF(VLOOKUP($B681,LineNames!$A$2:$C$111,3,0)="Yes",1,0),"")</f>
        <v/>
      </c>
      <c r="O681" s="0" t="str">
        <f aca="false">IF($A681&lt;&gt;"",($H681-1)*'Project Description'!$B$10+$C681,"")</f>
        <v/>
      </c>
    </row>
    <row collapsed="false" customFormat="false" customHeight="true" hidden="false" ht="13.3" outlineLevel="0" r="682">
      <c r="A682" s="0" t="str">
        <f aca="false">IF(d110cc_csv!$A682&lt;&gt;"",d110cc_csv!$A682,"")</f>
        <v/>
      </c>
      <c r="B682" s="0" t="str">
        <f aca="false">IF($A682&lt;&gt;"",d110cc_csv!$C682,"")</f>
        <v/>
      </c>
      <c r="C682" s="0" t="str">
        <f aca="false">IF($A682&lt;&gt;"",d110cc_csv!$D682,"")</f>
        <v/>
      </c>
      <c r="D682" s="0" t="str">
        <f aca="false">IF($A682&lt;&gt;"",d110cc_csv!$E682,"")</f>
        <v/>
      </c>
      <c r="E682" s="0" t="str">
        <f aca="false">IF($A682&lt;&gt;"",d110cc_csv!$F682,"")</f>
        <v/>
      </c>
      <c r="F682" s="0" t="str">
        <f aca="false">IF($A682&lt;&gt;"",IF(MOD($C682,'Project Description'!$B$9)=0,'Project Description'!$B$9,MOD($C682,'Project Description'!$B$9)),"")</f>
        <v/>
      </c>
      <c r="G682" s="0" t="str">
        <f aca="false">IF($A682&lt;&gt;"",IF(MOD($D682,'Project Description'!$B$7)=0,'Project Description'!$B$7,MOD($D682,'Project Description'!$B$7)),"")</f>
        <v/>
      </c>
      <c r="H682" s="0" t="str">
        <f aca="false">IF($A682&lt;&gt;"",IF(MOD($D682,'Project Description'!$B$8)=0,'Project Description'!$B$8,MOD($D682,'Project Description'!$B$8)),"")</f>
        <v/>
      </c>
      <c r="I682" s="0" t="str">
        <f aca="false">IF($A682&lt;&gt;"",ROUNDUP($C682/'Project Description'!$B$9,0),"")</f>
        <v/>
      </c>
      <c r="J682" s="0" t="str">
        <f aca="false">IF($A682&lt;&gt;"",IF(MOD($A682,'Project Description'!$B$19)=0,'Project Description'!$B$19,MOD($A682,'Project Description'!$B$19)),"")</f>
        <v/>
      </c>
      <c r="K682" s="16" t="str">
        <f aca="false">IF($A682&lt;&gt;"",ROUNDUP(D682/'Project Description'!$B$7,0),"")</f>
        <v/>
      </c>
      <c r="L682" s="0" t="str">
        <f aca="false">IF($A682&lt;&gt;"",(K682-1)*'Project Description'!$B$17+I682,"")</f>
        <v/>
      </c>
      <c r="M682" s="0" t="str">
        <f aca="false">IF($A682&lt;&gt;"",($G682-1)*'Project Description'!$B$9+$F682,"")</f>
        <v/>
      </c>
      <c r="N682" s="0" t="str">
        <f aca="false">IF($A682&lt;&gt;"",IF(VLOOKUP($B682,LineNames!$A$2:$C$111,3,0)="Yes",1,0),"")</f>
        <v/>
      </c>
      <c r="O682" s="0" t="str">
        <f aca="false">IF($A682&lt;&gt;"",($H682-1)*'Project Description'!$B$10+$C682,"")</f>
        <v/>
      </c>
    </row>
    <row collapsed="false" customFormat="false" customHeight="true" hidden="false" ht="13.3" outlineLevel="0" r="683">
      <c r="A683" s="0" t="str">
        <f aca="false">IF(d110cc_csv!$A683&lt;&gt;"",d110cc_csv!$A683,"")</f>
        <v/>
      </c>
      <c r="B683" s="0" t="str">
        <f aca="false">IF($A683&lt;&gt;"",d110cc_csv!$C683,"")</f>
        <v/>
      </c>
      <c r="C683" s="0" t="str">
        <f aca="false">IF($A683&lt;&gt;"",d110cc_csv!$D683,"")</f>
        <v/>
      </c>
      <c r="D683" s="0" t="str">
        <f aca="false">IF($A683&lt;&gt;"",d110cc_csv!$E683,"")</f>
        <v/>
      </c>
      <c r="E683" s="0" t="str">
        <f aca="false">IF($A683&lt;&gt;"",d110cc_csv!$F683,"")</f>
        <v/>
      </c>
      <c r="F683" s="0" t="str">
        <f aca="false">IF($A683&lt;&gt;"",IF(MOD($C683,'Project Description'!$B$9)=0,'Project Description'!$B$9,MOD($C683,'Project Description'!$B$9)),"")</f>
        <v/>
      </c>
      <c r="G683" s="0" t="str">
        <f aca="false">IF($A683&lt;&gt;"",IF(MOD($D683,'Project Description'!$B$7)=0,'Project Description'!$B$7,MOD($D683,'Project Description'!$B$7)),"")</f>
        <v/>
      </c>
      <c r="H683" s="0" t="str">
        <f aca="false">IF($A683&lt;&gt;"",IF(MOD($D683,'Project Description'!$B$8)=0,'Project Description'!$B$8,MOD($D683,'Project Description'!$B$8)),"")</f>
        <v/>
      </c>
      <c r="I683" s="0" t="str">
        <f aca="false">IF($A683&lt;&gt;"",ROUNDUP($C683/'Project Description'!$B$9,0),"")</f>
        <v/>
      </c>
      <c r="J683" s="0" t="str">
        <f aca="false">IF($A683&lt;&gt;"",IF(MOD($A683,'Project Description'!$B$19)=0,'Project Description'!$B$19,MOD($A683,'Project Description'!$B$19)),"")</f>
        <v/>
      </c>
      <c r="K683" s="16" t="str">
        <f aca="false">IF($A683&lt;&gt;"",ROUNDUP(D683/'Project Description'!$B$7,0),"")</f>
        <v/>
      </c>
      <c r="L683" s="0" t="str">
        <f aca="false">IF($A683&lt;&gt;"",(K683-1)*'Project Description'!$B$17+I683,"")</f>
        <v/>
      </c>
      <c r="M683" s="0" t="str">
        <f aca="false">IF($A683&lt;&gt;"",($G683-1)*'Project Description'!$B$9+$F683,"")</f>
        <v/>
      </c>
      <c r="N683" s="0" t="str">
        <f aca="false">IF($A683&lt;&gt;"",IF(VLOOKUP($B683,LineNames!$A$2:$C$111,3,0)="Yes",1,0),"")</f>
        <v/>
      </c>
      <c r="O683" s="0" t="str">
        <f aca="false">IF($A683&lt;&gt;"",($H683-1)*'Project Description'!$B$10+$C683,"")</f>
        <v/>
      </c>
    </row>
    <row collapsed="false" customFormat="false" customHeight="true" hidden="false" ht="13.3" outlineLevel="0" r="684">
      <c r="A684" s="0" t="str">
        <f aca="false">IF(d110cc_csv!$A684&lt;&gt;"",d110cc_csv!$A684,"")</f>
        <v/>
      </c>
      <c r="B684" s="0" t="str">
        <f aca="false">IF($A684&lt;&gt;"",d110cc_csv!$C684,"")</f>
        <v/>
      </c>
      <c r="C684" s="0" t="str">
        <f aca="false">IF($A684&lt;&gt;"",d110cc_csv!$D684,"")</f>
        <v/>
      </c>
      <c r="D684" s="0" t="str">
        <f aca="false">IF($A684&lt;&gt;"",d110cc_csv!$E684,"")</f>
        <v/>
      </c>
      <c r="E684" s="0" t="str">
        <f aca="false">IF($A684&lt;&gt;"",d110cc_csv!$F684,"")</f>
        <v/>
      </c>
      <c r="F684" s="0" t="str">
        <f aca="false">IF($A684&lt;&gt;"",IF(MOD($C684,'Project Description'!$B$9)=0,'Project Description'!$B$9,MOD($C684,'Project Description'!$B$9)),"")</f>
        <v/>
      </c>
      <c r="G684" s="0" t="str">
        <f aca="false">IF($A684&lt;&gt;"",IF(MOD($D684,'Project Description'!$B$7)=0,'Project Description'!$B$7,MOD($D684,'Project Description'!$B$7)),"")</f>
        <v/>
      </c>
      <c r="H684" s="0" t="str">
        <f aca="false">IF($A684&lt;&gt;"",IF(MOD($D684,'Project Description'!$B$8)=0,'Project Description'!$B$8,MOD($D684,'Project Description'!$B$8)),"")</f>
        <v/>
      </c>
      <c r="I684" s="0" t="str">
        <f aca="false">IF($A684&lt;&gt;"",ROUNDUP($C684/'Project Description'!$B$9,0),"")</f>
        <v/>
      </c>
      <c r="J684" s="0" t="str">
        <f aca="false">IF($A684&lt;&gt;"",IF(MOD($A684,'Project Description'!$B$19)=0,'Project Description'!$B$19,MOD($A684,'Project Description'!$B$19)),"")</f>
        <v/>
      </c>
      <c r="K684" s="16" t="str">
        <f aca="false">IF($A684&lt;&gt;"",ROUNDUP(D684/'Project Description'!$B$7,0),"")</f>
        <v/>
      </c>
      <c r="L684" s="0" t="str">
        <f aca="false">IF($A684&lt;&gt;"",(K684-1)*'Project Description'!$B$17+I684,"")</f>
        <v/>
      </c>
      <c r="M684" s="0" t="str">
        <f aca="false">IF($A684&lt;&gt;"",($G684-1)*'Project Description'!$B$9+$F684,"")</f>
        <v/>
      </c>
      <c r="N684" s="0" t="str">
        <f aca="false">IF($A684&lt;&gt;"",IF(VLOOKUP($B684,LineNames!$A$2:$C$111,3,0)="Yes",1,0),"")</f>
        <v/>
      </c>
      <c r="O684" s="0" t="str">
        <f aca="false">IF($A684&lt;&gt;"",($H684-1)*'Project Description'!$B$10+$C684,"")</f>
        <v/>
      </c>
    </row>
    <row collapsed="false" customFormat="false" customHeight="true" hidden="false" ht="13.3" outlineLevel="0" r="685">
      <c r="A685" s="0" t="str">
        <f aca="false">IF(d110cc_csv!$A685&lt;&gt;"",d110cc_csv!$A685,"")</f>
        <v/>
      </c>
      <c r="B685" s="0" t="str">
        <f aca="false">IF($A685&lt;&gt;"",d110cc_csv!$C685,"")</f>
        <v/>
      </c>
      <c r="C685" s="0" t="str">
        <f aca="false">IF($A685&lt;&gt;"",d110cc_csv!$D685,"")</f>
        <v/>
      </c>
      <c r="D685" s="0" t="str">
        <f aca="false">IF($A685&lt;&gt;"",d110cc_csv!$E685,"")</f>
        <v/>
      </c>
      <c r="E685" s="0" t="str">
        <f aca="false">IF($A685&lt;&gt;"",d110cc_csv!$F685,"")</f>
        <v/>
      </c>
      <c r="F685" s="0" t="str">
        <f aca="false">IF($A685&lt;&gt;"",IF(MOD($C685,'Project Description'!$B$9)=0,'Project Description'!$B$9,MOD($C685,'Project Description'!$B$9)),"")</f>
        <v/>
      </c>
      <c r="G685" s="0" t="str">
        <f aca="false">IF($A685&lt;&gt;"",IF(MOD($D685,'Project Description'!$B$7)=0,'Project Description'!$B$7,MOD($D685,'Project Description'!$B$7)),"")</f>
        <v/>
      </c>
      <c r="H685" s="0" t="str">
        <f aca="false">IF($A685&lt;&gt;"",IF(MOD($D685,'Project Description'!$B$8)=0,'Project Description'!$B$8,MOD($D685,'Project Description'!$B$8)),"")</f>
        <v/>
      </c>
      <c r="I685" s="0" t="str">
        <f aca="false">IF($A685&lt;&gt;"",ROUNDUP($C685/'Project Description'!$B$9,0),"")</f>
        <v/>
      </c>
      <c r="J685" s="0" t="str">
        <f aca="false">IF($A685&lt;&gt;"",IF(MOD($A685,'Project Description'!$B$19)=0,'Project Description'!$B$19,MOD($A685,'Project Description'!$B$19)),"")</f>
        <v/>
      </c>
      <c r="K685" s="16" t="str">
        <f aca="false">IF($A685&lt;&gt;"",ROUNDUP(D685/'Project Description'!$B$7,0),"")</f>
        <v/>
      </c>
      <c r="L685" s="0" t="str">
        <f aca="false">IF($A685&lt;&gt;"",(K685-1)*'Project Description'!$B$17+I685,"")</f>
        <v/>
      </c>
      <c r="M685" s="0" t="str">
        <f aca="false">IF($A685&lt;&gt;"",($G685-1)*'Project Description'!$B$9+$F685,"")</f>
        <v/>
      </c>
      <c r="N685" s="0" t="str">
        <f aca="false">IF($A685&lt;&gt;"",IF(VLOOKUP($B685,LineNames!$A$2:$C$111,3,0)="Yes",1,0),"")</f>
        <v/>
      </c>
      <c r="O685" s="0" t="str">
        <f aca="false">IF($A685&lt;&gt;"",($H685-1)*'Project Description'!$B$10+$C685,"")</f>
        <v/>
      </c>
    </row>
    <row collapsed="false" customFormat="false" customHeight="true" hidden="false" ht="13.3" outlineLevel="0" r="686">
      <c r="A686" s="0" t="str">
        <f aca="false">IF(d110cc_csv!$A686&lt;&gt;"",d110cc_csv!$A686,"")</f>
        <v/>
      </c>
      <c r="B686" s="0" t="str">
        <f aca="false">IF($A686&lt;&gt;"",d110cc_csv!$C686,"")</f>
        <v/>
      </c>
      <c r="C686" s="0" t="str">
        <f aca="false">IF($A686&lt;&gt;"",d110cc_csv!$D686,"")</f>
        <v/>
      </c>
      <c r="D686" s="0" t="str">
        <f aca="false">IF($A686&lt;&gt;"",d110cc_csv!$E686,"")</f>
        <v/>
      </c>
      <c r="E686" s="0" t="str">
        <f aca="false">IF($A686&lt;&gt;"",d110cc_csv!$F686,"")</f>
        <v/>
      </c>
      <c r="F686" s="0" t="str">
        <f aca="false">IF($A686&lt;&gt;"",IF(MOD($C686,'Project Description'!$B$9)=0,'Project Description'!$B$9,MOD($C686,'Project Description'!$B$9)),"")</f>
        <v/>
      </c>
      <c r="G686" s="0" t="str">
        <f aca="false">IF($A686&lt;&gt;"",IF(MOD($D686,'Project Description'!$B$7)=0,'Project Description'!$B$7,MOD($D686,'Project Description'!$B$7)),"")</f>
        <v/>
      </c>
      <c r="H686" s="0" t="str">
        <f aca="false">IF($A686&lt;&gt;"",IF(MOD($D686,'Project Description'!$B$8)=0,'Project Description'!$B$8,MOD($D686,'Project Description'!$B$8)),"")</f>
        <v/>
      </c>
      <c r="I686" s="0" t="str">
        <f aca="false">IF($A686&lt;&gt;"",ROUNDUP($C686/'Project Description'!$B$9,0),"")</f>
        <v/>
      </c>
      <c r="J686" s="0" t="str">
        <f aca="false">IF($A686&lt;&gt;"",IF(MOD($A686,'Project Description'!$B$19)=0,'Project Description'!$B$19,MOD($A686,'Project Description'!$B$19)),"")</f>
        <v/>
      </c>
      <c r="K686" s="16" t="str">
        <f aca="false">IF($A686&lt;&gt;"",ROUNDUP(D686/'Project Description'!$B$7,0),"")</f>
        <v/>
      </c>
      <c r="L686" s="0" t="str">
        <f aca="false">IF($A686&lt;&gt;"",(K686-1)*'Project Description'!$B$17+I686,"")</f>
        <v/>
      </c>
      <c r="M686" s="0" t="str">
        <f aca="false">IF($A686&lt;&gt;"",($G686-1)*'Project Description'!$B$9+$F686,"")</f>
        <v/>
      </c>
      <c r="N686" s="0" t="str">
        <f aca="false">IF($A686&lt;&gt;"",IF(VLOOKUP($B686,LineNames!$A$2:$C$111,3,0)="Yes",1,0),"")</f>
        <v/>
      </c>
      <c r="O686" s="0" t="str">
        <f aca="false">IF($A686&lt;&gt;"",($H686-1)*'Project Description'!$B$10+$C686,"")</f>
        <v/>
      </c>
    </row>
    <row collapsed="false" customFormat="false" customHeight="true" hidden="false" ht="13.3" outlineLevel="0" r="687">
      <c r="A687" s="0" t="str">
        <f aca="false">IF(d110cc_csv!$A687&lt;&gt;"",d110cc_csv!$A687,"")</f>
        <v/>
      </c>
      <c r="B687" s="0" t="str">
        <f aca="false">IF($A687&lt;&gt;"",d110cc_csv!$C687,"")</f>
        <v/>
      </c>
      <c r="C687" s="0" t="str">
        <f aca="false">IF($A687&lt;&gt;"",d110cc_csv!$D687,"")</f>
        <v/>
      </c>
      <c r="D687" s="0" t="str">
        <f aca="false">IF($A687&lt;&gt;"",d110cc_csv!$E687,"")</f>
        <v/>
      </c>
      <c r="E687" s="0" t="str">
        <f aca="false">IF($A687&lt;&gt;"",d110cc_csv!$F687,"")</f>
        <v/>
      </c>
      <c r="F687" s="0" t="str">
        <f aca="false">IF($A687&lt;&gt;"",IF(MOD($C687,'Project Description'!$B$9)=0,'Project Description'!$B$9,MOD($C687,'Project Description'!$B$9)),"")</f>
        <v/>
      </c>
      <c r="G687" s="0" t="str">
        <f aca="false">IF($A687&lt;&gt;"",IF(MOD($D687,'Project Description'!$B$7)=0,'Project Description'!$B$7,MOD($D687,'Project Description'!$B$7)),"")</f>
        <v/>
      </c>
      <c r="H687" s="0" t="str">
        <f aca="false">IF($A687&lt;&gt;"",IF(MOD($D687,'Project Description'!$B$8)=0,'Project Description'!$B$8,MOD($D687,'Project Description'!$B$8)),"")</f>
        <v/>
      </c>
      <c r="I687" s="0" t="str">
        <f aca="false">IF($A687&lt;&gt;"",ROUNDUP($C687/'Project Description'!$B$9,0),"")</f>
        <v/>
      </c>
      <c r="J687" s="0" t="str">
        <f aca="false">IF($A687&lt;&gt;"",IF(MOD($A687,'Project Description'!$B$19)=0,'Project Description'!$B$19,MOD($A687,'Project Description'!$B$19)),"")</f>
        <v/>
      </c>
      <c r="K687" s="16" t="str">
        <f aca="false">IF($A687&lt;&gt;"",ROUNDUP(D687/'Project Description'!$B$7,0),"")</f>
        <v/>
      </c>
      <c r="L687" s="0" t="str">
        <f aca="false">IF($A687&lt;&gt;"",(K687-1)*'Project Description'!$B$17+I687,"")</f>
        <v/>
      </c>
      <c r="M687" s="0" t="str">
        <f aca="false">IF($A687&lt;&gt;"",($G687-1)*'Project Description'!$B$9+$F687,"")</f>
        <v/>
      </c>
      <c r="N687" s="0" t="str">
        <f aca="false">IF($A687&lt;&gt;"",IF(VLOOKUP($B687,LineNames!$A$2:$C$111,3,0)="Yes",1,0),"")</f>
        <v/>
      </c>
      <c r="O687" s="0" t="str">
        <f aca="false">IF($A687&lt;&gt;"",($H687-1)*'Project Description'!$B$10+$C687,"")</f>
        <v/>
      </c>
    </row>
    <row collapsed="false" customFormat="false" customHeight="true" hidden="false" ht="13.3" outlineLevel="0" r="688">
      <c r="A688" s="0" t="str">
        <f aca="false">IF(d110cc_csv!$A688&lt;&gt;"",d110cc_csv!$A688,"")</f>
        <v/>
      </c>
      <c r="B688" s="0" t="str">
        <f aca="false">IF($A688&lt;&gt;"",d110cc_csv!$C688,"")</f>
        <v/>
      </c>
      <c r="C688" s="0" t="str">
        <f aca="false">IF($A688&lt;&gt;"",d110cc_csv!$D688,"")</f>
        <v/>
      </c>
      <c r="D688" s="0" t="str">
        <f aca="false">IF($A688&lt;&gt;"",d110cc_csv!$E688,"")</f>
        <v/>
      </c>
      <c r="E688" s="0" t="str">
        <f aca="false">IF($A688&lt;&gt;"",d110cc_csv!$F688,"")</f>
        <v/>
      </c>
      <c r="F688" s="0" t="str">
        <f aca="false">IF($A688&lt;&gt;"",IF(MOD($C688,'Project Description'!$B$9)=0,'Project Description'!$B$9,MOD($C688,'Project Description'!$B$9)),"")</f>
        <v/>
      </c>
      <c r="G688" s="0" t="str">
        <f aca="false">IF($A688&lt;&gt;"",IF(MOD($D688,'Project Description'!$B$7)=0,'Project Description'!$B$7,MOD($D688,'Project Description'!$B$7)),"")</f>
        <v/>
      </c>
      <c r="H688" s="0" t="str">
        <f aca="false">IF($A688&lt;&gt;"",IF(MOD($D688,'Project Description'!$B$8)=0,'Project Description'!$B$8,MOD($D688,'Project Description'!$B$8)),"")</f>
        <v/>
      </c>
      <c r="I688" s="0" t="str">
        <f aca="false">IF($A688&lt;&gt;"",ROUNDUP($C688/'Project Description'!$B$9,0),"")</f>
        <v/>
      </c>
      <c r="J688" s="0" t="str">
        <f aca="false">IF($A688&lt;&gt;"",IF(MOD($A688,'Project Description'!$B$19)=0,'Project Description'!$B$19,MOD($A688,'Project Description'!$B$19)),"")</f>
        <v/>
      </c>
      <c r="K688" s="16" t="str">
        <f aca="false">IF($A688&lt;&gt;"",ROUNDUP(D688/'Project Description'!$B$7,0),"")</f>
        <v/>
      </c>
      <c r="L688" s="0" t="str">
        <f aca="false">IF($A688&lt;&gt;"",(K688-1)*'Project Description'!$B$17+I688,"")</f>
        <v/>
      </c>
      <c r="M688" s="0" t="str">
        <f aca="false">IF($A688&lt;&gt;"",($G688-1)*'Project Description'!$B$9+$F688,"")</f>
        <v/>
      </c>
      <c r="N688" s="0" t="str">
        <f aca="false">IF($A688&lt;&gt;"",IF(VLOOKUP($B688,LineNames!$A$2:$C$111,3,0)="Yes",1,0),"")</f>
        <v/>
      </c>
      <c r="O688" s="0" t="str">
        <f aca="false">IF($A688&lt;&gt;"",($H688-1)*'Project Description'!$B$10+$C688,"")</f>
        <v/>
      </c>
    </row>
    <row collapsed="false" customFormat="false" customHeight="true" hidden="false" ht="13.3" outlineLevel="0" r="689">
      <c r="A689" s="0" t="str">
        <f aca="false">IF(d110cc_csv!$A689&lt;&gt;"",d110cc_csv!$A689,"")</f>
        <v/>
      </c>
      <c r="B689" s="0" t="str">
        <f aca="false">IF($A689&lt;&gt;"",d110cc_csv!$C689,"")</f>
        <v/>
      </c>
      <c r="C689" s="0" t="str">
        <f aca="false">IF($A689&lt;&gt;"",d110cc_csv!$D689,"")</f>
        <v/>
      </c>
      <c r="D689" s="0" t="str">
        <f aca="false">IF($A689&lt;&gt;"",d110cc_csv!$E689,"")</f>
        <v/>
      </c>
      <c r="E689" s="0" t="str">
        <f aca="false">IF($A689&lt;&gt;"",d110cc_csv!$F689,"")</f>
        <v/>
      </c>
      <c r="F689" s="0" t="str">
        <f aca="false">IF($A689&lt;&gt;"",IF(MOD($C689,'Project Description'!$B$9)=0,'Project Description'!$B$9,MOD($C689,'Project Description'!$B$9)),"")</f>
        <v/>
      </c>
      <c r="G689" s="0" t="str">
        <f aca="false">IF($A689&lt;&gt;"",IF(MOD($D689,'Project Description'!$B$7)=0,'Project Description'!$B$7,MOD($D689,'Project Description'!$B$7)),"")</f>
        <v/>
      </c>
      <c r="H689" s="0" t="str">
        <f aca="false">IF($A689&lt;&gt;"",IF(MOD($D689,'Project Description'!$B$8)=0,'Project Description'!$B$8,MOD($D689,'Project Description'!$B$8)),"")</f>
        <v/>
      </c>
      <c r="I689" s="0" t="str">
        <f aca="false">IF($A689&lt;&gt;"",ROUNDUP($C689/'Project Description'!$B$9,0),"")</f>
        <v/>
      </c>
      <c r="J689" s="0" t="str">
        <f aca="false">IF($A689&lt;&gt;"",IF(MOD($A689,'Project Description'!$B$19)=0,'Project Description'!$B$19,MOD($A689,'Project Description'!$B$19)),"")</f>
        <v/>
      </c>
      <c r="K689" s="16" t="str">
        <f aca="false">IF($A689&lt;&gt;"",ROUNDUP(D689/'Project Description'!$B$7,0),"")</f>
        <v/>
      </c>
      <c r="L689" s="0" t="str">
        <f aca="false">IF($A689&lt;&gt;"",(K689-1)*'Project Description'!$B$17+I689,"")</f>
        <v/>
      </c>
      <c r="M689" s="0" t="str">
        <f aca="false">IF($A689&lt;&gt;"",($G689-1)*'Project Description'!$B$9+$F689,"")</f>
        <v/>
      </c>
      <c r="N689" s="0" t="str">
        <f aca="false">IF($A689&lt;&gt;"",IF(VLOOKUP($B689,LineNames!$A$2:$C$111,3,0)="Yes",1,0),"")</f>
        <v/>
      </c>
      <c r="O689" s="0" t="str">
        <f aca="false">IF($A689&lt;&gt;"",($H689-1)*'Project Description'!$B$10+$C689,"")</f>
        <v/>
      </c>
    </row>
    <row collapsed="false" customFormat="false" customHeight="true" hidden="false" ht="13.3" outlineLevel="0" r="690">
      <c r="A690" s="0" t="str">
        <f aca="false">IF(d110cc_csv!$A690&lt;&gt;"",d110cc_csv!$A690,"")</f>
        <v/>
      </c>
      <c r="B690" s="0" t="str">
        <f aca="false">IF($A690&lt;&gt;"",d110cc_csv!$C690,"")</f>
        <v/>
      </c>
      <c r="C690" s="0" t="str">
        <f aca="false">IF($A690&lt;&gt;"",d110cc_csv!$D690,"")</f>
        <v/>
      </c>
      <c r="D690" s="0" t="str">
        <f aca="false">IF($A690&lt;&gt;"",d110cc_csv!$E690,"")</f>
        <v/>
      </c>
      <c r="E690" s="0" t="str">
        <f aca="false">IF($A690&lt;&gt;"",d110cc_csv!$F690,"")</f>
        <v/>
      </c>
      <c r="F690" s="0" t="str">
        <f aca="false">IF($A690&lt;&gt;"",IF(MOD($C690,'Project Description'!$B$9)=0,'Project Description'!$B$9,MOD($C690,'Project Description'!$B$9)),"")</f>
        <v/>
      </c>
      <c r="G690" s="0" t="str">
        <f aca="false">IF($A690&lt;&gt;"",IF(MOD($D690,'Project Description'!$B$7)=0,'Project Description'!$B$7,MOD($D690,'Project Description'!$B$7)),"")</f>
        <v/>
      </c>
      <c r="H690" s="0" t="str">
        <f aca="false">IF($A690&lt;&gt;"",IF(MOD($D690,'Project Description'!$B$8)=0,'Project Description'!$B$8,MOD($D690,'Project Description'!$B$8)),"")</f>
        <v/>
      </c>
      <c r="I690" s="0" t="str">
        <f aca="false">IF($A690&lt;&gt;"",ROUNDUP($C690/'Project Description'!$B$9,0),"")</f>
        <v/>
      </c>
      <c r="J690" s="0" t="str">
        <f aca="false">IF($A690&lt;&gt;"",IF(MOD($A690,'Project Description'!$B$19)=0,'Project Description'!$B$19,MOD($A690,'Project Description'!$B$19)),"")</f>
        <v/>
      </c>
      <c r="K690" s="16" t="str">
        <f aca="false">IF($A690&lt;&gt;"",ROUNDUP(D690/'Project Description'!$B$7,0),"")</f>
        <v/>
      </c>
      <c r="L690" s="0" t="str">
        <f aca="false">IF($A690&lt;&gt;"",(K690-1)*'Project Description'!$B$17+I690,"")</f>
        <v/>
      </c>
      <c r="M690" s="0" t="str">
        <f aca="false">IF($A690&lt;&gt;"",($G690-1)*'Project Description'!$B$9+$F690,"")</f>
        <v/>
      </c>
      <c r="N690" s="0" t="str">
        <f aca="false">IF($A690&lt;&gt;"",IF(VLOOKUP($B690,LineNames!$A$2:$C$111,3,0)="Yes",1,0),"")</f>
        <v/>
      </c>
      <c r="O690" s="0" t="str">
        <f aca="false">IF($A690&lt;&gt;"",($H690-1)*'Project Description'!$B$10+$C690,"")</f>
        <v/>
      </c>
    </row>
    <row collapsed="false" customFormat="false" customHeight="true" hidden="false" ht="13.3" outlineLevel="0" r="691">
      <c r="A691" s="0" t="str">
        <f aca="false">IF(d110cc_csv!$A691&lt;&gt;"",d110cc_csv!$A691,"")</f>
        <v/>
      </c>
      <c r="B691" s="0" t="str">
        <f aca="false">IF($A691&lt;&gt;"",d110cc_csv!$C691,"")</f>
        <v/>
      </c>
      <c r="C691" s="0" t="str">
        <f aca="false">IF($A691&lt;&gt;"",d110cc_csv!$D691,"")</f>
        <v/>
      </c>
      <c r="D691" s="0" t="str">
        <f aca="false">IF($A691&lt;&gt;"",d110cc_csv!$E691,"")</f>
        <v/>
      </c>
      <c r="E691" s="0" t="str">
        <f aca="false">IF($A691&lt;&gt;"",d110cc_csv!$F691,"")</f>
        <v/>
      </c>
      <c r="F691" s="0" t="str">
        <f aca="false">IF($A691&lt;&gt;"",IF(MOD($C691,'Project Description'!$B$9)=0,'Project Description'!$B$9,MOD($C691,'Project Description'!$B$9)),"")</f>
        <v/>
      </c>
      <c r="G691" s="0" t="str">
        <f aca="false">IF($A691&lt;&gt;"",IF(MOD($D691,'Project Description'!$B$7)=0,'Project Description'!$B$7,MOD($D691,'Project Description'!$B$7)),"")</f>
        <v/>
      </c>
      <c r="H691" s="0" t="str">
        <f aca="false">IF($A691&lt;&gt;"",IF(MOD($D691,'Project Description'!$B$8)=0,'Project Description'!$B$8,MOD($D691,'Project Description'!$B$8)),"")</f>
        <v/>
      </c>
      <c r="I691" s="0" t="str">
        <f aca="false">IF($A691&lt;&gt;"",ROUNDUP($C691/'Project Description'!$B$9,0),"")</f>
        <v/>
      </c>
      <c r="J691" s="0" t="str">
        <f aca="false">IF($A691&lt;&gt;"",IF(MOD($A691,'Project Description'!$B$19)=0,'Project Description'!$B$19,MOD($A691,'Project Description'!$B$19)),"")</f>
        <v/>
      </c>
      <c r="K691" s="16" t="str">
        <f aca="false">IF($A691&lt;&gt;"",ROUNDUP(D691/'Project Description'!$B$7,0),"")</f>
        <v/>
      </c>
      <c r="L691" s="0" t="str">
        <f aca="false">IF($A691&lt;&gt;"",(K691-1)*'Project Description'!$B$17+I691,"")</f>
        <v/>
      </c>
      <c r="M691" s="0" t="str">
        <f aca="false">IF($A691&lt;&gt;"",($G691-1)*'Project Description'!$B$9+$F691,"")</f>
        <v/>
      </c>
      <c r="N691" s="0" t="str">
        <f aca="false">IF($A691&lt;&gt;"",IF(VLOOKUP($B691,LineNames!$A$2:$C$111,3,0)="Yes",1,0),"")</f>
        <v/>
      </c>
      <c r="O691" s="0" t="str">
        <f aca="false">IF($A691&lt;&gt;"",($H691-1)*'Project Description'!$B$10+$C691,"")</f>
        <v/>
      </c>
    </row>
    <row collapsed="false" customFormat="false" customHeight="true" hidden="false" ht="13.3" outlineLevel="0" r="692">
      <c r="A692" s="0" t="str">
        <f aca="false">IF(d110cc_csv!$A692&lt;&gt;"",d110cc_csv!$A692,"")</f>
        <v/>
      </c>
      <c r="B692" s="0" t="str">
        <f aca="false">IF($A692&lt;&gt;"",d110cc_csv!$C692,"")</f>
        <v/>
      </c>
      <c r="C692" s="0" t="str">
        <f aca="false">IF($A692&lt;&gt;"",d110cc_csv!$D692,"")</f>
        <v/>
      </c>
      <c r="D692" s="0" t="str">
        <f aca="false">IF($A692&lt;&gt;"",d110cc_csv!$E692,"")</f>
        <v/>
      </c>
      <c r="E692" s="0" t="str">
        <f aca="false">IF($A692&lt;&gt;"",d110cc_csv!$F692,"")</f>
        <v/>
      </c>
      <c r="F692" s="0" t="str">
        <f aca="false">IF($A692&lt;&gt;"",IF(MOD($C692,'Project Description'!$B$9)=0,'Project Description'!$B$9,MOD($C692,'Project Description'!$B$9)),"")</f>
        <v/>
      </c>
      <c r="G692" s="0" t="str">
        <f aca="false">IF($A692&lt;&gt;"",IF(MOD($D692,'Project Description'!$B$7)=0,'Project Description'!$B$7,MOD($D692,'Project Description'!$B$7)),"")</f>
        <v/>
      </c>
      <c r="H692" s="0" t="str">
        <f aca="false">IF($A692&lt;&gt;"",IF(MOD($D692,'Project Description'!$B$8)=0,'Project Description'!$B$8,MOD($D692,'Project Description'!$B$8)),"")</f>
        <v/>
      </c>
      <c r="I692" s="0" t="str">
        <f aca="false">IF($A692&lt;&gt;"",ROUNDUP($C692/'Project Description'!$B$9,0),"")</f>
        <v/>
      </c>
      <c r="J692" s="0" t="str">
        <f aca="false">IF($A692&lt;&gt;"",IF(MOD($A692,'Project Description'!$B$19)=0,'Project Description'!$B$19,MOD($A692,'Project Description'!$B$19)),"")</f>
        <v/>
      </c>
      <c r="K692" s="16" t="str">
        <f aca="false">IF($A692&lt;&gt;"",ROUNDUP(D692/'Project Description'!$B$7,0),"")</f>
        <v/>
      </c>
      <c r="L692" s="0" t="str">
        <f aca="false">IF($A692&lt;&gt;"",(K692-1)*'Project Description'!$B$17+I692,"")</f>
        <v/>
      </c>
      <c r="M692" s="0" t="str">
        <f aca="false">IF($A692&lt;&gt;"",($G692-1)*'Project Description'!$B$9+$F692,"")</f>
        <v/>
      </c>
      <c r="N692" s="0" t="str">
        <f aca="false">IF($A692&lt;&gt;"",IF(VLOOKUP($B692,LineNames!$A$2:$C$111,3,0)="Yes",1,0),"")</f>
        <v/>
      </c>
      <c r="O692" s="0" t="str">
        <f aca="false">IF($A692&lt;&gt;"",($H692-1)*'Project Description'!$B$10+$C692,"")</f>
        <v/>
      </c>
    </row>
    <row collapsed="false" customFormat="false" customHeight="true" hidden="false" ht="13.3" outlineLevel="0" r="693">
      <c r="A693" s="0" t="str">
        <f aca="false">IF(d110cc_csv!$A693&lt;&gt;"",d110cc_csv!$A693,"")</f>
        <v/>
      </c>
      <c r="B693" s="0" t="str">
        <f aca="false">IF($A693&lt;&gt;"",d110cc_csv!$C693,"")</f>
        <v/>
      </c>
      <c r="C693" s="0" t="str">
        <f aca="false">IF($A693&lt;&gt;"",d110cc_csv!$D693,"")</f>
        <v/>
      </c>
      <c r="D693" s="0" t="str">
        <f aca="false">IF($A693&lt;&gt;"",d110cc_csv!$E693,"")</f>
        <v/>
      </c>
      <c r="E693" s="0" t="str">
        <f aca="false">IF($A693&lt;&gt;"",d110cc_csv!$F693,"")</f>
        <v/>
      </c>
      <c r="F693" s="0" t="str">
        <f aca="false">IF($A693&lt;&gt;"",IF(MOD($C693,'Project Description'!$B$9)=0,'Project Description'!$B$9,MOD($C693,'Project Description'!$B$9)),"")</f>
        <v/>
      </c>
      <c r="G693" s="0" t="str">
        <f aca="false">IF($A693&lt;&gt;"",IF(MOD($D693,'Project Description'!$B$7)=0,'Project Description'!$B$7,MOD($D693,'Project Description'!$B$7)),"")</f>
        <v/>
      </c>
      <c r="H693" s="0" t="str">
        <f aca="false">IF($A693&lt;&gt;"",IF(MOD($D693,'Project Description'!$B$8)=0,'Project Description'!$B$8,MOD($D693,'Project Description'!$B$8)),"")</f>
        <v/>
      </c>
      <c r="I693" s="0" t="str">
        <f aca="false">IF($A693&lt;&gt;"",ROUNDUP($C693/'Project Description'!$B$9,0),"")</f>
        <v/>
      </c>
      <c r="J693" s="0" t="str">
        <f aca="false">IF($A693&lt;&gt;"",IF(MOD($A693,'Project Description'!$B$19)=0,'Project Description'!$B$19,MOD($A693,'Project Description'!$B$19)),"")</f>
        <v/>
      </c>
      <c r="K693" s="16" t="str">
        <f aca="false">IF($A693&lt;&gt;"",ROUNDUP(D693/'Project Description'!$B$7,0),"")</f>
        <v/>
      </c>
      <c r="L693" s="0" t="str">
        <f aca="false">IF($A693&lt;&gt;"",(K693-1)*'Project Description'!$B$17+I693,"")</f>
        <v/>
      </c>
      <c r="M693" s="0" t="str">
        <f aca="false">IF($A693&lt;&gt;"",($G693-1)*'Project Description'!$B$9+$F693,"")</f>
        <v/>
      </c>
      <c r="N693" s="0" t="str">
        <f aca="false">IF($A693&lt;&gt;"",IF(VLOOKUP($B693,LineNames!$A$2:$C$111,3,0)="Yes",1,0),"")</f>
        <v/>
      </c>
      <c r="O693" s="0" t="str">
        <f aca="false">IF($A693&lt;&gt;"",($H693-1)*'Project Description'!$B$10+$C693,"")</f>
        <v/>
      </c>
    </row>
    <row collapsed="false" customFormat="false" customHeight="true" hidden="false" ht="13.3" outlineLevel="0" r="694">
      <c r="A694" s="0" t="str">
        <f aca="false">IF(d110cc_csv!$A694&lt;&gt;"",d110cc_csv!$A694,"")</f>
        <v/>
      </c>
      <c r="B694" s="0" t="str">
        <f aca="false">IF($A694&lt;&gt;"",d110cc_csv!$C694,"")</f>
        <v/>
      </c>
      <c r="C694" s="0" t="str">
        <f aca="false">IF($A694&lt;&gt;"",d110cc_csv!$D694,"")</f>
        <v/>
      </c>
      <c r="D694" s="0" t="str">
        <f aca="false">IF($A694&lt;&gt;"",d110cc_csv!$E694,"")</f>
        <v/>
      </c>
      <c r="E694" s="0" t="str">
        <f aca="false">IF($A694&lt;&gt;"",d110cc_csv!$F694,"")</f>
        <v/>
      </c>
      <c r="F694" s="0" t="str">
        <f aca="false">IF($A694&lt;&gt;"",IF(MOD($C694,'Project Description'!$B$9)=0,'Project Description'!$B$9,MOD($C694,'Project Description'!$B$9)),"")</f>
        <v/>
      </c>
      <c r="G694" s="0" t="str">
        <f aca="false">IF($A694&lt;&gt;"",IF(MOD($D694,'Project Description'!$B$7)=0,'Project Description'!$B$7,MOD($D694,'Project Description'!$B$7)),"")</f>
        <v/>
      </c>
      <c r="H694" s="0" t="str">
        <f aca="false">IF($A694&lt;&gt;"",IF(MOD($D694,'Project Description'!$B$8)=0,'Project Description'!$B$8,MOD($D694,'Project Description'!$B$8)),"")</f>
        <v/>
      </c>
      <c r="I694" s="0" t="str">
        <f aca="false">IF($A694&lt;&gt;"",ROUNDUP($C694/'Project Description'!$B$9,0),"")</f>
        <v/>
      </c>
      <c r="J694" s="0" t="str">
        <f aca="false">IF($A694&lt;&gt;"",IF(MOD($A694,'Project Description'!$B$19)=0,'Project Description'!$B$19,MOD($A694,'Project Description'!$B$19)),"")</f>
        <v/>
      </c>
      <c r="K694" s="16" t="str">
        <f aca="false">IF($A694&lt;&gt;"",ROUNDUP(D694/'Project Description'!$B$7,0),"")</f>
        <v/>
      </c>
      <c r="L694" s="0" t="str">
        <f aca="false">IF($A694&lt;&gt;"",(K694-1)*'Project Description'!$B$17+I694,"")</f>
        <v/>
      </c>
      <c r="M694" s="0" t="str">
        <f aca="false">IF($A694&lt;&gt;"",($G694-1)*'Project Description'!$B$9+$F694,"")</f>
        <v/>
      </c>
      <c r="N694" s="0" t="str">
        <f aca="false">IF($A694&lt;&gt;"",IF(VLOOKUP($B694,LineNames!$A$2:$C$111,3,0)="Yes",1,0),"")</f>
        <v/>
      </c>
      <c r="O694" s="0" t="str">
        <f aca="false">IF($A694&lt;&gt;"",($H694-1)*'Project Description'!$B$10+$C694,"")</f>
        <v/>
      </c>
    </row>
    <row collapsed="false" customFormat="false" customHeight="true" hidden="false" ht="13.3" outlineLevel="0" r="695">
      <c r="A695" s="0" t="str">
        <f aca="false">IF(d110cc_csv!$A695&lt;&gt;"",d110cc_csv!$A695,"")</f>
        <v/>
      </c>
      <c r="B695" s="0" t="str">
        <f aca="false">IF($A695&lt;&gt;"",d110cc_csv!$C695,"")</f>
        <v/>
      </c>
      <c r="C695" s="0" t="str">
        <f aca="false">IF($A695&lt;&gt;"",d110cc_csv!$D695,"")</f>
        <v/>
      </c>
      <c r="D695" s="0" t="str">
        <f aca="false">IF($A695&lt;&gt;"",d110cc_csv!$E695,"")</f>
        <v/>
      </c>
      <c r="E695" s="0" t="str">
        <f aca="false">IF($A695&lt;&gt;"",d110cc_csv!$F695,"")</f>
        <v/>
      </c>
      <c r="F695" s="0" t="str">
        <f aca="false">IF($A695&lt;&gt;"",IF(MOD($C695,'Project Description'!$B$9)=0,'Project Description'!$B$9,MOD($C695,'Project Description'!$B$9)),"")</f>
        <v/>
      </c>
      <c r="G695" s="0" t="str">
        <f aca="false">IF($A695&lt;&gt;"",IF(MOD($D695,'Project Description'!$B$7)=0,'Project Description'!$B$7,MOD($D695,'Project Description'!$B$7)),"")</f>
        <v/>
      </c>
      <c r="H695" s="0" t="str">
        <f aca="false">IF($A695&lt;&gt;"",IF(MOD($D695,'Project Description'!$B$8)=0,'Project Description'!$B$8,MOD($D695,'Project Description'!$B$8)),"")</f>
        <v/>
      </c>
      <c r="I695" s="0" t="str">
        <f aca="false">IF($A695&lt;&gt;"",ROUNDUP($C695/'Project Description'!$B$9,0),"")</f>
        <v/>
      </c>
      <c r="J695" s="0" t="str">
        <f aca="false">IF($A695&lt;&gt;"",IF(MOD($A695,'Project Description'!$B$19)=0,'Project Description'!$B$19,MOD($A695,'Project Description'!$B$19)),"")</f>
        <v/>
      </c>
      <c r="K695" s="16" t="str">
        <f aca="false">IF($A695&lt;&gt;"",ROUNDUP(D695/'Project Description'!$B$7,0),"")</f>
        <v/>
      </c>
      <c r="L695" s="0" t="str">
        <f aca="false">IF($A695&lt;&gt;"",(K695-1)*'Project Description'!$B$17+I695,"")</f>
        <v/>
      </c>
      <c r="M695" s="0" t="str">
        <f aca="false">IF($A695&lt;&gt;"",($G695-1)*'Project Description'!$B$9+$F695,"")</f>
        <v/>
      </c>
      <c r="N695" s="0" t="str">
        <f aca="false">IF($A695&lt;&gt;"",IF(VLOOKUP($B695,LineNames!$A$2:$C$111,3,0)="Yes",1,0),"")</f>
        <v/>
      </c>
      <c r="O695" s="0" t="str">
        <f aca="false">IF($A695&lt;&gt;"",($H695-1)*'Project Description'!$B$10+$C695,"")</f>
        <v/>
      </c>
    </row>
    <row collapsed="false" customFormat="false" customHeight="true" hidden="false" ht="13.3" outlineLevel="0" r="696">
      <c r="A696" s="0" t="str">
        <f aca="false">IF(d110cc_csv!$A696&lt;&gt;"",d110cc_csv!$A696,"")</f>
        <v/>
      </c>
      <c r="B696" s="0" t="str">
        <f aca="false">IF($A696&lt;&gt;"",d110cc_csv!$C696,"")</f>
        <v/>
      </c>
      <c r="C696" s="0" t="str">
        <f aca="false">IF($A696&lt;&gt;"",d110cc_csv!$D696,"")</f>
        <v/>
      </c>
      <c r="D696" s="0" t="str">
        <f aca="false">IF($A696&lt;&gt;"",d110cc_csv!$E696,"")</f>
        <v/>
      </c>
      <c r="E696" s="0" t="str">
        <f aca="false">IF($A696&lt;&gt;"",d110cc_csv!$F696,"")</f>
        <v/>
      </c>
      <c r="F696" s="0" t="str">
        <f aca="false">IF($A696&lt;&gt;"",IF(MOD($C696,'Project Description'!$B$9)=0,'Project Description'!$B$9,MOD($C696,'Project Description'!$B$9)),"")</f>
        <v/>
      </c>
      <c r="G696" s="0" t="str">
        <f aca="false">IF($A696&lt;&gt;"",IF(MOD($D696,'Project Description'!$B$7)=0,'Project Description'!$B$7,MOD($D696,'Project Description'!$B$7)),"")</f>
        <v/>
      </c>
      <c r="H696" s="0" t="str">
        <f aca="false">IF($A696&lt;&gt;"",IF(MOD($D696,'Project Description'!$B$8)=0,'Project Description'!$B$8,MOD($D696,'Project Description'!$B$8)),"")</f>
        <v/>
      </c>
      <c r="I696" s="0" t="str">
        <f aca="false">IF($A696&lt;&gt;"",ROUNDUP($C696/'Project Description'!$B$9,0),"")</f>
        <v/>
      </c>
      <c r="J696" s="0" t="str">
        <f aca="false">IF($A696&lt;&gt;"",IF(MOD($A696,'Project Description'!$B$19)=0,'Project Description'!$B$19,MOD($A696,'Project Description'!$B$19)),"")</f>
        <v/>
      </c>
      <c r="K696" s="16" t="str">
        <f aca="false">IF($A696&lt;&gt;"",ROUNDUP(D696/'Project Description'!$B$7,0),"")</f>
        <v/>
      </c>
      <c r="L696" s="0" t="str">
        <f aca="false">IF($A696&lt;&gt;"",(K696-1)*'Project Description'!$B$17+I696,"")</f>
        <v/>
      </c>
      <c r="M696" s="0" t="str">
        <f aca="false">IF($A696&lt;&gt;"",($G696-1)*'Project Description'!$B$9+$F696,"")</f>
        <v/>
      </c>
      <c r="N696" s="0" t="str">
        <f aca="false">IF($A696&lt;&gt;"",IF(VLOOKUP($B696,LineNames!$A$2:$C$111,3,0)="Yes",1,0),"")</f>
        <v/>
      </c>
      <c r="O696" s="0" t="str">
        <f aca="false">IF($A696&lt;&gt;"",($H696-1)*'Project Description'!$B$10+$C696,"")</f>
        <v/>
      </c>
    </row>
    <row collapsed="false" customFormat="false" customHeight="true" hidden="false" ht="13.3" outlineLevel="0" r="697">
      <c r="A697" s="0" t="str">
        <f aca="false">IF(d110cc_csv!$A697&lt;&gt;"",d110cc_csv!$A697,"")</f>
        <v/>
      </c>
      <c r="B697" s="0" t="str">
        <f aca="false">IF($A697&lt;&gt;"",d110cc_csv!$C697,"")</f>
        <v/>
      </c>
      <c r="C697" s="0" t="str">
        <f aca="false">IF($A697&lt;&gt;"",d110cc_csv!$D697,"")</f>
        <v/>
      </c>
      <c r="D697" s="0" t="str">
        <f aca="false">IF($A697&lt;&gt;"",d110cc_csv!$E697,"")</f>
        <v/>
      </c>
      <c r="E697" s="0" t="str">
        <f aca="false">IF($A697&lt;&gt;"",d110cc_csv!$F697,"")</f>
        <v/>
      </c>
      <c r="F697" s="0" t="str">
        <f aca="false">IF($A697&lt;&gt;"",IF(MOD($C697,'Project Description'!$B$9)=0,'Project Description'!$B$9,MOD($C697,'Project Description'!$B$9)),"")</f>
        <v/>
      </c>
      <c r="G697" s="0" t="str">
        <f aca="false">IF($A697&lt;&gt;"",IF(MOD($D697,'Project Description'!$B$7)=0,'Project Description'!$B$7,MOD($D697,'Project Description'!$B$7)),"")</f>
        <v/>
      </c>
      <c r="H697" s="0" t="str">
        <f aca="false">IF($A697&lt;&gt;"",IF(MOD($D697,'Project Description'!$B$8)=0,'Project Description'!$B$8,MOD($D697,'Project Description'!$B$8)),"")</f>
        <v/>
      </c>
      <c r="I697" s="0" t="str">
        <f aca="false">IF($A697&lt;&gt;"",ROUNDUP($C697/'Project Description'!$B$9,0),"")</f>
        <v/>
      </c>
      <c r="J697" s="0" t="str">
        <f aca="false">IF($A697&lt;&gt;"",IF(MOD($A697,'Project Description'!$B$19)=0,'Project Description'!$B$19,MOD($A697,'Project Description'!$B$19)),"")</f>
        <v/>
      </c>
      <c r="K697" s="16" t="str">
        <f aca="false">IF($A697&lt;&gt;"",ROUNDUP(D697/'Project Description'!$B$7,0),"")</f>
        <v/>
      </c>
      <c r="L697" s="0" t="str">
        <f aca="false">IF($A697&lt;&gt;"",(K697-1)*'Project Description'!$B$17+I697,"")</f>
        <v/>
      </c>
      <c r="M697" s="0" t="str">
        <f aca="false">IF($A697&lt;&gt;"",($G697-1)*'Project Description'!$B$9+$F697,"")</f>
        <v/>
      </c>
      <c r="N697" s="0" t="str">
        <f aca="false">IF($A697&lt;&gt;"",IF(VLOOKUP($B697,LineNames!$A$2:$C$111,3,0)="Yes",1,0),"")</f>
        <v/>
      </c>
      <c r="O697" s="0" t="str">
        <f aca="false">IF($A697&lt;&gt;"",($H697-1)*'Project Description'!$B$10+$C697,"")</f>
        <v/>
      </c>
    </row>
    <row collapsed="false" customFormat="false" customHeight="true" hidden="false" ht="13.3" outlineLevel="0" r="698">
      <c r="A698" s="0" t="str">
        <f aca="false">IF(d110cc_csv!$A698&lt;&gt;"",d110cc_csv!$A698,"")</f>
        <v/>
      </c>
      <c r="B698" s="0" t="str">
        <f aca="false">IF($A698&lt;&gt;"",d110cc_csv!$C698,"")</f>
        <v/>
      </c>
      <c r="C698" s="0" t="str">
        <f aca="false">IF($A698&lt;&gt;"",d110cc_csv!$D698,"")</f>
        <v/>
      </c>
      <c r="D698" s="0" t="str">
        <f aca="false">IF($A698&lt;&gt;"",d110cc_csv!$E698,"")</f>
        <v/>
      </c>
      <c r="E698" s="0" t="str">
        <f aca="false">IF($A698&lt;&gt;"",d110cc_csv!$F698,"")</f>
        <v/>
      </c>
      <c r="F698" s="0" t="str">
        <f aca="false">IF($A698&lt;&gt;"",IF(MOD($C698,'Project Description'!$B$9)=0,'Project Description'!$B$9,MOD($C698,'Project Description'!$B$9)),"")</f>
        <v/>
      </c>
      <c r="G698" s="0" t="str">
        <f aca="false">IF($A698&lt;&gt;"",IF(MOD($D698,'Project Description'!$B$7)=0,'Project Description'!$B$7,MOD($D698,'Project Description'!$B$7)),"")</f>
        <v/>
      </c>
      <c r="H698" s="0" t="str">
        <f aca="false">IF($A698&lt;&gt;"",IF(MOD($D698,'Project Description'!$B$8)=0,'Project Description'!$B$8,MOD($D698,'Project Description'!$B$8)),"")</f>
        <v/>
      </c>
      <c r="I698" s="0" t="str">
        <f aca="false">IF($A698&lt;&gt;"",ROUNDUP($C698/'Project Description'!$B$9,0),"")</f>
        <v/>
      </c>
      <c r="J698" s="0" t="str">
        <f aca="false">IF($A698&lt;&gt;"",IF(MOD($A698,'Project Description'!$B$19)=0,'Project Description'!$B$19,MOD($A698,'Project Description'!$B$19)),"")</f>
        <v/>
      </c>
      <c r="K698" s="16" t="str">
        <f aca="false">IF($A698&lt;&gt;"",ROUNDUP(D698/'Project Description'!$B$7,0),"")</f>
        <v/>
      </c>
      <c r="L698" s="0" t="str">
        <f aca="false">IF($A698&lt;&gt;"",(K698-1)*'Project Description'!$B$17+I698,"")</f>
        <v/>
      </c>
      <c r="M698" s="0" t="str">
        <f aca="false">IF($A698&lt;&gt;"",($G698-1)*'Project Description'!$B$9+$F698,"")</f>
        <v/>
      </c>
      <c r="N698" s="0" t="str">
        <f aca="false">IF($A698&lt;&gt;"",IF(VLOOKUP($B698,LineNames!$A$2:$C$111,3,0)="Yes",1,0),"")</f>
        <v/>
      </c>
      <c r="O698" s="0" t="str">
        <f aca="false">IF($A698&lt;&gt;"",($H698-1)*'Project Description'!$B$10+$C698,"")</f>
        <v/>
      </c>
    </row>
    <row collapsed="false" customFormat="false" customHeight="true" hidden="false" ht="13.3" outlineLevel="0" r="699">
      <c r="A699" s="0" t="str">
        <f aca="false">IF(d110cc_csv!$A699&lt;&gt;"",d110cc_csv!$A699,"")</f>
        <v/>
      </c>
      <c r="B699" s="0" t="str">
        <f aca="false">IF($A699&lt;&gt;"",d110cc_csv!$C699,"")</f>
        <v/>
      </c>
      <c r="C699" s="0" t="str">
        <f aca="false">IF($A699&lt;&gt;"",d110cc_csv!$D699,"")</f>
        <v/>
      </c>
      <c r="D699" s="0" t="str">
        <f aca="false">IF($A699&lt;&gt;"",d110cc_csv!$E699,"")</f>
        <v/>
      </c>
      <c r="E699" s="0" t="str">
        <f aca="false">IF($A699&lt;&gt;"",d110cc_csv!$F699,"")</f>
        <v/>
      </c>
      <c r="F699" s="0" t="str">
        <f aca="false">IF($A699&lt;&gt;"",IF(MOD($C699,'Project Description'!$B$9)=0,'Project Description'!$B$9,MOD($C699,'Project Description'!$B$9)),"")</f>
        <v/>
      </c>
      <c r="G699" s="0" t="str">
        <f aca="false">IF($A699&lt;&gt;"",IF(MOD($D699,'Project Description'!$B$7)=0,'Project Description'!$B$7,MOD($D699,'Project Description'!$B$7)),"")</f>
        <v/>
      </c>
      <c r="H699" s="0" t="str">
        <f aca="false">IF($A699&lt;&gt;"",IF(MOD($D699,'Project Description'!$B$8)=0,'Project Description'!$B$8,MOD($D699,'Project Description'!$B$8)),"")</f>
        <v/>
      </c>
      <c r="I699" s="0" t="str">
        <f aca="false">IF($A699&lt;&gt;"",ROUNDUP($C699/'Project Description'!$B$9,0),"")</f>
        <v/>
      </c>
      <c r="J699" s="0" t="str">
        <f aca="false">IF($A699&lt;&gt;"",IF(MOD($A699,'Project Description'!$B$19)=0,'Project Description'!$B$19,MOD($A699,'Project Description'!$B$19)),"")</f>
        <v/>
      </c>
      <c r="K699" s="16" t="str">
        <f aca="false">IF($A699&lt;&gt;"",ROUNDUP(D699/'Project Description'!$B$7,0),"")</f>
        <v/>
      </c>
      <c r="L699" s="0" t="str">
        <f aca="false">IF($A699&lt;&gt;"",(K699-1)*'Project Description'!$B$17+I699,"")</f>
        <v/>
      </c>
      <c r="M699" s="0" t="str">
        <f aca="false">IF($A699&lt;&gt;"",($G699-1)*'Project Description'!$B$9+$F699,"")</f>
        <v/>
      </c>
      <c r="N699" s="0" t="str">
        <f aca="false">IF($A699&lt;&gt;"",IF(VLOOKUP($B699,LineNames!$A$2:$C$111,3,0)="Yes",1,0),"")</f>
        <v/>
      </c>
      <c r="O699" s="0" t="str">
        <f aca="false">IF($A699&lt;&gt;"",($H699-1)*'Project Description'!$B$10+$C699,"")</f>
        <v/>
      </c>
    </row>
    <row collapsed="false" customFormat="false" customHeight="true" hidden="false" ht="13.3" outlineLevel="0" r="700">
      <c r="A700" s="0" t="str">
        <f aca="false">IF(d110cc_csv!$A700&lt;&gt;"",d110cc_csv!$A700,"")</f>
        <v/>
      </c>
      <c r="B700" s="0" t="str">
        <f aca="false">IF($A700&lt;&gt;"",d110cc_csv!$C700,"")</f>
        <v/>
      </c>
      <c r="C700" s="0" t="str">
        <f aca="false">IF($A700&lt;&gt;"",d110cc_csv!$D700,"")</f>
        <v/>
      </c>
      <c r="D700" s="0" t="str">
        <f aca="false">IF($A700&lt;&gt;"",d110cc_csv!$E700,"")</f>
        <v/>
      </c>
      <c r="E700" s="0" t="str">
        <f aca="false">IF($A700&lt;&gt;"",d110cc_csv!$F700,"")</f>
        <v/>
      </c>
      <c r="F700" s="0" t="str">
        <f aca="false">IF($A700&lt;&gt;"",IF(MOD($C700,'Project Description'!$B$9)=0,'Project Description'!$B$9,MOD($C700,'Project Description'!$B$9)),"")</f>
        <v/>
      </c>
      <c r="G700" s="0" t="str">
        <f aca="false">IF($A700&lt;&gt;"",IF(MOD($D700,'Project Description'!$B$7)=0,'Project Description'!$B$7,MOD($D700,'Project Description'!$B$7)),"")</f>
        <v/>
      </c>
      <c r="H700" s="0" t="str">
        <f aca="false">IF($A700&lt;&gt;"",IF(MOD($D700,'Project Description'!$B$8)=0,'Project Description'!$B$8,MOD($D700,'Project Description'!$B$8)),"")</f>
        <v/>
      </c>
      <c r="I700" s="0" t="str">
        <f aca="false">IF($A700&lt;&gt;"",ROUNDUP($C700/'Project Description'!$B$9,0),"")</f>
        <v/>
      </c>
      <c r="J700" s="0" t="str">
        <f aca="false">IF($A700&lt;&gt;"",IF(MOD($A700,'Project Description'!$B$19)=0,'Project Description'!$B$19,MOD($A700,'Project Description'!$B$19)),"")</f>
        <v/>
      </c>
      <c r="K700" s="16" t="str">
        <f aca="false">IF($A700&lt;&gt;"",ROUNDUP(D700/'Project Description'!$B$7,0),"")</f>
        <v/>
      </c>
      <c r="L700" s="0" t="str">
        <f aca="false">IF($A700&lt;&gt;"",(K700-1)*'Project Description'!$B$17+I700,"")</f>
        <v/>
      </c>
      <c r="M700" s="0" t="str">
        <f aca="false">IF($A700&lt;&gt;"",($G700-1)*'Project Description'!$B$9+$F700,"")</f>
        <v/>
      </c>
      <c r="N700" s="0" t="str">
        <f aca="false">IF($A700&lt;&gt;"",IF(VLOOKUP($B700,LineNames!$A$2:$C$111,3,0)="Yes",1,0),"")</f>
        <v/>
      </c>
      <c r="O700" s="0" t="str">
        <f aca="false">IF($A700&lt;&gt;"",($H700-1)*'Project Description'!$B$10+$C700,"")</f>
        <v/>
      </c>
    </row>
    <row collapsed="false" customFormat="false" customHeight="true" hidden="false" ht="13.3" outlineLevel="0" r="701">
      <c r="A701" s="0" t="str">
        <f aca="false">IF(d110cc_csv!$A701&lt;&gt;"",d110cc_csv!$A701,"")</f>
        <v/>
      </c>
      <c r="B701" s="0" t="str">
        <f aca="false">IF($A701&lt;&gt;"",d110cc_csv!$C701,"")</f>
        <v/>
      </c>
      <c r="C701" s="0" t="str">
        <f aca="false">IF($A701&lt;&gt;"",d110cc_csv!$D701,"")</f>
        <v/>
      </c>
      <c r="D701" s="0" t="str">
        <f aca="false">IF($A701&lt;&gt;"",d110cc_csv!$E701,"")</f>
        <v/>
      </c>
      <c r="E701" s="0" t="str">
        <f aca="false">IF($A701&lt;&gt;"",d110cc_csv!$F701,"")</f>
        <v/>
      </c>
      <c r="F701" s="0" t="str">
        <f aca="false">IF($A701&lt;&gt;"",IF(MOD($C701,'Project Description'!$B$9)=0,'Project Description'!$B$9,MOD($C701,'Project Description'!$B$9)),"")</f>
        <v/>
      </c>
      <c r="G701" s="0" t="str">
        <f aca="false">IF($A701&lt;&gt;"",IF(MOD($D701,'Project Description'!$B$7)=0,'Project Description'!$B$7,MOD($D701,'Project Description'!$B$7)),"")</f>
        <v/>
      </c>
      <c r="H701" s="0" t="str">
        <f aca="false">IF($A701&lt;&gt;"",IF(MOD($D701,'Project Description'!$B$8)=0,'Project Description'!$B$8,MOD($D701,'Project Description'!$B$8)),"")</f>
        <v/>
      </c>
      <c r="I701" s="0" t="str">
        <f aca="false">IF($A701&lt;&gt;"",ROUNDUP($C701/'Project Description'!$B$9,0),"")</f>
        <v/>
      </c>
      <c r="J701" s="0" t="str">
        <f aca="false">IF($A701&lt;&gt;"",IF(MOD($A701,'Project Description'!$B$19)=0,'Project Description'!$B$19,MOD($A701,'Project Description'!$B$19)),"")</f>
        <v/>
      </c>
      <c r="K701" s="16" t="str">
        <f aca="false">IF($A701&lt;&gt;"",ROUNDUP(D701/'Project Description'!$B$7,0),"")</f>
        <v/>
      </c>
      <c r="L701" s="0" t="str">
        <f aca="false">IF($A701&lt;&gt;"",(K701-1)*'Project Description'!$B$17+I701,"")</f>
        <v/>
      </c>
      <c r="M701" s="0" t="str">
        <f aca="false">IF($A701&lt;&gt;"",($G701-1)*'Project Description'!$B$9+$F701,"")</f>
        <v/>
      </c>
      <c r="N701" s="0" t="str">
        <f aca="false">IF($A701&lt;&gt;"",IF(VLOOKUP($B701,LineNames!$A$2:$C$111,3,0)="Yes",1,0),"")</f>
        <v/>
      </c>
      <c r="O701" s="0" t="str">
        <f aca="false">IF($A701&lt;&gt;"",($H701-1)*'Project Description'!$B$10+$C701,"")</f>
        <v/>
      </c>
    </row>
    <row collapsed="false" customFormat="false" customHeight="true" hidden="false" ht="13.3" outlineLevel="0" r="702">
      <c r="A702" s="0" t="str">
        <f aca="false">IF(d110cc_csv!$A702&lt;&gt;"",d110cc_csv!$A702,"")</f>
        <v/>
      </c>
      <c r="B702" s="0" t="str">
        <f aca="false">IF($A702&lt;&gt;"",d110cc_csv!$C702,"")</f>
        <v/>
      </c>
      <c r="C702" s="0" t="str">
        <f aca="false">IF($A702&lt;&gt;"",d110cc_csv!$D702,"")</f>
        <v/>
      </c>
      <c r="D702" s="0" t="str">
        <f aca="false">IF($A702&lt;&gt;"",d110cc_csv!$E702,"")</f>
        <v/>
      </c>
      <c r="E702" s="0" t="str">
        <f aca="false">IF($A702&lt;&gt;"",d110cc_csv!$F702,"")</f>
        <v/>
      </c>
      <c r="F702" s="0" t="str">
        <f aca="false">IF($A702&lt;&gt;"",IF(MOD($C702,'Project Description'!$B$9)=0,'Project Description'!$B$9,MOD($C702,'Project Description'!$B$9)),"")</f>
        <v/>
      </c>
      <c r="G702" s="0" t="str">
        <f aca="false">IF($A702&lt;&gt;"",IF(MOD($D702,'Project Description'!$B$7)=0,'Project Description'!$B$7,MOD($D702,'Project Description'!$B$7)),"")</f>
        <v/>
      </c>
      <c r="H702" s="0" t="str">
        <f aca="false">IF($A702&lt;&gt;"",IF(MOD($D702,'Project Description'!$B$8)=0,'Project Description'!$B$8,MOD($D702,'Project Description'!$B$8)),"")</f>
        <v/>
      </c>
      <c r="I702" s="0" t="str">
        <f aca="false">IF($A702&lt;&gt;"",ROUNDUP($C702/'Project Description'!$B$9,0),"")</f>
        <v/>
      </c>
      <c r="J702" s="0" t="str">
        <f aca="false">IF($A702&lt;&gt;"",IF(MOD($A702,'Project Description'!$B$19)=0,'Project Description'!$B$19,MOD($A702,'Project Description'!$B$19)),"")</f>
        <v/>
      </c>
      <c r="K702" s="16" t="str">
        <f aca="false">IF($A702&lt;&gt;"",ROUNDUP(D702/'Project Description'!$B$7,0),"")</f>
        <v/>
      </c>
      <c r="L702" s="0" t="str">
        <f aca="false">IF($A702&lt;&gt;"",(K702-1)*'Project Description'!$B$17+I702,"")</f>
        <v/>
      </c>
      <c r="M702" s="0" t="str">
        <f aca="false">IF($A702&lt;&gt;"",($G702-1)*'Project Description'!$B$9+$F702,"")</f>
        <v/>
      </c>
      <c r="N702" s="0" t="str">
        <f aca="false">IF($A702&lt;&gt;"",IF(VLOOKUP($B702,LineNames!$A$2:$C$111,3,0)="Yes",1,0),"")</f>
        <v/>
      </c>
      <c r="O702" s="0" t="str">
        <f aca="false">IF($A702&lt;&gt;"",($H702-1)*'Project Description'!$B$10+$C702,"")</f>
        <v/>
      </c>
    </row>
    <row collapsed="false" customFormat="false" customHeight="true" hidden="false" ht="13.3" outlineLevel="0" r="703">
      <c r="A703" s="0" t="str">
        <f aca="false">IF(d110cc_csv!$A703&lt;&gt;"",d110cc_csv!$A703,"")</f>
        <v/>
      </c>
      <c r="B703" s="0" t="str">
        <f aca="false">IF($A703&lt;&gt;"",d110cc_csv!$C703,"")</f>
        <v/>
      </c>
      <c r="C703" s="0" t="str">
        <f aca="false">IF($A703&lt;&gt;"",d110cc_csv!$D703,"")</f>
        <v/>
      </c>
      <c r="D703" s="0" t="str">
        <f aca="false">IF($A703&lt;&gt;"",d110cc_csv!$E703,"")</f>
        <v/>
      </c>
      <c r="E703" s="0" t="str">
        <f aca="false">IF($A703&lt;&gt;"",d110cc_csv!$F703,"")</f>
        <v/>
      </c>
      <c r="F703" s="0" t="str">
        <f aca="false">IF($A703&lt;&gt;"",IF(MOD($C703,'Project Description'!$B$9)=0,'Project Description'!$B$9,MOD($C703,'Project Description'!$B$9)),"")</f>
        <v/>
      </c>
      <c r="G703" s="0" t="str">
        <f aca="false">IF($A703&lt;&gt;"",IF(MOD($D703,'Project Description'!$B$7)=0,'Project Description'!$B$7,MOD($D703,'Project Description'!$B$7)),"")</f>
        <v/>
      </c>
      <c r="H703" s="0" t="str">
        <f aca="false">IF($A703&lt;&gt;"",IF(MOD($D703,'Project Description'!$B$8)=0,'Project Description'!$B$8,MOD($D703,'Project Description'!$B$8)),"")</f>
        <v/>
      </c>
      <c r="I703" s="0" t="str">
        <f aca="false">IF($A703&lt;&gt;"",ROUNDUP($C703/'Project Description'!$B$9,0),"")</f>
        <v/>
      </c>
      <c r="J703" s="0" t="str">
        <f aca="false">IF($A703&lt;&gt;"",IF(MOD($A703,'Project Description'!$B$19)=0,'Project Description'!$B$19,MOD($A703,'Project Description'!$B$19)),"")</f>
        <v/>
      </c>
      <c r="K703" s="16" t="str">
        <f aca="false">IF($A703&lt;&gt;"",ROUNDUP(D703/'Project Description'!$B$7,0),"")</f>
        <v/>
      </c>
      <c r="L703" s="0" t="str">
        <f aca="false">IF($A703&lt;&gt;"",(K703-1)*'Project Description'!$B$17+I703,"")</f>
        <v/>
      </c>
      <c r="M703" s="0" t="str">
        <f aca="false">IF($A703&lt;&gt;"",($G703-1)*'Project Description'!$B$9+$F703,"")</f>
        <v/>
      </c>
      <c r="N703" s="0" t="str">
        <f aca="false">IF($A703&lt;&gt;"",IF(VLOOKUP($B703,LineNames!$A$2:$C$111,3,0)="Yes",1,0),"")</f>
        <v/>
      </c>
      <c r="O703" s="0" t="str">
        <f aca="false">IF($A703&lt;&gt;"",($H703-1)*'Project Description'!$B$10+$C703,"")</f>
        <v/>
      </c>
    </row>
    <row collapsed="false" customFormat="false" customHeight="true" hidden="false" ht="13.3" outlineLevel="0" r="704">
      <c r="A704" s="0" t="str">
        <f aca="false">IF(d110cc_csv!$A704&lt;&gt;"",d110cc_csv!$A704,"")</f>
        <v/>
      </c>
      <c r="B704" s="0" t="str">
        <f aca="false">IF($A704&lt;&gt;"",d110cc_csv!$C704,"")</f>
        <v/>
      </c>
      <c r="C704" s="0" t="str">
        <f aca="false">IF($A704&lt;&gt;"",d110cc_csv!$D704,"")</f>
        <v/>
      </c>
      <c r="D704" s="0" t="str">
        <f aca="false">IF($A704&lt;&gt;"",d110cc_csv!$E704,"")</f>
        <v/>
      </c>
      <c r="E704" s="0" t="str">
        <f aca="false">IF($A704&lt;&gt;"",d110cc_csv!$F704,"")</f>
        <v/>
      </c>
      <c r="F704" s="0" t="str">
        <f aca="false">IF($A704&lt;&gt;"",IF(MOD($C704,'Project Description'!$B$9)=0,'Project Description'!$B$9,MOD($C704,'Project Description'!$B$9)),"")</f>
        <v/>
      </c>
      <c r="G704" s="0" t="str">
        <f aca="false">IF($A704&lt;&gt;"",IF(MOD($D704,'Project Description'!$B$7)=0,'Project Description'!$B$7,MOD($D704,'Project Description'!$B$7)),"")</f>
        <v/>
      </c>
      <c r="H704" s="0" t="str">
        <f aca="false">IF($A704&lt;&gt;"",IF(MOD($D704,'Project Description'!$B$8)=0,'Project Description'!$B$8,MOD($D704,'Project Description'!$B$8)),"")</f>
        <v/>
      </c>
      <c r="I704" s="0" t="str">
        <f aca="false">IF($A704&lt;&gt;"",ROUNDUP($C704/'Project Description'!$B$9,0),"")</f>
        <v/>
      </c>
      <c r="J704" s="0" t="str">
        <f aca="false">IF($A704&lt;&gt;"",IF(MOD($A704,'Project Description'!$B$19)=0,'Project Description'!$B$19,MOD($A704,'Project Description'!$B$19)),"")</f>
        <v/>
      </c>
      <c r="K704" s="16" t="str">
        <f aca="false">IF($A704&lt;&gt;"",ROUNDUP(D704/'Project Description'!$B$7,0),"")</f>
        <v/>
      </c>
      <c r="L704" s="0" t="str">
        <f aca="false">IF($A704&lt;&gt;"",(K704-1)*'Project Description'!$B$17+I704,"")</f>
        <v/>
      </c>
      <c r="M704" s="0" t="str">
        <f aca="false">IF($A704&lt;&gt;"",($G704-1)*'Project Description'!$B$9+$F704,"")</f>
        <v/>
      </c>
      <c r="N704" s="0" t="str">
        <f aca="false">IF($A704&lt;&gt;"",IF(VLOOKUP($B704,LineNames!$A$2:$C$111,3,0)="Yes",1,0),"")</f>
        <v/>
      </c>
      <c r="O704" s="0" t="str">
        <f aca="false">IF($A704&lt;&gt;"",($H704-1)*'Project Description'!$B$10+$C704,"")</f>
        <v/>
      </c>
    </row>
    <row collapsed="false" customFormat="false" customHeight="true" hidden="false" ht="13.3" outlineLevel="0" r="705">
      <c r="A705" s="0" t="str">
        <f aca="false">IF(d110cc_csv!$A705&lt;&gt;"",d110cc_csv!$A705,"")</f>
        <v/>
      </c>
      <c r="B705" s="0" t="str">
        <f aca="false">IF($A705&lt;&gt;"",d110cc_csv!$C705,"")</f>
        <v/>
      </c>
      <c r="C705" s="0" t="str">
        <f aca="false">IF($A705&lt;&gt;"",d110cc_csv!$D705,"")</f>
        <v/>
      </c>
      <c r="D705" s="0" t="str">
        <f aca="false">IF($A705&lt;&gt;"",d110cc_csv!$E705,"")</f>
        <v/>
      </c>
      <c r="E705" s="0" t="str">
        <f aca="false">IF($A705&lt;&gt;"",d110cc_csv!$F705,"")</f>
        <v/>
      </c>
      <c r="F705" s="0" t="str">
        <f aca="false">IF($A705&lt;&gt;"",IF(MOD($C705,'Project Description'!$B$9)=0,'Project Description'!$B$9,MOD($C705,'Project Description'!$B$9)),"")</f>
        <v/>
      </c>
      <c r="G705" s="0" t="str">
        <f aca="false">IF($A705&lt;&gt;"",IF(MOD($D705,'Project Description'!$B$7)=0,'Project Description'!$B$7,MOD($D705,'Project Description'!$B$7)),"")</f>
        <v/>
      </c>
      <c r="H705" s="0" t="str">
        <f aca="false">IF($A705&lt;&gt;"",IF(MOD($D705,'Project Description'!$B$8)=0,'Project Description'!$B$8,MOD($D705,'Project Description'!$B$8)),"")</f>
        <v/>
      </c>
      <c r="I705" s="0" t="str">
        <f aca="false">IF($A705&lt;&gt;"",ROUNDUP($C705/'Project Description'!$B$9,0),"")</f>
        <v/>
      </c>
      <c r="J705" s="0" t="str">
        <f aca="false">IF($A705&lt;&gt;"",IF(MOD($A705,'Project Description'!$B$19)=0,'Project Description'!$B$19,MOD($A705,'Project Description'!$B$19)),"")</f>
        <v/>
      </c>
      <c r="K705" s="16" t="str">
        <f aca="false">IF($A705&lt;&gt;"",ROUNDUP(D705/'Project Description'!$B$7,0),"")</f>
        <v/>
      </c>
      <c r="L705" s="0" t="str">
        <f aca="false">IF($A705&lt;&gt;"",(K705-1)*'Project Description'!$B$17+I705,"")</f>
        <v/>
      </c>
      <c r="M705" s="0" t="str">
        <f aca="false">IF($A705&lt;&gt;"",($G705-1)*'Project Description'!$B$9+$F705,"")</f>
        <v/>
      </c>
      <c r="N705" s="0" t="str">
        <f aca="false">IF($A705&lt;&gt;"",IF(VLOOKUP($B705,LineNames!$A$2:$C$111,3,0)="Yes",1,0),"")</f>
        <v/>
      </c>
      <c r="O705" s="0" t="str">
        <f aca="false">IF($A705&lt;&gt;"",($H705-1)*'Project Description'!$B$10+$C705,"")</f>
        <v/>
      </c>
    </row>
    <row collapsed="false" customFormat="false" customHeight="true" hidden="false" ht="13.3" outlineLevel="0" r="706">
      <c r="A706" s="0" t="str">
        <f aca="false">IF(d110cc_csv!$A706&lt;&gt;"",d110cc_csv!$A706,"")</f>
        <v/>
      </c>
      <c r="B706" s="0" t="str">
        <f aca="false">IF($A706&lt;&gt;"",d110cc_csv!$C706,"")</f>
        <v/>
      </c>
      <c r="C706" s="0" t="str">
        <f aca="false">IF($A706&lt;&gt;"",d110cc_csv!$D706,"")</f>
        <v/>
      </c>
      <c r="D706" s="0" t="str">
        <f aca="false">IF($A706&lt;&gt;"",d110cc_csv!$E706,"")</f>
        <v/>
      </c>
      <c r="E706" s="0" t="str">
        <f aca="false">IF($A706&lt;&gt;"",d110cc_csv!$F706,"")</f>
        <v/>
      </c>
      <c r="F706" s="0" t="str">
        <f aca="false">IF($A706&lt;&gt;"",IF(MOD($C706,'Project Description'!$B$9)=0,'Project Description'!$B$9,MOD($C706,'Project Description'!$B$9)),"")</f>
        <v/>
      </c>
      <c r="G706" s="0" t="str">
        <f aca="false">IF($A706&lt;&gt;"",IF(MOD($D706,'Project Description'!$B$7)=0,'Project Description'!$B$7,MOD($D706,'Project Description'!$B$7)),"")</f>
        <v/>
      </c>
      <c r="H706" s="0" t="str">
        <f aca="false">IF($A706&lt;&gt;"",IF(MOD($D706,'Project Description'!$B$8)=0,'Project Description'!$B$8,MOD($D706,'Project Description'!$B$8)),"")</f>
        <v/>
      </c>
      <c r="I706" s="0" t="str">
        <f aca="false">IF($A706&lt;&gt;"",ROUNDUP($C706/'Project Description'!$B$9,0),"")</f>
        <v/>
      </c>
      <c r="J706" s="0" t="str">
        <f aca="false">IF($A706&lt;&gt;"",IF(MOD($A706,'Project Description'!$B$19)=0,'Project Description'!$B$19,MOD($A706,'Project Description'!$B$19)),"")</f>
        <v/>
      </c>
      <c r="K706" s="16" t="str">
        <f aca="false">IF($A706&lt;&gt;"",ROUNDUP(D706/'Project Description'!$B$7,0),"")</f>
        <v/>
      </c>
      <c r="L706" s="0" t="str">
        <f aca="false">IF($A706&lt;&gt;"",(K706-1)*'Project Description'!$B$17+I706,"")</f>
        <v/>
      </c>
      <c r="M706" s="0" t="str">
        <f aca="false">IF($A706&lt;&gt;"",($G706-1)*'Project Description'!$B$9+$F706,"")</f>
        <v/>
      </c>
      <c r="N706" s="0" t="str">
        <f aca="false">IF($A706&lt;&gt;"",IF(VLOOKUP($B706,LineNames!$A$2:$C$111,3,0)="Yes",1,0),"")</f>
        <v/>
      </c>
      <c r="O706" s="0" t="str">
        <f aca="false">IF($A706&lt;&gt;"",($H706-1)*'Project Description'!$B$10+$C706,"")</f>
        <v/>
      </c>
    </row>
    <row collapsed="false" customFormat="false" customHeight="true" hidden="false" ht="13.3" outlineLevel="0" r="707">
      <c r="A707" s="0" t="str">
        <f aca="false">IF(d110cc_csv!$A707&lt;&gt;"",d110cc_csv!$A707,"")</f>
        <v/>
      </c>
      <c r="B707" s="0" t="str">
        <f aca="false">IF($A707&lt;&gt;"",d110cc_csv!$C707,"")</f>
        <v/>
      </c>
      <c r="C707" s="0" t="str">
        <f aca="false">IF($A707&lt;&gt;"",d110cc_csv!$D707,"")</f>
        <v/>
      </c>
      <c r="D707" s="0" t="str">
        <f aca="false">IF($A707&lt;&gt;"",d110cc_csv!$E707,"")</f>
        <v/>
      </c>
      <c r="E707" s="0" t="str">
        <f aca="false">IF($A707&lt;&gt;"",d110cc_csv!$F707,"")</f>
        <v/>
      </c>
      <c r="F707" s="0" t="str">
        <f aca="false">IF($A707&lt;&gt;"",IF(MOD($C707,'Project Description'!$B$9)=0,'Project Description'!$B$9,MOD($C707,'Project Description'!$B$9)),"")</f>
        <v/>
      </c>
      <c r="G707" s="0" t="str">
        <f aca="false">IF($A707&lt;&gt;"",IF(MOD($D707,'Project Description'!$B$7)=0,'Project Description'!$B$7,MOD($D707,'Project Description'!$B$7)),"")</f>
        <v/>
      </c>
      <c r="H707" s="0" t="str">
        <f aca="false">IF($A707&lt;&gt;"",IF(MOD($D707,'Project Description'!$B$8)=0,'Project Description'!$B$8,MOD($D707,'Project Description'!$B$8)),"")</f>
        <v/>
      </c>
      <c r="I707" s="0" t="str">
        <f aca="false">IF($A707&lt;&gt;"",ROUNDUP($C707/'Project Description'!$B$9,0),"")</f>
        <v/>
      </c>
      <c r="J707" s="0" t="str">
        <f aca="false">IF($A707&lt;&gt;"",IF(MOD($A707,'Project Description'!$B$19)=0,'Project Description'!$B$19,MOD($A707,'Project Description'!$B$19)),"")</f>
        <v/>
      </c>
      <c r="K707" s="16" t="str">
        <f aca="false">IF($A707&lt;&gt;"",ROUNDUP(D707/'Project Description'!$B$7,0),"")</f>
        <v/>
      </c>
      <c r="L707" s="0" t="str">
        <f aca="false">IF($A707&lt;&gt;"",(K707-1)*'Project Description'!$B$17+I707,"")</f>
        <v/>
      </c>
      <c r="M707" s="0" t="str">
        <f aca="false">IF($A707&lt;&gt;"",($G707-1)*'Project Description'!$B$9+$F707,"")</f>
        <v/>
      </c>
      <c r="N707" s="0" t="str">
        <f aca="false">IF($A707&lt;&gt;"",IF(VLOOKUP($B707,LineNames!$A$2:$C$111,3,0)="Yes",1,0),"")</f>
        <v/>
      </c>
      <c r="O707" s="0" t="str">
        <f aca="false">IF($A707&lt;&gt;"",($H707-1)*'Project Description'!$B$10+$C707,"")</f>
        <v/>
      </c>
    </row>
    <row collapsed="false" customFormat="false" customHeight="true" hidden="false" ht="13.3" outlineLevel="0" r="708">
      <c r="A708" s="0" t="str">
        <f aca="false">IF(d110cc_csv!$A708&lt;&gt;"",d110cc_csv!$A708,"")</f>
        <v/>
      </c>
      <c r="B708" s="0" t="str">
        <f aca="false">IF($A708&lt;&gt;"",d110cc_csv!$C708,"")</f>
        <v/>
      </c>
      <c r="C708" s="0" t="str">
        <f aca="false">IF($A708&lt;&gt;"",d110cc_csv!$D708,"")</f>
        <v/>
      </c>
      <c r="D708" s="0" t="str">
        <f aca="false">IF($A708&lt;&gt;"",d110cc_csv!$E708,"")</f>
        <v/>
      </c>
      <c r="E708" s="0" t="str">
        <f aca="false">IF($A708&lt;&gt;"",d110cc_csv!$F708,"")</f>
        <v/>
      </c>
      <c r="F708" s="0" t="str">
        <f aca="false">IF($A708&lt;&gt;"",IF(MOD($C708,'Project Description'!$B$9)=0,'Project Description'!$B$9,MOD($C708,'Project Description'!$B$9)),"")</f>
        <v/>
      </c>
      <c r="G708" s="0" t="str">
        <f aca="false">IF($A708&lt;&gt;"",IF(MOD($D708,'Project Description'!$B$7)=0,'Project Description'!$B$7,MOD($D708,'Project Description'!$B$7)),"")</f>
        <v/>
      </c>
      <c r="H708" s="0" t="str">
        <f aca="false">IF($A708&lt;&gt;"",IF(MOD($D708,'Project Description'!$B$8)=0,'Project Description'!$B$8,MOD($D708,'Project Description'!$B$8)),"")</f>
        <v/>
      </c>
      <c r="I708" s="0" t="str">
        <f aca="false">IF($A708&lt;&gt;"",ROUNDUP($C708/'Project Description'!$B$9,0),"")</f>
        <v/>
      </c>
      <c r="J708" s="0" t="str">
        <f aca="false">IF($A708&lt;&gt;"",IF(MOD($A708,'Project Description'!$B$19)=0,'Project Description'!$B$19,MOD($A708,'Project Description'!$B$19)),"")</f>
        <v/>
      </c>
      <c r="K708" s="16" t="str">
        <f aca="false">IF($A708&lt;&gt;"",ROUNDUP(D708/'Project Description'!$B$7,0),"")</f>
        <v/>
      </c>
      <c r="L708" s="0" t="str">
        <f aca="false">IF($A708&lt;&gt;"",(K708-1)*'Project Description'!$B$17+I708,"")</f>
        <v/>
      </c>
      <c r="M708" s="0" t="str">
        <f aca="false">IF($A708&lt;&gt;"",($G708-1)*'Project Description'!$B$9+$F708,"")</f>
        <v/>
      </c>
      <c r="N708" s="0" t="str">
        <f aca="false">IF($A708&lt;&gt;"",IF(VLOOKUP($B708,LineNames!$A$2:$C$111,3,0)="Yes",1,0),"")</f>
        <v/>
      </c>
      <c r="O708" s="0" t="str">
        <f aca="false">IF($A708&lt;&gt;"",($H708-1)*'Project Description'!$B$10+$C708,"")</f>
        <v/>
      </c>
    </row>
    <row collapsed="false" customFormat="false" customHeight="true" hidden="false" ht="13.3" outlineLevel="0" r="709">
      <c r="A709" s="0" t="str">
        <f aca="false">IF(d110cc_csv!$A709&lt;&gt;"",d110cc_csv!$A709,"")</f>
        <v/>
      </c>
      <c r="B709" s="0" t="str">
        <f aca="false">IF($A709&lt;&gt;"",d110cc_csv!$C709,"")</f>
        <v/>
      </c>
      <c r="C709" s="0" t="str">
        <f aca="false">IF($A709&lt;&gt;"",d110cc_csv!$D709,"")</f>
        <v/>
      </c>
      <c r="D709" s="0" t="str">
        <f aca="false">IF($A709&lt;&gt;"",d110cc_csv!$E709,"")</f>
        <v/>
      </c>
      <c r="E709" s="0" t="str">
        <f aca="false">IF($A709&lt;&gt;"",d110cc_csv!$F709,"")</f>
        <v/>
      </c>
      <c r="F709" s="0" t="str">
        <f aca="false">IF($A709&lt;&gt;"",IF(MOD($C709,'Project Description'!$B$9)=0,'Project Description'!$B$9,MOD($C709,'Project Description'!$B$9)),"")</f>
        <v/>
      </c>
      <c r="G709" s="0" t="str">
        <f aca="false">IF($A709&lt;&gt;"",IF(MOD($D709,'Project Description'!$B$7)=0,'Project Description'!$B$7,MOD($D709,'Project Description'!$B$7)),"")</f>
        <v/>
      </c>
      <c r="H709" s="0" t="str">
        <f aca="false">IF($A709&lt;&gt;"",IF(MOD($D709,'Project Description'!$B$8)=0,'Project Description'!$B$8,MOD($D709,'Project Description'!$B$8)),"")</f>
        <v/>
      </c>
      <c r="I709" s="0" t="str">
        <f aca="false">IF($A709&lt;&gt;"",ROUNDUP($C709/'Project Description'!$B$9,0),"")</f>
        <v/>
      </c>
      <c r="J709" s="0" t="str">
        <f aca="false">IF($A709&lt;&gt;"",IF(MOD($A709,'Project Description'!$B$19)=0,'Project Description'!$B$19,MOD($A709,'Project Description'!$B$19)),"")</f>
        <v/>
      </c>
      <c r="K709" s="16" t="str">
        <f aca="false">IF($A709&lt;&gt;"",ROUNDUP(D709/'Project Description'!$B$7,0),"")</f>
        <v/>
      </c>
      <c r="L709" s="0" t="str">
        <f aca="false">IF($A709&lt;&gt;"",(K709-1)*'Project Description'!$B$17+I709,"")</f>
        <v/>
      </c>
      <c r="M709" s="0" t="str">
        <f aca="false">IF($A709&lt;&gt;"",($G709-1)*'Project Description'!$B$9+$F709,"")</f>
        <v/>
      </c>
      <c r="N709" s="0" t="str">
        <f aca="false">IF($A709&lt;&gt;"",IF(VLOOKUP($B709,LineNames!$A$2:$C$111,3,0)="Yes",1,0),"")</f>
        <v/>
      </c>
      <c r="O709" s="0" t="str">
        <f aca="false">IF($A709&lt;&gt;"",($H709-1)*'Project Description'!$B$10+$C709,"")</f>
        <v/>
      </c>
    </row>
    <row collapsed="false" customFormat="false" customHeight="true" hidden="false" ht="13.3" outlineLevel="0" r="710">
      <c r="A710" s="0" t="str">
        <f aca="false">IF(d110cc_csv!$A710&lt;&gt;"",d110cc_csv!$A710,"")</f>
        <v/>
      </c>
      <c r="B710" s="0" t="str">
        <f aca="false">IF($A710&lt;&gt;"",d110cc_csv!$C710,"")</f>
        <v/>
      </c>
      <c r="C710" s="0" t="str">
        <f aca="false">IF($A710&lt;&gt;"",d110cc_csv!$D710,"")</f>
        <v/>
      </c>
      <c r="D710" s="0" t="str">
        <f aca="false">IF($A710&lt;&gt;"",d110cc_csv!$E710,"")</f>
        <v/>
      </c>
      <c r="E710" s="0" t="str">
        <f aca="false">IF($A710&lt;&gt;"",d110cc_csv!$F710,"")</f>
        <v/>
      </c>
      <c r="F710" s="0" t="str">
        <f aca="false">IF($A710&lt;&gt;"",IF(MOD($C710,'Project Description'!$B$9)=0,'Project Description'!$B$9,MOD($C710,'Project Description'!$B$9)),"")</f>
        <v/>
      </c>
      <c r="G710" s="0" t="str">
        <f aca="false">IF($A710&lt;&gt;"",IF(MOD($D710,'Project Description'!$B$7)=0,'Project Description'!$B$7,MOD($D710,'Project Description'!$B$7)),"")</f>
        <v/>
      </c>
      <c r="H710" s="0" t="str">
        <f aca="false">IF($A710&lt;&gt;"",IF(MOD($D710,'Project Description'!$B$8)=0,'Project Description'!$B$8,MOD($D710,'Project Description'!$B$8)),"")</f>
        <v/>
      </c>
      <c r="I710" s="0" t="str">
        <f aca="false">IF($A710&lt;&gt;"",ROUNDUP($C710/'Project Description'!$B$9,0),"")</f>
        <v/>
      </c>
      <c r="J710" s="0" t="str">
        <f aca="false">IF($A710&lt;&gt;"",IF(MOD($A710,'Project Description'!$B$19)=0,'Project Description'!$B$19,MOD($A710,'Project Description'!$B$19)),"")</f>
        <v/>
      </c>
      <c r="K710" s="16" t="str">
        <f aca="false">IF($A710&lt;&gt;"",ROUNDUP(D710/'Project Description'!$B$7,0),"")</f>
        <v/>
      </c>
      <c r="L710" s="0" t="str">
        <f aca="false">IF($A710&lt;&gt;"",(K710-1)*'Project Description'!$B$17+I710,"")</f>
        <v/>
      </c>
      <c r="M710" s="0" t="str">
        <f aca="false">IF($A710&lt;&gt;"",($G710-1)*'Project Description'!$B$9+$F710,"")</f>
        <v/>
      </c>
      <c r="N710" s="0" t="str">
        <f aca="false">IF($A710&lt;&gt;"",IF(VLOOKUP($B710,LineNames!$A$2:$C$111,3,0)="Yes",1,0),"")</f>
        <v/>
      </c>
      <c r="O710" s="0" t="str">
        <f aca="false">IF($A710&lt;&gt;"",($H710-1)*'Project Description'!$B$10+$C710,"")</f>
        <v/>
      </c>
    </row>
    <row collapsed="false" customFormat="false" customHeight="true" hidden="false" ht="13.3" outlineLevel="0" r="711">
      <c r="A711" s="0" t="str">
        <f aca="false">IF(d110cc_csv!$A711&lt;&gt;"",d110cc_csv!$A711,"")</f>
        <v/>
      </c>
      <c r="B711" s="0" t="str">
        <f aca="false">IF($A711&lt;&gt;"",d110cc_csv!$C711,"")</f>
        <v/>
      </c>
      <c r="C711" s="0" t="str">
        <f aca="false">IF($A711&lt;&gt;"",d110cc_csv!$D711,"")</f>
        <v/>
      </c>
      <c r="D711" s="0" t="str">
        <f aca="false">IF($A711&lt;&gt;"",d110cc_csv!$E711,"")</f>
        <v/>
      </c>
      <c r="E711" s="0" t="str">
        <f aca="false">IF($A711&lt;&gt;"",d110cc_csv!$F711,"")</f>
        <v/>
      </c>
      <c r="F711" s="0" t="str">
        <f aca="false">IF($A711&lt;&gt;"",IF(MOD($C711,'Project Description'!$B$9)=0,'Project Description'!$B$9,MOD($C711,'Project Description'!$B$9)),"")</f>
        <v/>
      </c>
      <c r="G711" s="0" t="str">
        <f aca="false">IF($A711&lt;&gt;"",IF(MOD($D711,'Project Description'!$B$7)=0,'Project Description'!$B$7,MOD($D711,'Project Description'!$B$7)),"")</f>
        <v/>
      </c>
      <c r="H711" s="0" t="str">
        <f aca="false">IF($A711&lt;&gt;"",IF(MOD($D711,'Project Description'!$B$8)=0,'Project Description'!$B$8,MOD($D711,'Project Description'!$B$8)),"")</f>
        <v/>
      </c>
      <c r="I711" s="0" t="str">
        <f aca="false">IF($A711&lt;&gt;"",ROUNDUP($C711/'Project Description'!$B$9,0),"")</f>
        <v/>
      </c>
      <c r="J711" s="0" t="str">
        <f aca="false">IF($A711&lt;&gt;"",IF(MOD($A711,'Project Description'!$B$19)=0,'Project Description'!$B$19,MOD($A711,'Project Description'!$B$19)),"")</f>
        <v/>
      </c>
      <c r="K711" s="16" t="str">
        <f aca="false">IF($A711&lt;&gt;"",ROUNDUP(D711/'Project Description'!$B$7,0),"")</f>
        <v/>
      </c>
      <c r="L711" s="0" t="str">
        <f aca="false">IF($A711&lt;&gt;"",(K711-1)*'Project Description'!$B$17+I711,"")</f>
        <v/>
      </c>
      <c r="M711" s="0" t="str">
        <f aca="false">IF($A711&lt;&gt;"",($G711-1)*'Project Description'!$B$9+$F711,"")</f>
        <v/>
      </c>
      <c r="N711" s="0" t="str">
        <f aca="false">IF($A711&lt;&gt;"",IF(VLOOKUP($B711,LineNames!$A$2:$C$111,3,0)="Yes",1,0),"")</f>
        <v/>
      </c>
      <c r="O711" s="0" t="str">
        <f aca="false">IF($A711&lt;&gt;"",($H711-1)*'Project Description'!$B$10+$C711,"")</f>
        <v/>
      </c>
    </row>
    <row collapsed="false" customFormat="false" customHeight="true" hidden="false" ht="13.3" outlineLevel="0" r="712">
      <c r="A712" s="0" t="str">
        <f aca="false">IF(d110cc_csv!$A712&lt;&gt;"",d110cc_csv!$A712,"")</f>
        <v/>
      </c>
      <c r="B712" s="0" t="str">
        <f aca="false">IF($A712&lt;&gt;"",d110cc_csv!$C712,"")</f>
        <v/>
      </c>
      <c r="C712" s="0" t="str">
        <f aca="false">IF($A712&lt;&gt;"",d110cc_csv!$D712,"")</f>
        <v/>
      </c>
      <c r="D712" s="0" t="str">
        <f aca="false">IF($A712&lt;&gt;"",d110cc_csv!$E712,"")</f>
        <v/>
      </c>
      <c r="E712" s="0" t="str">
        <f aca="false">IF($A712&lt;&gt;"",d110cc_csv!$F712,"")</f>
        <v/>
      </c>
      <c r="F712" s="0" t="str">
        <f aca="false">IF($A712&lt;&gt;"",IF(MOD($C712,'Project Description'!$B$9)=0,'Project Description'!$B$9,MOD($C712,'Project Description'!$B$9)),"")</f>
        <v/>
      </c>
      <c r="G712" s="0" t="str">
        <f aca="false">IF($A712&lt;&gt;"",IF(MOD($D712,'Project Description'!$B$7)=0,'Project Description'!$B$7,MOD($D712,'Project Description'!$B$7)),"")</f>
        <v/>
      </c>
      <c r="H712" s="0" t="str">
        <f aca="false">IF($A712&lt;&gt;"",IF(MOD($D712,'Project Description'!$B$8)=0,'Project Description'!$B$8,MOD($D712,'Project Description'!$B$8)),"")</f>
        <v/>
      </c>
      <c r="I712" s="0" t="str">
        <f aca="false">IF($A712&lt;&gt;"",ROUNDUP($C712/'Project Description'!$B$9,0),"")</f>
        <v/>
      </c>
      <c r="J712" s="0" t="str">
        <f aca="false">IF($A712&lt;&gt;"",IF(MOD($A712,'Project Description'!$B$19)=0,'Project Description'!$B$19,MOD($A712,'Project Description'!$B$19)),"")</f>
        <v/>
      </c>
      <c r="K712" s="16" t="str">
        <f aca="false">IF($A712&lt;&gt;"",ROUNDUP(D712/'Project Description'!$B$7,0),"")</f>
        <v/>
      </c>
      <c r="L712" s="0" t="str">
        <f aca="false">IF($A712&lt;&gt;"",(K712-1)*'Project Description'!$B$17+I712,"")</f>
        <v/>
      </c>
      <c r="M712" s="0" t="str">
        <f aca="false">IF($A712&lt;&gt;"",($G712-1)*'Project Description'!$B$9+$F712,"")</f>
        <v/>
      </c>
      <c r="N712" s="0" t="str">
        <f aca="false">IF($A712&lt;&gt;"",IF(VLOOKUP($B712,LineNames!$A$2:$C$111,3,0)="Yes",1,0),"")</f>
        <v/>
      </c>
      <c r="O712" s="0" t="str">
        <f aca="false">IF($A712&lt;&gt;"",($H712-1)*'Project Description'!$B$10+$C712,"")</f>
        <v/>
      </c>
    </row>
    <row collapsed="false" customFormat="false" customHeight="true" hidden="false" ht="13.3" outlineLevel="0" r="713">
      <c r="A713" s="0" t="str">
        <f aca="false">IF(d110cc_csv!$A713&lt;&gt;"",d110cc_csv!$A713,"")</f>
        <v/>
      </c>
      <c r="B713" s="0" t="str">
        <f aca="false">IF($A713&lt;&gt;"",d110cc_csv!$C713,"")</f>
        <v/>
      </c>
      <c r="C713" s="0" t="str">
        <f aca="false">IF($A713&lt;&gt;"",d110cc_csv!$D713,"")</f>
        <v/>
      </c>
      <c r="D713" s="0" t="str">
        <f aca="false">IF($A713&lt;&gt;"",d110cc_csv!$E713,"")</f>
        <v/>
      </c>
      <c r="E713" s="0" t="str">
        <f aca="false">IF($A713&lt;&gt;"",d110cc_csv!$F713,"")</f>
        <v/>
      </c>
      <c r="F713" s="0" t="str">
        <f aca="false">IF($A713&lt;&gt;"",IF(MOD($C713,'Project Description'!$B$9)=0,'Project Description'!$B$9,MOD($C713,'Project Description'!$B$9)),"")</f>
        <v/>
      </c>
      <c r="G713" s="0" t="str">
        <f aca="false">IF($A713&lt;&gt;"",IF(MOD($D713,'Project Description'!$B$7)=0,'Project Description'!$B$7,MOD($D713,'Project Description'!$B$7)),"")</f>
        <v/>
      </c>
      <c r="H713" s="0" t="str">
        <f aca="false">IF($A713&lt;&gt;"",IF(MOD($D713,'Project Description'!$B$8)=0,'Project Description'!$B$8,MOD($D713,'Project Description'!$B$8)),"")</f>
        <v/>
      </c>
      <c r="I713" s="0" t="str">
        <f aca="false">IF($A713&lt;&gt;"",ROUNDUP($C713/'Project Description'!$B$9,0),"")</f>
        <v/>
      </c>
      <c r="J713" s="0" t="str">
        <f aca="false">IF($A713&lt;&gt;"",IF(MOD($A713,'Project Description'!$B$19)=0,'Project Description'!$B$19,MOD($A713,'Project Description'!$B$19)),"")</f>
        <v/>
      </c>
      <c r="K713" s="16" t="str">
        <f aca="false">IF($A713&lt;&gt;"",ROUNDUP(D713/'Project Description'!$B$7,0),"")</f>
        <v/>
      </c>
      <c r="L713" s="0" t="str">
        <f aca="false">IF($A713&lt;&gt;"",(K713-1)*'Project Description'!$B$17+I713,"")</f>
        <v/>
      </c>
      <c r="M713" s="0" t="str">
        <f aca="false">IF($A713&lt;&gt;"",($G713-1)*'Project Description'!$B$9+$F713,"")</f>
        <v/>
      </c>
      <c r="N713" s="0" t="str">
        <f aca="false">IF($A713&lt;&gt;"",IF(VLOOKUP($B713,LineNames!$A$2:$C$111,3,0)="Yes",1,0),"")</f>
        <v/>
      </c>
      <c r="O713" s="0" t="str">
        <f aca="false">IF($A713&lt;&gt;"",($H713-1)*'Project Description'!$B$10+$C713,"")</f>
        <v/>
      </c>
    </row>
    <row collapsed="false" customFormat="false" customHeight="true" hidden="false" ht="13.3" outlineLevel="0" r="714">
      <c r="A714" s="0" t="str">
        <f aca="false">IF(d110cc_csv!$A714&lt;&gt;"",d110cc_csv!$A714,"")</f>
        <v/>
      </c>
      <c r="B714" s="0" t="str">
        <f aca="false">IF($A714&lt;&gt;"",d110cc_csv!$C714,"")</f>
        <v/>
      </c>
      <c r="C714" s="0" t="str">
        <f aca="false">IF($A714&lt;&gt;"",d110cc_csv!$D714,"")</f>
        <v/>
      </c>
      <c r="D714" s="0" t="str">
        <f aca="false">IF($A714&lt;&gt;"",d110cc_csv!$E714,"")</f>
        <v/>
      </c>
      <c r="E714" s="0" t="str">
        <f aca="false">IF($A714&lt;&gt;"",d110cc_csv!$F714,"")</f>
        <v/>
      </c>
      <c r="F714" s="0" t="str">
        <f aca="false">IF($A714&lt;&gt;"",IF(MOD($C714,'Project Description'!$B$9)=0,'Project Description'!$B$9,MOD($C714,'Project Description'!$B$9)),"")</f>
        <v/>
      </c>
      <c r="G714" s="0" t="str">
        <f aca="false">IF($A714&lt;&gt;"",IF(MOD($D714,'Project Description'!$B$7)=0,'Project Description'!$B$7,MOD($D714,'Project Description'!$B$7)),"")</f>
        <v/>
      </c>
      <c r="H714" s="0" t="str">
        <f aca="false">IF($A714&lt;&gt;"",IF(MOD($D714,'Project Description'!$B$8)=0,'Project Description'!$B$8,MOD($D714,'Project Description'!$B$8)),"")</f>
        <v/>
      </c>
      <c r="I714" s="0" t="str">
        <f aca="false">IF($A714&lt;&gt;"",ROUNDUP($C714/'Project Description'!$B$9,0),"")</f>
        <v/>
      </c>
      <c r="J714" s="0" t="str">
        <f aca="false">IF($A714&lt;&gt;"",IF(MOD($A714,'Project Description'!$B$19)=0,'Project Description'!$B$19,MOD($A714,'Project Description'!$B$19)),"")</f>
        <v/>
      </c>
      <c r="K714" s="16" t="str">
        <f aca="false">IF($A714&lt;&gt;"",ROUNDUP(D714/'Project Description'!$B$7,0),"")</f>
        <v/>
      </c>
      <c r="L714" s="0" t="str">
        <f aca="false">IF($A714&lt;&gt;"",(K714-1)*'Project Description'!$B$17+I714,"")</f>
        <v/>
      </c>
      <c r="M714" s="0" t="str">
        <f aca="false">IF($A714&lt;&gt;"",($G714-1)*'Project Description'!$B$9+$F714,"")</f>
        <v/>
      </c>
      <c r="N714" s="0" t="str">
        <f aca="false">IF($A714&lt;&gt;"",IF(VLOOKUP($B714,LineNames!$A$2:$C$111,3,0)="Yes",1,0),"")</f>
        <v/>
      </c>
      <c r="O714" s="0" t="str">
        <f aca="false">IF($A714&lt;&gt;"",($H714-1)*'Project Description'!$B$10+$C714,"")</f>
        <v/>
      </c>
    </row>
    <row collapsed="false" customFormat="false" customHeight="true" hidden="false" ht="13.3" outlineLevel="0" r="715">
      <c r="A715" s="0" t="str">
        <f aca="false">IF(d110cc_csv!$A715&lt;&gt;"",d110cc_csv!$A715,"")</f>
        <v/>
      </c>
      <c r="B715" s="0" t="str">
        <f aca="false">IF($A715&lt;&gt;"",d110cc_csv!$C715,"")</f>
        <v/>
      </c>
      <c r="C715" s="0" t="str">
        <f aca="false">IF($A715&lt;&gt;"",d110cc_csv!$D715,"")</f>
        <v/>
      </c>
      <c r="D715" s="0" t="str">
        <f aca="false">IF($A715&lt;&gt;"",d110cc_csv!$E715,"")</f>
        <v/>
      </c>
      <c r="E715" s="0" t="str">
        <f aca="false">IF($A715&lt;&gt;"",d110cc_csv!$F715,"")</f>
        <v/>
      </c>
      <c r="F715" s="0" t="str">
        <f aca="false">IF($A715&lt;&gt;"",IF(MOD($C715,'Project Description'!$B$9)=0,'Project Description'!$B$9,MOD($C715,'Project Description'!$B$9)),"")</f>
        <v/>
      </c>
      <c r="G715" s="0" t="str">
        <f aca="false">IF($A715&lt;&gt;"",IF(MOD($D715,'Project Description'!$B$7)=0,'Project Description'!$B$7,MOD($D715,'Project Description'!$B$7)),"")</f>
        <v/>
      </c>
      <c r="H715" s="0" t="str">
        <f aca="false">IF($A715&lt;&gt;"",IF(MOD($D715,'Project Description'!$B$8)=0,'Project Description'!$B$8,MOD($D715,'Project Description'!$B$8)),"")</f>
        <v/>
      </c>
      <c r="I715" s="0" t="str">
        <f aca="false">IF($A715&lt;&gt;"",ROUNDUP($C715/'Project Description'!$B$9,0),"")</f>
        <v/>
      </c>
      <c r="J715" s="0" t="str">
        <f aca="false">IF($A715&lt;&gt;"",IF(MOD($A715,'Project Description'!$B$19)=0,'Project Description'!$B$19,MOD($A715,'Project Description'!$B$19)),"")</f>
        <v/>
      </c>
      <c r="K715" s="16" t="str">
        <f aca="false">IF($A715&lt;&gt;"",ROUNDUP(D715/'Project Description'!$B$7,0),"")</f>
        <v/>
      </c>
      <c r="L715" s="0" t="str">
        <f aca="false">IF($A715&lt;&gt;"",(K715-1)*'Project Description'!$B$17+I715,"")</f>
        <v/>
      </c>
      <c r="M715" s="0" t="str">
        <f aca="false">IF($A715&lt;&gt;"",($G715-1)*'Project Description'!$B$9+$F715,"")</f>
        <v/>
      </c>
      <c r="N715" s="0" t="str">
        <f aca="false">IF($A715&lt;&gt;"",IF(VLOOKUP($B715,LineNames!$A$2:$C$111,3,0)="Yes",1,0),"")</f>
        <v/>
      </c>
      <c r="O715" s="0" t="str">
        <f aca="false">IF($A715&lt;&gt;"",($H715-1)*'Project Description'!$B$10+$C715,"")</f>
        <v/>
      </c>
    </row>
    <row collapsed="false" customFormat="false" customHeight="true" hidden="false" ht="13.3" outlineLevel="0" r="716">
      <c r="A716" s="0" t="str">
        <f aca="false">IF(d110cc_csv!$A716&lt;&gt;"",d110cc_csv!$A716,"")</f>
        <v/>
      </c>
      <c r="B716" s="0" t="str">
        <f aca="false">IF($A716&lt;&gt;"",d110cc_csv!$C716,"")</f>
        <v/>
      </c>
      <c r="C716" s="0" t="str">
        <f aca="false">IF($A716&lt;&gt;"",d110cc_csv!$D716,"")</f>
        <v/>
      </c>
      <c r="D716" s="0" t="str">
        <f aca="false">IF($A716&lt;&gt;"",d110cc_csv!$E716,"")</f>
        <v/>
      </c>
      <c r="E716" s="0" t="str">
        <f aca="false">IF($A716&lt;&gt;"",d110cc_csv!$F716,"")</f>
        <v/>
      </c>
      <c r="F716" s="0" t="str">
        <f aca="false">IF($A716&lt;&gt;"",IF(MOD($C716,'Project Description'!$B$9)=0,'Project Description'!$B$9,MOD($C716,'Project Description'!$B$9)),"")</f>
        <v/>
      </c>
      <c r="G716" s="0" t="str">
        <f aca="false">IF($A716&lt;&gt;"",IF(MOD($D716,'Project Description'!$B$7)=0,'Project Description'!$B$7,MOD($D716,'Project Description'!$B$7)),"")</f>
        <v/>
      </c>
      <c r="H716" s="0" t="str">
        <f aca="false">IF($A716&lt;&gt;"",IF(MOD($D716,'Project Description'!$B$8)=0,'Project Description'!$B$8,MOD($D716,'Project Description'!$B$8)),"")</f>
        <v/>
      </c>
      <c r="I716" s="0" t="str">
        <f aca="false">IF($A716&lt;&gt;"",ROUNDUP($C716/'Project Description'!$B$9,0),"")</f>
        <v/>
      </c>
      <c r="J716" s="0" t="str">
        <f aca="false">IF($A716&lt;&gt;"",IF(MOD($A716,'Project Description'!$B$19)=0,'Project Description'!$B$19,MOD($A716,'Project Description'!$B$19)),"")</f>
        <v/>
      </c>
      <c r="K716" s="16" t="str">
        <f aca="false">IF($A716&lt;&gt;"",ROUNDUP(D716/'Project Description'!$B$7,0),"")</f>
        <v/>
      </c>
      <c r="L716" s="0" t="str">
        <f aca="false">IF($A716&lt;&gt;"",(K716-1)*'Project Description'!$B$17+I716,"")</f>
        <v/>
      </c>
      <c r="M716" s="0" t="str">
        <f aca="false">IF($A716&lt;&gt;"",($G716-1)*'Project Description'!$B$9+$F716,"")</f>
        <v/>
      </c>
      <c r="N716" s="0" t="str">
        <f aca="false">IF($A716&lt;&gt;"",IF(VLOOKUP($B716,LineNames!$A$2:$C$111,3,0)="Yes",1,0),"")</f>
        <v/>
      </c>
      <c r="O716" s="0" t="str">
        <f aca="false">IF($A716&lt;&gt;"",($H716-1)*'Project Description'!$B$10+$C716,"")</f>
        <v/>
      </c>
    </row>
    <row collapsed="false" customFormat="false" customHeight="true" hidden="false" ht="13.3" outlineLevel="0" r="717">
      <c r="A717" s="0" t="str">
        <f aca="false">IF(d110cc_csv!$A717&lt;&gt;"",d110cc_csv!$A717,"")</f>
        <v/>
      </c>
      <c r="B717" s="0" t="str">
        <f aca="false">IF($A717&lt;&gt;"",d110cc_csv!$C717,"")</f>
        <v/>
      </c>
      <c r="C717" s="0" t="str">
        <f aca="false">IF($A717&lt;&gt;"",d110cc_csv!$D717,"")</f>
        <v/>
      </c>
      <c r="D717" s="0" t="str">
        <f aca="false">IF($A717&lt;&gt;"",d110cc_csv!$E717,"")</f>
        <v/>
      </c>
      <c r="E717" s="0" t="str">
        <f aca="false">IF($A717&lt;&gt;"",d110cc_csv!$F717,"")</f>
        <v/>
      </c>
      <c r="F717" s="0" t="str">
        <f aca="false">IF($A717&lt;&gt;"",IF(MOD($C717,'Project Description'!$B$9)=0,'Project Description'!$B$9,MOD($C717,'Project Description'!$B$9)),"")</f>
        <v/>
      </c>
      <c r="G717" s="0" t="str">
        <f aca="false">IF($A717&lt;&gt;"",IF(MOD($D717,'Project Description'!$B$7)=0,'Project Description'!$B$7,MOD($D717,'Project Description'!$B$7)),"")</f>
        <v/>
      </c>
      <c r="H717" s="0" t="str">
        <f aca="false">IF($A717&lt;&gt;"",IF(MOD($D717,'Project Description'!$B$8)=0,'Project Description'!$B$8,MOD($D717,'Project Description'!$B$8)),"")</f>
        <v/>
      </c>
      <c r="I717" s="0" t="str">
        <f aca="false">IF($A717&lt;&gt;"",ROUNDUP($C717/'Project Description'!$B$9,0),"")</f>
        <v/>
      </c>
      <c r="J717" s="0" t="str">
        <f aca="false">IF($A717&lt;&gt;"",IF(MOD($A717,'Project Description'!$B$19)=0,'Project Description'!$B$19,MOD($A717,'Project Description'!$B$19)),"")</f>
        <v/>
      </c>
      <c r="K717" s="16" t="str">
        <f aca="false">IF($A717&lt;&gt;"",ROUNDUP(D717/'Project Description'!$B$7,0),"")</f>
        <v/>
      </c>
      <c r="L717" s="0" t="str">
        <f aca="false">IF($A717&lt;&gt;"",(K717-1)*'Project Description'!$B$17+I717,"")</f>
        <v/>
      </c>
      <c r="M717" s="0" t="str">
        <f aca="false">IF($A717&lt;&gt;"",($G717-1)*'Project Description'!$B$9+$F717,"")</f>
        <v/>
      </c>
      <c r="N717" s="0" t="str">
        <f aca="false">IF($A717&lt;&gt;"",IF(VLOOKUP($B717,LineNames!$A$2:$C$111,3,0)="Yes",1,0),"")</f>
        <v/>
      </c>
      <c r="O717" s="0" t="str">
        <f aca="false">IF($A717&lt;&gt;"",($H717-1)*'Project Description'!$B$10+$C717,"")</f>
        <v/>
      </c>
    </row>
    <row collapsed="false" customFormat="false" customHeight="true" hidden="false" ht="13.3" outlineLevel="0" r="718">
      <c r="A718" s="0" t="str">
        <f aca="false">IF(d110cc_csv!$A718&lt;&gt;"",d110cc_csv!$A718,"")</f>
        <v/>
      </c>
      <c r="B718" s="0" t="str">
        <f aca="false">IF($A718&lt;&gt;"",d110cc_csv!$C718,"")</f>
        <v/>
      </c>
      <c r="C718" s="0" t="str">
        <f aca="false">IF($A718&lt;&gt;"",d110cc_csv!$D718,"")</f>
        <v/>
      </c>
      <c r="D718" s="0" t="str">
        <f aca="false">IF($A718&lt;&gt;"",d110cc_csv!$E718,"")</f>
        <v/>
      </c>
      <c r="E718" s="0" t="str">
        <f aca="false">IF($A718&lt;&gt;"",d110cc_csv!$F718,"")</f>
        <v/>
      </c>
      <c r="F718" s="0" t="str">
        <f aca="false">IF($A718&lt;&gt;"",IF(MOD($C718,'Project Description'!$B$9)=0,'Project Description'!$B$9,MOD($C718,'Project Description'!$B$9)),"")</f>
        <v/>
      </c>
      <c r="G718" s="0" t="str">
        <f aca="false">IF($A718&lt;&gt;"",IF(MOD($D718,'Project Description'!$B$7)=0,'Project Description'!$B$7,MOD($D718,'Project Description'!$B$7)),"")</f>
        <v/>
      </c>
      <c r="H718" s="0" t="str">
        <f aca="false">IF($A718&lt;&gt;"",IF(MOD($D718,'Project Description'!$B$8)=0,'Project Description'!$B$8,MOD($D718,'Project Description'!$B$8)),"")</f>
        <v/>
      </c>
      <c r="I718" s="0" t="str">
        <f aca="false">IF($A718&lt;&gt;"",ROUNDUP($C718/'Project Description'!$B$9,0),"")</f>
        <v/>
      </c>
      <c r="J718" s="0" t="str">
        <f aca="false">IF($A718&lt;&gt;"",IF(MOD($A718,'Project Description'!$B$19)=0,'Project Description'!$B$19,MOD($A718,'Project Description'!$B$19)),"")</f>
        <v/>
      </c>
      <c r="K718" s="16" t="str">
        <f aca="false">IF($A718&lt;&gt;"",ROUNDUP(D718/'Project Description'!$B$7,0),"")</f>
        <v/>
      </c>
      <c r="L718" s="0" t="str">
        <f aca="false">IF($A718&lt;&gt;"",(K718-1)*'Project Description'!$B$17+I718,"")</f>
        <v/>
      </c>
      <c r="M718" s="0" t="str">
        <f aca="false">IF($A718&lt;&gt;"",($G718-1)*'Project Description'!$B$9+$F718,"")</f>
        <v/>
      </c>
      <c r="N718" s="0" t="str">
        <f aca="false">IF($A718&lt;&gt;"",IF(VLOOKUP($B718,LineNames!$A$2:$C$111,3,0)="Yes",1,0),"")</f>
        <v/>
      </c>
      <c r="O718" s="0" t="str">
        <f aca="false">IF($A718&lt;&gt;"",($H718-1)*'Project Description'!$B$10+$C718,"")</f>
        <v/>
      </c>
    </row>
    <row collapsed="false" customFormat="false" customHeight="true" hidden="false" ht="13.3" outlineLevel="0" r="719">
      <c r="A719" s="0" t="str">
        <f aca="false">IF(d110cc_csv!$A719&lt;&gt;"",d110cc_csv!$A719,"")</f>
        <v/>
      </c>
      <c r="B719" s="0" t="str">
        <f aca="false">IF($A719&lt;&gt;"",d110cc_csv!$C719,"")</f>
        <v/>
      </c>
      <c r="C719" s="0" t="str">
        <f aca="false">IF($A719&lt;&gt;"",d110cc_csv!$D719,"")</f>
        <v/>
      </c>
      <c r="D719" s="0" t="str">
        <f aca="false">IF($A719&lt;&gt;"",d110cc_csv!$E719,"")</f>
        <v/>
      </c>
      <c r="E719" s="0" t="str">
        <f aca="false">IF($A719&lt;&gt;"",d110cc_csv!$F719,"")</f>
        <v/>
      </c>
      <c r="F719" s="0" t="str">
        <f aca="false">IF($A719&lt;&gt;"",IF(MOD($C719,'Project Description'!$B$9)=0,'Project Description'!$B$9,MOD($C719,'Project Description'!$B$9)),"")</f>
        <v/>
      </c>
      <c r="G719" s="0" t="str">
        <f aca="false">IF($A719&lt;&gt;"",IF(MOD($D719,'Project Description'!$B$7)=0,'Project Description'!$B$7,MOD($D719,'Project Description'!$B$7)),"")</f>
        <v/>
      </c>
      <c r="H719" s="0" t="str">
        <f aca="false">IF($A719&lt;&gt;"",IF(MOD($D719,'Project Description'!$B$8)=0,'Project Description'!$B$8,MOD($D719,'Project Description'!$B$8)),"")</f>
        <v/>
      </c>
      <c r="I719" s="0" t="str">
        <f aca="false">IF($A719&lt;&gt;"",ROUNDUP($C719/'Project Description'!$B$9,0),"")</f>
        <v/>
      </c>
      <c r="J719" s="0" t="str">
        <f aca="false">IF($A719&lt;&gt;"",IF(MOD($A719,'Project Description'!$B$19)=0,'Project Description'!$B$19,MOD($A719,'Project Description'!$B$19)),"")</f>
        <v/>
      </c>
      <c r="K719" s="16" t="str">
        <f aca="false">IF($A719&lt;&gt;"",ROUNDUP(D719/'Project Description'!$B$7,0),"")</f>
        <v/>
      </c>
      <c r="L719" s="0" t="str">
        <f aca="false">IF($A719&lt;&gt;"",(K719-1)*'Project Description'!$B$17+I719,"")</f>
        <v/>
      </c>
      <c r="M719" s="0" t="str">
        <f aca="false">IF($A719&lt;&gt;"",($G719-1)*'Project Description'!$B$9+$F719,"")</f>
        <v/>
      </c>
      <c r="N719" s="0" t="str">
        <f aca="false">IF($A719&lt;&gt;"",IF(VLOOKUP($B719,LineNames!$A$2:$C$111,3,0)="Yes",1,0),"")</f>
        <v/>
      </c>
      <c r="O719" s="0" t="str">
        <f aca="false">IF($A719&lt;&gt;"",($H719-1)*'Project Description'!$B$10+$C719,"")</f>
        <v/>
      </c>
    </row>
    <row collapsed="false" customFormat="false" customHeight="true" hidden="false" ht="13.3" outlineLevel="0" r="720">
      <c r="A720" s="0" t="str">
        <f aca="false">IF(d110cc_csv!$A720&lt;&gt;"",d110cc_csv!$A720,"")</f>
        <v/>
      </c>
      <c r="B720" s="0" t="str">
        <f aca="false">IF($A720&lt;&gt;"",d110cc_csv!$C720,"")</f>
        <v/>
      </c>
      <c r="C720" s="0" t="str">
        <f aca="false">IF($A720&lt;&gt;"",d110cc_csv!$D720,"")</f>
        <v/>
      </c>
      <c r="D720" s="0" t="str">
        <f aca="false">IF($A720&lt;&gt;"",d110cc_csv!$E720,"")</f>
        <v/>
      </c>
      <c r="E720" s="0" t="str">
        <f aca="false">IF($A720&lt;&gt;"",d110cc_csv!$F720,"")</f>
        <v/>
      </c>
      <c r="F720" s="0" t="str">
        <f aca="false">IF($A720&lt;&gt;"",IF(MOD($C720,'Project Description'!$B$9)=0,'Project Description'!$B$9,MOD($C720,'Project Description'!$B$9)),"")</f>
        <v/>
      </c>
      <c r="G720" s="0" t="str">
        <f aca="false">IF($A720&lt;&gt;"",IF(MOD($D720,'Project Description'!$B$7)=0,'Project Description'!$B$7,MOD($D720,'Project Description'!$B$7)),"")</f>
        <v/>
      </c>
      <c r="H720" s="0" t="str">
        <f aca="false">IF($A720&lt;&gt;"",IF(MOD($D720,'Project Description'!$B$8)=0,'Project Description'!$B$8,MOD($D720,'Project Description'!$B$8)),"")</f>
        <v/>
      </c>
      <c r="I720" s="0" t="str">
        <f aca="false">IF($A720&lt;&gt;"",ROUNDUP($C720/'Project Description'!$B$9,0),"")</f>
        <v/>
      </c>
      <c r="J720" s="0" t="str">
        <f aca="false">IF($A720&lt;&gt;"",IF(MOD($A720,'Project Description'!$B$19)=0,'Project Description'!$B$19,MOD($A720,'Project Description'!$B$19)),"")</f>
        <v/>
      </c>
      <c r="K720" s="16" t="str">
        <f aca="false">IF($A720&lt;&gt;"",ROUNDUP(D720/'Project Description'!$B$7,0),"")</f>
        <v/>
      </c>
      <c r="L720" s="0" t="str">
        <f aca="false">IF($A720&lt;&gt;"",(K720-1)*'Project Description'!$B$17+I720,"")</f>
        <v/>
      </c>
      <c r="M720" s="0" t="str">
        <f aca="false">IF($A720&lt;&gt;"",($G720-1)*'Project Description'!$B$9+$F720,"")</f>
        <v/>
      </c>
      <c r="N720" s="0" t="str">
        <f aca="false">IF($A720&lt;&gt;"",IF(VLOOKUP($B720,LineNames!$A$2:$C$111,3,0)="Yes",1,0),"")</f>
        <v/>
      </c>
      <c r="O720" s="0" t="str">
        <f aca="false">IF($A720&lt;&gt;"",($H720-1)*'Project Description'!$B$10+$C720,"")</f>
        <v/>
      </c>
    </row>
    <row collapsed="false" customFormat="false" customHeight="true" hidden="false" ht="13.3" outlineLevel="0" r="721">
      <c r="A721" s="0" t="str">
        <f aca="false">IF(d110cc_csv!$A721&lt;&gt;"",d110cc_csv!$A721,"")</f>
        <v/>
      </c>
      <c r="B721" s="0" t="str">
        <f aca="false">IF($A721&lt;&gt;"",d110cc_csv!$C721,"")</f>
        <v/>
      </c>
      <c r="C721" s="0" t="str">
        <f aca="false">IF($A721&lt;&gt;"",d110cc_csv!$D721,"")</f>
        <v/>
      </c>
      <c r="D721" s="0" t="str">
        <f aca="false">IF($A721&lt;&gt;"",d110cc_csv!$E721,"")</f>
        <v/>
      </c>
      <c r="E721" s="0" t="str">
        <f aca="false">IF($A721&lt;&gt;"",d110cc_csv!$F721,"")</f>
        <v/>
      </c>
      <c r="F721" s="0" t="str">
        <f aca="false">IF($A721&lt;&gt;"",IF(MOD($C721,'Project Description'!$B$9)=0,'Project Description'!$B$9,MOD($C721,'Project Description'!$B$9)),"")</f>
        <v/>
      </c>
      <c r="G721" s="0" t="str">
        <f aca="false">IF($A721&lt;&gt;"",IF(MOD($D721,'Project Description'!$B$7)=0,'Project Description'!$B$7,MOD($D721,'Project Description'!$B$7)),"")</f>
        <v/>
      </c>
      <c r="H721" s="0" t="str">
        <f aca="false">IF($A721&lt;&gt;"",IF(MOD($D721,'Project Description'!$B$8)=0,'Project Description'!$B$8,MOD($D721,'Project Description'!$B$8)),"")</f>
        <v/>
      </c>
      <c r="I721" s="0" t="str">
        <f aca="false">IF($A721&lt;&gt;"",ROUNDUP($C721/'Project Description'!$B$9,0),"")</f>
        <v/>
      </c>
      <c r="J721" s="0" t="str">
        <f aca="false">IF($A721&lt;&gt;"",IF(MOD($A721,'Project Description'!$B$19)=0,'Project Description'!$B$19,MOD($A721,'Project Description'!$B$19)),"")</f>
        <v/>
      </c>
      <c r="K721" s="16" t="str">
        <f aca="false">IF($A721&lt;&gt;"",ROUNDUP(D721/'Project Description'!$B$7,0),"")</f>
        <v/>
      </c>
      <c r="L721" s="0" t="str">
        <f aca="false">IF($A721&lt;&gt;"",(K721-1)*'Project Description'!$B$17+I721,"")</f>
        <v/>
      </c>
      <c r="M721" s="0" t="str">
        <f aca="false">IF($A721&lt;&gt;"",($G721-1)*'Project Description'!$B$9+$F721,"")</f>
        <v/>
      </c>
      <c r="N721" s="0" t="str">
        <f aca="false">IF($A721&lt;&gt;"",IF(VLOOKUP($B721,LineNames!$A$2:$C$111,3,0)="Yes",1,0),"")</f>
        <v/>
      </c>
      <c r="O721" s="0" t="str">
        <f aca="false">IF($A721&lt;&gt;"",($H721-1)*'Project Description'!$B$10+$C721,"")</f>
        <v/>
      </c>
    </row>
    <row collapsed="false" customFormat="false" customHeight="true" hidden="false" ht="13.3" outlineLevel="0" r="722">
      <c r="A722" s="0" t="str">
        <f aca="false">IF(d110cc_csv!$A722&lt;&gt;"",d110cc_csv!$A722,"")</f>
        <v/>
      </c>
      <c r="B722" s="0" t="str">
        <f aca="false">IF($A722&lt;&gt;"",d110cc_csv!$C722,"")</f>
        <v/>
      </c>
      <c r="C722" s="0" t="str">
        <f aca="false">IF($A722&lt;&gt;"",d110cc_csv!$D722,"")</f>
        <v/>
      </c>
      <c r="D722" s="0" t="str">
        <f aca="false">IF($A722&lt;&gt;"",d110cc_csv!$E722,"")</f>
        <v/>
      </c>
      <c r="E722" s="0" t="str">
        <f aca="false">IF($A722&lt;&gt;"",d110cc_csv!$F722,"")</f>
        <v/>
      </c>
      <c r="F722" s="0" t="str">
        <f aca="false">IF($A722&lt;&gt;"",IF(MOD($C722,'Project Description'!$B$9)=0,'Project Description'!$B$9,MOD($C722,'Project Description'!$B$9)),"")</f>
        <v/>
      </c>
      <c r="G722" s="0" t="str">
        <f aca="false">IF($A722&lt;&gt;"",IF(MOD($D722,'Project Description'!$B$7)=0,'Project Description'!$B$7,MOD($D722,'Project Description'!$B$7)),"")</f>
        <v/>
      </c>
      <c r="H722" s="0" t="str">
        <f aca="false">IF($A722&lt;&gt;"",IF(MOD($D722,'Project Description'!$B$8)=0,'Project Description'!$B$8,MOD($D722,'Project Description'!$B$8)),"")</f>
        <v/>
      </c>
      <c r="I722" s="0" t="str">
        <f aca="false">IF($A722&lt;&gt;"",ROUNDUP($C722/'Project Description'!$B$9,0),"")</f>
        <v/>
      </c>
      <c r="J722" s="0" t="str">
        <f aca="false">IF($A722&lt;&gt;"",IF(MOD($A722,'Project Description'!$B$19)=0,'Project Description'!$B$19,MOD($A722,'Project Description'!$B$19)),"")</f>
        <v/>
      </c>
      <c r="K722" s="16" t="str">
        <f aca="false">IF($A722&lt;&gt;"",ROUNDUP(D722/'Project Description'!$B$7,0),"")</f>
        <v/>
      </c>
      <c r="L722" s="0" t="str">
        <f aca="false">IF($A722&lt;&gt;"",(K722-1)*'Project Description'!$B$17+I722,"")</f>
        <v/>
      </c>
      <c r="M722" s="0" t="str">
        <f aca="false">IF($A722&lt;&gt;"",($G722-1)*'Project Description'!$B$9+$F722,"")</f>
        <v/>
      </c>
      <c r="N722" s="0" t="str">
        <f aca="false">IF($A722&lt;&gt;"",IF(VLOOKUP($B722,LineNames!$A$2:$C$111,3,0)="Yes",1,0),"")</f>
        <v/>
      </c>
      <c r="O722" s="0" t="str">
        <f aca="false">IF($A722&lt;&gt;"",($H722-1)*'Project Description'!$B$10+$C722,"")</f>
        <v/>
      </c>
    </row>
    <row collapsed="false" customFormat="false" customHeight="true" hidden="false" ht="13.3" outlineLevel="0" r="723">
      <c r="A723" s="0" t="str">
        <f aca="false">IF(d110cc_csv!$A723&lt;&gt;"",d110cc_csv!$A723,"")</f>
        <v/>
      </c>
      <c r="B723" s="0" t="str">
        <f aca="false">IF($A723&lt;&gt;"",d110cc_csv!$C723,"")</f>
        <v/>
      </c>
      <c r="C723" s="0" t="str">
        <f aca="false">IF($A723&lt;&gt;"",d110cc_csv!$D723,"")</f>
        <v/>
      </c>
      <c r="D723" s="0" t="str">
        <f aca="false">IF($A723&lt;&gt;"",d110cc_csv!$E723,"")</f>
        <v/>
      </c>
      <c r="E723" s="0" t="str">
        <f aca="false">IF($A723&lt;&gt;"",d110cc_csv!$F723,"")</f>
        <v/>
      </c>
      <c r="F723" s="0" t="str">
        <f aca="false">IF($A723&lt;&gt;"",IF(MOD($C723,'Project Description'!$B$9)=0,'Project Description'!$B$9,MOD($C723,'Project Description'!$B$9)),"")</f>
        <v/>
      </c>
      <c r="G723" s="0" t="str">
        <f aca="false">IF($A723&lt;&gt;"",IF(MOD($D723,'Project Description'!$B$7)=0,'Project Description'!$B$7,MOD($D723,'Project Description'!$B$7)),"")</f>
        <v/>
      </c>
      <c r="H723" s="0" t="str">
        <f aca="false">IF($A723&lt;&gt;"",IF(MOD($D723,'Project Description'!$B$8)=0,'Project Description'!$B$8,MOD($D723,'Project Description'!$B$8)),"")</f>
        <v/>
      </c>
      <c r="I723" s="0" t="str">
        <f aca="false">IF($A723&lt;&gt;"",ROUNDUP($C723/'Project Description'!$B$9,0),"")</f>
        <v/>
      </c>
      <c r="J723" s="0" t="str">
        <f aca="false">IF($A723&lt;&gt;"",IF(MOD($A723,'Project Description'!$B$19)=0,'Project Description'!$B$19,MOD($A723,'Project Description'!$B$19)),"")</f>
        <v/>
      </c>
      <c r="K723" s="16" t="str">
        <f aca="false">IF($A723&lt;&gt;"",ROUNDUP(D723/'Project Description'!$B$7,0),"")</f>
        <v/>
      </c>
      <c r="L723" s="0" t="str">
        <f aca="false">IF($A723&lt;&gt;"",(K723-1)*'Project Description'!$B$17+I723,"")</f>
        <v/>
      </c>
      <c r="M723" s="0" t="str">
        <f aca="false">IF($A723&lt;&gt;"",($G723-1)*'Project Description'!$B$9+$F723,"")</f>
        <v/>
      </c>
      <c r="N723" s="0" t="str">
        <f aca="false">IF($A723&lt;&gt;"",IF(VLOOKUP($B723,LineNames!$A$2:$C$111,3,0)="Yes",1,0),"")</f>
        <v/>
      </c>
      <c r="O723" s="0" t="str">
        <f aca="false">IF($A723&lt;&gt;"",($H723-1)*'Project Description'!$B$10+$C723,"")</f>
        <v/>
      </c>
    </row>
    <row collapsed="false" customFormat="false" customHeight="true" hidden="false" ht="13.3" outlineLevel="0" r="724">
      <c r="A724" s="0" t="str">
        <f aca="false">IF(d110cc_csv!$A724&lt;&gt;"",d110cc_csv!$A724,"")</f>
        <v/>
      </c>
      <c r="B724" s="0" t="str">
        <f aca="false">IF($A724&lt;&gt;"",d110cc_csv!$C724,"")</f>
        <v/>
      </c>
      <c r="C724" s="0" t="str">
        <f aca="false">IF($A724&lt;&gt;"",d110cc_csv!$D724,"")</f>
        <v/>
      </c>
      <c r="D724" s="0" t="str">
        <f aca="false">IF($A724&lt;&gt;"",d110cc_csv!$E724,"")</f>
        <v/>
      </c>
      <c r="E724" s="0" t="str">
        <f aca="false">IF($A724&lt;&gt;"",d110cc_csv!$F724,"")</f>
        <v/>
      </c>
      <c r="F724" s="0" t="str">
        <f aca="false">IF($A724&lt;&gt;"",IF(MOD($C724,'Project Description'!$B$9)=0,'Project Description'!$B$9,MOD($C724,'Project Description'!$B$9)),"")</f>
        <v/>
      </c>
      <c r="G724" s="0" t="str">
        <f aca="false">IF($A724&lt;&gt;"",IF(MOD($D724,'Project Description'!$B$7)=0,'Project Description'!$B$7,MOD($D724,'Project Description'!$B$7)),"")</f>
        <v/>
      </c>
      <c r="H724" s="0" t="str">
        <f aca="false">IF($A724&lt;&gt;"",IF(MOD($D724,'Project Description'!$B$8)=0,'Project Description'!$B$8,MOD($D724,'Project Description'!$B$8)),"")</f>
        <v/>
      </c>
      <c r="I724" s="0" t="str">
        <f aca="false">IF($A724&lt;&gt;"",ROUNDUP($C724/'Project Description'!$B$9,0),"")</f>
        <v/>
      </c>
      <c r="J724" s="0" t="str">
        <f aca="false">IF($A724&lt;&gt;"",IF(MOD($A724,'Project Description'!$B$19)=0,'Project Description'!$B$19,MOD($A724,'Project Description'!$B$19)),"")</f>
        <v/>
      </c>
      <c r="K724" s="16" t="str">
        <f aca="false">IF($A724&lt;&gt;"",ROUNDUP(D724/'Project Description'!$B$7,0),"")</f>
        <v/>
      </c>
      <c r="L724" s="0" t="str">
        <f aca="false">IF($A724&lt;&gt;"",(K724-1)*'Project Description'!$B$17+I724,"")</f>
        <v/>
      </c>
      <c r="M724" s="0" t="str">
        <f aca="false">IF($A724&lt;&gt;"",($G724-1)*'Project Description'!$B$9+$F724,"")</f>
        <v/>
      </c>
      <c r="N724" s="0" t="str">
        <f aca="false">IF($A724&lt;&gt;"",IF(VLOOKUP($B724,LineNames!$A$2:$C$111,3,0)="Yes",1,0),"")</f>
        <v/>
      </c>
      <c r="O724" s="0" t="str">
        <f aca="false">IF($A724&lt;&gt;"",($H724-1)*'Project Description'!$B$10+$C724,"")</f>
        <v/>
      </c>
    </row>
    <row collapsed="false" customFormat="false" customHeight="true" hidden="false" ht="13.3" outlineLevel="0" r="725">
      <c r="A725" s="0" t="str">
        <f aca="false">IF(d110cc_csv!$A725&lt;&gt;"",d110cc_csv!$A725,"")</f>
        <v/>
      </c>
      <c r="B725" s="0" t="str">
        <f aca="false">IF($A725&lt;&gt;"",d110cc_csv!$C725,"")</f>
        <v/>
      </c>
      <c r="C725" s="0" t="str">
        <f aca="false">IF($A725&lt;&gt;"",d110cc_csv!$D725,"")</f>
        <v/>
      </c>
      <c r="D725" s="0" t="str">
        <f aca="false">IF($A725&lt;&gt;"",d110cc_csv!$E725,"")</f>
        <v/>
      </c>
      <c r="E725" s="0" t="str">
        <f aca="false">IF($A725&lt;&gt;"",d110cc_csv!$F725,"")</f>
        <v/>
      </c>
      <c r="F725" s="0" t="str">
        <f aca="false">IF($A725&lt;&gt;"",IF(MOD($C725,'Project Description'!$B$9)=0,'Project Description'!$B$9,MOD($C725,'Project Description'!$B$9)),"")</f>
        <v/>
      </c>
      <c r="G725" s="0" t="str">
        <f aca="false">IF($A725&lt;&gt;"",IF(MOD($D725,'Project Description'!$B$7)=0,'Project Description'!$B$7,MOD($D725,'Project Description'!$B$7)),"")</f>
        <v/>
      </c>
      <c r="H725" s="0" t="str">
        <f aca="false">IF($A725&lt;&gt;"",IF(MOD($D725,'Project Description'!$B$8)=0,'Project Description'!$B$8,MOD($D725,'Project Description'!$B$8)),"")</f>
        <v/>
      </c>
      <c r="I725" s="0" t="str">
        <f aca="false">IF($A725&lt;&gt;"",ROUNDUP($C725/'Project Description'!$B$9,0),"")</f>
        <v/>
      </c>
      <c r="J725" s="0" t="str">
        <f aca="false">IF($A725&lt;&gt;"",IF(MOD($A725,'Project Description'!$B$19)=0,'Project Description'!$B$19,MOD($A725,'Project Description'!$B$19)),"")</f>
        <v/>
      </c>
      <c r="K725" s="16" t="str">
        <f aca="false">IF($A725&lt;&gt;"",ROUNDUP(D725/'Project Description'!$B$7,0),"")</f>
        <v/>
      </c>
      <c r="L725" s="0" t="str">
        <f aca="false">IF($A725&lt;&gt;"",(K725-1)*'Project Description'!$B$17+I725,"")</f>
        <v/>
      </c>
      <c r="M725" s="0" t="str">
        <f aca="false">IF($A725&lt;&gt;"",($G725-1)*'Project Description'!$B$9+$F725,"")</f>
        <v/>
      </c>
      <c r="N725" s="0" t="str">
        <f aca="false">IF($A725&lt;&gt;"",IF(VLOOKUP($B725,LineNames!$A$2:$C$111,3,0)="Yes",1,0),"")</f>
        <v/>
      </c>
      <c r="O725" s="0" t="str">
        <f aca="false">IF($A725&lt;&gt;"",($H725-1)*'Project Description'!$B$10+$C725,"")</f>
        <v/>
      </c>
    </row>
    <row collapsed="false" customFormat="false" customHeight="true" hidden="false" ht="13.3" outlineLevel="0" r="726">
      <c r="A726" s="0" t="str">
        <f aca="false">IF(d110cc_csv!$A726&lt;&gt;"",d110cc_csv!$A726,"")</f>
        <v/>
      </c>
      <c r="B726" s="0" t="str">
        <f aca="false">IF($A726&lt;&gt;"",d110cc_csv!$C726,"")</f>
        <v/>
      </c>
      <c r="C726" s="0" t="str">
        <f aca="false">IF($A726&lt;&gt;"",d110cc_csv!$D726,"")</f>
        <v/>
      </c>
      <c r="D726" s="0" t="str">
        <f aca="false">IF($A726&lt;&gt;"",d110cc_csv!$E726,"")</f>
        <v/>
      </c>
      <c r="E726" s="0" t="str">
        <f aca="false">IF($A726&lt;&gt;"",d110cc_csv!$F726,"")</f>
        <v/>
      </c>
      <c r="F726" s="0" t="str">
        <f aca="false">IF($A726&lt;&gt;"",IF(MOD($C726,'Project Description'!$B$9)=0,'Project Description'!$B$9,MOD($C726,'Project Description'!$B$9)),"")</f>
        <v/>
      </c>
      <c r="G726" s="0" t="str">
        <f aca="false">IF($A726&lt;&gt;"",IF(MOD($D726,'Project Description'!$B$7)=0,'Project Description'!$B$7,MOD($D726,'Project Description'!$B$7)),"")</f>
        <v/>
      </c>
      <c r="H726" s="0" t="str">
        <f aca="false">IF($A726&lt;&gt;"",IF(MOD($D726,'Project Description'!$B$8)=0,'Project Description'!$B$8,MOD($D726,'Project Description'!$B$8)),"")</f>
        <v/>
      </c>
      <c r="I726" s="0" t="str">
        <f aca="false">IF($A726&lt;&gt;"",ROUNDUP($C726/'Project Description'!$B$9,0),"")</f>
        <v/>
      </c>
      <c r="J726" s="0" t="str">
        <f aca="false">IF($A726&lt;&gt;"",IF(MOD($A726,'Project Description'!$B$19)=0,'Project Description'!$B$19,MOD($A726,'Project Description'!$B$19)),"")</f>
        <v/>
      </c>
      <c r="K726" s="16" t="str">
        <f aca="false">IF($A726&lt;&gt;"",ROUNDUP(D726/'Project Description'!$B$7,0),"")</f>
        <v/>
      </c>
      <c r="L726" s="0" t="str">
        <f aca="false">IF($A726&lt;&gt;"",(K726-1)*'Project Description'!$B$17+I726,"")</f>
        <v/>
      </c>
      <c r="M726" s="0" t="str">
        <f aca="false">IF($A726&lt;&gt;"",($G726-1)*'Project Description'!$B$9+$F726,"")</f>
        <v/>
      </c>
      <c r="N726" s="0" t="str">
        <f aca="false">IF($A726&lt;&gt;"",IF(VLOOKUP($B726,LineNames!$A$2:$C$111,3,0)="Yes",1,0),"")</f>
        <v/>
      </c>
      <c r="O726" s="0" t="str">
        <f aca="false">IF($A726&lt;&gt;"",($H726-1)*'Project Description'!$B$10+$C726,"")</f>
        <v/>
      </c>
    </row>
    <row collapsed="false" customFormat="false" customHeight="true" hidden="false" ht="13.3" outlineLevel="0" r="727">
      <c r="A727" s="0" t="str">
        <f aca="false">IF(d110cc_csv!$A727&lt;&gt;"",d110cc_csv!$A727,"")</f>
        <v/>
      </c>
      <c r="B727" s="0" t="str">
        <f aca="false">IF($A727&lt;&gt;"",d110cc_csv!$C727,"")</f>
        <v/>
      </c>
      <c r="C727" s="0" t="str">
        <f aca="false">IF($A727&lt;&gt;"",d110cc_csv!$D727,"")</f>
        <v/>
      </c>
      <c r="D727" s="0" t="str">
        <f aca="false">IF($A727&lt;&gt;"",d110cc_csv!$E727,"")</f>
        <v/>
      </c>
      <c r="E727" s="0" t="str">
        <f aca="false">IF($A727&lt;&gt;"",d110cc_csv!$F727,"")</f>
        <v/>
      </c>
      <c r="F727" s="0" t="str">
        <f aca="false">IF($A727&lt;&gt;"",IF(MOD($C727,'Project Description'!$B$9)=0,'Project Description'!$B$9,MOD($C727,'Project Description'!$B$9)),"")</f>
        <v/>
      </c>
      <c r="G727" s="0" t="str">
        <f aca="false">IF($A727&lt;&gt;"",IF(MOD($D727,'Project Description'!$B$7)=0,'Project Description'!$B$7,MOD($D727,'Project Description'!$B$7)),"")</f>
        <v/>
      </c>
      <c r="H727" s="0" t="str">
        <f aca="false">IF($A727&lt;&gt;"",IF(MOD($D727,'Project Description'!$B$8)=0,'Project Description'!$B$8,MOD($D727,'Project Description'!$B$8)),"")</f>
        <v/>
      </c>
      <c r="I727" s="0" t="str">
        <f aca="false">IF($A727&lt;&gt;"",ROUNDUP($C727/'Project Description'!$B$9,0),"")</f>
        <v/>
      </c>
      <c r="J727" s="0" t="str">
        <f aca="false">IF($A727&lt;&gt;"",IF(MOD($A727,'Project Description'!$B$19)=0,'Project Description'!$B$19,MOD($A727,'Project Description'!$B$19)),"")</f>
        <v/>
      </c>
      <c r="K727" s="16" t="str">
        <f aca="false">IF($A727&lt;&gt;"",ROUNDUP(D727/'Project Description'!$B$7,0),"")</f>
        <v/>
      </c>
      <c r="L727" s="0" t="str">
        <f aca="false">IF($A727&lt;&gt;"",(K727-1)*'Project Description'!$B$17+I727,"")</f>
        <v/>
      </c>
      <c r="M727" s="0" t="str">
        <f aca="false">IF($A727&lt;&gt;"",($G727-1)*'Project Description'!$B$9+$F727,"")</f>
        <v/>
      </c>
      <c r="N727" s="0" t="str">
        <f aca="false">IF($A727&lt;&gt;"",IF(VLOOKUP($B727,LineNames!$A$2:$C$111,3,0)="Yes",1,0),"")</f>
        <v/>
      </c>
      <c r="O727" s="0" t="str">
        <f aca="false">IF($A727&lt;&gt;"",($H727-1)*'Project Description'!$B$10+$C727,"")</f>
        <v/>
      </c>
    </row>
    <row collapsed="false" customFormat="false" customHeight="true" hidden="false" ht="13.3" outlineLevel="0" r="728">
      <c r="A728" s="0" t="str">
        <f aca="false">IF(d110cc_csv!$A728&lt;&gt;"",d110cc_csv!$A728,"")</f>
        <v/>
      </c>
      <c r="B728" s="0" t="str">
        <f aca="false">IF($A728&lt;&gt;"",d110cc_csv!$C728,"")</f>
        <v/>
      </c>
      <c r="C728" s="0" t="str">
        <f aca="false">IF($A728&lt;&gt;"",d110cc_csv!$D728,"")</f>
        <v/>
      </c>
      <c r="D728" s="0" t="str">
        <f aca="false">IF($A728&lt;&gt;"",d110cc_csv!$E728,"")</f>
        <v/>
      </c>
      <c r="E728" s="0" t="str">
        <f aca="false">IF($A728&lt;&gt;"",d110cc_csv!$F728,"")</f>
        <v/>
      </c>
      <c r="F728" s="0" t="str">
        <f aca="false">IF($A728&lt;&gt;"",IF(MOD($C728,'Project Description'!$B$9)=0,'Project Description'!$B$9,MOD($C728,'Project Description'!$B$9)),"")</f>
        <v/>
      </c>
      <c r="G728" s="0" t="str">
        <f aca="false">IF($A728&lt;&gt;"",IF(MOD($D728,'Project Description'!$B$7)=0,'Project Description'!$B$7,MOD($D728,'Project Description'!$B$7)),"")</f>
        <v/>
      </c>
      <c r="H728" s="0" t="str">
        <f aca="false">IF($A728&lt;&gt;"",IF(MOD($D728,'Project Description'!$B$8)=0,'Project Description'!$B$8,MOD($D728,'Project Description'!$B$8)),"")</f>
        <v/>
      </c>
      <c r="I728" s="0" t="str">
        <f aca="false">IF($A728&lt;&gt;"",ROUNDUP($C728/'Project Description'!$B$9,0),"")</f>
        <v/>
      </c>
      <c r="J728" s="0" t="str">
        <f aca="false">IF($A728&lt;&gt;"",IF(MOD($A728,'Project Description'!$B$19)=0,'Project Description'!$B$19,MOD($A728,'Project Description'!$B$19)),"")</f>
        <v/>
      </c>
      <c r="K728" s="16" t="str">
        <f aca="false">IF($A728&lt;&gt;"",ROUNDUP(D728/'Project Description'!$B$7,0),"")</f>
        <v/>
      </c>
      <c r="L728" s="0" t="str">
        <f aca="false">IF($A728&lt;&gt;"",(K728-1)*'Project Description'!$B$17+I728,"")</f>
        <v/>
      </c>
      <c r="M728" s="0" t="str">
        <f aca="false">IF($A728&lt;&gt;"",($G728-1)*'Project Description'!$B$9+$F728,"")</f>
        <v/>
      </c>
      <c r="N728" s="0" t="str">
        <f aca="false">IF($A728&lt;&gt;"",IF(VLOOKUP($B728,LineNames!$A$2:$C$111,3,0)="Yes",1,0),"")</f>
        <v/>
      </c>
      <c r="O728" s="0" t="str">
        <f aca="false">IF($A728&lt;&gt;"",($H728-1)*'Project Description'!$B$10+$C728,"")</f>
        <v/>
      </c>
    </row>
    <row collapsed="false" customFormat="false" customHeight="true" hidden="false" ht="13.3" outlineLevel="0" r="729">
      <c r="A729" s="0" t="str">
        <f aca="false">IF(d110cc_csv!$A729&lt;&gt;"",d110cc_csv!$A729,"")</f>
        <v/>
      </c>
      <c r="B729" s="0" t="str">
        <f aca="false">IF($A729&lt;&gt;"",d110cc_csv!$C729,"")</f>
        <v/>
      </c>
      <c r="C729" s="0" t="str">
        <f aca="false">IF($A729&lt;&gt;"",d110cc_csv!$D729,"")</f>
        <v/>
      </c>
      <c r="D729" s="0" t="str">
        <f aca="false">IF($A729&lt;&gt;"",d110cc_csv!$E729,"")</f>
        <v/>
      </c>
      <c r="E729" s="0" t="str">
        <f aca="false">IF($A729&lt;&gt;"",d110cc_csv!$F729,"")</f>
        <v/>
      </c>
      <c r="F729" s="0" t="str">
        <f aca="false">IF($A729&lt;&gt;"",IF(MOD($C729,'Project Description'!$B$9)=0,'Project Description'!$B$9,MOD($C729,'Project Description'!$B$9)),"")</f>
        <v/>
      </c>
      <c r="G729" s="0" t="str">
        <f aca="false">IF($A729&lt;&gt;"",IF(MOD($D729,'Project Description'!$B$7)=0,'Project Description'!$B$7,MOD($D729,'Project Description'!$B$7)),"")</f>
        <v/>
      </c>
      <c r="H729" s="0" t="str">
        <f aca="false">IF($A729&lt;&gt;"",IF(MOD($D729,'Project Description'!$B$8)=0,'Project Description'!$B$8,MOD($D729,'Project Description'!$B$8)),"")</f>
        <v/>
      </c>
      <c r="I729" s="0" t="str">
        <f aca="false">IF($A729&lt;&gt;"",ROUNDUP($C729/'Project Description'!$B$9,0),"")</f>
        <v/>
      </c>
      <c r="J729" s="0" t="str">
        <f aca="false">IF($A729&lt;&gt;"",IF(MOD($A729,'Project Description'!$B$19)=0,'Project Description'!$B$19,MOD($A729,'Project Description'!$B$19)),"")</f>
        <v/>
      </c>
      <c r="K729" s="16" t="str">
        <f aca="false">IF($A729&lt;&gt;"",ROUNDUP(D729/'Project Description'!$B$7,0),"")</f>
        <v/>
      </c>
      <c r="L729" s="0" t="str">
        <f aca="false">IF($A729&lt;&gt;"",(K729-1)*'Project Description'!$B$17+I729,"")</f>
        <v/>
      </c>
      <c r="M729" s="0" t="str">
        <f aca="false">IF($A729&lt;&gt;"",($G729-1)*'Project Description'!$B$9+$F729,"")</f>
        <v/>
      </c>
      <c r="N729" s="0" t="str">
        <f aca="false">IF($A729&lt;&gt;"",IF(VLOOKUP($B729,LineNames!$A$2:$C$111,3,0)="Yes",1,0),"")</f>
        <v/>
      </c>
      <c r="O729" s="0" t="str">
        <f aca="false">IF($A729&lt;&gt;"",($H729-1)*'Project Description'!$B$10+$C729,"")</f>
        <v/>
      </c>
    </row>
    <row collapsed="false" customFormat="false" customHeight="true" hidden="false" ht="13.3" outlineLevel="0" r="730">
      <c r="A730" s="0" t="str">
        <f aca="false">IF(d110cc_csv!$A730&lt;&gt;"",d110cc_csv!$A730,"")</f>
        <v/>
      </c>
      <c r="B730" s="0" t="str">
        <f aca="false">IF($A730&lt;&gt;"",d110cc_csv!$C730,"")</f>
        <v/>
      </c>
      <c r="C730" s="0" t="str">
        <f aca="false">IF($A730&lt;&gt;"",d110cc_csv!$D730,"")</f>
        <v/>
      </c>
      <c r="D730" s="0" t="str">
        <f aca="false">IF($A730&lt;&gt;"",d110cc_csv!$E730,"")</f>
        <v/>
      </c>
      <c r="E730" s="0" t="str">
        <f aca="false">IF($A730&lt;&gt;"",d110cc_csv!$F730,"")</f>
        <v/>
      </c>
      <c r="F730" s="0" t="str">
        <f aca="false">IF($A730&lt;&gt;"",IF(MOD($C730,'Project Description'!$B$9)=0,'Project Description'!$B$9,MOD($C730,'Project Description'!$B$9)),"")</f>
        <v/>
      </c>
      <c r="G730" s="0" t="str">
        <f aca="false">IF($A730&lt;&gt;"",IF(MOD($D730,'Project Description'!$B$7)=0,'Project Description'!$B$7,MOD($D730,'Project Description'!$B$7)),"")</f>
        <v/>
      </c>
      <c r="H730" s="0" t="str">
        <f aca="false">IF($A730&lt;&gt;"",IF(MOD($D730,'Project Description'!$B$8)=0,'Project Description'!$B$8,MOD($D730,'Project Description'!$B$8)),"")</f>
        <v/>
      </c>
      <c r="I730" s="0" t="str">
        <f aca="false">IF($A730&lt;&gt;"",ROUNDUP($C730/'Project Description'!$B$9,0),"")</f>
        <v/>
      </c>
      <c r="J730" s="0" t="str">
        <f aca="false">IF($A730&lt;&gt;"",IF(MOD($A730,'Project Description'!$B$19)=0,'Project Description'!$B$19,MOD($A730,'Project Description'!$B$19)),"")</f>
        <v/>
      </c>
      <c r="K730" s="16" t="str">
        <f aca="false">IF($A730&lt;&gt;"",ROUNDUP(D730/'Project Description'!$B$7,0),"")</f>
        <v/>
      </c>
      <c r="L730" s="0" t="str">
        <f aca="false">IF($A730&lt;&gt;"",(K730-1)*'Project Description'!$B$17+I730,"")</f>
        <v/>
      </c>
      <c r="M730" s="0" t="str">
        <f aca="false">IF($A730&lt;&gt;"",($G730-1)*'Project Description'!$B$9+$F730,"")</f>
        <v/>
      </c>
      <c r="N730" s="0" t="str">
        <f aca="false">IF($A730&lt;&gt;"",IF(VLOOKUP($B730,LineNames!$A$2:$C$111,3,0)="Yes",1,0),"")</f>
        <v/>
      </c>
      <c r="O730" s="0" t="str">
        <f aca="false">IF($A730&lt;&gt;"",($H730-1)*'Project Description'!$B$10+$C730,"")</f>
        <v/>
      </c>
    </row>
    <row collapsed="false" customFormat="false" customHeight="true" hidden="false" ht="13.3" outlineLevel="0" r="731">
      <c r="A731" s="0" t="str">
        <f aca="false">IF(d110cc_csv!$A731&lt;&gt;"",d110cc_csv!$A731,"")</f>
        <v/>
      </c>
      <c r="B731" s="0" t="str">
        <f aca="false">IF($A731&lt;&gt;"",d110cc_csv!$C731,"")</f>
        <v/>
      </c>
      <c r="C731" s="0" t="str">
        <f aca="false">IF($A731&lt;&gt;"",d110cc_csv!$D731,"")</f>
        <v/>
      </c>
      <c r="D731" s="0" t="str">
        <f aca="false">IF($A731&lt;&gt;"",d110cc_csv!$E731,"")</f>
        <v/>
      </c>
      <c r="E731" s="0" t="str">
        <f aca="false">IF($A731&lt;&gt;"",d110cc_csv!$F731,"")</f>
        <v/>
      </c>
      <c r="F731" s="0" t="str">
        <f aca="false">IF($A731&lt;&gt;"",IF(MOD($C731,'Project Description'!$B$9)=0,'Project Description'!$B$9,MOD($C731,'Project Description'!$B$9)),"")</f>
        <v/>
      </c>
      <c r="G731" s="0" t="str">
        <f aca="false">IF($A731&lt;&gt;"",IF(MOD($D731,'Project Description'!$B$7)=0,'Project Description'!$B$7,MOD($D731,'Project Description'!$B$7)),"")</f>
        <v/>
      </c>
      <c r="H731" s="0" t="str">
        <f aca="false">IF($A731&lt;&gt;"",IF(MOD($D731,'Project Description'!$B$8)=0,'Project Description'!$B$8,MOD($D731,'Project Description'!$B$8)),"")</f>
        <v/>
      </c>
      <c r="I731" s="0" t="str">
        <f aca="false">IF($A731&lt;&gt;"",ROUNDUP($C731/'Project Description'!$B$9,0),"")</f>
        <v/>
      </c>
      <c r="J731" s="0" t="str">
        <f aca="false">IF($A731&lt;&gt;"",IF(MOD($A731,'Project Description'!$B$19)=0,'Project Description'!$B$19,MOD($A731,'Project Description'!$B$19)),"")</f>
        <v/>
      </c>
      <c r="K731" s="16" t="str">
        <f aca="false">IF($A731&lt;&gt;"",ROUNDUP(D731/'Project Description'!$B$7,0),"")</f>
        <v/>
      </c>
      <c r="L731" s="0" t="str">
        <f aca="false">IF($A731&lt;&gt;"",(K731-1)*'Project Description'!$B$17+I731,"")</f>
        <v/>
      </c>
      <c r="M731" s="0" t="str">
        <f aca="false">IF($A731&lt;&gt;"",($G731-1)*'Project Description'!$B$9+$F731,"")</f>
        <v/>
      </c>
      <c r="N731" s="0" t="str">
        <f aca="false">IF($A731&lt;&gt;"",IF(VLOOKUP($B731,LineNames!$A$2:$C$111,3,0)="Yes",1,0),"")</f>
        <v/>
      </c>
      <c r="O731" s="0" t="str">
        <f aca="false">IF($A731&lt;&gt;"",($H731-1)*'Project Description'!$B$10+$C731,"")</f>
        <v/>
      </c>
    </row>
    <row collapsed="false" customFormat="false" customHeight="true" hidden="false" ht="13.3" outlineLevel="0" r="732">
      <c r="A732" s="0" t="str">
        <f aca="false">IF(d110cc_csv!$A732&lt;&gt;"",d110cc_csv!$A732,"")</f>
        <v/>
      </c>
      <c r="B732" s="0" t="str">
        <f aca="false">IF($A732&lt;&gt;"",d110cc_csv!$C732,"")</f>
        <v/>
      </c>
      <c r="C732" s="0" t="str">
        <f aca="false">IF($A732&lt;&gt;"",d110cc_csv!$D732,"")</f>
        <v/>
      </c>
      <c r="D732" s="0" t="str">
        <f aca="false">IF($A732&lt;&gt;"",d110cc_csv!$E732,"")</f>
        <v/>
      </c>
      <c r="E732" s="0" t="str">
        <f aca="false">IF($A732&lt;&gt;"",d110cc_csv!$F732,"")</f>
        <v/>
      </c>
      <c r="F732" s="0" t="str">
        <f aca="false">IF($A732&lt;&gt;"",IF(MOD($C732,'Project Description'!$B$9)=0,'Project Description'!$B$9,MOD($C732,'Project Description'!$B$9)),"")</f>
        <v/>
      </c>
      <c r="G732" s="0" t="str">
        <f aca="false">IF($A732&lt;&gt;"",IF(MOD($D732,'Project Description'!$B$7)=0,'Project Description'!$B$7,MOD($D732,'Project Description'!$B$7)),"")</f>
        <v/>
      </c>
      <c r="H732" s="0" t="str">
        <f aca="false">IF($A732&lt;&gt;"",IF(MOD($D732,'Project Description'!$B$8)=0,'Project Description'!$B$8,MOD($D732,'Project Description'!$B$8)),"")</f>
        <v/>
      </c>
      <c r="I732" s="0" t="str">
        <f aca="false">IF($A732&lt;&gt;"",ROUNDUP($C732/'Project Description'!$B$9,0),"")</f>
        <v/>
      </c>
      <c r="J732" s="0" t="str">
        <f aca="false">IF($A732&lt;&gt;"",IF(MOD($A732,'Project Description'!$B$19)=0,'Project Description'!$B$19,MOD($A732,'Project Description'!$B$19)),"")</f>
        <v/>
      </c>
      <c r="K732" s="16" t="str">
        <f aca="false">IF($A732&lt;&gt;"",ROUNDUP(D732/'Project Description'!$B$7,0),"")</f>
        <v/>
      </c>
      <c r="L732" s="0" t="str">
        <f aca="false">IF($A732&lt;&gt;"",(K732-1)*'Project Description'!$B$17+I732,"")</f>
        <v/>
      </c>
      <c r="M732" s="0" t="str">
        <f aca="false">IF($A732&lt;&gt;"",($G732-1)*'Project Description'!$B$9+$F732,"")</f>
        <v/>
      </c>
      <c r="N732" s="0" t="str">
        <f aca="false">IF($A732&lt;&gt;"",IF(VLOOKUP($B732,LineNames!$A$2:$C$111,3,0)="Yes",1,0),"")</f>
        <v/>
      </c>
      <c r="O732" s="0" t="str">
        <f aca="false">IF($A732&lt;&gt;"",($H732-1)*'Project Description'!$B$10+$C732,"")</f>
        <v/>
      </c>
    </row>
    <row collapsed="false" customFormat="false" customHeight="true" hidden="false" ht="13.3" outlineLevel="0" r="733">
      <c r="A733" s="0" t="str">
        <f aca="false">IF(d110cc_csv!$A733&lt;&gt;"",d110cc_csv!$A733,"")</f>
        <v/>
      </c>
      <c r="B733" s="0" t="str">
        <f aca="false">IF($A733&lt;&gt;"",d110cc_csv!$C733,"")</f>
        <v/>
      </c>
      <c r="C733" s="0" t="str">
        <f aca="false">IF($A733&lt;&gt;"",d110cc_csv!$D733,"")</f>
        <v/>
      </c>
      <c r="D733" s="0" t="str">
        <f aca="false">IF($A733&lt;&gt;"",d110cc_csv!$E733,"")</f>
        <v/>
      </c>
      <c r="E733" s="0" t="str">
        <f aca="false">IF($A733&lt;&gt;"",d110cc_csv!$F733,"")</f>
        <v/>
      </c>
      <c r="F733" s="0" t="str">
        <f aca="false">IF($A733&lt;&gt;"",IF(MOD($C733,'Project Description'!$B$9)=0,'Project Description'!$B$9,MOD($C733,'Project Description'!$B$9)),"")</f>
        <v/>
      </c>
      <c r="G733" s="0" t="str">
        <f aca="false">IF($A733&lt;&gt;"",IF(MOD($D733,'Project Description'!$B$7)=0,'Project Description'!$B$7,MOD($D733,'Project Description'!$B$7)),"")</f>
        <v/>
      </c>
      <c r="H733" s="0" t="str">
        <f aca="false">IF($A733&lt;&gt;"",IF(MOD($D733,'Project Description'!$B$8)=0,'Project Description'!$B$8,MOD($D733,'Project Description'!$B$8)),"")</f>
        <v/>
      </c>
      <c r="I733" s="0" t="str">
        <f aca="false">IF($A733&lt;&gt;"",ROUNDUP($C733/'Project Description'!$B$9,0),"")</f>
        <v/>
      </c>
      <c r="J733" s="0" t="str">
        <f aca="false">IF($A733&lt;&gt;"",IF(MOD($A733,'Project Description'!$B$19)=0,'Project Description'!$B$19,MOD($A733,'Project Description'!$B$19)),"")</f>
        <v/>
      </c>
      <c r="K733" s="16" t="str">
        <f aca="false">IF($A733&lt;&gt;"",ROUNDUP(D733/'Project Description'!$B$7,0),"")</f>
        <v/>
      </c>
      <c r="L733" s="0" t="str">
        <f aca="false">IF($A733&lt;&gt;"",(K733-1)*'Project Description'!$B$17+I733,"")</f>
        <v/>
      </c>
      <c r="M733" s="0" t="str">
        <f aca="false">IF($A733&lt;&gt;"",($G733-1)*'Project Description'!$B$9+$F733,"")</f>
        <v/>
      </c>
      <c r="N733" s="0" t="str">
        <f aca="false">IF($A733&lt;&gt;"",IF(VLOOKUP($B733,LineNames!$A$2:$C$111,3,0)="Yes",1,0),"")</f>
        <v/>
      </c>
      <c r="O733" s="0" t="str">
        <f aca="false">IF($A733&lt;&gt;"",($H733-1)*'Project Description'!$B$10+$C733,"")</f>
        <v/>
      </c>
    </row>
    <row collapsed="false" customFormat="false" customHeight="true" hidden="false" ht="13.3" outlineLevel="0" r="734">
      <c r="A734" s="0" t="str">
        <f aca="false">IF(d110cc_csv!$A734&lt;&gt;"",d110cc_csv!$A734,"")</f>
        <v/>
      </c>
      <c r="B734" s="0" t="str">
        <f aca="false">IF($A734&lt;&gt;"",d110cc_csv!$C734,"")</f>
        <v/>
      </c>
      <c r="C734" s="0" t="str">
        <f aca="false">IF($A734&lt;&gt;"",d110cc_csv!$D734,"")</f>
        <v/>
      </c>
      <c r="D734" s="0" t="str">
        <f aca="false">IF($A734&lt;&gt;"",d110cc_csv!$E734,"")</f>
        <v/>
      </c>
      <c r="E734" s="0" t="str">
        <f aca="false">IF($A734&lt;&gt;"",d110cc_csv!$F734,"")</f>
        <v/>
      </c>
      <c r="F734" s="0" t="str">
        <f aca="false">IF($A734&lt;&gt;"",IF(MOD($C734,'Project Description'!$B$9)=0,'Project Description'!$B$9,MOD($C734,'Project Description'!$B$9)),"")</f>
        <v/>
      </c>
      <c r="G734" s="0" t="str">
        <f aca="false">IF($A734&lt;&gt;"",IF(MOD($D734,'Project Description'!$B$7)=0,'Project Description'!$B$7,MOD($D734,'Project Description'!$B$7)),"")</f>
        <v/>
      </c>
      <c r="H734" s="0" t="str">
        <f aca="false">IF($A734&lt;&gt;"",IF(MOD($D734,'Project Description'!$B$8)=0,'Project Description'!$B$8,MOD($D734,'Project Description'!$B$8)),"")</f>
        <v/>
      </c>
      <c r="I734" s="0" t="str">
        <f aca="false">IF($A734&lt;&gt;"",ROUNDUP($C734/'Project Description'!$B$9,0),"")</f>
        <v/>
      </c>
      <c r="J734" s="0" t="str">
        <f aca="false">IF($A734&lt;&gt;"",IF(MOD($A734,'Project Description'!$B$19)=0,'Project Description'!$B$19,MOD($A734,'Project Description'!$B$19)),"")</f>
        <v/>
      </c>
      <c r="K734" s="16" t="str">
        <f aca="false">IF($A734&lt;&gt;"",ROUNDUP(D734/'Project Description'!$B$7,0),"")</f>
        <v/>
      </c>
      <c r="L734" s="0" t="str">
        <f aca="false">IF($A734&lt;&gt;"",(K734-1)*'Project Description'!$B$17+I734,"")</f>
        <v/>
      </c>
      <c r="M734" s="0" t="str">
        <f aca="false">IF($A734&lt;&gt;"",($G734-1)*'Project Description'!$B$9+$F734,"")</f>
        <v/>
      </c>
      <c r="N734" s="0" t="str">
        <f aca="false">IF($A734&lt;&gt;"",IF(VLOOKUP($B734,LineNames!$A$2:$C$111,3,0)="Yes",1,0),"")</f>
        <v/>
      </c>
      <c r="O734" s="0" t="str">
        <f aca="false">IF($A734&lt;&gt;"",($H734-1)*'Project Description'!$B$10+$C734,"")</f>
        <v/>
      </c>
    </row>
    <row collapsed="false" customFormat="false" customHeight="true" hidden="false" ht="13.3" outlineLevel="0" r="735">
      <c r="A735" s="0" t="str">
        <f aca="false">IF(d110cc_csv!$A735&lt;&gt;"",d110cc_csv!$A735,"")</f>
        <v/>
      </c>
      <c r="B735" s="0" t="str">
        <f aca="false">IF($A735&lt;&gt;"",d110cc_csv!$C735,"")</f>
        <v/>
      </c>
      <c r="C735" s="0" t="str">
        <f aca="false">IF($A735&lt;&gt;"",d110cc_csv!$D735,"")</f>
        <v/>
      </c>
      <c r="D735" s="0" t="str">
        <f aca="false">IF($A735&lt;&gt;"",d110cc_csv!$E735,"")</f>
        <v/>
      </c>
      <c r="E735" s="0" t="str">
        <f aca="false">IF($A735&lt;&gt;"",d110cc_csv!$F735,"")</f>
        <v/>
      </c>
      <c r="F735" s="0" t="str">
        <f aca="false">IF($A735&lt;&gt;"",IF(MOD($C735,'Project Description'!$B$9)=0,'Project Description'!$B$9,MOD($C735,'Project Description'!$B$9)),"")</f>
        <v/>
      </c>
      <c r="G735" s="0" t="str">
        <f aca="false">IF($A735&lt;&gt;"",IF(MOD($D735,'Project Description'!$B$7)=0,'Project Description'!$B$7,MOD($D735,'Project Description'!$B$7)),"")</f>
        <v/>
      </c>
      <c r="H735" s="0" t="str">
        <f aca="false">IF($A735&lt;&gt;"",IF(MOD($D735,'Project Description'!$B$8)=0,'Project Description'!$B$8,MOD($D735,'Project Description'!$B$8)),"")</f>
        <v/>
      </c>
      <c r="I735" s="0" t="str">
        <f aca="false">IF($A735&lt;&gt;"",ROUNDUP($C735/'Project Description'!$B$9,0),"")</f>
        <v/>
      </c>
      <c r="J735" s="0" t="str">
        <f aca="false">IF($A735&lt;&gt;"",IF(MOD($A735,'Project Description'!$B$19)=0,'Project Description'!$B$19,MOD($A735,'Project Description'!$B$19)),"")</f>
        <v/>
      </c>
      <c r="K735" s="16" t="str">
        <f aca="false">IF($A735&lt;&gt;"",ROUNDUP(D735/'Project Description'!$B$7,0),"")</f>
        <v/>
      </c>
      <c r="L735" s="0" t="str">
        <f aca="false">IF($A735&lt;&gt;"",(K735-1)*'Project Description'!$B$17+I735,"")</f>
        <v/>
      </c>
      <c r="M735" s="0" t="str">
        <f aca="false">IF($A735&lt;&gt;"",($G735-1)*'Project Description'!$B$9+$F735,"")</f>
        <v/>
      </c>
      <c r="N735" s="0" t="str">
        <f aca="false">IF($A735&lt;&gt;"",IF(VLOOKUP($B735,LineNames!$A$2:$C$111,3,0)="Yes",1,0),"")</f>
        <v/>
      </c>
      <c r="O735" s="0" t="str">
        <f aca="false">IF($A735&lt;&gt;"",($H735-1)*'Project Description'!$B$10+$C735,"")</f>
        <v/>
      </c>
    </row>
    <row collapsed="false" customFormat="false" customHeight="true" hidden="false" ht="13.3" outlineLevel="0" r="736">
      <c r="A736" s="0" t="str">
        <f aca="false">IF(d110cc_csv!$A736&lt;&gt;"",d110cc_csv!$A736,"")</f>
        <v/>
      </c>
      <c r="B736" s="0" t="str">
        <f aca="false">IF($A736&lt;&gt;"",d110cc_csv!$C736,"")</f>
        <v/>
      </c>
      <c r="C736" s="0" t="str">
        <f aca="false">IF($A736&lt;&gt;"",d110cc_csv!$D736,"")</f>
        <v/>
      </c>
      <c r="D736" s="0" t="str">
        <f aca="false">IF($A736&lt;&gt;"",d110cc_csv!$E736,"")</f>
        <v/>
      </c>
      <c r="E736" s="0" t="str">
        <f aca="false">IF($A736&lt;&gt;"",d110cc_csv!$F736,"")</f>
        <v/>
      </c>
      <c r="F736" s="0" t="str">
        <f aca="false">IF($A736&lt;&gt;"",IF(MOD($C736,'Project Description'!$B$9)=0,'Project Description'!$B$9,MOD($C736,'Project Description'!$B$9)),"")</f>
        <v/>
      </c>
      <c r="G736" s="0" t="str">
        <f aca="false">IF($A736&lt;&gt;"",IF(MOD($D736,'Project Description'!$B$7)=0,'Project Description'!$B$7,MOD($D736,'Project Description'!$B$7)),"")</f>
        <v/>
      </c>
      <c r="H736" s="0" t="str">
        <f aca="false">IF($A736&lt;&gt;"",IF(MOD($D736,'Project Description'!$B$8)=0,'Project Description'!$B$8,MOD($D736,'Project Description'!$B$8)),"")</f>
        <v/>
      </c>
      <c r="I736" s="0" t="str">
        <f aca="false">IF($A736&lt;&gt;"",ROUNDUP($C736/'Project Description'!$B$9,0),"")</f>
        <v/>
      </c>
      <c r="J736" s="0" t="str">
        <f aca="false">IF($A736&lt;&gt;"",IF(MOD($A736,'Project Description'!$B$19)=0,'Project Description'!$B$19,MOD($A736,'Project Description'!$B$19)),"")</f>
        <v/>
      </c>
      <c r="K736" s="16" t="str">
        <f aca="false">IF($A736&lt;&gt;"",ROUNDUP(D736/'Project Description'!$B$7,0),"")</f>
        <v/>
      </c>
      <c r="L736" s="0" t="str">
        <f aca="false">IF($A736&lt;&gt;"",(K736-1)*'Project Description'!$B$17+I736,"")</f>
        <v/>
      </c>
      <c r="M736" s="0" t="str">
        <f aca="false">IF($A736&lt;&gt;"",($G736-1)*'Project Description'!$B$9+$F736,"")</f>
        <v/>
      </c>
      <c r="N736" s="0" t="str">
        <f aca="false">IF($A736&lt;&gt;"",IF(VLOOKUP($B736,LineNames!$A$2:$C$111,3,0)="Yes",1,0),"")</f>
        <v/>
      </c>
      <c r="O736" s="0" t="str">
        <f aca="false">IF($A736&lt;&gt;"",($H736-1)*'Project Description'!$B$10+$C736,"")</f>
        <v/>
      </c>
    </row>
    <row collapsed="false" customFormat="false" customHeight="true" hidden="false" ht="13.3" outlineLevel="0" r="737">
      <c r="A737" s="0" t="str">
        <f aca="false">IF(d110cc_csv!$A737&lt;&gt;"",d110cc_csv!$A737,"")</f>
        <v/>
      </c>
      <c r="B737" s="0" t="str">
        <f aca="false">IF($A737&lt;&gt;"",d110cc_csv!$C737,"")</f>
        <v/>
      </c>
      <c r="C737" s="0" t="str">
        <f aca="false">IF($A737&lt;&gt;"",d110cc_csv!$D737,"")</f>
        <v/>
      </c>
      <c r="D737" s="0" t="str">
        <f aca="false">IF($A737&lt;&gt;"",d110cc_csv!$E737,"")</f>
        <v/>
      </c>
      <c r="E737" s="0" t="str">
        <f aca="false">IF($A737&lt;&gt;"",d110cc_csv!$F737,"")</f>
        <v/>
      </c>
      <c r="F737" s="0" t="str">
        <f aca="false">IF($A737&lt;&gt;"",IF(MOD($C737,'Project Description'!$B$9)=0,'Project Description'!$B$9,MOD($C737,'Project Description'!$B$9)),"")</f>
        <v/>
      </c>
      <c r="G737" s="0" t="str">
        <f aca="false">IF($A737&lt;&gt;"",IF(MOD($D737,'Project Description'!$B$7)=0,'Project Description'!$B$7,MOD($D737,'Project Description'!$B$7)),"")</f>
        <v/>
      </c>
      <c r="H737" s="0" t="str">
        <f aca="false">IF($A737&lt;&gt;"",IF(MOD($D737,'Project Description'!$B$8)=0,'Project Description'!$B$8,MOD($D737,'Project Description'!$B$8)),"")</f>
        <v/>
      </c>
      <c r="I737" s="0" t="str">
        <f aca="false">IF($A737&lt;&gt;"",ROUNDUP($C737/'Project Description'!$B$9,0),"")</f>
        <v/>
      </c>
      <c r="J737" s="0" t="str">
        <f aca="false">IF($A737&lt;&gt;"",IF(MOD($A737,'Project Description'!$B$19)=0,'Project Description'!$B$19,MOD($A737,'Project Description'!$B$19)),"")</f>
        <v/>
      </c>
      <c r="K737" s="16" t="str">
        <f aca="false">IF($A737&lt;&gt;"",ROUNDUP(D737/'Project Description'!$B$7,0),"")</f>
        <v/>
      </c>
      <c r="L737" s="0" t="str">
        <f aca="false">IF($A737&lt;&gt;"",(K737-1)*'Project Description'!$B$17+I737,"")</f>
        <v/>
      </c>
      <c r="M737" s="0" t="str">
        <f aca="false">IF($A737&lt;&gt;"",($G737-1)*'Project Description'!$B$9+$F737,"")</f>
        <v/>
      </c>
      <c r="N737" s="0" t="str">
        <f aca="false">IF($A737&lt;&gt;"",IF(VLOOKUP($B737,LineNames!$A$2:$C$111,3,0)="Yes",1,0),"")</f>
        <v/>
      </c>
      <c r="O737" s="0" t="str">
        <f aca="false">IF($A737&lt;&gt;"",($H737-1)*'Project Description'!$B$10+$C737,"")</f>
        <v/>
      </c>
    </row>
    <row collapsed="false" customFormat="false" customHeight="true" hidden="false" ht="13.3" outlineLevel="0" r="738">
      <c r="A738" s="0" t="str">
        <f aca="false">IF(d110cc_csv!$A738&lt;&gt;"",d110cc_csv!$A738,"")</f>
        <v/>
      </c>
      <c r="B738" s="0" t="str">
        <f aca="false">IF($A738&lt;&gt;"",d110cc_csv!$C738,"")</f>
        <v/>
      </c>
      <c r="C738" s="0" t="str">
        <f aca="false">IF($A738&lt;&gt;"",d110cc_csv!$D738,"")</f>
        <v/>
      </c>
      <c r="D738" s="0" t="str">
        <f aca="false">IF($A738&lt;&gt;"",d110cc_csv!$E738,"")</f>
        <v/>
      </c>
      <c r="E738" s="0" t="str">
        <f aca="false">IF($A738&lt;&gt;"",d110cc_csv!$F738,"")</f>
        <v/>
      </c>
      <c r="F738" s="0" t="str">
        <f aca="false">IF($A738&lt;&gt;"",IF(MOD($C738,'Project Description'!$B$9)=0,'Project Description'!$B$9,MOD($C738,'Project Description'!$B$9)),"")</f>
        <v/>
      </c>
      <c r="G738" s="0" t="str">
        <f aca="false">IF($A738&lt;&gt;"",IF(MOD($D738,'Project Description'!$B$7)=0,'Project Description'!$B$7,MOD($D738,'Project Description'!$B$7)),"")</f>
        <v/>
      </c>
      <c r="H738" s="0" t="str">
        <f aca="false">IF($A738&lt;&gt;"",IF(MOD($D738,'Project Description'!$B$8)=0,'Project Description'!$B$8,MOD($D738,'Project Description'!$B$8)),"")</f>
        <v/>
      </c>
      <c r="I738" s="0" t="str">
        <f aca="false">IF($A738&lt;&gt;"",ROUNDUP($C738/'Project Description'!$B$9,0),"")</f>
        <v/>
      </c>
      <c r="J738" s="0" t="str">
        <f aca="false">IF($A738&lt;&gt;"",IF(MOD($A738,'Project Description'!$B$19)=0,'Project Description'!$B$19,MOD($A738,'Project Description'!$B$19)),"")</f>
        <v/>
      </c>
      <c r="K738" s="16" t="str">
        <f aca="false">IF($A738&lt;&gt;"",ROUNDUP(D738/'Project Description'!$B$7,0),"")</f>
        <v/>
      </c>
      <c r="L738" s="0" t="str">
        <f aca="false">IF($A738&lt;&gt;"",(K738-1)*'Project Description'!$B$17+I738,"")</f>
        <v/>
      </c>
      <c r="M738" s="0" t="str">
        <f aca="false">IF($A738&lt;&gt;"",($G738-1)*'Project Description'!$B$9+$F738,"")</f>
        <v/>
      </c>
      <c r="N738" s="0" t="str">
        <f aca="false">IF($A738&lt;&gt;"",IF(VLOOKUP($B738,LineNames!$A$2:$C$111,3,0)="Yes",1,0),"")</f>
        <v/>
      </c>
      <c r="O738" s="0" t="str">
        <f aca="false">IF($A738&lt;&gt;"",($H738-1)*'Project Description'!$B$10+$C738,"")</f>
        <v/>
      </c>
    </row>
    <row collapsed="false" customFormat="false" customHeight="true" hidden="false" ht="13.3" outlineLevel="0" r="739">
      <c r="A739" s="0" t="str">
        <f aca="false">IF(d110cc_csv!$A739&lt;&gt;"",d110cc_csv!$A739,"")</f>
        <v/>
      </c>
      <c r="B739" s="0" t="str">
        <f aca="false">IF($A739&lt;&gt;"",d110cc_csv!$C739,"")</f>
        <v/>
      </c>
      <c r="C739" s="0" t="str">
        <f aca="false">IF($A739&lt;&gt;"",d110cc_csv!$D739,"")</f>
        <v/>
      </c>
      <c r="D739" s="0" t="str">
        <f aca="false">IF($A739&lt;&gt;"",d110cc_csv!$E739,"")</f>
        <v/>
      </c>
      <c r="E739" s="0" t="str">
        <f aca="false">IF($A739&lt;&gt;"",d110cc_csv!$F739,"")</f>
        <v/>
      </c>
      <c r="F739" s="0" t="str">
        <f aca="false">IF($A739&lt;&gt;"",IF(MOD($C739,'Project Description'!$B$9)=0,'Project Description'!$B$9,MOD($C739,'Project Description'!$B$9)),"")</f>
        <v/>
      </c>
      <c r="G739" s="0" t="str">
        <f aca="false">IF($A739&lt;&gt;"",IF(MOD($D739,'Project Description'!$B$7)=0,'Project Description'!$B$7,MOD($D739,'Project Description'!$B$7)),"")</f>
        <v/>
      </c>
      <c r="H739" s="0" t="str">
        <f aca="false">IF($A739&lt;&gt;"",IF(MOD($D739,'Project Description'!$B$8)=0,'Project Description'!$B$8,MOD($D739,'Project Description'!$B$8)),"")</f>
        <v/>
      </c>
      <c r="I739" s="0" t="str">
        <f aca="false">IF($A739&lt;&gt;"",ROUNDUP($C739/'Project Description'!$B$9,0),"")</f>
        <v/>
      </c>
      <c r="J739" s="0" t="str">
        <f aca="false">IF($A739&lt;&gt;"",IF(MOD($A739,'Project Description'!$B$19)=0,'Project Description'!$B$19,MOD($A739,'Project Description'!$B$19)),"")</f>
        <v/>
      </c>
      <c r="K739" s="16" t="str">
        <f aca="false">IF($A739&lt;&gt;"",ROUNDUP(D739/'Project Description'!$B$7,0),"")</f>
        <v/>
      </c>
      <c r="L739" s="0" t="str">
        <f aca="false">IF($A739&lt;&gt;"",(K739-1)*'Project Description'!$B$17+I739,"")</f>
        <v/>
      </c>
      <c r="M739" s="0" t="str">
        <f aca="false">IF($A739&lt;&gt;"",($G739-1)*'Project Description'!$B$9+$F739,"")</f>
        <v/>
      </c>
      <c r="N739" s="0" t="str">
        <f aca="false">IF($A739&lt;&gt;"",IF(VLOOKUP($B739,LineNames!$A$2:$C$111,3,0)="Yes",1,0),"")</f>
        <v/>
      </c>
      <c r="O739" s="0" t="str">
        <f aca="false">IF($A739&lt;&gt;"",($H739-1)*'Project Description'!$B$10+$C739,"")</f>
        <v/>
      </c>
    </row>
    <row collapsed="false" customFormat="false" customHeight="true" hidden="false" ht="13.3" outlineLevel="0" r="740">
      <c r="A740" s="0" t="str">
        <f aca="false">IF(d110cc_csv!$A740&lt;&gt;"",d110cc_csv!$A740,"")</f>
        <v/>
      </c>
      <c r="B740" s="0" t="str">
        <f aca="false">IF($A740&lt;&gt;"",d110cc_csv!$C740,"")</f>
        <v/>
      </c>
      <c r="C740" s="0" t="str">
        <f aca="false">IF($A740&lt;&gt;"",d110cc_csv!$D740,"")</f>
        <v/>
      </c>
      <c r="D740" s="0" t="str">
        <f aca="false">IF($A740&lt;&gt;"",d110cc_csv!$E740,"")</f>
        <v/>
      </c>
      <c r="E740" s="0" t="str">
        <f aca="false">IF($A740&lt;&gt;"",d110cc_csv!$F740,"")</f>
        <v/>
      </c>
      <c r="F740" s="0" t="str">
        <f aca="false">IF($A740&lt;&gt;"",IF(MOD($C740,'Project Description'!$B$9)=0,'Project Description'!$B$9,MOD($C740,'Project Description'!$B$9)),"")</f>
        <v/>
      </c>
      <c r="G740" s="0" t="str">
        <f aca="false">IF($A740&lt;&gt;"",IF(MOD($D740,'Project Description'!$B$7)=0,'Project Description'!$B$7,MOD($D740,'Project Description'!$B$7)),"")</f>
        <v/>
      </c>
      <c r="H740" s="0" t="str">
        <f aca="false">IF($A740&lt;&gt;"",IF(MOD($D740,'Project Description'!$B$8)=0,'Project Description'!$B$8,MOD($D740,'Project Description'!$B$8)),"")</f>
        <v/>
      </c>
      <c r="I740" s="0" t="str">
        <f aca="false">IF($A740&lt;&gt;"",ROUNDUP($C740/'Project Description'!$B$9,0),"")</f>
        <v/>
      </c>
      <c r="J740" s="0" t="str">
        <f aca="false">IF($A740&lt;&gt;"",IF(MOD($A740,'Project Description'!$B$19)=0,'Project Description'!$B$19,MOD($A740,'Project Description'!$B$19)),"")</f>
        <v/>
      </c>
      <c r="K740" s="16" t="str">
        <f aca="false">IF($A740&lt;&gt;"",ROUNDUP(D740/'Project Description'!$B$7,0),"")</f>
        <v/>
      </c>
      <c r="L740" s="0" t="str">
        <f aca="false">IF($A740&lt;&gt;"",(K740-1)*'Project Description'!$B$17+I740,"")</f>
        <v/>
      </c>
      <c r="M740" s="0" t="str">
        <f aca="false">IF($A740&lt;&gt;"",($G740-1)*'Project Description'!$B$9+$F740,"")</f>
        <v/>
      </c>
      <c r="N740" s="0" t="str">
        <f aca="false">IF($A740&lt;&gt;"",IF(VLOOKUP($B740,LineNames!$A$2:$C$111,3,0)="Yes",1,0),"")</f>
        <v/>
      </c>
      <c r="O740" s="0" t="str">
        <f aca="false">IF($A740&lt;&gt;"",($H740-1)*'Project Description'!$B$10+$C740,"")</f>
        <v/>
      </c>
    </row>
    <row collapsed="false" customFormat="false" customHeight="true" hidden="false" ht="13.3" outlineLevel="0" r="741">
      <c r="A741" s="0" t="str">
        <f aca="false">IF(d110cc_csv!$A741&lt;&gt;"",d110cc_csv!$A741,"")</f>
        <v/>
      </c>
      <c r="B741" s="0" t="str">
        <f aca="false">IF($A741&lt;&gt;"",d110cc_csv!$C741,"")</f>
        <v/>
      </c>
      <c r="C741" s="0" t="str">
        <f aca="false">IF($A741&lt;&gt;"",d110cc_csv!$D741,"")</f>
        <v/>
      </c>
      <c r="D741" s="0" t="str">
        <f aca="false">IF($A741&lt;&gt;"",d110cc_csv!$E741,"")</f>
        <v/>
      </c>
      <c r="E741" s="0" t="str">
        <f aca="false">IF($A741&lt;&gt;"",d110cc_csv!$F741,"")</f>
        <v/>
      </c>
      <c r="F741" s="0" t="str">
        <f aca="false">IF($A741&lt;&gt;"",IF(MOD($C741,'Project Description'!$B$9)=0,'Project Description'!$B$9,MOD($C741,'Project Description'!$B$9)),"")</f>
        <v/>
      </c>
      <c r="G741" s="0" t="str">
        <f aca="false">IF($A741&lt;&gt;"",IF(MOD($D741,'Project Description'!$B$7)=0,'Project Description'!$B$7,MOD($D741,'Project Description'!$B$7)),"")</f>
        <v/>
      </c>
      <c r="H741" s="0" t="str">
        <f aca="false">IF($A741&lt;&gt;"",IF(MOD($D741,'Project Description'!$B$8)=0,'Project Description'!$B$8,MOD($D741,'Project Description'!$B$8)),"")</f>
        <v/>
      </c>
      <c r="I741" s="0" t="str">
        <f aca="false">IF($A741&lt;&gt;"",ROUNDUP($C741/'Project Description'!$B$9,0),"")</f>
        <v/>
      </c>
      <c r="J741" s="0" t="str">
        <f aca="false">IF($A741&lt;&gt;"",IF(MOD($A741,'Project Description'!$B$19)=0,'Project Description'!$B$19,MOD($A741,'Project Description'!$B$19)),"")</f>
        <v/>
      </c>
      <c r="K741" s="16" t="str">
        <f aca="false">IF($A741&lt;&gt;"",ROUNDUP(D741/'Project Description'!$B$7,0),"")</f>
        <v/>
      </c>
      <c r="L741" s="0" t="str">
        <f aca="false">IF($A741&lt;&gt;"",(K741-1)*'Project Description'!$B$17+I741,"")</f>
        <v/>
      </c>
      <c r="M741" s="0" t="str">
        <f aca="false">IF($A741&lt;&gt;"",($G741-1)*'Project Description'!$B$9+$F741,"")</f>
        <v/>
      </c>
      <c r="N741" s="0" t="str">
        <f aca="false">IF($A741&lt;&gt;"",IF(VLOOKUP($B741,LineNames!$A$2:$C$111,3,0)="Yes",1,0),"")</f>
        <v/>
      </c>
      <c r="O741" s="0" t="str">
        <f aca="false">IF($A741&lt;&gt;"",($H741-1)*'Project Description'!$B$10+$C741,"")</f>
        <v/>
      </c>
    </row>
    <row collapsed="false" customFormat="false" customHeight="true" hidden="false" ht="13.3" outlineLevel="0" r="742">
      <c r="A742" s="0" t="str">
        <f aca="false">IF(d110cc_csv!$A742&lt;&gt;"",d110cc_csv!$A742,"")</f>
        <v/>
      </c>
      <c r="B742" s="0" t="str">
        <f aca="false">IF($A742&lt;&gt;"",d110cc_csv!$C742,"")</f>
        <v/>
      </c>
      <c r="C742" s="0" t="str">
        <f aca="false">IF($A742&lt;&gt;"",d110cc_csv!$D742,"")</f>
        <v/>
      </c>
      <c r="D742" s="0" t="str">
        <f aca="false">IF($A742&lt;&gt;"",d110cc_csv!$E742,"")</f>
        <v/>
      </c>
      <c r="E742" s="0" t="str">
        <f aca="false">IF($A742&lt;&gt;"",d110cc_csv!$F742,"")</f>
        <v/>
      </c>
      <c r="F742" s="0" t="str">
        <f aca="false">IF($A742&lt;&gt;"",IF(MOD($C742,'Project Description'!$B$9)=0,'Project Description'!$B$9,MOD($C742,'Project Description'!$B$9)),"")</f>
        <v/>
      </c>
      <c r="G742" s="0" t="str">
        <f aca="false">IF($A742&lt;&gt;"",IF(MOD($D742,'Project Description'!$B$7)=0,'Project Description'!$B$7,MOD($D742,'Project Description'!$B$7)),"")</f>
        <v/>
      </c>
      <c r="H742" s="0" t="str">
        <f aca="false">IF($A742&lt;&gt;"",IF(MOD($D742,'Project Description'!$B$8)=0,'Project Description'!$B$8,MOD($D742,'Project Description'!$B$8)),"")</f>
        <v/>
      </c>
      <c r="I742" s="0" t="str">
        <f aca="false">IF($A742&lt;&gt;"",ROUNDUP($C742/'Project Description'!$B$9,0),"")</f>
        <v/>
      </c>
      <c r="J742" s="0" t="str">
        <f aca="false">IF($A742&lt;&gt;"",IF(MOD($A742,'Project Description'!$B$19)=0,'Project Description'!$B$19,MOD($A742,'Project Description'!$B$19)),"")</f>
        <v/>
      </c>
      <c r="K742" s="16" t="str">
        <f aca="false">IF($A742&lt;&gt;"",ROUNDUP(D742/'Project Description'!$B$7,0),"")</f>
        <v/>
      </c>
      <c r="L742" s="0" t="str">
        <f aca="false">IF($A742&lt;&gt;"",(K742-1)*'Project Description'!$B$17+I742,"")</f>
        <v/>
      </c>
      <c r="M742" s="0" t="str">
        <f aca="false">IF($A742&lt;&gt;"",($G742-1)*'Project Description'!$B$9+$F742,"")</f>
        <v/>
      </c>
      <c r="N742" s="0" t="str">
        <f aca="false">IF($A742&lt;&gt;"",IF(VLOOKUP($B742,LineNames!$A$2:$C$111,3,0)="Yes",1,0),"")</f>
        <v/>
      </c>
      <c r="O742" s="0" t="str">
        <f aca="false">IF($A742&lt;&gt;"",($H742-1)*'Project Description'!$B$10+$C742,"")</f>
        <v/>
      </c>
    </row>
    <row collapsed="false" customFormat="false" customHeight="true" hidden="false" ht="13.3" outlineLevel="0" r="743">
      <c r="A743" s="0" t="str">
        <f aca="false">IF(d110cc_csv!$A743&lt;&gt;"",d110cc_csv!$A743,"")</f>
        <v/>
      </c>
      <c r="B743" s="0" t="str">
        <f aca="false">IF($A743&lt;&gt;"",d110cc_csv!$C743,"")</f>
        <v/>
      </c>
      <c r="C743" s="0" t="str">
        <f aca="false">IF($A743&lt;&gt;"",d110cc_csv!$D743,"")</f>
        <v/>
      </c>
      <c r="D743" s="0" t="str">
        <f aca="false">IF($A743&lt;&gt;"",d110cc_csv!$E743,"")</f>
        <v/>
      </c>
      <c r="E743" s="0" t="str">
        <f aca="false">IF($A743&lt;&gt;"",d110cc_csv!$F743,"")</f>
        <v/>
      </c>
      <c r="F743" s="0" t="str">
        <f aca="false">IF($A743&lt;&gt;"",IF(MOD($C743,'Project Description'!$B$9)=0,'Project Description'!$B$9,MOD($C743,'Project Description'!$B$9)),"")</f>
        <v/>
      </c>
      <c r="G743" s="0" t="str">
        <f aca="false">IF($A743&lt;&gt;"",IF(MOD($D743,'Project Description'!$B$7)=0,'Project Description'!$B$7,MOD($D743,'Project Description'!$B$7)),"")</f>
        <v/>
      </c>
      <c r="H743" s="0" t="str">
        <f aca="false">IF($A743&lt;&gt;"",IF(MOD($D743,'Project Description'!$B$8)=0,'Project Description'!$B$8,MOD($D743,'Project Description'!$B$8)),"")</f>
        <v/>
      </c>
      <c r="I743" s="0" t="str">
        <f aca="false">IF($A743&lt;&gt;"",ROUNDUP($C743/'Project Description'!$B$9,0),"")</f>
        <v/>
      </c>
      <c r="J743" s="0" t="str">
        <f aca="false">IF($A743&lt;&gt;"",IF(MOD($A743,'Project Description'!$B$19)=0,'Project Description'!$B$19,MOD($A743,'Project Description'!$B$19)),"")</f>
        <v/>
      </c>
      <c r="K743" s="16" t="str">
        <f aca="false">IF($A743&lt;&gt;"",ROUNDUP(D743/'Project Description'!$B$7,0),"")</f>
        <v/>
      </c>
      <c r="L743" s="0" t="str">
        <f aca="false">IF($A743&lt;&gt;"",(K743-1)*'Project Description'!$B$17+I743,"")</f>
        <v/>
      </c>
      <c r="M743" s="0" t="str">
        <f aca="false">IF($A743&lt;&gt;"",($G743-1)*'Project Description'!$B$9+$F743,"")</f>
        <v/>
      </c>
      <c r="N743" s="0" t="str">
        <f aca="false">IF($A743&lt;&gt;"",IF(VLOOKUP($B743,LineNames!$A$2:$C$111,3,0)="Yes",1,0),"")</f>
        <v/>
      </c>
      <c r="O743" s="0" t="str">
        <f aca="false">IF($A743&lt;&gt;"",($H743-1)*'Project Description'!$B$10+$C743,"")</f>
        <v/>
      </c>
    </row>
    <row collapsed="false" customFormat="false" customHeight="true" hidden="false" ht="13.3" outlineLevel="0" r="744">
      <c r="A744" s="0" t="str">
        <f aca="false">IF(d110cc_csv!$A744&lt;&gt;"",d110cc_csv!$A744,"")</f>
        <v/>
      </c>
      <c r="B744" s="0" t="str">
        <f aca="false">IF($A744&lt;&gt;"",d110cc_csv!$C744,"")</f>
        <v/>
      </c>
      <c r="C744" s="0" t="str">
        <f aca="false">IF($A744&lt;&gt;"",d110cc_csv!$D744,"")</f>
        <v/>
      </c>
      <c r="D744" s="0" t="str">
        <f aca="false">IF($A744&lt;&gt;"",d110cc_csv!$E744,"")</f>
        <v/>
      </c>
      <c r="E744" s="0" t="str">
        <f aca="false">IF($A744&lt;&gt;"",d110cc_csv!$F744,"")</f>
        <v/>
      </c>
      <c r="F744" s="0" t="str">
        <f aca="false">IF($A744&lt;&gt;"",IF(MOD($C744,'Project Description'!$B$9)=0,'Project Description'!$B$9,MOD($C744,'Project Description'!$B$9)),"")</f>
        <v/>
      </c>
      <c r="G744" s="0" t="str">
        <f aca="false">IF($A744&lt;&gt;"",IF(MOD($D744,'Project Description'!$B$7)=0,'Project Description'!$B$7,MOD($D744,'Project Description'!$B$7)),"")</f>
        <v/>
      </c>
      <c r="H744" s="0" t="str">
        <f aca="false">IF($A744&lt;&gt;"",IF(MOD($D744,'Project Description'!$B$8)=0,'Project Description'!$B$8,MOD($D744,'Project Description'!$B$8)),"")</f>
        <v/>
      </c>
      <c r="I744" s="0" t="str">
        <f aca="false">IF($A744&lt;&gt;"",ROUNDUP($C744/'Project Description'!$B$9,0),"")</f>
        <v/>
      </c>
      <c r="J744" s="0" t="str">
        <f aca="false">IF($A744&lt;&gt;"",IF(MOD($A744,'Project Description'!$B$19)=0,'Project Description'!$B$19,MOD($A744,'Project Description'!$B$19)),"")</f>
        <v/>
      </c>
      <c r="K744" s="16" t="str">
        <f aca="false">IF($A744&lt;&gt;"",ROUNDUP(D744/'Project Description'!$B$7,0),"")</f>
        <v/>
      </c>
      <c r="L744" s="0" t="str">
        <f aca="false">IF($A744&lt;&gt;"",(K744-1)*'Project Description'!$B$17+I744,"")</f>
        <v/>
      </c>
      <c r="M744" s="0" t="str">
        <f aca="false">IF($A744&lt;&gt;"",($G744-1)*'Project Description'!$B$9+$F744,"")</f>
        <v/>
      </c>
      <c r="N744" s="0" t="str">
        <f aca="false">IF($A744&lt;&gt;"",IF(VLOOKUP($B744,LineNames!$A$2:$C$111,3,0)="Yes",1,0),"")</f>
        <v/>
      </c>
      <c r="O744" s="0" t="str">
        <f aca="false">IF($A744&lt;&gt;"",($H744-1)*'Project Description'!$B$10+$C744,"")</f>
        <v/>
      </c>
    </row>
    <row collapsed="false" customFormat="false" customHeight="true" hidden="false" ht="13.3" outlineLevel="0" r="745">
      <c r="A745" s="0" t="str">
        <f aca="false">IF(d110cc_csv!$A745&lt;&gt;"",d110cc_csv!$A745,"")</f>
        <v/>
      </c>
      <c r="B745" s="0" t="str">
        <f aca="false">IF($A745&lt;&gt;"",d110cc_csv!$C745,"")</f>
        <v/>
      </c>
      <c r="C745" s="0" t="str">
        <f aca="false">IF($A745&lt;&gt;"",d110cc_csv!$D745,"")</f>
        <v/>
      </c>
      <c r="D745" s="0" t="str">
        <f aca="false">IF($A745&lt;&gt;"",d110cc_csv!$E745,"")</f>
        <v/>
      </c>
      <c r="E745" s="0" t="str">
        <f aca="false">IF($A745&lt;&gt;"",d110cc_csv!$F745,"")</f>
        <v/>
      </c>
      <c r="F745" s="0" t="str">
        <f aca="false">IF($A745&lt;&gt;"",IF(MOD($C745,'Project Description'!$B$9)=0,'Project Description'!$B$9,MOD($C745,'Project Description'!$B$9)),"")</f>
        <v/>
      </c>
      <c r="G745" s="0" t="str">
        <f aca="false">IF($A745&lt;&gt;"",IF(MOD($D745,'Project Description'!$B$7)=0,'Project Description'!$B$7,MOD($D745,'Project Description'!$B$7)),"")</f>
        <v/>
      </c>
      <c r="H745" s="0" t="str">
        <f aca="false">IF($A745&lt;&gt;"",IF(MOD($D745,'Project Description'!$B$8)=0,'Project Description'!$B$8,MOD($D745,'Project Description'!$B$8)),"")</f>
        <v/>
      </c>
      <c r="I745" s="0" t="str">
        <f aca="false">IF($A745&lt;&gt;"",ROUNDUP($C745/'Project Description'!$B$9,0),"")</f>
        <v/>
      </c>
      <c r="J745" s="0" t="str">
        <f aca="false">IF($A745&lt;&gt;"",IF(MOD($A745,'Project Description'!$B$19)=0,'Project Description'!$B$19,MOD($A745,'Project Description'!$B$19)),"")</f>
        <v/>
      </c>
      <c r="K745" s="16" t="str">
        <f aca="false">IF($A745&lt;&gt;"",ROUNDUP(D745/'Project Description'!$B$7,0),"")</f>
        <v/>
      </c>
      <c r="L745" s="0" t="str">
        <f aca="false">IF($A745&lt;&gt;"",(K745-1)*'Project Description'!$B$17+I745,"")</f>
        <v/>
      </c>
      <c r="M745" s="0" t="str">
        <f aca="false">IF($A745&lt;&gt;"",($G745-1)*'Project Description'!$B$9+$F745,"")</f>
        <v/>
      </c>
      <c r="N745" s="0" t="str">
        <f aca="false">IF($A745&lt;&gt;"",IF(VLOOKUP($B745,LineNames!$A$2:$C$111,3,0)="Yes",1,0),"")</f>
        <v/>
      </c>
      <c r="O745" s="0" t="str">
        <f aca="false">IF($A745&lt;&gt;"",($H745-1)*'Project Description'!$B$10+$C745,"")</f>
        <v/>
      </c>
    </row>
    <row collapsed="false" customFormat="false" customHeight="true" hidden="false" ht="13.3" outlineLevel="0" r="746">
      <c r="A746" s="0" t="str">
        <f aca="false">IF(d110cc_csv!$A746&lt;&gt;"",d110cc_csv!$A746,"")</f>
        <v/>
      </c>
      <c r="B746" s="0" t="str">
        <f aca="false">IF($A746&lt;&gt;"",d110cc_csv!$C746,"")</f>
        <v/>
      </c>
      <c r="C746" s="0" t="str">
        <f aca="false">IF($A746&lt;&gt;"",d110cc_csv!$D746,"")</f>
        <v/>
      </c>
      <c r="D746" s="0" t="str">
        <f aca="false">IF($A746&lt;&gt;"",d110cc_csv!$E746,"")</f>
        <v/>
      </c>
      <c r="E746" s="0" t="str">
        <f aca="false">IF($A746&lt;&gt;"",d110cc_csv!$F746,"")</f>
        <v/>
      </c>
      <c r="F746" s="0" t="str">
        <f aca="false">IF($A746&lt;&gt;"",IF(MOD($C746,'Project Description'!$B$9)=0,'Project Description'!$B$9,MOD($C746,'Project Description'!$B$9)),"")</f>
        <v/>
      </c>
      <c r="G746" s="0" t="str">
        <f aca="false">IF($A746&lt;&gt;"",IF(MOD($D746,'Project Description'!$B$7)=0,'Project Description'!$B$7,MOD($D746,'Project Description'!$B$7)),"")</f>
        <v/>
      </c>
      <c r="H746" s="0" t="str">
        <f aca="false">IF($A746&lt;&gt;"",IF(MOD($D746,'Project Description'!$B$8)=0,'Project Description'!$B$8,MOD($D746,'Project Description'!$B$8)),"")</f>
        <v/>
      </c>
      <c r="I746" s="0" t="str">
        <f aca="false">IF($A746&lt;&gt;"",ROUNDUP($C746/'Project Description'!$B$9,0),"")</f>
        <v/>
      </c>
      <c r="J746" s="0" t="str">
        <f aca="false">IF($A746&lt;&gt;"",IF(MOD($A746,'Project Description'!$B$19)=0,'Project Description'!$B$19,MOD($A746,'Project Description'!$B$19)),"")</f>
        <v/>
      </c>
      <c r="K746" s="16" t="str">
        <f aca="false">IF($A746&lt;&gt;"",ROUNDUP(D746/'Project Description'!$B$7,0),"")</f>
        <v/>
      </c>
      <c r="L746" s="0" t="str">
        <f aca="false">IF($A746&lt;&gt;"",(K746-1)*'Project Description'!$B$17+I746,"")</f>
        <v/>
      </c>
      <c r="M746" s="0" t="str">
        <f aca="false">IF($A746&lt;&gt;"",($G746-1)*'Project Description'!$B$9+$F746,"")</f>
        <v/>
      </c>
      <c r="N746" s="0" t="str">
        <f aca="false">IF($A746&lt;&gt;"",IF(VLOOKUP($B746,LineNames!$A$2:$C$111,3,0)="Yes",1,0),"")</f>
        <v/>
      </c>
      <c r="O746" s="0" t="str">
        <f aca="false">IF($A746&lt;&gt;"",($H746-1)*'Project Description'!$B$10+$C746,"")</f>
        <v/>
      </c>
    </row>
    <row collapsed="false" customFormat="false" customHeight="true" hidden="false" ht="13.3" outlineLevel="0" r="747">
      <c r="A747" s="0" t="str">
        <f aca="false">IF(d110cc_csv!$A747&lt;&gt;"",d110cc_csv!$A747,"")</f>
        <v/>
      </c>
      <c r="B747" s="0" t="str">
        <f aca="false">IF($A747&lt;&gt;"",d110cc_csv!$C747,"")</f>
        <v/>
      </c>
      <c r="C747" s="0" t="str">
        <f aca="false">IF($A747&lt;&gt;"",d110cc_csv!$D747,"")</f>
        <v/>
      </c>
      <c r="D747" s="0" t="str">
        <f aca="false">IF($A747&lt;&gt;"",d110cc_csv!$E747,"")</f>
        <v/>
      </c>
      <c r="E747" s="0" t="str">
        <f aca="false">IF($A747&lt;&gt;"",d110cc_csv!$F747,"")</f>
        <v/>
      </c>
      <c r="F747" s="0" t="str">
        <f aca="false">IF($A747&lt;&gt;"",IF(MOD($C747,'Project Description'!$B$9)=0,'Project Description'!$B$9,MOD($C747,'Project Description'!$B$9)),"")</f>
        <v/>
      </c>
      <c r="G747" s="0" t="str">
        <f aca="false">IF($A747&lt;&gt;"",IF(MOD($D747,'Project Description'!$B$7)=0,'Project Description'!$B$7,MOD($D747,'Project Description'!$B$7)),"")</f>
        <v/>
      </c>
      <c r="H747" s="0" t="str">
        <f aca="false">IF($A747&lt;&gt;"",IF(MOD($D747,'Project Description'!$B$8)=0,'Project Description'!$B$8,MOD($D747,'Project Description'!$B$8)),"")</f>
        <v/>
      </c>
      <c r="I747" s="0" t="str">
        <f aca="false">IF($A747&lt;&gt;"",ROUNDUP($C747/'Project Description'!$B$9,0),"")</f>
        <v/>
      </c>
      <c r="J747" s="0" t="str">
        <f aca="false">IF($A747&lt;&gt;"",IF(MOD($A747,'Project Description'!$B$19)=0,'Project Description'!$B$19,MOD($A747,'Project Description'!$B$19)),"")</f>
        <v/>
      </c>
      <c r="K747" s="16" t="str">
        <f aca="false">IF($A747&lt;&gt;"",ROUNDUP(D747/'Project Description'!$B$7,0),"")</f>
        <v/>
      </c>
      <c r="L747" s="0" t="str">
        <f aca="false">IF($A747&lt;&gt;"",(K747-1)*'Project Description'!$B$17+I747,"")</f>
        <v/>
      </c>
      <c r="M747" s="0" t="str">
        <f aca="false">IF($A747&lt;&gt;"",($G747-1)*'Project Description'!$B$9+$F747,"")</f>
        <v/>
      </c>
      <c r="N747" s="0" t="str">
        <f aca="false">IF($A747&lt;&gt;"",IF(VLOOKUP($B747,LineNames!$A$2:$C$111,3,0)="Yes",1,0),"")</f>
        <v/>
      </c>
      <c r="O747" s="0" t="str">
        <f aca="false">IF($A747&lt;&gt;"",($H747-1)*'Project Description'!$B$10+$C747,"")</f>
        <v/>
      </c>
    </row>
    <row collapsed="false" customFormat="false" customHeight="true" hidden="false" ht="13.3" outlineLevel="0" r="748">
      <c r="A748" s="0" t="str">
        <f aca="false">IF(d110cc_csv!$A748&lt;&gt;"",d110cc_csv!$A748,"")</f>
        <v/>
      </c>
      <c r="B748" s="0" t="str">
        <f aca="false">IF($A748&lt;&gt;"",d110cc_csv!$C748,"")</f>
        <v/>
      </c>
      <c r="C748" s="0" t="str">
        <f aca="false">IF($A748&lt;&gt;"",d110cc_csv!$D748,"")</f>
        <v/>
      </c>
      <c r="D748" s="0" t="str">
        <f aca="false">IF($A748&lt;&gt;"",d110cc_csv!$E748,"")</f>
        <v/>
      </c>
      <c r="E748" s="0" t="str">
        <f aca="false">IF($A748&lt;&gt;"",d110cc_csv!$F748,"")</f>
        <v/>
      </c>
      <c r="F748" s="0" t="str">
        <f aca="false">IF($A748&lt;&gt;"",IF(MOD($C748,'Project Description'!$B$9)=0,'Project Description'!$B$9,MOD($C748,'Project Description'!$B$9)),"")</f>
        <v/>
      </c>
      <c r="G748" s="0" t="str">
        <f aca="false">IF($A748&lt;&gt;"",IF(MOD($D748,'Project Description'!$B$7)=0,'Project Description'!$B$7,MOD($D748,'Project Description'!$B$7)),"")</f>
        <v/>
      </c>
      <c r="H748" s="0" t="str">
        <f aca="false">IF($A748&lt;&gt;"",IF(MOD($D748,'Project Description'!$B$8)=0,'Project Description'!$B$8,MOD($D748,'Project Description'!$B$8)),"")</f>
        <v/>
      </c>
      <c r="I748" s="0" t="str">
        <f aca="false">IF($A748&lt;&gt;"",ROUNDUP($C748/'Project Description'!$B$9,0),"")</f>
        <v/>
      </c>
      <c r="J748" s="0" t="str">
        <f aca="false">IF($A748&lt;&gt;"",IF(MOD($A748,'Project Description'!$B$19)=0,'Project Description'!$B$19,MOD($A748,'Project Description'!$B$19)),"")</f>
        <v/>
      </c>
      <c r="K748" s="16" t="str">
        <f aca="false">IF($A748&lt;&gt;"",ROUNDUP(D748/'Project Description'!$B$7,0),"")</f>
        <v/>
      </c>
      <c r="L748" s="0" t="str">
        <f aca="false">IF($A748&lt;&gt;"",(K748-1)*'Project Description'!$B$17+I748,"")</f>
        <v/>
      </c>
      <c r="M748" s="0" t="str">
        <f aca="false">IF($A748&lt;&gt;"",($G748-1)*'Project Description'!$B$9+$F748,"")</f>
        <v/>
      </c>
      <c r="N748" s="0" t="str">
        <f aca="false">IF($A748&lt;&gt;"",IF(VLOOKUP($B748,LineNames!$A$2:$C$111,3,0)="Yes",1,0),"")</f>
        <v/>
      </c>
      <c r="O748" s="0" t="str">
        <f aca="false">IF($A748&lt;&gt;"",($H748-1)*'Project Description'!$B$10+$C748,"")</f>
        <v/>
      </c>
    </row>
    <row collapsed="false" customFormat="false" customHeight="true" hidden="false" ht="13.3" outlineLevel="0" r="749">
      <c r="A749" s="0" t="str">
        <f aca="false">IF(d110cc_csv!$A749&lt;&gt;"",d110cc_csv!$A749,"")</f>
        <v/>
      </c>
      <c r="B749" s="0" t="str">
        <f aca="false">IF($A749&lt;&gt;"",d110cc_csv!$C749,"")</f>
        <v/>
      </c>
      <c r="C749" s="0" t="str">
        <f aca="false">IF($A749&lt;&gt;"",d110cc_csv!$D749,"")</f>
        <v/>
      </c>
      <c r="D749" s="0" t="str">
        <f aca="false">IF($A749&lt;&gt;"",d110cc_csv!$E749,"")</f>
        <v/>
      </c>
      <c r="E749" s="0" t="str">
        <f aca="false">IF($A749&lt;&gt;"",d110cc_csv!$F749,"")</f>
        <v/>
      </c>
      <c r="F749" s="0" t="str">
        <f aca="false">IF($A749&lt;&gt;"",IF(MOD($C749,'Project Description'!$B$9)=0,'Project Description'!$B$9,MOD($C749,'Project Description'!$B$9)),"")</f>
        <v/>
      </c>
      <c r="G749" s="0" t="str">
        <f aca="false">IF($A749&lt;&gt;"",IF(MOD($D749,'Project Description'!$B$7)=0,'Project Description'!$B$7,MOD($D749,'Project Description'!$B$7)),"")</f>
        <v/>
      </c>
      <c r="H749" s="0" t="str">
        <f aca="false">IF($A749&lt;&gt;"",IF(MOD($D749,'Project Description'!$B$8)=0,'Project Description'!$B$8,MOD($D749,'Project Description'!$B$8)),"")</f>
        <v/>
      </c>
      <c r="I749" s="0" t="str">
        <f aca="false">IF($A749&lt;&gt;"",ROUNDUP($C749/'Project Description'!$B$9,0),"")</f>
        <v/>
      </c>
      <c r="J749" s="0" t="str">
        <f aca="false">IF($A749&lt;&gt;"",IF(MOD($A749,'Project Description'!$B$19)=0,'Project Description'!$B$19,MOD($A749,'Project Description'!$B$19)),"")</f>
        <v/>
      </c>
      <c r="K749" s="16" t="str">
        <f aca="false">IF($A749&lt;&gt;"",ROUNDUP(D749/'Project Description'!$B$7,0),"")</f>
        <v/>
      </c>
      <c r="L749" s="0" t="str">
        <f aca="false">IF($A749&lt;&gt;"",(K749-1)*'Project Description'!$B$17+I749,"")</f>
        <v/>
      </c>
      <c r="M749" s="0" t="str">
        <f aca="false">IF($A749&lt;&gt;"",($G749-1)*'Project Description'!$B$9+$F749,"")</f>
        <v/>
      </c>
      <c r="N749" s="0" t="str">
        <f aca="false">IF($A749&lt;&gt;"",IF(VLOOKUP($B749,LineNames!$A$2:$C$111,3,0)="Yes",1,0),"")</f>
        <v/>
      </c>
      <c r="O749" s="0" t="str">
        <f aca="false">IF($A749&lt;&gt;"",($H749-1)*'Project Description'!$B$10+$C749,"")</f>
        <v/>
      </c>
    </row>
    <row collapsed="false" customFormat="false" customHeight="true" hidden="false" ht="13.3" outlineLevel="0" r="750">
      <c r="A750" s="0" t="str">
        <f aca="false">IF(d110cc_csv!$A750&lt;&gt;"",d110cc_csv!$A750,"")</f>
        <v/>
      </c>
      <c r="B750" s="0" t="str">
        <f aca="false">IF($A750&lt;&gt;"",d110cc_csv!$C750,"")</f>
        <v/>
      </c>
      <c r="C750" s="0" t="str">
        <f aca="false">IF($A750&lt;&gt;"",d110cc_csv!$D750,"")</f>
        <v/>
      </c>
      <c r="D750" s="0" t="str">
        <f aca="false">IF($A750&lt;&gt;"",d110cc_csv!$E750,"")</f>
        <v/>
      </c>
      <c r="E750" s="0" t="str">
        <f aca="false">IF($A750&lt;&gt;"",d110cc_csv!$F750,"")</f>
        <v/>
      </c>
      <c r="F750" s="0" t="str">
        <f aca="false">IF($A750&lt;&gt;"",IF(MOD($C750,'Project Description'!$B$9)=0,'Project Description'!$B$9,MOD($C750,'Project Description'!$B$9)),"")</f>
        <v/>
      </c>
      <c r="G750" s="0" t="str">
        <f aca="false">IF($A750&lt;&gt;"",IF(MOD($D750,'Project Description'!$B$7)=0,'Project Description'!$B$7,MOD($D750,'Project Description'!$B$7)),"")</f>
        <v/>
      </c>
      <c r="H750" s="0" t="str">
        <f aca="false">IF($A750&lt;&gt;"",IF(MOD($D750,'Project Description'!$B$8)=0,'Project Description'!$B$8,MOD($D750,'Project Description'!$B$8)),"")</f>
        <v/>
      </c>
      <c r="I750" s="0" t="str">
        <f aca="false">IF($A750&lt;&gt;"",ROUNDUP($C750/'Project Description'!$B$9,0),"")</f>
        <v/>
      </c>
      <c r="J750" s="0" t="str">
        <f aca="false">IF($A750&lt;&gt;"",IF(MOD($A750,'Project Description'!$B$19)=0,'Project Description'!$B$19,MOD($A750,'Project Description'!$B$19)),"")</f>
        <v/>
      </c>
      <c r="K750" s="16" t="str">
        <f aca="false">IF($A750&lt;&gt;"",ROUNDUP(D750/'Project Description'!$B$7,0),"")</f>
        <v/>
      </c>
      <c r="L750" s="0" t="str">
        <f aca="false">IF($A750&lt;&gt;"",(K750-1)*'Project Description'!$B$17+I750,"")</f>
        <v/>
      </c>
      <c r="M750" s="0" t="str">
        <f aca="false">IF($A750&lt;&gt;"",($G750-1)*'Project Description'!$B$9+$F750,"")</f>
        <v/>
      </c>
      <c r="N750" s="0" t="str">
        <f aca="false">IF($A750&lt;&gt;"",IF(VLOOKUP($B750,LineNames!$A$2:$C$111,3,0)="Yes",1,0),"")</f>
        <v/>
      </c>
      <c r="O750" s="0" t="str">
        <f aca="false">IF($A750&lt;&gt;"",($H750-1)*'Project Description'!$B$10+$C750,"")</f>
        <v/>
      </c>
    </row>
    <row collapsed="false" customFormat="false" customHeight="true" hidden="false" ht="13.3" outlineLevel="0" r="751">
      <c r="A751" s="0" t="str">
        <f aca="false">IF(d110cc_csv!$A751&lt;&gt;"",d110cc_csv!$A751,"")</f>
        <v/>
      </c>
      <c r="B751" s="0" t="str">
        <f aca="false">IF($A751&lt;&gt;"",d110cc_csv!$C751,"")</f>
        <v/>
      </c>
      <c r="C751" s="0" t="str">
        <f aca="false">IF($A751&lt;&gt;"",d110cc_csv!$D751,"")</f>
        <v/>
      </c>
      <c r="D751" s="0" t="str">
        <f aca="false">IF($A751&lt;&gt;"",d110cc_csv!$E751,"")</f>
        <v/>
      </c>
      <c r="E751" s="0" t="str">
        <f aca="false">IF($A751&lt;&gt;"",d110cc_csv!$F751,"")</f>
        <v/>
      </c>
      <c r="F751" s="0" t="str">
        <f aca="false">IF($A751&lt;&gt;"",IF(MOD($C751,'Project Description'!$B$9)=0,'Project Description'!$B$9,MOD($C751,'Project Description'!$B$9)),"")</f>
        <v/>
      </c>
      <c r="G751" s="0" t="str">
        <f aca="false">IF($A751&lt;&gt;"",IF(MOD($D751,'Project Description'!$B$7)=0,'Project Description'!$B$7,MOD($D751,'Project Description'!$B$7)),"")</f>
        <v/>
      </c>
      <c r="H751" s="0" t="str">
        <f aca="false">IF($A751&lt;&gt;"",IF(MOD($D751,'Project Description'!$B$8)=0,'Project Description'!$B$8,MOD($D751,'Project Description'!$B$8)),"")</f>
        <v/>
      </c>
      <c r="I751" s="0" t="str">
        <f aca="false">IF($A751&lt;&gt;"",ROUNDUP($C751/'Project Description'!$B$9,0),"")</f>
        <v/>
      </c>
      <c r="J751" s="0" t="str">
        <f aca="false">IF($A751&lt;&gt;"",IF(MOD($A751,'Project Description'!$B$19)=0,'Project Description'!$B$19,MOD($A751,'Project Description'!$B$19)),"")</f>
        <v/>
      </c>
      <c r="K751" s="16" t="str">
        <f aca="false">IF($A751&lt;&gt;"",ROUNDUP(D751/'Project Description'!$B$7,0),"")</f>
        <v/>
      </c>
      <c r="L751" s="0" t="str">
        <f aca="false">IF($A751&lt;&gt;"",(K751-1)*'Project Description'!$B$17+I751,"")</f>
        <v/>
      </c>
      <c r="M751" s="0" t="str">
        <f aca="false">IF($A751&lt;&gt;"",($G751-1)*'Project Description'!$B$9+$F751,"")</f>
        <v/>
      </c>
      <c r="N751" s="0" t="str">
        <f aca="false">IF($A751&lt;&gt;"",IF(VLOOKUP($B751,LineNames!$A$2:$C$111,3,0)="Yes",1,0),"")</f>
        <v/>
      </c>
      <c r="O751" s="0" t="str">
        <f aca="false">IF($A751&lt;&gt;"",($H751-1)*'Project Description'!$B$10+$C751,"")</f>
        <v/>
      </c>
    </row>
    <row collapsed="false" customFormat="false" customHeight="true" hidden="false" ht="13.3" outlineLevel="0" r="752">
      <c r="A752" s="0" t="str">
        <f aca="false">IF(d110cc_csv!$A752&lt;&gt;"",d110cc_csv!$A752,"")</f>
        <v/>
      </c>
      <c r="B752" s="0" t="str">
        <f aca="false">IF($A752&lt;&gt;"",d110cc_csv!$C752,"")</f>
        <v/>
      </c>
      <c r="C752" s="0" t="str">
        <f aca="false">IF($A752&lt;&gt;"",d110cc_csv!$D752,"")</f>
        <v/>
      </c>
      <c r="D752" s="0" t="str">
        <f aca="false">IF($A752&lt;&gt;"",d110cc_csv!$E752,"")</f>
        <v/>
      </c>
      <c r="E752" s="0" t="str">
        <f aca="false">IF($A752&lt;&gt;"",d110cc_csv!$F752,"")</f>
        <v/>
      </c>
      <c r="F752" s="0" t="str">
        <f aca="false">IF($A752&lt;&gt;"",IF(MOD($C752,'Project Description'!$B$9)=0,'Project Description'!$B$9,MOD($C752,'Project Description'!$B$9)),"")</f>
        <v/>
      </c>
      <c r="G752" s="0" t="str">
        <f aca="false">IF($A752&lt;&gt;"",IF(MOD($D752,'Project Description'!$B$7)=0,'Project Description'!$B$7,MOD($D752,'Project Description'!$B$7)),"")</f>
        <v/>
      </c>
      <c r="H752" s="0" t="str">
        <f aca="false">IF($A752&lt;&gt;"",IF(MOD($D752,'Project Description'!$B$8)=0,'Project Description'!$B$8,MOD($D752,'Project Description'!$B$8)),"")</f>
        <v/>
      </c>
      <c r="I752" s="0" t="str">
        <f aca="false">IF($A752&lt;&gt;"",ROUNDUP($C752/'Project Description'!$B$9,0),"")</f>
        <v/>
      </c>
      <c r="J752" s="0" t="str">
        <f aca="false">IF($A752&lt;&gt;"",IF(MOD($A752,'Project Description'!$B$19)=0,'Project Description'!$B$19,MOD($A752,'Project Description'!$B$19)),"")</f>
        <v/>
      </c>
      <c r="K752" s="16" t="str">
        <f aca="false">IF($A752&lt;&gt;"",ROUNDUP(D752/'Project Description'!$B$7,0),"")</f>
        <v/>
      </c>
      <c r="L752" s="0" t="str">
        <f aca="false">IF($A752&lt;&gt;"",(K752-1)*'Project Description'!$B$17+I752,"")</f>
        <v/>
      </c>
      <c r="M752" s="0" t="str">
        <f aca="false">IF($A752&lt;&gt;"",($G752-1)*'Project Description'!$B$9+$F752,"")</f>
        <v/>
      </c>
      <c r="N752" s="0" t="str">
        <f aca="false">IF($A752&lt;&gt;"",IF(VLOOKUP($B752,LineNames!$A$2:$C$111,3,0)="Yes",1,0),"")</f>
        <v/>
      </c>
      <c r="O752" s="0" t="str">
        <f aca="false">IF($A752&lt;&gt;"",($H752-1)*'Project Description'!$B$10+$C752,"")</f>
        <v/>
      </c>
    </row>
    <row collapsed="false" customFormat="false" customHeight="true" hidden="false" ht="13.3" outlineLevel="0" r="753">
      <c r="A753" s="0" t="str">
        <f aca="false">IF(d110cc_csv!$A753&lt;&gt;"",d110cc_csv!$A753,"")</f>
        <v/>
      </c>
      <c r="B753" s="0" t="str">
        <f aca="false">IF($A753&lt;&gt;"",d110cc_csv!$C753,"")</f>
        <v/>
      </c>
      <c r="C753" s="0" t="str">
        <f aca="false">IF($A753&lt;&gt;"",d110cc_csv!$D753,"")</f>
        <v/>
      </c>
      <c r="D753" s="0" t="str">
        <f aca="false">IF($A753&lt;&gt;"",d110cc_csv!$E753,"")</f>
        <v/>
      </c>
      <c r="E753" s="0" t="str">
        <f aca="false">IF($A753&lt;&gt;"",d110cc_csv!$F753,"")</f>
        <v/>
      </c>
      <c r="F753" s="0" t="str">
        <f aca="false">IF($A753&lt;&gt;"",IF(MOD($C753,'Project Description'!$B$9)=0,'Project Description'!$B$9,MOD($C753,'Project Description'!$B$9)),"")</f>
        <v/>
      </c>
      <c r="G753" s="0" t="str">
        <f aca="false">IF($A753&lt;&gt;"",IF(MOD($D753,'Project Description'!$B$7)=0,'Project Description'!$B$7,MOD($D753,'Project Description'!$B$7)),"")</f>
        <v/>
      </c>
      <c r="H753" s="0" t="str">
        <f aca="false">IF($A753&lt;&gt;"",IF(MOD($D753,'Project Description'!$B$8)=0,'Project Description'!$B$8,MOD($D753,'Project Description'!$B$8)),"")</f>
        <v/>
      </c>
      <c r="I753" s="0" t="str">
        <f aca="false">IF($A753&lt;&gt;"",ROUNDUP($C753/'Project Description'!$B$9,0),"")</f>
        <v/>
      </c>
      <c r="J753" s="0" t="str">
        <f aca="false">IF($A753&lt;&gt;"",IF(MOD($A753,'Project Description'!$B$19)=0,'Project Description'!$B$19,MOD($A753,'Project Description'!$B$19)),"")</f>
        <v/>
      </c>
      <c r="K753" s="16" t="str">
        <f aca="false">IF($A753&lt;&gt;"",ROUNDUP(D753/'Project Description'!$B$7,0),"")</f>
        <v/>
      </c>
      <c r="L753" s="0" t="str">
        <f aca="false">IF($A753&lt;&gt;"",(K753-1)*'Project Description'!$B$17+I753,"")</f>
        <v/>
      </c>
      <c r="M753" s="0" t="str">
        <f aca="false">IF($A753&lt;&gt;"",($G753-1)*'Project Description'!$B$9+$F753,"")</f>
        <v/>
      </c>
      <c r="N753" s="0" t="str">
        <f aca="false">IF($A753&lt;&gt;"",IF(VLOOKUP($B753,LineNames!$A$2:$C$111,3,0)="Yes",1,0),"")</f>
        <v/>
      </c>
      <c r="O753" s="0" t="str">
        <f aca="false">IF($A753&lt;&gt;"",($H753-1)*'Project Description'!$B$10+$C753,"")</f>
        <v/>
      </c>
    </row>
    <row collapsed="false" customFormat="false" customHeight="true" hidden="false" ht="13.3" outlineLevel="0" r="754">
      <c r="A754" s="0" t="str">
        <f aca="false">IF(d110cc_csv!$A754&lt;&gt;"",d110cc_csv!$A754,"")</f>
        <v/>
      </c>
      <c r="B754" s="0" t="str">
        <f aca="false">IF($A754&lt;&gt;"",d110cc_csv!$C754,"")</f>
        <v/>
      </c>
      <c r="C754" s="0" t="str">
        <f aca="false">IF($A754&lt;&gt;"",d110cc_csv!$D754,"")</f>
        <v/>
      </c>
      <c r="D754" s="0" t="str">
        <f aca="false">IF($A754&lt;&gt;"",d110cc_csv!$E754,"")</f>
        <v/>
      </c>
      <c r="E754" s="0" t="str">
        <f aca="false">IF($A754&lt;&gt;"",d110cc_csv!$F754,"")</f>
        <v/>
      </c>
      <c r="F754" s="0" t="str">
        <f aca="false">IF($A754&lt;&gt;"",IF(MOD($C754,'Project Description'!$B$9)=0,'Project Description'!$B$9,MOD($C754,'Project Description'!$B$9)),"")</f>
        <v/>
      </c>
      <c r="G754" s="0" t="str">
        <f aca="false">IF($A754&lt;&gt;"",IF(MOD($D754,'Project Description'!$B$7)=0,'Project Description'!$B$7,MOD($D754,'Project Description'!$B$7)),"")</f>
        <v/>
      </c>
      <c r="H754" s="0" t="str">
        <f aca="false">IF($A754&lt;&gt;"",IF(MOD($D754,'Project Description'!$B$8)=0,'Project Description'!$B$8,MOD($D754,'Project Description'!$B$8)),"")</f>
        <v/>
      </c>
      <c r="I754" s="0" t="str">
        <f aca="false">IF($A754&lt;&gt;"",ROUNDUP($C754/'Project Description'!$B$9,0),"")</f>
        <v/>
      </c>
      <c r="J754" s="0" t="str">
        <f aca="false">IF($A754&lt;&gt;"",IF(MOD($A754,'Project Description'!$B$19)=0,'Project Description'!$B$19,MOD($A754,'Project Description'!$B$19)),"")</f>
        <v/>
      </c>
      <c r="K754" s="16" t="str">
        <f aca="false">IF($A754&lt;&gt;"",ROUNDUP(D754/'Project Description'!$B$7,0),"")</f>
        <v/>
      </c>
      <c r="L754" s="0" t="str">
        <f aca="false">IF($A754&lt;&gt;"",(K754-1)*'Project Description'!$B$17+I754,"")</f>
        <v/>
      </c>
      <c r="M754" s="0" t="str">
        <f aca="false">IF($A754&lt;&gt;"",($G754-1)*'Project Description'!$B$9+$F754,"")</f>
        <v/>
      </c>
      <c r="N754" s="0" t="str">
        <f aca="false">IF($A754&lt;&gt;"",IF(VLOOKUP($B754,LineNames!$A$2:$C$111,3,0)="Yes",1,0),"")</f>
        <v/>
      </c>
      <c r="O754" s="0" t="str">
        <f aca="false">IF($A754&lt;&gt;"",($H754-1)*'Project Description'!$B$10+$C754,"")</f>
        <v/>
      </c>
    </row>
    <row collapsed="false" customFormat="false" customHeight="true" hidden="false" ht="13.3" outlineLevel="0" r="755">
      <c r="A755" s="0" t="str">
        <f aca="false">IF(d110cc_csv!$A755&lt;&gt;"",d110cc_csv!$A755,"")</f>
        <v/>
      </c>
      <c r="B755" s="0" t="str">
        <f aca="false">IF($A755&lt;&gt;"",d110cc_csv!$C755,"")</f>
        <v/>
      </c>
      <c r="C755" s="0" t="str">
        <f aca="false">IF($A755&lt;&gt;"",d110cc_csv!$D755,"")</f>
        <v/>
      </c>
      <c r="D755" s="0" t="str">
        <f aca="false">IF($A755&lt;&gt;"",d110cc_csv!$E755,"")</f>
        <v/>
      </c>
      <c r="E755" s="0" t="str">
        <f aca="false">IF($A755&lt;&gt;"",d110cc_csv!$F755,"")</f>
        <v/>
      </c>
      <c r="F755" s="0" t="str">
        <f aca="false">IF($A755&lt;&gt;"",IF(MOD($C755,'Project Description'!$B$9)=0,'Project Description'!$B$9,MOD($C755,'Project Description'!$B$9)),"")</f>
        <v/>
      </c>
      <c r="G755" s="0" t="str">
        <f aca="false">IF($A755&lt;&gt;"",IF(MOD($D755,'Project Description'!$B$7)=0,'Project Description'!$B$7,MOD($D755,'Project Description'!$B$7)),"")</f>
        <v/>
      </c>
      <c r="H755" s="0" t="str">
        <f aca="false">IF($A755&lt;&gt;"",IF(MOD($D755,'Project Description'!$B$8)=0,'Project Description'!$B$8,MOD($D755,'Project Description'!$B$8)),"")</f>
        <v/>
      </c>
      <c r="I755" s="0" t="str">
        <f aca="false">IF($A755&lt;&gt;"",ROUNDUP($C755/'Project Description'!$B$9,0),"")</f>
        <v/>
      </c>
      <c r="J755" s="0" t="str">
        <f aca="false">IF($A755&lt;&gt;"",IF(MOD($A755,'Project Description'!$B$19)=0,'Project Description'!$B$19,MOD($A755,'Project Description'!$B$19)),"")</f>
        <v/>
      </c>
      <c r="K755" s="16" t="str">
        <f aca="false">IF($A755&lt;&gt;"",ROUNDUP(D755/'Project Description'!$B$7,0),"")</f>
        <v/>
      </c>
      <c r="L755" s="0" t="str">
        <f aca="false">IF($A755&lt;&gt;"",(K755-1)*'Project Description'!$B$17+I755,"")</f>
        <v/>
      </c>
      <c r="M755" s="0" t="str">
        <f aca="false">IF($A755&lt;&gt;"",($G755-1)*'Project Description'!$B$9+$F755,"")</f>
        <v/>
      </c>
      <c r="N755" s="0" t="str">
        <f aca="false">IF($A755&lt;&gt;"",IF(VLOOKUP($B755,LineNames!$A$2:$C$111,3,0)="Yes",1,0),"")</f>
        <v/>
      </c>
      <c r="O755" s="0" t="str">
        <f aca="false">IF($A755&lt;&gt;"",($H755-1)*'Project Description'!$B$10+$C755,"")</f>
        <v/>
      </c>
    </row>
    <row collapsed="false" customFormat="false" customHeight="true" hidden="false" ht="13.3" outlineLevel="0" r="756">
      <c r="A756" s="0" t="str">
        <f aca="false">IF(d110cc_csv!$A756&lt;&gt;"",d110cc_csv!$A756,"")</f>
        <v/>
      </c>
      <c r="B756" s="0" t="str">
        <f aca="false">IF($A756&lt;&gt;"",d110cc_csv!$C756,"")</f>
        <v/>
      </c>
      <c r="C756" s="0" t="str">
        <f aca="false">IF($A756&lt;&gt;"",d110cc_csv!$D756,"")</f>
        <v/>
      </c>
      <c r="D756" s="0" t="str">
        <f aca="false">IF($A756&lt;&gt;"",d110cc_csv!$E756,"")</f>
        <v/>
      </c>
      <c r="E756" s="0" t="str">
        <f aca="false">IF($A756&lt;&gt;"",d110cc_csv!$F756,"")</f>
        <v/>
      </c>
      <c r="F756" s="0" t="str">
        <f aca="false">IF($A756&lt;&gt;"",IF(MOD($C756,'Project Description'!$B$9)=0,'Project Description'!$B$9,MOD($C756,'Project Description'!$B$9)),"")</f>
        <v/>
      </c>
      <c r="G756" s="0" t="str">
        <f aca="false">IF($A756&lt;&gt;"",IF(MOD($D756,'Project Description'!$B$7)=0,'Project Description'!$B$7,MOD($D756,'Project Description'!$B$7)),"")</f>
        <v/>
      </c>
      <c r="H756" s="0" t="str">
        <f aca="false">IF($A756&lt;&gt;"",IF(MOD($D756,'Project Description'!$B$8)=0,'Project Description'!$B$8,MOD($D756,'Project Description'!$B$8)),"")</f>
        <v/>
      </c>
      <c r="I756" s="0" t="str">
        <f aca="false">IF($A756&lt;&gt;"",ROUNDUP($C756/'Project Description'!$B$9,0),"")</f>
        <v/>
      </c>
      <c r="J756" s="0" t="str">
        <f aca="false">IF($A756&lt;&gt;"",IF(MOD($A756,'Project Description'!$B$19)=0,'Project Description'!$B$19,MOD($A756,'Project Description'!$B$19)),"")</f>
        <v/>
      </c>
      <c r="K756" s="16" t="str">
        <f aca="false">IF($A756&lt;&gt;"",ROUNDUP(D756/'Project Description'!$B$7,0),"")</f>
        <v/>
      </c>
      <c r="L756" s="0" t="str">
        <f aca="false">IF($A756&lt;&gt;"",(K756-1)*'Project Description'!$B$17+I756,"")</f>
        <v/>
      </c>
      <c r="M756" s="0" t="str">
        <f aca="false">IF($A756&lt;&gt;"",($G756-1)*'Project Description'!$B$9+$F756,"")</f>
        <v/>
      </c>
      <c r="N756" s="0" t="str">
        <f aca="false">IF($A756&lt;&gt;"",IF(VLOOKUP($B756,LineNames!$A$2:$C$111,3,0)="Yes",1,0),"")</f>
        <v/>
      </c>
      <c r="O756" s="0" t="str">
        <f aca="false">IF($A756&lt;&gt;"",($H756-1)*'Project Description'!$B$10+$C756,"")</f>
        <v/>
      </c>
    </row>
    <row collapsed="false" customFormat="false" customHeight="true" hidden="false" ht="13.3" outlineLevel="0" r="757">
      <c r="A757" s="0" t="str">
        <f aca="false">IF(d110cc_csv!$A757&lt;&gt;"",d110cc_csv!$A757,"")</f>
        <v/>
      </c>
      <c r="B757" s="0" t="str">
        <f aca="false">IF($A757&lt;&gt;"",d110cc_csv!$C757,"")</f>
        <v/>
      </c>
      <c r="C757" s="0" t="str">
        <f aca="false">IF($A757&lt;&gt;"",d110cc_csv!$D757,"")</f>
        <v/>
      </c>
      <c r="D757" s="0" t="str">
        <f aca="false">IF($A757&lt;&gt;"",d110cc_csv!$E757,"")</f>
        <v/>
      </c>
      <c r="E757" s="0" t="str">
        <f aca="false">IF($A757&lt;&gt;"",d110cc_csv!$F757,"")</f>
        <v/>
      </c>
      <c r="F757" s="0" t="str">
        <f aca="false">IF($A757&lt;&gt;"",IF(MOD($C757,'Project Description'!$B$9)=0,'Project Description'!$B$9,MOD($C757,'Project Description'!$B$9)),"")</f>
        <v/>
      </c>
      <c r="G757" s="0" t="str">
        <f aca="false">IF($A757&lt;&gt;"",IF(MOD($D757,'Project Description'!$B$7)=0,'Project Description'!$B$7,MOD($D757,'Project Description'!$B$7)),"")</f>
        <v/>
      </c>
      <c r="H757" s="0" t="str">
        <f aca="false">IF($A757&lt;&gt;"",IF(MOD($D757,'Project Description'!$B$8)=0,'Project Description'!$B$8,MOD($D757,'Project Description'!$B$8)),"")</f>
        <v/>
      </c>
      <c r="I757" s="0" t="str">
        <f aca="false">IF($A757&lt;&gt;"",ROUNDUP($C757/'Project Description'!$B$9,0),"")</f>
        <v/>
      </c>
      <c r="J757" s="0" t="str">
        <f aca="false">IF($A757&lt;&gt;"",IF(MOD($A757,'Project Description'!$B$19)=0,'Project Description'!$B$19,MOD($A757,'Project Description'!$B$19)),"")</f>
        <v/>
      </c>
      <c r="K757" s="16" t="str">
        <f aca="false">IF($A757&lt;&gt;"",ROUNDUP(D757/'Project Description'!$B$7,0),"")</f>
        <v/>
      </c>
      <c r="L757" s="0" t="str">
        <f aca="false">IF($A757&lt;&gt;"",(K757-1)*'Project Description'!$B$17+I757,"")</f>
        <v/>
      </c>
      <c r="M757" s="0" t="str">
        <f aca="false">IF($A757&lt;&gt;"",($G757-1)*'Project Description'!$B$9+$F757,"")</f>
        <v/>
      </c>
      <c r="N757" s="0" t="str">
        <f aca="false">IF($A757&lt;&gt;"",IF(VLOOKUP($B757,LineNames!$A$2:$C$111,3,0)="Yes",1,0),"")</f>
        <v/>
      </c>
      <c r="O757" s="0" t="str">
        <f aca="false">IF($A757&lt;&gt;"",($H757-1)*'Project Description'!$B$10+$C757,"")</f>
        <v/>
      </c>
    </row>
    <row collapsed="false" customFormat="false" customHeight="true" hidden="false" ht="13.3" outlineLevel="0" r="758">
      <c r="A758" s="0" t="str">
        <f aca="false">IF(d110cc_csv!$A758&lt;&gt;"",d110cc_csv!$A758,"")</f>
        <v/>
      </c>
      <c r="B758" s="0" t="str">
        <f aca="false">IF($A758&lt;&gt;"",d110cc_csv!$C758,"")</f>
        <v/>
      </c>
      <c r="C758" s="0" t="str">
        <f aca="false">IF($A758&lt;&gt;"",d110cc_csv!$D758,"")</f>
        <v/>
      </c>
      <c r="D758" s="0" t="str">
        <f aca="false">IF($A758&lt;&gt;"",d110cc_csv!$E758,"")</f>
        <v/>
      </c>
      <c r="E758" s="0" t="str">
        <f aca="false">IF($A758&lt;&gt;"",d110cc_csv!$F758,"")</f>
        <v/>
      </c>
      <c r="F758" s="0" t="str">
        <f aca="false">IF($A758&lt;&gt;"",IF(MOD($C758,'Project Description'!$B$9)=0,'Project Description'!$B$9,MOD($C758,'Project Description'!$B$9)),"")</f>
        <v/>
      </c>
      <c r="G758" s="0" t="str">
        <f aca="false">IF($A758&lt;&gt;"",IF(MOD($D758,'Project Description'!$B$7)=0,'Project Description'!$B$7,MOD($D758,'Project Description'!$B$7)),"")</f>
        <v/>
      </c>
      <c r="H758" s="0" t="str">
        <f aca="false">IF($A758&lt;&gt;"",IF(MOD($D758,'Project Description'!$B$8)=0,'Project Description'!$B$8,MOD($D758,'Project Description'!$B$8)),"")</f>
        <v/>
      </c>
      <c r="I758" s="0" t="str">
        <f aca="false">IF($A758&lt;&gt;"",ROUNDUP($C758/'Project Description'!$B$9,0),"")</f>
        <v/>
      </c>
      <c r="J758" s="0" t="str">
        <f aca="false">IF($A758&lt;&gt;"",IF(MOD($A758,'Project Description'!$B$19)=0,'Project Description'!$B$19,MOD($A758,'Project Description'!$B$19)),"")</f>
        <v/>
      </c>
      <c r="K758" s="16" t="str">
        <f aca="false">IF($A758&lt;&gt;"",ROUNDUP(D758/'Project Description'!$B$7,0),"")</f>
        <v/>
      </c>
      <c r="L758" s="0" t="str">
        <f aca="false">IF($A758&lt;&gt;"",(K758-1)*'Project Description'!$B$17+I758,"")</f>
        <v/>
      </c>
      <c r="M758" s="0" t="str">
        <f aca="false">IF($A758&lt;&gt;"",($G758-1)*'Project Description'!$B$9+$F758,"")</f>
        <v/>
      </c>
      <c r="N758" s="0" t="str">
        <f aca="false">IF($A758&lt;&gt;"",IF(VLOOKUP($B758,LineNames!$A$2:$C$111,3,0)="Yes",1,0),"")</f>
        <v/>
      </c>
      <c r="O758" s="0" t="str">
        <f aca="false">IF($A758&lt;&gt;"",($H758-1)*'Project Description'!$B$10+$C758,"")</f>
        <v/>
      </c>
    </row>
    <row collapsed="false" customFormat="false" customHeight="true" hidden="false" ht="13.3" outlineLevel="0" r="759">
      <c r="A759" s="0" t="str">
        <f aca="false">IF(d110cc_csv!$A759&lt;&gt;"",d110cc_csv!$A759,"")</f>
        <v/>
      </c>
      <c r="B759" s="0" t="str">
        <f aca="false">IF($A759&lt;&gt;"",d110cc_csv!$C759,"")</f>
        <v/>
      </c>
      <c r="C759" s="0" t="str">
        <f aca="false">IF($A759&lt;&gt;"",d110cc_csv!$D759,"")</f>
        <v/>
      </c>
      <c r="D759" s="0" t="str">
        <f aca="false">IF($A759&lt;&gt;"",d110cc_csv!$E759,"")</f>
        <v/>
      </c>
      <c r="E759" s="0" t="str">
        <f aca="false">IF($A759&lt;&gt;"",d110cc_csv!$F759,"")</f>
        <v/>
      </c>
      <c r="F759" s="0" t="str">
        <f aca="false">IF($A759&lt;&gt;"",IF(MOD($C759,'Project Description'!$B$9)=0,'Project Description'!$B$9,MOD($C759,'Project Description'!$B$9)),"")</f>
        <v/>
      </c>
      <c r="G759" s="0" t="str">
        <f aca="false">IF($A759&lt;&gt;"",IF(MOD($D759,'Project Description'!$B$7)=0,'Project Description'!$B$7,MOD($D759,'Project Description'!$B$7)),"")</f>
        <v/>
      </c>
      <c r="H759" s="0" t="str">
        <f aca="false">IF($A759&lt;&gt;"",IF(MOD($D759,'Project Description'!$B$8)=0,'Project Description'!$B$8,MOD($D759,'Project Description'!$B$8)),"")</f>
        <v/>
      </c>
      <c r="I759" s="0" t="str">
        <f aca="false">IF($A759&lt;&gt;"",ROUNDUP($C759/'Project Description'!$B$9,0),"")</f>
        <v/>
      </c>
      <c r="J759" s="0" t="str">
        <f aca="false">IF($A759&lt;&gt;"",IF(MOD($A759,'Project Description'!$B$19)=0,'Project Description'!$B$19,MOD($A759,'Project Description'!$B$19)),"")</f>
        <v/>
      </c>
      <c r="K759" s="16" t="str">
        <f aca="false">IF($A759&lt;&gt;"",ROUNDUP(D759/'Project Description'!$B$7,0),"")</f>
        <v/>
      </c>
      <c r="L759" s="0" t="str">
        <f aca="false">IF($A759&lt;&gt;"",(K759-1)*'Project Description'!$B$17+I759,"")</f>
        <v/>
      </c>
      <c r="M759" s="0" t="str">
        <f aca="false">IF($A759&lt;&gt;"",($G759-1)*'Project Description'!$B$9+$F759,"")</f>
        <v/>
      </c>
      <c r="N759" s="0" t="str">
        <f aca="false">IF($A759&lt;&gt;"",IF(VLOOKUP($B759,LineNames!$A$2:$C$111,3,0)="Yes",1,0),"")</f>
        <v/>
      </c>
      <c r="O759" s="0" t="str">
        <f aca="false">IF($A759&lt;&gt;"",($H759-1)*'Project Description'!$B$10+$C759,"")</f>
        <v/>
      </c>
    </row>
    <row collapsed="false" customFormat="false" customHeight="true" hidden="false" ht="13.3" outlineLevel="0" r="760">
      <c r="A760" s="0" t="str">
        <f aca="false">IF(d110cc_csv!$A760&lt;&gt;"",d110cc_csv!$A760,"")</f>
        <v/>
      </c>
      <c r="B760" s="0" t="str">
        <f aca="false">IF($A760&lt;&gt;"",d110cc_csv!$C760,"")</f>
        <v/>
      </c>
      <c r="C760" s="0" t="str">
        <f aca="false">IF($A760&lt;&gt;"",d110cc_csv!$D760,"")</f>
        <v/>
      </c>
      <c r="D760" s="0" t="str">
        <f aca="false">IF($A760&lt;&gt;"",d110cc_csv!$E760,"")</f>
        <v/>
      </c>
      <c r="E760" s="0" t="str">
        <f aca="false">IF($A760&lt;&gt;"",d110cc_csv!$F760,"")</f>
        <v/>
      </c>
      <c r="F760" s="0" t="str">
        <f aca="false">IF($A760&lt;&gt;"",IF(MOD($C760,'Project Description'!$B$9)=0,'Project Description'!$B$9,MOD($C760,'Project Description'!$B$9)),"")</f>
        <v/>
      </c>
      <c r="G760" s="0" t="str">
        <f aca="false">IF($A760&lt;&gt;"",IF(MOD($D760,'Project Description'!$B$7)=0,'Project Description'!$B$7,MOD($D760,'Project Description'!$B$7)),"")</f>
        <v/>
      </c>
      <c r="H760" s="0" t="str">
        <f aca="false">IF($A760&lt;&gt;"",IF(MOD($D760,'Project Description'!$B$8)=0,'Project Description'!$B$8,MOD($D760,'Project Description'!$B$8)),"")</f>
        <v/>
      </c>
      <c r="I760" s="0" t="str">
        <f aca="false">IF($A760&lt;&gt;"",ROUNDUP($C760/'Project Description'!$B$9,0),"")</f>
        <v/>
      </c>
      <c r="J760" s="0" t="str">
        <f aca="false">IF($A760&lt;&gt;"",IF(MOD($A760,'Project Description'!$B$19)=0,'Project Description'!$B$19,MOD($A760,'Project Description'!$B$19)),"")</f>
        <v/>
      </c>
      <c r="K760" s="16" t="str">
        <f aca="false">IF($A760&lt;&gt;"",ROUNDUP(D760/'Project Description'!$B$7,0),"")</f>
        <v/>
      </c>
      <c r="L760" s="0" t="str">
        <f aca="false">IF($A760&lt;&gt;"",(K760-1)*'Project Description'!$B$17+I760,"")</f>
        <v/>
      </c>
      <c r="M760" s="0" t="str">
        <f aca="false">IF($A760&lt;&gt;"",($G760-1)*'Project Description'!$B$9+$F760,"")</f>
        <v/>
      </c>
      <c r="N760" s="0" t="str">
        <f aca="false">IF($A760&lt;&gt;"",IF(VLOOKUP($B760,LineNames!$A$2:$C$111,3,0)="Yes",1,0),"")</f>
        <v/>
      </c>
      <c r="O760" s="0" t="str">
        <f aca="false">IF($A760&lt;&gt;"",($H760-1)*'Project Description'!$B$10+$C760,"")</f>
        <v/>
      </c>
    </row>
    <row collapsed="false" customFormat="false" customHeight="true" hidden="false" ht="13.3" outlineLevel="0" r="761">
      <c r="A761" s="0" t="str">
        <f aca="false">IF(d110cc_csv!$A761&lt;&gt;"",d110cc_csv!$A761,"")</f>
        <v/>
      </c>
      <c r="B761" s="0" t="str">
        <f aca="false">IF($A761&lt;&gt;"",d110cc_csv!$C761,"")</f>
        <v/>
      </c>
      <c r="C761" s="0" t="str">
        <f aca="false">IF($A761&lt;&gt;"",d110cc_csv!$D761,"")</f>
        <v/>
      </c>
      <c r="D761" s="0" t="str">
        <f aca="false">IF($A761&lt;&gt;"",d110cc_csv!$E761,"")</f>
        <v/>
      </c>
      <c r="E761" s="0" t="str">
        <f aca="false">IF($A761&lt;&gt;"",d110cc_csv!$F761,"")</f>
        <v/>
      </c>
      <c r="F761" s="0" t="str">
        <f aca="false">IF($A761&lt;&gt;"",IF(MOD($C761,'Project Description'!$B$9)=0,'Project Description'!$B$9,MOD($C761,'Project Description'!$B$9)),"")</f>
        <v/>
      </c>
      <c r="G761" s="0" t="str">
        <f aca="false">IF($A761&lt;&gt;"",IF(MOD($D761,'Project Description'!$B$7)=0,'Project Description'!$B$7,MOD($D761,'Project Description'!$B$7)),"")</f>
        <v/>
      </c>
      <c r="H761" s="0" t="str">
        <f aca="false">IF($A761&lt;&gt;"",IF(MOD($D761,'Project Description'!$B$8)=0,'Project Description'!$B$8,MOD($D761,'Project Description'!$B$8)),"")</f>
        <v/>
      </c>
      <c r="I761" s="0" t="str">
        <f aca="false">IF($A761&lt;&gt;"",ROUNDUP($C761/'Project Description'!$B$9,0),"")</f>
        <v/>
      </c>
      <c r="J761" s="0" t="str">
        <f aca="false">IF($A761&lt;&gt;"",IF(MOD($A761,'Project Description'!$B$19)=0,'Project Description'!$B$19,MOD($A761,'Project Description'!$B$19)),"")</f>
        <v/>
      </c>
      <c r="K761" s="16" t="str">
        <f aca="false">IF($A761&lt;&gt;"",ROUNDUP(D761/'Project Description'!$B$7,0),"")</f>
        <v/>
      </c>
      <c r="L761" s="0" t="str">
        <f aca="false">IF($A761&lt;&gt;"",(K761-1)*'Project Description'!$B$17+I761,"")</f>
        <v/>
      </c>
      <c r="M761" s="0" t="str">
        <f aca="false">IF($A761&lt;&gt;"",($G761-1)*'Project Description'!$B$9+$F761,"")</f>
        <v/>
      </c>
      <c r="N761" s="0" t="str">
        <f aca="false">IF($A761&lt;&gt;"",IF(VLOOKUP($B761,LineNames!$A$2:$C$111,3,0)="Yes",1,0),"")</f>
        <v/>
      </c>
      <c r="O761" s="0" t="str">
        <f aca="false">IF($A761&lt;&gt;"",($H761-1)*'Project Description'!$B$10+$C761,"")</f>
        <v/>
      </c>
    </row>
    <row collapsed="false" customFormat="false" customHeight="true" hidden="false" ht="13.3" outlineLevel="0" r="762">
      <c r="A762" s="0" t="str">
        <f aca="false">IF(d110cc_csv!$A762&lt;&gt;"",d110cc_csv!$A762,"")</f>
        <v/>
      </c>
      <c r="B762" s="0" t="str">
        <f aca="false">IF($A762&lt;&gt;"",d110cc_csv!$C762,"")</f>
        <v/>
      </c>
      <c r="C762" s="0" t="str">
        <f aca="false">IF($A762&lt;&gt;"",d110cc_csv!$D762,"")</f>
        <v/>
      </c>
      <c r="D762" s="0" t="str">
        <f aca="false">IF($A762&lt;&gt;"",d110cc_csv!$E762,"")</f>
        <v/>
      </c>
      <c r="E762" s="0" t="str">
        <f aca="false">IF($A762&lt;&gt;"",d110cc_csv!$F762,"")</f>
        <v/>
      </c>
      <c r="F762" s="0" t="str">
        <f aca="false">IF($A762&lt;&gt;"",IF(MOD($C762,'Project Description'!$B$9)=0,'Project Description'!$B$9,MOD($C762,'Project Description'!$B$9)),"")</f>
        <v/>
      </c>
      <c r="G762" s="0" t="str">
        <f aca="false">IF($A762&lt;&gt;"",IF(MOD($D762,'Project Description'!$B$7)=0,'Project Description'!$B$7,MOD($D762,'Project Description'!$B$7)),"")</f>
        <v/>
      </c>
      <c r="H762" s="0" t="str">
        <f aca="false">IF($A762&lt;&gt;"",IF(MOD($D762,'Project Description'!$B$8)=0,'Project Description'!$B$8,MOD($D762,'Project Description'!$B$8)),"")</f>
        <v/>
      </c>
      <c r="I762" s="0" t="str">
        <f aca="false">IF($A762&lt;&gt;"",ROUNDUP($C762/'Project Description'!$B$9,0),"")</f>
        <v/>
      </c>
      <c r="J762" s="0" t="str">
        <f aca="false">IF($A762&lt;&gt;"",IF(MOD($A762,'Project Description'!$B$19)=0,'Project Description'!$B$19,MOD($A762,'Project Description'!$B$19)),"")</f>
        <v/>
      </c>
      <c r="K762" s="16" t="str">
        <f aca="false">IF($A762&lt;&gt;"",ROUNDUP(D762/'Project Description'!$B$7,0),"")</f>
        <v/>
      </c>
      <c r="L762" s="0" t="str">
        <f aca="false">IF($A762&lt;&gt;"",(K762-1)*'Project Description'!$B$17+I762,"")</f>
        <v/>
      </c>
      <c r="M762" s="0" t="str">
        <f aca="false">IF($A762&lt;&gt;"",($G762-1)*'Project Description'!$B$9+$F762,"")</f>
        <v/>
      </c>
      <c r="N762" s="0" t="str">
        <f aca="false">IF($A762&lt;&gt;"",IF(VLOOKUP($B762,LineNames!$A$2:$C$111,3,0)="Yes",1,0),"")</f>
        <v/>
      </c>
      <c r="O762" s="0" t="str">
        <f aca="false">IF($A762&lt;&gt;"",($H762-1)*'Project Description'!$B$10+$C762,"")</f>
        <v/>
      </c>
    </row>
    <row collapsed="false" customFormat="false" customHeight="true" hidden="false" ht="13.3" outlineLevel="0" r="763">
      <c r="A763" s="0" t="str">
        <f aca="false">IF(d110cc_csv!$A763&lt;&gt;"",d110cc_csv!$A763,"")</f>
        <v/>
      </c>
      <c r="B763" s="0" t="str">
        <f aca="false">IF($A763&lt;&gt;"",d110cc_csv!$C763,"")</f>
        <v/>
      </c>
      <c r="C763" s="0" t="str">
        <f aca="false">IF($A763&lt;&gt;"",d110cc_csv!$D763,"")</f>
        <v/>
      </c>
      <c r="D763" s="0" t="str">
        <f aca="false">IF($A763&lt;&gt;"",d110cc_csv!$E763,"")</f>
        <v/>
      </c>
      <c r="E763" s="0" t="str">
        <f aca="false">IF($A763&lt;&gt;"",d110cc_csv!$F763,"")</f>
        <v/>
      </c>
      <c r="F763" s="0" t="str">
        <f aca="false">IF($A763&lt;&gt;"",IF(MOD($C763,'Project Description'!$B$9)=0,'Project Description'!$B$9,MOD($C763,'Project Description'!$B$9)),"")</f>
        <v/>
      </c>
      <c r="G763" s="0" t="str">
        <f aca="false">IF($A763&lt;&gt;"",IF(MOD($D763,'Project Description'!$B$7)=0,'Project Description'!$B$7,MOD($D763,'Project Description'!$B$7)),"")</f>
        <v/>
      </c>
      <c r="H763" s="0" t="str">
        <f aca="false">IF($A763&lt;&gt;"",IF(MOD($D763,'Project Description'!$B$8)=0,'Project Description'!$B$8,MOD($D763,'Project Description'!$B$8)),"")</f>
        <v/>
      </c>
      <c r="I763" s="0" t="str">
        <f aca="false">IF($A763&lt;&gt;"",ROUNDUP($C763/'Project Description'!$B$9,0),"")</f>
        <v/>
      </c>
      <c r="J763" s="0" t="str">
        <f aca="false">IF($A763&lt;&gt;"",IF(MOD($A763,'Project Description'!$B$19)=0,'Project Description'!$B$19,MOD($A763,'Project Description'!$B$19)),"")</f>
        <v/>
      </c>
      <c r="K763" s="16" t="str">
        <f aca="false">IF($A763&lt;&gt;"",ROUNDUP(D763/'Project Description'!$B$7,0),"")</f>
        <v/>
      </c>
      <c r="L763" s="0" t="str">
        <f aca="false">IF($A763&lt;&gt;"",(K763-1)*'Project Description'!$B$17+I763,"")</f>
        <v/>
      </c>
      <c r="M763" s="0" t="str">
        <f aca="false">IF($A763&lt;&gt;"",($G763-1)*'Project Description'!$B$9+$F763,"")</f>
        <v/>
      </c>
      <c r="N763" s="0" t="str">
        <f aca="false">IF($A763&lt;&gt;"",IF(VLOOKUP($B763,LineNames!$A$2:$C$111,3,0)="Yes",1,0),"")</f>
        <v/>
      </c>
      <c r="O763" s="0" t="str">
        <f aca="false">IF($A763&lt;&gt;"",($H763-1)*'Project Description'!$B$10+$C763,"")</f>
        <v/>
      </c>
    </row>
    <row collapsed="false" customFormat="false" customHeight="true" hidden="false" ht="13.3" outlineLevel="0" r="764">
      <c r="A764" s="0" t="str">
        <f aca="false">IF(d110cc_csv!$A764&lt;&gt;"",d110cc_csv!$A764,"")</f>
        <v/>
      </c>
      <c r="B764" s="0" t="str">
        <f aca="false">IF($A764&lt;&gt;"",d110cc_csv!$C764,"")</f>
        <v/>
      </c>
      <c r="C764" s="0" t="str">
        <f aca="false">IF($A764&lt;&gt;"",d110cc_csv!$D764,"")</f>
        <v/>
      </c>
      <c r="D764" s="0" t="str">
        <f aca="false">IF($A764&lt;&gt;"",d110cc_csv!$E764,"")</f>
        <v/>
      </c>
      <c r="E764" s="0" t="str">
        <f aca="false">IF($A764&lt;&gt;"",d110cc_csv!$F764,"")</f>
        <v/>
      </c>
      <c r="F764" s="0" t="str">
        <f aca="false">IF($A764&lt;&gt;"",IF(MOD($C764,'Project Description'!$B$9)=0,'Project Description'!$B$9,MOD($C764,'Project Description'!$B$9)),"")</f>
        <v/>
      </c>
      <c r="G764" s="0" t="str">
        <f aca="false">IF($A764&lt;&gt;"",IF(MOD($D764,'Project Description'!$B$7)=0,'Project Description'!$B$7,MOD($D764,'Project Description'!$B$7)),"")</f>
        <v/>
      </c>
      <c r="H764" s="0" t="str">
        <f aca="false">IF($A764&lt;&gt;"",IF(MOD($D764,'Project Description'!$B$8)=0,'Project Description'!$B$8,MOD($D764,'Project Description'!$B$8)),"")</f>
        <v/>
      </c>
      <c r="I764" s="0" t="str">
        <f aca="false">IF($A764&lt;&gt;"",ROUNDUP($C764/'Project Description'!$B$9,0),"")</f>
        <v/>
      </c>
      <c r="J764" s="0" t="str">
        <f aca="false">IF($A764&lt;&gt;"",IF(MOD($A764,'Project Description'!$B$19)=0,'Project Description'!$B$19,MOD($A764,'Project Description'!$B$19)),"")</f>
        <v/>
      </c>
      <c r="K764" s="16" t="str">
        <f aca="false">IF($A764&lt;&gt;"",ROUNDUP(D764/'Project Description'!$B$7,0),"")</f>
        <v/>
      </c>
      <c r="L764" s="0" t="str">
        <f aca="false">IF($A764&lt;&gt;"",(K764-1)*'Project Description'!$B$17+I764,"")</f>
        <v/>
      </c>
      <c r="M764" s="0" t="str">
        <f aca="false">IF($A764&lt;&gt;"",($G764-1)*'Project Description'!$B$9+$F764,"")</f>
        <v/>
      </c>
      <c r="N764" s="0" t="str">
        <f aca="false">IF($A764&lt;&gt;"",IF(VLOOKUP($B764,LineNames!$A$2:$C$111,3,0)="Yes",1,0),"")</f>
        <v/>
      </c>
      <c r="O764" s="0" t="str">
        <f aca="false">IF($A764&lt;&gt;"",($H764-1)*'Project Description'!$B$10+$C764,"")</f>
        <v/>
      </c>
    </row>
    <row collapsed="false" customFormat="false" customHeight="true" hidden="false" ht="13.3" outlineLevel="0" r="765">
      <c r="A765" s="0" t="str">
        <f aca="false">IF(d110cc_csv!$A765&lt;&gt;"",d110cc_csv!$A765,"")</f>
        <v/>
      </c>
      <c r="B765" s="0" t="str">
        <f aca="false">IF($A765&lt;&gt;"",d110cc_csv!$C765,"")</f>
        <v/>
      </c>
      <c r="C765" s="0" t="str">
        <f aca="false">IF($A765&lt;&gt;"",d110cc_csv!$D765,"")</f>
        <v/>
      </c>
      <c r="D765" s="0" t="str">
        <f aca="false">IF($A765&lt;&gt;"",d110cc_csv!$E765,"")</f>
        <v/>
      </c>
      <c r="E765" s="0" t="str">
        <f aca="false">IF($A765&lt;&gt;"",d110cc_csv!$F765,"")</f>
        <v/>
      </c>
      <c r="F765" s="0" t="str">
        <f aca="false">IF($A765&lt;&gt;"",IF(MOD($C765,'Project Description'!$B$9)=0,'Project Description'!$B$9,MOD($C765,'Project Description'!$B$9)),"")</f>
        <v/>
      </c>
      <c r="G765" s="0" t="str">
        <f aca="false">IF($A765&lt;&gt;"",IF(MOD($D765,'Project Description'!$B$7)=0,'Project Description'!$B$7,MOD($D765,'Project Description'!$B$7)),"")</f>
        <v/>
      </c>
      <c r="H765" s="0" t="str">
        <f aca="false">IF($A765&lt;&gt;"",IF(MOD($D765,'Project Description'!$B$8)=0,'Project Description'!$B$8,MOD($D765,'Project Description'!$B$8)),"")</f>
        <v/>
      </c>
      <c r="I765" s="0" t="str">
        <f aca="false">IF($A765&lt;&gt;"",ROUNDUP($C765/'Project Description'!$B$9,0),"")</f>
        <v/>
      </c>
      <c r="J765" s="0" t="str">
        <f aca="false">IF($A765&lt;&gt;"",IF(MOD($A765,'Project Description'!$B$19)=0,'Project Description'!$B$19,MOD($A765,'Project Description'!$B$19)),"")</f>
        <v/>
      </c>
      <c r="K765" s="16" t="str">
        <f aca="false">IF($A765&lt;&gt;"",ROUNDUP(D765/'Project Description'!$B$7,0),"")</f>
        <v/>
      </c>
      <c r="L765" s="0" t="str">
        <f aca="false">IF($A765&lt;&gt;"",(K765-1)*'Project Description'!$B$17+I765,"")</f>
        <v/>
      </c>
      <c r="M765" s="0" t="str">
        <f aca="false">IF($A765&lt;&gt;"",($G765-1)*'Project Description'!$B$9+$F765,"")</f>
        <v/>
      </c>
      <c r="N765" s="0" t="str">
        <f aca="false">IF($A765&lt;&gt;"",IF(VLOOKUP($B765,LineNames!$A$2:$C$111,3,0)="Yes",1,0),"")</f>
        <v/>
      </c>
      <c r="O765" s="0" t="str">
        <f aca="false">IF($A765&lt;&gt;"",($H765-1)*'Project Description'!$B$10+$C765,"")</f>
        <v/>
      </c>
    </row>
    <row collapsed="false" customFormat="false" customHeight="true" hidden="false" ht="13.3" outlineLevel="0" r="766">
      <c r="A766" s="0" t="str">
        <f aca="false">IF(d110cc_csv!$A766&lt;&gt;"",d110cc_csv!$A766,"")</f>
        <v/>
      </c>
      <c r="B766" s="0" t="str">
        <f aca="false">IF($A766&lt;&gt;"",d110cc_csv!$C766,"")</f>
        <v/>
      </c>
      <c r="C766" s="0" t="str">
        <f aca="false">IF($A766&lt;&gt;"",d110cc_csv!$D766,"")</f>
        <v/>
      </c>
      <c r="D766" s="0" t="str">
        <f aca="false">IF($A766&lt;&gt;"",d110cc_csv!$E766,"")</f>
        <v/>
      </c>
      <c r="E766" s="0" t="str">
        <f aca="false">IF($A766&lt;&gt;"",d110cc_csv!$F766,"")</f>
        <v/>
      </c>
      <c r="F766" s="0" t="str">
        <f aca="false">IF($A766&lt;&gt;"",IF(MOD($C766,'Project Description'!$B$9)=0,'Project Description'!$B$9,MOD($C766,'Project Description'!$B$9)),"")</f>
        <v/>
      </c>
      <c r="G766" s="0" t="str">
        <f aca="false">IF($A766&lt;&gt;"",IF(MOD($D766,'Project Description'!$B$7)=0,'Project Description'!$B$7,MOD($D766,'Project Description'!$B$7)),"")</f>
        <v/>
      </c>
      <c r="H766" s="0" t="str">
        <f aca="false">IF($A766&lt;&gt;"",IF(MOD($D766,'Project Description'!$B$8)=0,'Project Description'!$B$8,MOD($D766,'Project Description'!$B$8)),"")</f>
        <v/>
      </c>
      <c r="I766" s="0" t="str">
        <f aca="false">IF($A766&lt;&gt;"",ROUNDUP($C766/'Project Description'!$B$9,0),"")</f>
        <v/>
      </c>
      <c r="J766" s="0" t="str">
        <f aca="false">IF($A766&lt;&gt;"",IF(MOD($A766,'Project Description'!$B$19)=0,'Project Description'!$B$19,MOD($A766,'Project Description'!$B$19)),"")</f>
        <v/>
      </c>
      <c r="K766" s="16" t="str">
        <f aca="false">IF($A766&lt;&gt;"",ROUNDUP(D766/'Project Description'!$B$7,0),"")</f>
        <v/>
      </c>
      <c r="L766" s="0" t="str">
        <f aca="false">IF($A766&lt;&gt;"",(K766-1)*'Project Description'!$B$17+I766,"")</f>
        <v/>
      </c>
      <c r="M766" s="0" t="str">
        <f aca="false">IF($A766&lt;&gt;"",($G766-1)*'Project Description'!$B$9+$F766,"")</f>
        <v/>
      </c>
      <c r="N766" s="0" t="str">
        <f aca="false">IF($A766&lt;&gt;"",IF(VLOOKUP($B766,LineNames!$A$2:$C$111,3,0)="Yes",1,0),"")</f>
        <v/>
      </c>
      <c r="O766" s="0" t="str">
        <f aca="false">IF($A766&lt;&gt;"",($H766-1)*'Project Description'!$B$10+$C766,"")</f>
        <v/>
      </c>
    </row>
    <row collapsed="false" customFormat="false" customHeight="true" hidden="false" ht="13.3" outlineLevel="0" r="767">
      <c r="A767" s="0" t="str">
        <f aca="false">IF(d110cc_csv!$A767&lt;&gt;"",d110cc_csv!$A767,"")</f>
        <v/>
      </c>
      <c r="B767" s="0" t="str">
        <f aca="false">IF($A767&lt;&gt;"",d110cc_csv!$C767,"")</f>
        <v/>
      </c>
      <c r="C767" s="0" t="str">
        <f aca="false">IF($A767&lt;&gt;"",d110cc_csv!$D767,"")</f>
        <v/>
      </c>
      <c r="D767" s="0" t="str">
        <f aca="false">IF($A767&lt;&gt;"",d110cc_csv!$E767,"")</f>
        <v/>
      </c>
      <c r="E767" s="0" t="str">
        <f aca="false">IF($A767&lt;&gt;"",d110cc_csv!$F767,"")</f>
        <v/>
      </c>
      <c r="F767" s="0" t="str">
        <f aca="false">IF($A767&lt;&gt;"",IF(MOD($C767,'Project Description'!$B$9)=0,'Project Description'!$B$9,MOD($C767,'Project Description'!$B$9)),"")</f>
        <v/>
      </c>
      <c r="G767" s="0" t="str">
        <f aca="false">IF($A767&lt;&gt;"",IF(MOD($D767,'Project Description'!$B$7)=0,'Project Description'!$B$7,MOD($D767,'Project Description'!$B$7)),"")</f>
        <v/>
      </c>
      <c r="H767" s="0" t="str">
        <f aca="false">IF($A767&lt;&gt;"",IF(MOD($D767,'Project Description'!$B$8)=0,'Project Description'!$B$8,MOD($D767,'Project Description'!$B$8)),"")</f>
        <v/>
      </c>
      <c r="I767" s="0" t="str">
        <f aca="false">IF($A767&lt;&gt;"",ROUNDUP($C767/'Project Description'!$B$9,0),"")</f>
        <v/>
      </c>
      <c r="J767" s="0" t="str">
        <f aca="false">IF($A767&lt;&gt;"",IF(MOD($A767,'Project Description'!$B$19)=0,'Project Description'!$B$19,MOD($A767,'Project Description'!$B$19)),"")</f>
        <v/>
      </c>
      <c r="K767" s="16" t="str">
        <f aca="false">IF($A767&lt;&gt;"",ROUNDUP(D767/'Project Description'!$B$7,0),"")</f>
        <v/>
      </c>
      <c r="L767" s="0" t="str">
        <f aca="false">IF($A767&lt;&gt;"",(K767-1)*'Project Description'!$B$17+I767,"")</f>
        <v/>
      </c>
      <c r="M767" s="0" t="str">
        <f aca="false">IF($A767&lt;&gt;"",($G767-1)*'Project Description'!$B$9+$F767,"")</f>
        <v/>
      </c>
      <c r="N767" s="0" t="str">
        <f aca="false">IF($A767&lt;&gt;"",IF(VLOOKUP($B767,LineNames!$A$2:$C$111,3,0)="Yes",1,0),"")</f>
        <v/>
      </c>
      <c r="O767" s="0" t="str">
        <f aca="false">IF($A767&lt;&gt;"",($H767-1)*'Project Description'!$B$10+$C767,"")</f>
        <v/>
      </c>
    </row>
    <row collapsed="false" customFormat="false" customHeight="true" hidden="false" ht="13.3" outlineLevel="0" r="768">
      <c r="A768" s="0" t="str">
        <f aca="false">IF(d110cc_csv!$A768&lt;&gt;"",d110cc_csv!$A768,"")</f>
        <v/>
      </c>
      <c r="B768" s="0" t="str">
        <f aca="false">IF($A768&lt;&gt;"",d110cc_csv!$C768,"")</f>
        <v/>
      </c>
      <c r="C768" s="0" t="str">
        <f aca="false">IF($A768&lt;&gt;"",d110cc_csv!$D768,"")</f>
        <v/>
      </c>
      <c r="D768" s="0" t="str">
        <f aca="false">IF($A768&lt;&gt;"",d110cc_csv!$E768,"")</f>
        <v/>
      </c>
      <c r="E768" s="0" t="str">
        <f aca="false">IF($A768&lt;&gt;"",d110cc_csv!$F768,"")</f>
        <v/>
      </c>
      <c r="F768" s="0" t="str">
        <f aca="false">IF($A768&lt;&gt;"",IF(MOD($C768,'Project Description'!$B$9)=0,'Project Description'!$B$9,MOD($C768,'Project Description'!$B$9)),"")</f>
        <v/>
      </c>
      <c r="G768" s="0" t="str">
        <f aca="false">IF($A768&lt;&gt;"",IF(MOD($D768,'Project Description'!$B$7)=0,'Project Description'!$B$7,MOD($D768,'Project Description'!$B$7)),"")</f>
        <v/>
      </c>
      <c r="H768" s="0" t="str">
        <f aca="false">IF($A768&lt;&gt;"",IF(MOD($D768,'Project Description'!$B$8)=0,'Project Description'!$B$8,MOD($D768,'Project Description'!$B$8)),"")</f>
        <v/>
      </c>
      <c r="I768" s="0" t="str">
        <f aca="false">IF($A768&lt;&gt;"",ROUNDUP($C768/'Project Description'!$B$9,0),"")</f>
        <v/>
      </c>
      <c r="J768" s="0" t="str">
        <f aca="false">IF($A768&lt;&gt;"",IF(MOD($A768,'Project Description'!$B$19)=0,'Project Description'!$B$19,MOD($A768,'Project Description'!$B$19)),"")</f>
        <v/>
      </c>
      <c r="K768" s="16" t="str">
        <f aca="false">IF($A768&lt;&gt;"",ROUNDUP(D768/'Project Description'!$B$7,0),"")</f>
        <v/>
      </c>
      <c r="L768" s="0" t="str">
        <f aca="false">IF($A768&lt;&gt;"",(K768-1)*'Project Description'!$B$17+I768,"")</f>
        <v/>
      </c>
      <c r="M768" s="0" t="str">
        <f aca="false">IF($A768&lt;&gt;"",($G768-1)*'Project Description'!$B$9+$F768,"")</f>
        <v/>
      </c>
      <c r="N768" s="0" t="str">
        <f aca="false">IF($A768&lt;&gt;"",IF(VLOOKUP($B768,LineNames!$A$2:$C$111,3,0)="Yes",1,0),"")</f>
        <v/>
      </c>
      <c r="O768" s="0" t="str">
        <f aca="false">IF($A768&lt;&gt;"",($H768-1)*'Project Description'!$B$10+$C768,"")</f>
        <v/>
      </c>
    </row>
    <row collapsed="false" customFormat="false" customHeight="true" hidden="false" ht="13.3" outlineLevel="0" r="769">
      <c r="A769" s="0" t="str">
        <f aca="false">IF(d110cc_csv!$A769&lt;&gt;"",d110cc_csv!$A769,"")</f>
        <v/>
      </c>
      <c r="B769" s="0" t="str">
        <f aca="false">IF($A769&lt;&gt;"",d110cc_csv!$C769,"")</f>
        <v/>
      </c>
      <c r="C769" s="0" t="str">
        <f aca="false">IF($A769&lt;&gt;"",d110cc_csv!$D769,"")</f>
        <v/>
      </c>
      <c r="D769" s="0" t="str">
        <f aca="false">IF($A769&lt;&gt;"",d110cc_csv!$E769,"")</f>
        <v/>
      </c>
      <c r="E769" s="0" t="str">
        <f aca="false">IF($A769&lt;&gt;"",d110cc_csv!$F769,"")</f>
        <v/>
      </c>
      <c r="F769" s="0" t="str">
        <f aca="false">IF($A769&lt;&gt;"",IF(MOD($C769,'Project Description'!$B$9)=0,'Project Description'!$B$9,MOD($C769,'Project Description'!$B$9)),"")</f>
        <v/>
      </c>
      <c r="G769" s="0" t="str">
        <f aca="false">IF($A769&lt;&gt;"",IF(MOD($D769,'Project Description'!$B$7)=0,'Project Description'!$B$7,MOD($D769,'Project Description'!$B$7)),"")</f>
        <v/>
      </c>
      <c r="H769" s="0" t="str">
        <f aca="false">IF($A769&lt;&gt;"",IF(MOD($D769,'Project Description'!$B$8)=0,'Project Description'!$B$8,MOD($D769,'Project Description'!$B$8)),"")</f>
        <v/>
      </c>
      <c r="I769" s="0" t="str">
        <f aca="false">IF($A769&lt;&gt;"",ROUNDUP($C769/'Project Description'!$B$9,0),"")</f>
        <v/>
      </c>
      <c r="J769" s="0" t="str">
        <f aca="false">IF($A769&lt;&gt;"",IF(MOD($A769,'Project Description'!$B$19)=0,'Project Description'!$B$19,MOD($A769,'Project Description'!$B$19)),"")</f>
        <v/>
      </c>
      <c r="K769" s="16" t="str">
        <f aca="false">IF($A769&lt;&gt;"",ROUNDUP(D769/'Project Description'!$B$7,0),"")</f>
        <v/>
      </c>
      <c r="L769" s="0" t="str">
        <f aca="false">IF($A769&lt;&gt;"",(K769-1)*'Project Description'!$B$17+I769,"")</f>
        <v/>
      </c>
      <c r="M769" s="0" t="str">
        <f aca="false">IF($A769&lt;&gt;"",($G769-1)*'Project Description'!$B$9+$F769,"")</f>
        <v/>
      </c>
      <c r="N769" s="0" t="str">
        <f aca="false">IF($A769&lt;&gt;"",IF(VLOOKUP($B769,LineNames!$A$2:$C$111,3,0)="Yes",1,0),"")</f>
        <v/>
      </c>
      <c r="O769" s="0" t="str">
        <f aca="false">IF($A769&lt;&gt;"",($H769-1)*'Project Description'!$B$10+$C769,"")</f>
        <v/>
      </c>
    </row>
    <row collapsed="false" customFormat="false" customHeight="true" hidden="false" ht="13.3" outlineLevel="0" r="770">
      <c r="A770" s="0" t="str">
        <f aca="false">IF(d110cc_csv!$A770&lt;&gt;"",d110cc_csv!$A770,"")</f>
        <v/>
      </c>
      <c r="B770" s="0" t="str">
        <f aca="false">IF($A770&lt;&gt;"",d110cc_csv!$C770,"")</f>
        <v/>
      </c>
      <c r="C770" s="0" t="str">
        <f aca="false">IF($A770&lt;&gt;"",d110cc_csv!$D770,"")</f>
        <v/>
      </c>
      <c r="D770" s="0" t="str">
        <f aca="false">IF($A770&lt;&gt;"",d110cc_csv!$E770,"")</f>
        <v/>
      </c>
      <c r="E770" s="0" t="str">
        <f aca="false">IF($A770&lt;&gt;"",d110cc_csv!$F770,"")</f>
        <v/>
      </c>
      <c r="F770" s="0" t="str">
        <f aca="false">IF($A770&lt;&gt;"",IF(MOD($C770,'Project Description'!$B$9)=0,'Project Description'!$B$9,MOD($C770,'Project Description'!$B$9)),"")</f>
        <v/>
      </c>
      <c r="G770" s="0" t="str">
        <f aca="false">IF($A770&lt;&gt;"",IF(MOD($D770,'Project Description'!$B$7)=0,'Project Description'!$B$7,MOD($D770,'Project Description'!$B$7)),"")</f>
        <v/>
      </c>
      <c r="H770" s="0" t="str">
        <f aca="false">IF($A770&lt;&gt;"",IF(MOD($D770,'Project Description'!$B$8)=0,'Project Description'!$B$8,MOD($D770,'Project Description'!$B$8)),"")</f>
        <v/>
      </c>
      <c r="I770" s="0" t="str">
        <f aca="false">IF($A770&lt;&gt;"",ROUNDUP($C770/'Project Description'!$B$9,0),"")</f>
        <v/>
      </c>
      <c r="J770" s="0" t="str">
        <f aca="false">IF($A770&lt;&gt;"",IF(MOD($A770,'Project Description'!$B$19)=0,'Project Description'!$B$19,MOD($A770,'Project Description'!$B$19)),"")</f>
        <v/>
      </c>
      <c r="K770" s="16" t="str">
        <f aca="false">IF($A770&lt;&gt;"",ROUNDUP(D770/'Project Description'!$B$7,0),"")</f>
        <v/>
      </c>
      <c r="L770" s="0" t="str">
        <f aca="false">IF($A770&lt;&gt;"",(K770-1)*'Project Description'!$B$17+I770,"")</f>
        <v/>
      </c>
      <c r="M770" s="0" t="str">
        <f aca="false">IF($A770&lt;&gt;"",($G770-1)*'Project Description'!$B$9+$F770,"")</f>
        <v/>
      </c>
      <c r="N770" s="0" t="str">
        <f aca="false">IF($A770&lt;&gt;"",IF(VLOOKUP($B770,LineNames!$A$2:$C$111,3,0)="Yes",1,0),"")</f>
        <v/>
      </c>
      <c r="O770" s="0" t="str">
        <f aca="false">IF($A770&lt;&gt;"",($H770-1)*'Project Description'!$B$10+$C770,"")</f>
        <v/>
      </c>
    </row>
    <row collapsed="false" customFormat="false" customHeight="true" hidden="false" ht="13.3" outlineLevel="0" r="771">
      <c r="A771" s="0" t="str">
        <f aca="false">IF(d110cc_csv!$A771&lt;&gt;"",d110cc_csv!$A771,"")</f>
        <v/>
      </c>
      <c r="B771" s="0" t="str">
        <f aca="false">IF($A771&lt;&gt;"",d110cc_csv!$C771,"")</f>
        <v/>
      </c>
      <c r="C771" s="0" t="str">
        <f aca="false">IF($A771&lt;&gt;"",d110cc_csv!$D771,"")</f>
        <v/>
      </c>
      <c r="D771" s="0" t="str">
        <f aca="false">IF($A771&lt;&gt;"",d110cc_csv!$E771,"")</f>
        <v/>
      </c>
      <c r="E771" s="0" t="str">
        <f aca="false">IF($A771&lt;&gt;"",d110cc_csv!$F771,"")</f>
        <v/>
      </c>
      <c r="F771" s="0" t="str">
        <f aca="false">IF($A771&lt;&gt;"",IF(MOD($C771,'Project Description'!$B$9)=0,'Project Description'!$B$9,MOD($C771,'Project Description'!$B$9)),"")</f>
        <v/>
      </c>
      <c r="G771" s="0" t="str">
        <f aca="false">IF($A771&lt;&gt;"",IF(MOD($D771,'Project Description'!$B$7)=0,'Project Description'!$B$7,MOD($D771,'Project Description'!$B$7)),"")</f>
        <v/>
      </c>
      <c r="H771" s="0" t="str">
        <f aca="false">IF($A771&lt;&gt;"",IF(MOD($D771,'Project Description'!$B$8)=0,'Project Description'!$B$8,MOD($D771,'Project Description'!$B$8)),"")</f>
        <v/>
      </c>
      <c r="I771" s="0" t="str">
        <f aca="false">IF($A771&lt;&gt;"",ROUNDUP($C771/'Project Description'!$B$9,0),"")</f>
        <v/>
      </c>
      <c r="J771" s="0" t="str">
        <f aca="false">IF($A771&lt;&gt;"",IF(MOD($A771,'Project Description'!$B$19)=0,'Project Description'!$B$19,MOD($A771,'Project Description'!$B$19)),"")</f>
        <v/>
      </c>
      <c r="K771" s="16" t="str">
        <f aca="false">IF($A771&lt;&gt;"",ROUNDUP(D771/'Project Description'!$B$7,0),"")</f>
        <v/>
      </c>
      <c r="L771" s="0" t="str">
        <f aca="false">IF($A771&lt;&gt;"",(K771-1)*'Project Description'!$B$17+I771,"")</f>
        <v/>
      </c>
      <c r="M771" s="0" t="str">
        <f aca="false">IF($A771&lt;&gt;"",($G771-1)*'Project Description'!$B$9+$F771,"")</f>
        <v/>
      </c>
      <c r="N771" s="0" t="str">
        <f aca="false">IF($A771&lt;&gt;"",IF(VLOOKUP($B771,LineNames!$A$2:$C$111,3,0)="Yes",1,0),"")</f>
        <v/>
      </c>
      <c r="O771" s="0" t="str">
        <f aca="false">IF($A771&lt;&gt;"",($H771-1)*'Project Description'!$B$10+$C771,"")</f>
        <v/>
      </c>
    </row>
    <row collapsed="false" customFormat="false" customHeight="true" hidden="false" ht="13.3" outlineLevel="0" r="772">
      <c r="A772" s="0" t="str">
        <f aca="false">IF(d110cc_csv!$A772&lt;&gt;"",d110cc_csv!$A772,"")</f>
        <v/>
      </c>
      <c r="B772" s="0" t="str">
        <f aca="false">IF($A772&lt;&gt;"",d110cc_csv!$C772,"")</f>
        <v/>
      </c>
      <c r="C772" s="0" t="str">
        <f aca="false">IF($A772&lt;&gt;"",d110cc_csv!$D772,"")</f>
        <v/>
      </c>
      <c r="D772" s="0" t="str">
        <f aca="false">IF($A772&lt;&gt;"",d110cc_csv!$E772,"")</f>
        <v/>
      </c>
      <c r="E772" s="0" t="str">
        <f aca="false">IF($A772&lt;&gt;"",d110cc_csv!$F772,"")</f>
        <v/>
      </c>
      <c r="F772" s="0" t="str">
        <f aca="false">IF($A772&lt;&gt;"",IF(MOD($C772,'Project Description'!$B$9)=0,'Project Description'!$B$9,MOD($C772,'Project Description'!$B$9)),"")</f>
        <v/>
      </c>
      <c r="G772" s="0" t="str">
        <f aca="false">IF($A772&lt;&gt;"",IF(MOD($D772,'Project Description'!$B$7)=0,'Project Description'!$B$7,MOD($D772,'Project Description'!$B$7)),"")</f>
        <v/>
      </c>
      <c r="H772" s="0" t="str">
        <f aca="false">IF($A772&lt;&gt;"",IF(MOD($D772,'Project Description'!$B$8)=0,'Project Description'!$B$8,MOD($D772,'Project Description'!$B$8)),"")</f>
        <v/>
      </c>
      <c r="I772" s="0" t="str">
        <f aca="false">IF($A772&lt;&gt;"",ROUNDUP($C772/'Project Description'!$B$9,0),"")</f>
        <v/>
      </c>
      <c r="J772" s="0" t="str">
        <f aca="false">IF($A772&lt;&gt;"",IF(MOD($A772,'Project Description'!$B$19)=0,'Project Description'!$B$19,MOD($A772,'Project Description'!$B$19)),"")</f>
        <v/>
      </c>
      <c r="K772" s="16" t="str">
        <f aca="false">IF($A772&lt;&gt;"",ROUNDUP(D772/'Project Description'!$B$7,0),"")</f>
        <v/>
      </c>
      <c r="L772" s="0" t="str">
        <f aca="false">IF($A772&lt;&gt;"",(K772-1)*'Project Description'!$B$17+I772,"")</f>
        <v/>
      </c>
      <c r="M772" s="0" t="str">
        <f aca="false">IF($A772&lt;&gt;"",($G772-1)*'Project Description'!$B$9+$F772,"")</f>
        <v/>
      </c>
      <c r="N772" s="0" t="str">
        <f aca="false">IF($A772&lt;&gt;"",IF(VLOOKUP($B772,LineNames!$A$2:$C$111,3,0)="Yes",1,0),"")</f>
        <v/>
      </c>
      <c r="O772" s="0" t="str">
        <f aca="false">IF($A772&lt;&gt;"",($H772-1)*'Project Description'!$B$10+$C772,"")</f>
        <v/>
      </c>
    </row>
    <row collapsed="false" customFormat="false" customHeight="true" hidden="false" ht="13.3" outlineLevel="0" r="773">
      <c r="A773" s="0" t="str">
        <f aca="false">IF(d110cc_csv!$A773&lt;&gt;"",d110cc_csv!$A773,"")</f>
        <v/>
      </c>
      <c r="B773" s="0" t="str">
        <f aca="false">IF($A773&lt;&gt;"",d110cc_csv!$C773,"")</f>
        <v/>
      </c>
      <c r="C773" s="0" t="str">
        <f aca="false">IF($A773&lt;&gt;"",d110cc_csv!$D773,"")</f>
        <v/>
      </c>
      <c r="D773" s="0" t="str">
        <f aca="false">IF($A773&lt;&gt;"",d110cc_csv!$E773,"")</f>
        <v/>
      </c>
      <c r="E773" s="0" t="str">
        <f aca="false">IF($A773&lt;&gt;"",d110cc_csv!$F773,"")</f>
        <v/>
      </c>
      <c r="F773" s="0" t="str">
        <f aca="false">IF($A773&lt;&gt;"",IF(MOD($C773,'Project Description'!$B$9)=0,'Project Description'!$B$9,MOD($C773,'Project Description'!$B$9)),"")</f>
        <v/>
      </c>
      <c r="G773" s="0" t="str">
        <f aca="false">IF($A773&lt;&gt;"",IF(MOD($D773,'Project Description'!$B$7)=0,'Project Description'!$B$7,MOD($D773,'Project Description'!$B$7)),"")</f>
        <v/>
      </c>
      <c r="H773" s="0" t="str">
        <f aca="false">IF($A773&lt;&gt;"",IF(MOD($D773,'Project Description'!$B$8)=0,'Project Description'!$B$8,MOD($D773,'Project Description'!$B$8)),"")</f>
        <v/>
      </c>
      <c r="I773" s="0" t="str">
        <f aca="false">IF($A773&lt;&gt;"",ROUNDUP($C773/'Project Description'!$B$9,0),"")</f>
        <v/>
      </c>
      <c r="J773" s="0" t="str">
        <f aca="false">IF($A773&lt;&gt;"",IF(MOD($A773,'Project Description'!$B$19)=0,'Project Description'!$B$19,MOD($A773,'Project Description'!$B$19)),"")</f>
        <v/>
      </c>
      <c r="K773" s="16" t="str">
        <f aca="false">IF($A773&lt;&gt;"",ROUNDUP(D773/'Project Description'!$B$7,0),"")</f>
        <v/>
      </c>
      <c r="L773" s="0" t="str">
        <f aca="false">IF($A773&lt;&gt;"",(K773-1)*'Project Description'!$B$17+I773,"")</f>
        <v/>
      </c>
      <c r="M773" s="0" t="str">
        <f aca="false">IF($A773&lt;&gt;"",($G773-1)*'Project Description'!$B$9+$F773,"")</f>
        <v/>
      </c>
      <c r="N773" s="0" t="str">
        <f aca="false">IF($A773&lt;&gt;"",IF(VLOOKUP($B773,LineNames!$A$2:$C$111,3,0)="Yes",1,0),"")</f>
        <v/>
      </c>
      <c r="O773" s="0" t="str">
        <f aca="false">IF($A773&lt;&gt;"",($H773-1)*'Project Description'!$B$10+$C773,"")</f>
        <v/>
      </c>
    </row>
    <row collapsed="false" customFormat="false" customHeight="true" hidden="false" ht="13.3" outlineLevel="0" r="774">
      <c r="A774" s="0" t="str">
        <f aca="false">IF(d110cc_csv!$A774&lt;&gt;"",d110cc_csv!$A774,"")</f>
        <v/>
      </c>
      <c r="B774" s="0" t="str">
        <f aca="false">IF($A774&lt;&gt;"",d110cc_csv!$C774,"")</f>
        <v/>
      </c>
      <c r="C774" s="0" t="str">
        <f aca="false">IF($A774&lt;&gt;"",d110cc_csv!$D774,"")</f>
        <v/>
      </c>
      <c r="D774" s="0" t="str">
        <f aca="false">IF($A774&lt;&gt;"",d110cc_csv!$E774,"")</f>
        <v/>
      </c>
      <c r="E774" s="0" t="str">
        <f aca="false">IF($A774&lt;&gt;"",d110cc_csv!$F774,"")</f>
        <v/>
      </c>
      <c r="F774" s="0" t="str">
        <f aca="false">IF($A774&lt;&gt;"",IF(MOD($C774,'Project Description'!$B$9)=0,'Project Description'!$B$9,MOD($C774,'Project Description'!$B$9)),"")</f>
        <v/>
      </c>
      <c r="G774" s="0" t="str">
        <f aca="false">IF($A774&lt;&gt;"",IF(MOD($D774,'Project Description'!$B$7)=0,'Project Description'!$B$7,MOD($D774,'Project Description'!$B$7)),"")</f>
        <v/>
      </c>
      <c r="H774" s="0" t="str">
        <f aca="false">IF($A774&lt;&gt;"",IF(MOD($D774,'Project Description'!$B$8)=0,'Project Description'!$B$8,MOD($D774,'Project Description'!$B$8)),"")</f>
        <v/>
      </c>
      <c r="I774" s="0" t="str">
        <f aca="false">IF($A774&lt;&gt;"",ROUNDUP($C774/'Project Description'!$B$9,0),"")</f>
        <v/>
      </c>
      <c r="J774" s="0" t="str">
        <f aca="false">IF($A774&lt;&gt;"",IF(MOD($A774,'Project Description'!$B$19)=0,'Project Description'!$B$19,MOD($A774,'Project Description'!$B$19)),"")</f>
        <v/>
      </c>
      <c r="K774" s="16" t="str">
        <f aca="false">IF($A774&lt;&gt;"",ROUNDUP(D774/'Project Description'!$B$7,0),"")</f>
        <v/>
      </c>
      <c r="L774" s="0" t="str">
        <f aca="false">IF($A774&lt;&gt;"",(K774-1)*'Project Description'!$B$17+I774,"")</f>
        <v/>
      </c>
      <c r="M774" s="0" t="str">
        <f aca="false">IF($A774&lt;&gt;"",($G774-1)*'Project Description'!$B$9+$F774,"")</f>
        <v/>
      </c>
      <c r="N774" s="0" t="str">
        <f aca="false">IF($A774&lt;&gt;"",IF(VLOOKUP($B774,LineNames!$A$2:$C$111,3,0)="Yes",1,0),"")</f>
        <v/>
      </c>
      <c r="O774" s="0" t="str">
        <f aca="false">IF($A774&lt;&gt;"",($H774-1)*'Project Description'!$B$10+$C774,"")</f>
        <v/>
      </c>
    </row>
    <row collapsed="false" customFormat="false" customHeight="true" hidden="false" ht="13.3" outlineLevel="0" r="775">
      <c r="A775" s="0" t="str">
        <f aca="false">IF(d110cc_csv!$A775&lt;&gt;"",d110cc_csv!$A775,"")</f>
        <v/>
      </c>
      <c r="B775" s="0" t="str">
        <f aca="false">IF($A775&lt;&gt;"",d110cc_csv!$C775,"")</f>
        <v/>
      </c>
      <c r="C775" s="0" t="str">
        <f aca="false">IF($A775&lt;&gt;"",d110cc_csv!$D775,"")</f>
        <v/>
      </c>
      <c r="D775" s="0" t="str">
        <f aca="false">IF($A775&lt;&gt;"",d110cc_csv!$E775,"")</f>
        <v/>
      </c>
      <c r="E775" s="0" t="str">
        <f aca="false">IF($A775&lt;&gt;"",d110cc_csv!$F775,"")</f>
        <v/>
      </c>
      <c r="F775" s="0" t="str">
        <f aca="false">IF($A775&lt;&gt;"",IF(MOD($C775,'Project Description'!$B$9)=0,'Project Description'!$B$9,MOD($C775,'Project Description'!$B$9)),"")</f>
        <v/>
      </c>
      <c r="G775" s="0" t="str">
        <f aca="false">IF($A775&lt;&gt;"",IF(MOD($D775,'Project Description'!$B$7)=0,'Project Description'!$B$7,MOD($D775,'Project Description'!$B$7)),"")</f>
        <v/>
      </c>
      <c r="H775" s="0" t="str">
        <f aca="false">IF($A775&lt;&gt;"",IF(MOD($D775,'Project Description'!$B$8)=0,'Project Description'!$B$8,MOD($D775,'Project Description'!$B$8)),"")</f>
        <v/>
      </c>
      <c r="I775" s="0" t="str">
        <f aca="false">IF($A775&lt;&gt;"",ROUNDUP($C775/'Project Description'!$B$9,0),"")</f>
        <v/>
      </c>
      <c r="J775" s="0" t="str">
        <f aca="false">IF($A775&lt;&gt;"",IF(MOD($A775,'Project Description'!$B$19)=0,'Project Description'!$B$19,MOD($A775,'Project Description'!$B$19)),"")</f>
        <v/>
      </c>
      <c r="K775" s="16" t="str">
        <f aca="false">IF($A775&lt;&gt;"",ROUNDUP(D775/'Project Description'!$B$7,0),"")</f>
        <v/>
      </c>
      <c r="L775" s="0" t="str">
        <f aca="false">IF($A775&lt;&gt;"",(K775-1)*'Project Description'!$B$17+I775,"")</f>
        <v/>
      </c>
      <c r="M775" s="0" t="str">
        <f aca="false">IF($A775&lt;&gt;"",($G775-1)*'Project Description'!$B$9+$F775,"")</f>
        <v/>
      </c>
      <c r="N775" s="0" t="str">
        <f aca="false">IF($A775&lt;&gt;"",IF(VLOOKUP($B775,LineNames!$A$2:$C$111,3,0)="Yes",1,0),"")</f>
        <v/>
      </c>
      <c r="O775" s="0" t="str">
        <f aca="false">IF($A775&lt;&gt;"",($H775-1)*'Project Description'!$B$10+$C775,"")</f>
        <v/>
      </c>
    </row>
    <row collapsed="false" customFormat="false" customHeight="true" hidden="false" ht="13.3" outlineLevel="0" r="776">
      <c r="A776" s="0" t="str">
        <f aca="false">IF(d110cc_csv!$A776&lt;&gt;"",d110cc_csv!$A776,"")</f>
        <v/>
      </c>
      <c r="B776" s="0" t="str">
        <f aca="false">IF($A776&lt;&gt;"",d110cc_csv!$C776,"")</f>
        <v/>
      </c>
      <c r="C776" s="0" t="str">
        <f aca="false">IF($A776&lt;&gt;"",d110cc_csv!$D776,"")</f>
        <v/>
      </c>
      <c r="D776" s="0" t="str">
        <f aca="false">IF($A776&lt;&gt;"",d110cc_csv!$E776,"")</f>
        <v/>
      </c>
      <c r="E776" s="0" t="str">
        <f aca="false">IF($A776&lt;&gt;"",d110cc_csv!$F776,"")</f>
        <v/>
      </c>
      <c r="F776" s="0" t="str">
        <f aca="false">IF($A776&lt;&gt;"",IF(MOD($C776,'Project Description'!$B$9)=0,'Project Description'!$B$9,MOD($C776,'Project Description'!$B$9)),"")</f>
        <v/>
      </c>
      <c r="G776" s="0" t="str">
        <f aca="false">IF($A776&lt;&gt;"",IF(MOD($D776,'Project Description'!$B$7)=0,'Project Description'!$B$7,MOD($D776,'Project Description'!$B$7)),"")</f>
        <v/>
      </c>
      <c r="H776" s="0" t="str">
        <f aca="false">IF($A776&lt;&gt;"",IF(MOD($D776,'Project Description'!$B$8)=0,'Project Description'!$B$8,MOD($D776,'Project Description'!$B$8)),"")</f>
        <v/>
      </c>
      <c r="I776" s="0" t="str">
        <f aca="false">IF($A776&lt;&gt;"",ROUNDUP($C776/'Project Description'!$B$9,0),"")</f>
        <v/>
      </c>
      <c r="J776" s="0" t="str">
        <f aca="false">IF($A776&lt;&gt;"",IF(MOD($A776,'Project Description'!$B$19)=0,'Project Description'!$B$19,MOD($A776,'Project Description'!$B$19)),"")</f>
        <v/>
      </c>
      <c r="K776" s="16" t="str">
        <f aca="false">IF($A776&lt;&gt;"",ROUNDUP(D776/'Project Description'!$B$7,0),"")</f>
        <v/>
      </c>
      <c r="L776" s="0" t="str">
        <f aca="false">IF($A776&lt;&gt;"",(K776-1)*'Project Description'!$B$17+I776,"")</f>
        <v/>
      </c>
      <c r="M776" s="0" t="str">
        <f aca="false">IF($A776&lt;&gt;"",($G776-1)*'Project Description'!$B$9+$F776,"")</f>
        <v/>
      </c>
      <c r="N776" s="0" t="str">
        <f aca="false">IF($A776&lt;&gt;"",IF(VLOOKUP($B776,LineNames!$A$2:$C$111,3,0)="Yes",1,0),"")</f>
        <v/>
      </c>
      <c r="O776" s="0" t="str">
        <f aca="false">IF($A776&lt;&gt;"",($H776-1)*'Project Description'!$B$10+$C776,"")</f>
        <v/>
      </c>
    </row>
    <row collapsed="false" customFormat="false" customHeight="true" hidden="false" ht="13.3" outlineLevel="0" r="777">
      <c r="A777" s="0" t="str">
        <f aca="false">IF(d110cc_csv!$A777&lt;&gt;"",d110cc_csv!$A777,"")</f>
        <v/>
      </c>
      <c r="B777" s="0" t="str">
        <f aca="false">IF($A777&lt;&gt;"",d110cc_csv!$C777,"")</f>
        <v/>
      </c>
      <c r="C777" s="0" t="str">
        <f aca="false">IF($A777&lt;&gt;"",d110cc_csv!$D777,"")</f>
        <v/>
      </c>
      <c r="D777" s="0" t="str">
        <f aca="false">IF($A777&lt;&gt;"",d110cc_csv!$E777,"")</f>
        <v/>
      </c>
      <c r="E777" s="0" t="str">
        <f aca="false">IF($A777&lt;&gt;"",d110cc_csv!$F777,"")</f>
        <v/>
      </c>
      <c r="F777" s="0" t="str">
        <f aca="false">IF($A777&lt;&gt;"",IF(MOD($C777,'Project Description'!$B$9)=0,'Project Description'!$B$9,MOD($C777,'Project Description'!$B$9)),"")</f>
        <v/>
      </c>
      <c r="G777" s="0" t="str">
        <f aca="false">IF($A777&lt;&gt;"",IF(MOD($D777,'Project Description'!$B$7)=0,'Project Description'!$B$7,MOD($D777,'Project Description'!$B$7)),"")</f>
        <v/>
      </c>
      <c r="H777" s="0" t="str">
        <f aca="false">IF($A777&lt;&gt;"",IF(MOD($D777,'Project Description'!$B$8)=0,'Project Description'!$B$8,MOD($D777,'Project Description'!$B$8)),"")</f>
        <v/>
      </c>
      <c r="I777" s="0" t="str">
        <f aca="false">IF($A777&lt;&gt;"",ROUNDUP($C777/'Project Description'!$B$9,0),"")</f>
        <v/>
      </c>
      <c r="J777" s="0" t="str">
        <f aca="false">IF($A777&lt;&gt;"",IF(MOD($A777,'Project Description'!$B$19)=0,'Project Description'!$B$19,MOD($A777,'Project Description'!$B$19)),"")</f>
        <v/>
      </c>
      <c r="K777" s="16" t="str">
        <f aca="false">IF($A777&lt;&gt;"",ROUNDUP(D777/'Project Description'!$B$7,0),"")</f>
        <v/>
      </c>
      <c r="L777" s="0" t="str">
        <f aca="false">IF($A777&lt;&gt;"",(K777-1)*'Project Description'!$B$17+I777,"")</f>
        <v/>
      </c>
      <c r="M777" s="0" t="str">
        <f aca="false">IF($A777&lt;&gt;"",($G777-1)*'Project Description'!$B$9+$F777,"")</f>
        <v/>
      </c>
      <c r="N777" s="0" t="str">
        <f aca="false">IF($A777&lt;&gt;"",IF(VLOOKUP($B777,LineNames!$A$2:$C$111,3,0)="Yes",1,0),"")</f>
        <v/>
      </c>
      <c r="O777" s="0" t="str">
        <f aca="false">IF($A777&lt;&gt;"",($H777-1)*'Project Description'!$B$10+$C777,"")</f>
        <v/>
      </c>
    </row>
    <row collapsed="false" customFormat="false" customHeight="true" hidden="false" ht="13.3" outlineLevel="0" r="778">
      <c r="A778" s="0" t="str">
        <f aca="false">IF(d110cc_csv!$A778&lt;&gt;"",d110cc_csv!$A778,"")</f>
        <v/>
      </c>
      <c r="B778" s="0" t="str">
        <f aca="false">IF($A778&lt;&gt;"",d110cc_csv!$C778,"")</f>
        <v/>
      </c>
      <c r="C778" s="0" t="str">
        <f aca="false">IF($A778&lt;&gt;"",d110cc_csv!$D778,"")</f>
        <v/>
      </c>
      <c r="D778" s="0" t="str">
        <f aca="false">IF($A778&lt;&gt;"",d110cc_csv!$E778,"")</f>
        <v/>
      </c>
      <c r="E778" s="0" t="str">
        <f aca="false">IF($A778&lt;&gt;"",d110cc_csv!$F778,"")</f>
        <v/>
      </c>
      <c r="F778" s="0" t="str">
        <f aca="false">IF($A778&lt;&gt;"",IF(MOD($C778,'Project Description'!$B$9)=0,'Project Description'!$B$9,MOD($C778,'Project Description'!$B$9)),"")</f>
        <v/>
      </c>
      <c r="G778" s="0" t="str">
        <f aca="false">IF($A778&lt;&gt;"",IF(MOD($D778,'Project Description'!$B$7)=0,'Project Description'!$B$7,MOD($D778,'Project Description'!$B$7)),"")</f>
        <v/>
      </c>
      <c r="H778" s="0" t="str">
        <f aca="false">IF($A778&lt;&gt;"",IF(MOD($D778,'Project Description'!$B$8)=0,'Project Description'!$B$8,MOD($D778,'Project Description'!$B$8)),"")</f>
        <v/>
      </c>
      <c r="I778" s="0" t="str">
        <f aca="false">IF($A778&lt;&gt;"",ROUNDUP($C778/'Project Description'!$B$9,0),"")</f>
        <v/>
      </c>
      <c r="J778" s="0" t="str">
        <f aca="false">IF($A778&lt;&gt;"",IF(MOD($A778,'Project Description'!$B$19)=0,'Project Description'!$B$19,MOD($A778,'Project Description'!$B$19)),"")</f>
        <v/>
      </c>
      <c r="K778" s="16" t="str">
        <f aca="false">IF($A778&lt;&gt;"",ROUNDUP(D778/'Project Description'!$B$7,0),"")</f>
        <v/>
      </c>
      <c r="L778" s="0" t="str">
        <f aca="false">IF($A778&lt;&gt;"",(K778-1)*'Project Description'!$B$17+I778,"")</f>
        <v/>
      </c>
      <c r="M778" s="0" t="str">
        <f aca="false">IF($A778&lt;&gt;"",($G778-1)*'Project Description'!$B$9+$F778,"")</f>
        <v/>
      </c>
      <c r="N778" s="0" t="str">
        <f aca="false">IF($A778&lt;&gt;"",IF(VLOOKUP($B778,LineNames!$A$2:$C$111,3,0)="Yes",1,0),"")</f>
        <v/>
      </c>
      <c r="O778" s="0" t="str">
        <f aca="false">IF($A778&lt;&gt;"",($H778-1)*'Project Description'!$B$10+$C778,"")</f>
        <v/>
      </c>
    </row>
    <row collapsed="false" customFormat="false" customHeight="true" hidden="false" ht="13.3" outlineLevel="0" r="779">
      <c r="A779" s="0" t="str">
        <f aca="false">IF(d110cc_csv!$A779&lt;&gt;"",d110cc_csv!$A779,"")</f>
        <v/>
      </c>
      <c r="B779" s="0" t="str">
        <f aca="false">IF($A779&lt;&gt;"",d110cc_csv!$C779,"")</f>
        <v/>
      </c>
      <c r="C779" s="0" t="str">
        <f aca="false">IF($A779&lt;&gt;"",d110cc_csv!$D779,"")</f>
        <v/>
      </c>
      <c r="D779" s="0" t="str">
        <f aca="false">IF($A779&lt;&gt;"",d110cc_csv!$E779,"")</f>
        <v/>
      </c>
      <c r="E779" s="0" t="str">
        <f aca="false">IF($A779&lt;&gt;"",d110cc_csv!$F779,"")</f>
        <v/>
      </c>
      <c r="F779" s="0" t="str">
        <f aca="false">IF($A779&lt;&gt;"",IF(MOD($C779,'Project Description'!$B$9)=0,'Project Description'!$B$9,MOD($C779,'Project Description'!$B$9)),"")</f>
        <v/>
      </c>
      <c r="G779" s="0" t="str">
        <f aca="false">IF($A779&lt;&gt;"",IF(MOD($D779,'Project Description'!$B$7)=0,'Project Description'!$B$7,MOD($D779,'Project Description'!$B$7)),"")</f>
        <v/>
      </c>
      <c r="H779" s="0" t="str">
        <f aca="false">IF($A779&lt;&gt;"",IF(MOD($D779,'Project Description'!$B$8)=0,'Project Description'!$B$8,MOD($D779,'Project Description'!$B$8)),"")</f>
        <v/>
      </c>
      <c r="I779" s="0" t="str">
        <f aca="false">IF($A779&lt;&gt;"",ROUNDUP($C779/'Project Description'!$B$9,0),"")</f>
        <v/>
      </c>
      <c r="J779" s="0" t="str">
        <f aca="false">IF($A779&lt;&gt;"",IF(MOD($A779,'Project Description'!$B$19)=0,'Project Description'!$B$19,MOD($A779,'Project Description'!$B$19)),"")</f>
        <v/>
      </c>
      <c r="K779" s="16" t="str">
        <f aca="false">IF($A779&lt;&gt;"",ROUNDUP(D779/'Project Description'!$B$7,0),"")</f>
        <v/>
      </c>
      <c r="L779" s="0" t="str">
        <f aca="false">IF($A779&lt;&gt;"",(K779-1)*'Project Description'!$B$17+I779,"")</f>
        <v/>
      </c>
      <c r="M779" s="0" t="str">
        <f aca="false">IF($A779&lt;&gt;"",($G779-1)*'Project Description'!$B$9+$F779,"")</f>
        <v/>
      </c>
      <c r="N779" s="0" t="str">
        <f aca="false">IF($A779&lt;&gt;"",IF(VLOOKUP($B779,LineNames!$A$2:$C$111,3,0)="Yes",1,0),"")</f>
        <v/>
      </c>
      <c r="O779" s="0" t="str">
        <f aca="false">IF($A779&lt;&gt;"",($H779-1)*'Project Description'!$B$10+$C779,"")</f>
        <v/>
      </c>
    </row>
    <row collapsed="false" customFormat="false" customHeight="true" hidden="false" ht="13.3" outlineLevel="0" r="780">
      <c r="A780" s="0" t="str">
        <f aca="false">IF(d110cc_csv!$A780&lt;&gt;"",d110cc_csv!$A780,"")</f>
        <v/>
      </c>
      <c r="B780" s="0" t="str">
        <f aca="false">IF($A780&lt;&gt;"",d110cc_csv!$C780,"")</f>
        <v/>
      </c>
      <c r="C780" s="0" t="str">
        <f aca="false">IF($A780&lt;&gt;"",d110cc_csv!$D780,"")</f>
        <v/>
      </c>
      <c r="D780" s="0" t="str">
        <f aca="false">IF($A780&lt;&gt;"",d110cc_csv!$E780,"")</f>
        <v/>
      </c>
      <c r="E780" s="0" t="str">
        <f aca="false">IF($A780&lt;&gt;"",d110cc_csv!$F780,"")</f>
        <v/>
      </c>
      <c r="F780" s="0" t="str">
        <f aca="false">IF($A780&lt;&gt;"",IF(MOD($C780,'Project Description'!$B$9)=0,'Project Description'!$B$9,MOD($C780,'Project Description'!$B$9)),"")</f>
        <v/>
      </c>
      <c r="G780" s="0" t="str">
        <f aca="false">IF($A780&lt;&gt;"",IF(MOD($D780,'Project Description'!$B$7)=0,'Project Description'!$B$7,MOD($D780,'Project Description'!$B$7)),"")</f>
        <v/>
      </c>
      <c r="H780" s="0" t="str">
        <f aca="false">IF($A780&lt;&gt;"",IF(MOD($D780,'Project Description'!$B$8)=0,'Project Description'!$B$8,MOD($D780,'Project Description'!$B$8)),"")</f>
        <v/>
      </c>
      <c r="I780" s="0" t="str">
        <f aca="false">IF($A780&lt;&gt;"",ROUNDUP($C780/'Project Description'!$B$9,0),"")</f>
        <v/>
      </c>
      <c r="J780" s="0" t="str">
        <f aca="false">IF($A780&lt;&gt;"",IF(MOD($A780,'Project Description'!$B$19)=0,'Project Description'!$B$19,MOD($A780,'Project Description'!$B$19)),"")</f>
        <v/>
      </c>
      <c r="K780" s="16" t="str">
        <f aca="false">IF($A780&lt;&gt;"",ROUNDUP(D780/'Project Description'!$B$7,0),"")</f>
        <v/>
      </c>
      <c r="L780" s="0" t="str">
        <f aca="false">IF($A780&lt;&gt;"",(K780-1)*'Project Description'!$B$17+I780,"")</f>
        <v/>
      </c>
      <c r="M780" s="0" t="str">
        <f aca="false">IF($A780&lt;&gt;"",($G780-1)*'Project Description'!$B$9+$F780,"")</f>
        <v/>
      </c>
      <c r="N780" s="0" t="str">
        <f aca="false">IF($A780&lt;&gt;"",IF(VLOOKUP($B780,LineNames!$A$2:$C$111,3,0)="Yes",1,0),"")</f>
        <v/>
      </c>
      <c r="O780" s="0" t="str">
        <f aca="false">IF($A780&lt;&gt;"",($H780-1)*'Project Description'!$B$10+$C780,"")</f>
        <v/>
      </c>
    </row>
    <row collapsed="false" customFormat="false" customHeight="true" hidden="false" ht="13.3" outlineLevel="0" r="781">
      <c r="A781" s="0" t="str">
        <f aca="false">IF(d110cc_csv!$A781&lt;&gt;"",d110cc_csv!$A781,"")</f>
        <v/>
      </c>
      <c r="B781" s="0" t="str">
        <f aca="false">IF($A781&lt;&gt;"",d110cc_csv!$C781,"")</f>
        <v/>
      </c>
      <c r="C781" s="0" t="str">
        <f aca="false">IF($A781&lt;&gt;"",d110cc_csv!$D781,"")</f>
        <v/>
      </c>
      <c r="D781" s="0" t="str">
        <f aca="false">IF($A781&lt;&gt;"",d110cc_csv!$E781,"")</f>
        <v/>
      </c>
      <c r="E781" s="0" t="str">
        <f aca="false">IF($A781&lt;&gt;"",d110cc_csv!$F781,"")</f>
        <v/>
      </c>
      <c r="F781" s="0" t="str">
        <f aca="false">IF($A781&lt;&gt;"",IF(MOD($C781,'Project Description'!$B$9)=0,'Project Description'!$B$9,MOD($C781,'Project Description'!$B$9)),"")</f>
        <v/>
      </c>
      <c r="G781" s="0" t="str">
        <f aca="false">IF($A781&lt;&gt;"",IF(MOD($D781,'Project Description'!$B$7)=0,'Project Description'!$B$7,MOD($D781,'Project Description'!$B$7)),"")</f>
        <v/>
      </c>
      <c r="H781" s="0" t="str">
        <f aca="false">IF($A781&lt;&gt;"",IF(MOD($D781,'Project Description'!$B$8)=0,'Project Description'!$B$8,MOD($D781,'Project Description'!$B$8)),"")</f>
        <v/>
      </c>
      <c r="I781" s="0" t="str">
        <f aca="false">IF($A781&lt;&gt;"",ROUNDUP($C781/'Project Description'!$B$9,0),"")</f>
        <v/>
      </c>
      <c r="J781" s="0" t="str">
        <f aca="false">IF($A781&lt;&gt;"",IF(MOD($A781,'Project Description'!$B$19)=0,'Project Description'!$B$19,MOD($A781,'Project Description'!$B$19)),"")</f>
        <v/>
      </c>
      <c r="K781" s="16" t="str">
        <f aca="false">IF($A781&lt;&gt;"",ROUNDUP(D781/'Project Description'!$B$7,0),"")</f>
        <v/>
      </c>
      <c r="L781" s="0" t="str">
        <f aca="false">IF($A781&lt;&gt;"",(K781-1)*'Project Description'!$B$17+I781,"")</f>
        <v/>
      </c>
      <c r="M781" s="0" t="str">
        <f aca="false">IF($A781&lt;&gt;"",($G781-1)*'Project Description'!$B$9+$F781,"")</f>
        <v/>
      </c>
      <c r="N781" s="0" t="str">
        <f aca="false">IF($A781&lt;&gt;"",IF(VLOOKUP($B781,LineNames!$A$2:$C$111,3,0)="Yes",1,0),"")</f>
        <v/>
      </c>
      <c r="O781" s="0" t="str">
        <f aca="false">IF($A781&lt;&gt;"",($H781-1)*'Project Description'!$B$10+$C781,"")</f>
        <v/>
      </c>
    </row>
    <row collapsed="false" customFormat="false" customHeight="true" hidden="false" ht="13.3" outlineLevel="0" r="782">
      <c r="A782" s="0" t="str">
        <f aca="false">IF(d110cc_csv!$A782&lt;&gt;"",d110cc_csv!$A782,"")</f>
        <v/>
      </c>
      <c r="B782" s="0" t="str">
        <f aca="false">IF($A782&lt;&gt;"",d110cc_csv!$C782,"")</f>
        <v/>
      </c>
      <c r="C782" s="0" t="str">
        <f aca="false">IF($A782&lt;&gt;"",d110cc_csv!$D782,"")</f>
        <v/>
      </c>
      <c r="D782" s="0" t="str">
        <f aca="false">IF($A782&lt;&gt;"",d110cc_csv!$E782,"")</f>
        <v/>
      </c>
      <c r="E782" s="0" t="str">
        <f aca="false">IF($A782&lt;&gt;"",d110cc_csv!$F782,"")</f>
        <v/>
      </c>
      <c r="F782" s="0" t="str">
        <f aca="false">IF($A782&lt;&gt;"",IF(MOD($C782,'Project Description'!$B$9)=0,'Project Description'!$B$9,MOD($C782,'Project Description'!$B$9)),"")</f>
        <v/>
      </c>
      <c r="G782" s="0" t="str">
        <f aca="false">IF($A782&lt;&gt;"",IF(MOD($D782,'Project Description'!$B$7)=0,'Project Description'!$B$7,MOD($D782,'Project Description'!$B$7)),"")</f>
        <v/>
      </c>
      <c r="H782" s="0" t="str">
        <f aca="false">IF($A782&lt;&gt;"",IF(MOD($D782,'Project Description'!$B$8)=0,'Project Description'!$B$8,MOD($D782,'Project Description'!$B$8)),"")</f>
        <v/>
      </c>
      <c r="I782" s="0" t="str">
        <f aca="false">IF($A782&lt;&gt;"",ROUNDUP($C782/'Project Description'!$B$9,0),"")</f>
        <v/>
      </c>
      <c r="J782" s="0" t="str">
        <f aca="false">IF($A782&lt;&gt;"",IF(MOD($A782,'Project Description'!$B$19)=0,'Project Description'!$B$19,MOD($A782,'Project Description'!$B$19)),"")</f>
        <v/>
      </c>
      <c r="K782" s="16" t="str">
        <f aca="false">IF($A782&lt;&gt;"",ROUNDUP(D782/'Project Description'!$B$7,0),"")</f>
        <v/>
      </c>
      <c r="L782" s="0" t="str">
        <f aca="false">IF($A782&lt;&gt;"",(K782-1)*'Project Description'!$B$17+I782,"")</f>
        <v/>
      </c>
      <c r="M782" s="0" t="str">
        <f aca="false">IF($A782&lt;&gt;"",($G782-1)*'Project Description'!$B$9+$F782,"")</f>
        <v/>
      </c>
      <c r="N782" s="0" t="str">
        <f aca="false">IF($A782&lt;&gt;"",IF(VLOOKUP($B782,LineNames!$A$2:$C$111,3,0)="Yes",1,0),"")</f>
        <v/>
      </c>
      <c r="O782" s="0" t="str">
        <f aca="false">IF($A782&lt;&gt;"",($H782-1)*'Project Description'!$B$10+$C782,"")</f>
        <v/>
      </c>
    </row>
    <row collapsed="false" customFormat="false" customHeight="true" hidden="false" ht="13.3" outlineLevel="0" r="783">
      <c r="A783" s="0" t="str">
        <f aca="false">IF(d110cc_csv!$A783&lt;&gt;"",d110cc_csv!$A783,"")</f>
        <v/>
      </c>
      <c r="B783" s="0" t="str">
        <f aca="false">IF($A783&lt;&gt;"",d110cc_csv!$C783,"")</f>
        <v/>
      </c>
      <c r="C783" s="0" t="str">
        <f aca="false">IF($A783&lt;&gt;"",d110cc_csv!$D783,"")</f>
        <v/>
      </c>
      <c r="D783" s="0" t="str">
        <f aca="false">IF($A783&lt;&gt;"",d110cc_csv!$E783,"")</f>
        <v/>
      </c>
      <c r="E783" s="0" t="str">
        <f aca="false">IF($A783&lt;&gt;"",d110cc_csv!$F783,"")</f>
        <v/>
      </c>
      <c r="F783" s="0" t="str">
        <f aca="false">IF($A783&lt;&gt;"",IF(MOD($C783,'Project Description'!$B$9)=0,'Project Description'!$B$9,MOD($C783,'Project Description'!$B$9)),"")</f>
        <v/>
      </c>
      <c r="G783" s="0" t="str">
        <f aca="false">IF($A783&lt;&gt;"",IF(MOD($D783,'Project Description'!$B$7)=0,'Project Description'!$B$7,MOD($D783,'Project Description'!$B$7)),"")</f>
        <v/>
      </c>
      <c r="H783" s="0" t="str">
        <f aca="false">IF($A783&lt;&gt;"",IF(MOD($D783,'Project Description'!$B$8)=0,'Project Description'!$B$8,MOD($D783,'Project Description'!$B$8)),"")</f>
        <v/>
      </c>
      <c r="I783" s="0" t="str">
        <f aca="false">IF($A783&lt;&gt;"",ROUNDUP($C783/'Project Description'!$B$9,0),"")</f>
        <v/>
      </c>
      <c r="J783" s="0" t="str">
        <f aca="false">IF($A783&lt;&gt;"",IF(MOD($A783,'Project Description'!$B$19)=0,'Project Description'!$B$19,MOD($A783,'Project Description'!$B$19)),"")</f>
        <v/>
      </c>
      <c r="K783" s="16" t="str">
        <f aca="false">IF($A783&lt;&gt;"",ROUNDUP(D783/'Project Description'!$B$7,0),"")</f>
        <v/>
      </c>
      <c r="L783" s="0" t="str">
        <f aca="false">IF($A783&lt;&gt;"",(K783-1)*'Project Description'!$B$17+I783,"")</f>
        <v/>
      </c>
      <c r="M783" s="0" t="str">
        <f aca="false">IF($A783&lt;&gt;"",($G783-1)*'Project Description'!$B$9+$F783,"")</f>
        <v/>
      </c>
      <c r="N783" s="0" t="str">
        <f aca="false">IF($A783&lt;&gt;"",IF(VLOOKUP($B783,LineNames!$A$2:$C$111,3,0)="Yes",1,0),"")</f>
        <v/>
      </c>
      <c r="O783" s="0" t="str">
        <f aca="false">IF($A783&lt;&gt;"",($H783-1)*'Project Description'!$B$10+$C783,"")</f>
        <v/>
      </c>
    </row>
    <row collapsed="false" customFormat="false" customHeight="true" hidden="false" ht="13.3" outlineLevel="0" r="784">
      <c r="A784" s="0" t="str">
        <f aca="false">IF(d110cc_csv!$A784&lt;&gt;"",d110cc_csv!$A784,"")</f>
        <v/>
      </c>
      <c r="B784" s="0" t="str">
        <f aca="false">IF($A784&lt;&gt;"",d110cc_csv!$C784,"")</f>
        <v/>
      </c>
      <c r="C784" s="0" t="str">
        <f aca="false">IF($A784&lt;&gt;"",d110cc_csv!$D784,"")</f>
        <v/>
      </c>
      <c r="D784" s="0" t="str">
        <f aca="false">IF($A784&lt;&gt;"",d110cc_csv!$E784,"")</f>
        <v/>
      </c>
      <c r="E784" s="0" t="str">
        <f aca="false">IF($A784&lt;&gt;"",d110cc_csv!$F784,"")</f>
        <v/>
      </c>
      <c r="F784" s="0" t="str">
        <f aca="false">IF($A784&lt;&gt;"",IF(MOD($C784,'Project Description'!$B$9)=0,'Project Description'!$B$9,MOD($C784,'Project Description'!$B$9)),"")</f>
        <v/>
      </c>
      <c r="G784" s="0" t="str">
        <f aca="false">IF($A784&lt;&gt;"",IF(MOD($D784,'Project Description'!$B$7)=0,'Project Description'!$B$7,MOD($D784,'Project Description'!$B$7)),"")</f>
        <v/>
      </c>
      <c r="H784" s="0" t="str">
        <f aca="false">IF($A784&lt;&gt;"",IF(MOD($D784,'Project Description'!$B$8)=0,'Project Description'!$B$8,MOD($D784,'Project Description'!$B$8)),"")</f>
        <v/>
      </c>
      <c r="I784" s="0" t="str">
        <f aca="false">IF($A784&lt;&gt;"",ROUNDUP($C784/'Project Description'!$B$9,0),"")</f>
        <v/>
      </c>
      <c r="J784" s="0" t="str">
        <f aca="false">IF($A784&lt;&gt;"",IF(MOD($A784,'Project Description'!$B$19)=0,'Project Description'!$B$19,MOD($A784,'Project Description'!$B$19)),"")</f>
        <v/>
      </c>
      <c r="K784" s="16" t="str">
        <f aca="false">IF($A784&lt;&gt;"",ROUNDUP(D784/'Project Description'!$B$7,0),"")</f>
        <v/>
      </c>
      <c r="L784" s="0" t="str">
        <f aca="false">IF($A784&lt;&gt;"",(K784-1)*'Project Description'!$B$17+I784,"")</f>
        <v/>
      </c>
      <c r="M784" s="0" t="str">
        <f aca="false">IF($A784&lt;&gt;"",($G784-1)*'Project Description'!$B$9+$F784,"")</f>
        <v/>
      </c>
      <c r="N784" s="0" t="str">
        <f aca="false">IF($A784&lt;&gt;"",IF(VLOOKUP($B784,LineNames!$A$2:$C$111,3,0)="Yes",1,0),"")</f>
        <v/>
      </c>
      <c r="O784" s="0" t="str">
        <f aca="false">IF($A784&lt;&gt;"",($H784-1)*'Project Description'!$B$10+$C784,"")</f>
        <v/>
      </c>
    </row>
    <row collapsed="false" customFormat="false" customHeight="true" hidden="false" ht="13.3" outlineLevel="0" r="785">
      <c r="A785" s="0" t="str">
        <f aca="false">IF(d110cc_csv!$A785&lt;&gt;"",d110cc_csv!$A785,"")</f>
        <v/>
      </c>
      <c r="B785" s="0" t="str">
        <f aca="false">IF($A785&lt;&gt;"",d110cc_csv!$C785,"")</f>
        <v/>
      </c>
      <c r="C785" s="0" t="str">
        <f aca="false">IF($A785&lt;&gt;"",d110cc_csv!$D785,"")</f>
        <v/>
      </c>
      <c r="D785" s="0" t="str">
        <f aca="false">IF($A785&lt;&gt;"",d110cc_csv!$E785,"")</f>
        <v/>
      </c>
      <c r="E785" s="0" t="str">
        <f aca="false">IF($A785&lt;&gt;"",d110cc_csv!$F785,"")</f>
        <v/>
      </c>
      <c r="F785" s="0" t="str">
        <f aca="false">IF($A785&lt;&gt;"",IF(MOD($C785,'Project Description'!$B$9)=0,'Project Description'!$B$9,MOD($C785,'Project Description'!$B$9)),"")</f>
        <v/>
      </c>
      <c r="G785" s="0" t="str">
        <f aca="false">IF($A785&lt;&gt;"",IF(MOD($D785,'Project Description'!$B$7)=0,'Project Description'!$B$7,MOD($D785,'Project Description'!$B$7)),"")</f>
        <v/>
      </c>
      <c r="H785" s="0" t="str">
        <f aca="false">IF($A785&lt;&gt;"",IF(MOD($D785,'Project Description'!$B$8)=0,'Project Description'!$B$8,MOD($D785,'Project Description'!$B$8)),"")</f>
        <v/>
      </c>
      <c r="I785" s="0" t="str">
        <f aca="false">IF($A785&lt;&gt;"",ROUNDUP($C785/'Project Description'!$B$9,0),"")</f>
        <v/>
      </c>
      <c r="J785" s="0" t="str">
        <f aca="false">IF($A785&lt;&gt;"",IF(MOD($A785,'Project Description'!$B$19)=0,'Project Description'!$B$19,MOD($A785,'Project Description'!$B$19)),"")</f>
        <v/>
      </c>
      <c r="K785" s="16" t="str">
        <f aca="false">IF($A785&lt;&gt;"",ROUNDUP(D785/'Project Description'!$B$7,0),"")</f>
        <v/>
      </c>
      <c r="L785" s="0" t="str">
        <f aca="false">IF($A785&lt;&gt;"",(K785-1)*'Project Description'!$B$17+I785,"")</f>
        <v/>
      </c>
      <c r="M785" s="0" t="str">
        <f aca="false">IF($A785&lt;&gt;"",($G785-1)*'Project Description'!$B$9+$F785,"")</f>
        <v/>
      </c>
      <c r="N785" s="0" t="str">
        <f aca="false">IF($A785&lt;&gt;"",IF(VLOOKUP($B785,LineNames!$A$2:$C$111,3,0)="Yes",1,0),"")</f>
        <v/>
      </c>
      <c r="O785" s="0" t="str">
        <f aca="false">IF($A785&lt;&gt;"",($H785-1)*'Project Description'!$B$10+$C785,"")</f>
        <v/>
      </c>
    </row>
    <row collapsed="false" customFormat="false" customHeight="true" hidden="false" ht="13.3" outlineLevel="0" r="786">
      <c r="A786" s="0" t="str">
        <f aca="false">IF(d110cc_csv!$A786&lt;&gt;"",d110cc_csv!$A786,"")</f>
        <v/>
      </c>
      <c r="B786" s="0" t="str">
        <f aca="false">IF($A786&lt;&gt;"",d110cc_csv!$C786,"")</f>
        <v/>
      </c>
      <c r="C786" s="0" t="str">
        <f aca="false">IF($A786&lt;&gt;"",d110cc_csv!$D786,"")</f>
        <v/>
      </c>
      <c r="D786" s="0" t="str">
        <f aca="false">IF($A786&lt;&gt;"",d110cc_csv!$E786,"")</f>
        <v/>
      </c>
      <c r="E786" s="0" t="str">
        <f aca="false">IF($A786&lt;&gt;"",d110cc_csv!$F786,"")</f>
        <v/>
      </c>
      <c r="F786" s="0" t="str">
        <f aca="false">IF($A786&lt;&gt;"",IF(MOD($C786,'Project Description'!$B$9)=0,'Project Description'!$B$9,MOD($C786,'Project Description'!$B$9)),"")</f>
        <v/>
      </c>
      <c r="G786" s="0" t="str">
        <f aca="false">IF($A786&lt;&gt;"",IF(MOD($D786,'Project Description'!$B$7)=0,'Project Description'!$B$7,MOD($D786,'Project Description'!$B$7)),"")</f>
        <v/>
      </c>
      <c r="H786" s="0" t="str">
        <f aca="false">IF($A786&lt;&gt;"",IF(MOD($D786,'Project Description'!$B$8)=0,'Project Description'!$B$8,MOD($D786,'Project Description'!$B$8)),"")</f>
        <v/>
      </c>
      <c r="I786" s="0" t="str">
        <f aca="false">IF($A786&lt;&gt;"",ROUNDUP($C786/'Project Description'!$B$9,0),"")</f>
        <v/>
      </c>
      <c r="J786" s="0" t="str">
        <f aca="false">IF($A786&lt;&gt;"",IF(MOD($A786,'Project Description'!$B$19)=0,'Project Description'!$B$19,MOD($A786,'Project Description'!$B$19)),"")</f>
        <v/>
      </c>
      <c r="K786" s="16" t="str">
        <f aca="false">IF($A786&lt;&gt;"",ROUNDUP(D786/'Project Description'!$B$7,0),"")</f>
        <v/>
      </c>
      <c r="L786" s="0" t="str">
        <f aca="false">IF($A786&lt;&gt;"",(K786-1)*'Project Description'!$B$17+I786,"")</f>
        <v/>
      </c>
      <c r="M786" s="0" t="str">
        <f aca="false">IF($A786&lt;&gt;"",($G786-1)*'Project Description'!$B$9+$F786,"")</f>
        <v/>
      </c>
      <c r="N786" s="0" t="str">
        <f aca="false">IF($A786&lt;&gt;"",IF(VLOOKUP($B786,LineNames!$A$2:$C$111,3,0)="Yes",1,0),"")</f>
        <v/>
      </c>
      <c r="O786" s="0" t="str">
        <f aca="false">IF($A786&lt;&gt;"",($H786-1)*'Project Description'!$B$10+$C786,"")</f>
        <v/>
      </c>
    </row>
    <row collapsed="false" customFormat="false" customHeight="true" hidden="false" ht="13.3" outlineLevel="0" r="787">
      <c r="A787" s="0" t="str">
        <f aca="false">IF(d110cc_csv!$A787&lt;&gt;"",d110cc_csv!$A787,"")</f>
        <v/>
      </c>
      <c r="B787" s="0" t="str">
        <f aca="false">IF($A787&lt;&gt;"",d110cc_csv!$C787,"")</f>
        <v/>
      </c>
      <c r="C787" s="0" t="str">
        <f aca="false">IF($A787&lt;&gt;"",d110cc_csv!$D787,"")</f>
        <v/>
      </c>
      <c r="D787" s="0" t="str">
        <f aca="false">IF($A787&lt;&gt;"",d110cc_csv!$E787,"")</f>
        <v/>
      </c>
      <c r="E787" s="0" t="str">
        <f aca="false">IF($A787&lt;&gt;"",d110cc_csv!$F787,"")</f>
        <v/>
      </c>
      <c r="F787" s="0" t="str">
        <f aca="false">IF($A787&lt;&gt;"",IF(MOD($C787,'Project Description'!$B$9)=0,'Project Description'!$B$9,MOD($C787,'Project Description'!$B$9)),"")</f>
        <v/>
      </c>
      <c r="G787" s="0" t="str">
        <f aca="false">IF($A787&lt;&gt;"",IF(MOD($D787,'Project Description'!$B$7)=0,'Project Description'!$B$7,MOD($D787,'Project Description'!$B$7)),"")</f>
        <v/>
      </c>
      <c r="H787" s="0" t="str">
        <f aca="false">IF($A787&lt;&gt;"",IF(MOD($D787,'Project Description'!$B$8)=0,'Project Description'!$B$8,MOD($D787,'Project Description'!$B$8)),"")</f>
        <v/>
      </c>
      <c r="I787" s="0" t="str">
        <f aca="false">IF($A787&lt;&gt;"",ROUNDUP($C787/'Project Description'!$B$9,0),"")</f>
        <v/>
      </c>
      <c r="J787" s="0" t="str">
        <f aca="false">IF($A787&lt;&gt;"",IF(MOD($A787,'Project Description'!$B$19)=0,'Project Description'!$B$19,MOD($A787,'Project Description'!$B$19)),"")</f>
        <v/>
      </c>
      <c r="K787" s="16" t="str">
        <f aca="false">IF($A787&lt;&gt;"",ROUNDUP(D787/'Project Description'!$B$7,0),"")</f>
        <v/>
      </c>
      <c r="L787" s="0" t="str">
        <f aca="false">IF($A787&lt;&gt;"",(K787-1)*'Project Description'!$B$17+I787,"")</f>
        <v/>
      </c>
      <c r="M787" s="0" t="str">
        <f aca="false">IF($A787&lt;&gt;"",($G787-1)*'Project Description'!$B$9+$F787,"")</f>
        <v/>
      </c>
      <c r="N787" s="0" t="str">
        <f aca="false">IF($A787&lt;&gt;"",IF(VLOOKUP($B787,LineNames!$A$2:$C$111,3,0)="Yes",1,0),"")</f>
        <v/>
      </c>
      <c r="O787" s="0" t="str">
        <f aca="false">IF($A787&lt;&gt;"",($H787-1)*'Project Description'!$B$10+$C787,"")</f>
        <v/>
      </c>
    </row>
    <row collapsed="false" customFormat="false" customHeight="true" hidden="false" ht="13.3" outlineLevel="0" r="788">
      <c r="A788" s="0" t="str">
        <f aca="false">IF(d110cc_csv!$A788&lt;&gt;"",d110cc_csv!$A788,"")</f>
        <v/>
      </c>
      <c r="B788" s="0" t="str">
        <f aca="false">IF($A788&lt;&gt;"",d110cc_csv!$C788,"")</f>
        <v/>
      </c>
      <c r="C788" s="0" t="str">
        <f aca="false">IF($A788&lt;&gt;"",d110cc_csv!$D788,"")</f>
        <v/>
      </c>
      <c r="D788" s="0" t="str">
        <f aca="false">IF($A788&lt;&gt;"",d110cc_csv!$E788,"")</f>
        <v/>
      </c>
      <c r="E788" s="0" t="str">
        <f aca="false">IF($A788&lt;&gt;"",d110cc_csv!$F788,"")</f>
        <v/>
      </c>
      <c r="F788" s="0" t="str">
        <f aca="false">IF($A788&lt;&gt;"",IF(MOD($C788,'Project Description'!$B$9)=0,'Project Description'!$B$9,MOD($C788,'Project Description'!$B$9)),"")</f>
        <v/>
      </c>
      <c r="G788" s="0" t="str">
        <f aca="false">IF($A788&lt;&gt;"",IF(MOD($D788,'Project Description'!$B$7)=0,'Project Description'!$B$7,MOD($D788,'Project Description'!$B$7)),"")</f>
        <v/>
      </c>
      <c r="H788" s="0" t="str">
        <f aca="false">IF($A788&lt;&gt;"",IF(MOD($D788,'Project Description'!$B$8)=0,'Project Description'!$B$8,MOD($D788,'Project Description'!$B$8)),"")</f>
        <v/>
      </c>
      <c r="I788" s="0" t="str">
        <f aca="false">IF($A788&lt;&gt;"",ROUNDUP($C788/'Project Description'!$B$9,0),"")</f>
        <v/>
      </c>
      <c r="J788" s="0" t="str">
        <f aca="false">IF($A788&lt;&gt;"",IF(MOD($A788,'Project Description'!$B$19)=0,'Project Description'!$B$19,MOD($A788,'Project Description'!$B$19)),"")</f>
        <v/>
      </c>
      <c r="K788" s="16" t="str">
        <f aca="false">IF($A788&lt;&gt;"",ROUNDUP(D788/'Project Description'!$B$7,0),"")</f>
        <v/>
      </c>
      <c r="L788" s="0" t="str">
        <f aca="false">IF($A788&lt;&gt;"",(K788-1)*'Project Description'!$B$17+I788,"")</f>
        <v/>
      </c>
      <c r="M788" s="0" t="str">
        <f aca="false">IF($A788&lt;&gt;"",($G788-1)*'Project Description'!$B$9+$F788,"")</f>
        <v/>
      </c>
      <c r="N788" s="0" t="str">
        <f aca="false">IF($A788&lt;&gt;"",IF(VLOOKUP($B788,LineNames!$A$2:$C$111,3,0)="Yes",1,0),"")</f>
        <v/>
      </c>
      <c r="O788" s="0" t="str">
        <f aca="false">IF($A788&lt;&gt;"",($H788-1)*'Project Description'!$B$10+$C788,"")</f>
        <v/>
      </c>
    </row>
    <row collapsed="false" customFormat="false" customHeight="true" hidden="false" ht="13.3" outlineLevel="0" r="789">
      <c r="A789" s="0" t="str">
        <f aca="false">IF(d110cc_csv!$A789&lt;&gt;"",d110cc_csv!$A789,"")</f>
        <v/>
      </c>
      <c r="B789" s="0" t="str">
        <f aca="false">IF($A789&lt;&gt;"",d110cc_csv!$C789,"")</f>
        <v/>
      </c>
      <c r="C789" s="0" t="str">
        <f aca="false">IF($A789&lt;&gt;"",d110cc_csv!$D789,"")</f>
        <v/>
      </c>
      <c r="D789" s="0" t="str">
        <f aca="false">IF($A789&lt;&gt;"",d110cc_csv!$E789,"")</f>
        <v/>
      </c>
      <c r="E789" s="0" t="str">
        <f aca="false">IF($A789&lt;&gt;"",d110cc_csv!$F789,"")</f>
        <v/>
      </c>
      <c r="F789" s="0" t="str">
        <f aca="false">IF($A789&lt;&gt;"",IF(MOD($C789,'Project Description'!$B$9)=0,'Project Description'!$B$9,MOD($C789,'Project Description'!$B$9)),"")</f>
        <v/>
      </c>
      <c r="G789" s="0" t="str">
        <f aca="false">IF($A789&lt;&gt;"",IF(MOD($D789,'Project Description'!$B$7)=0,'Project Description'!$B$7,MOD($D789,'Project Description'!$B$7)),"")</f>
        <v/>
      </c>
      <c r="H789" s="0" t="str">
        <f aca="false">IF($A789&lt;&gt;"",IF(MOD($D789,'Project Description'!$B$8)=0,'Project Description'!$B$8,MOD($D789,'Project Description'!$B$8)),"")</f>
        <v/>
      </c>
      <c r="I789" s="0" t="str">
        <f aca="false">IF($A789&lt;&gt;"",ROUNDUP($C789/'Project Description'!$B$9,0),"")</f>
        <v/>
      </c>
      <c r="J789" s="0" t="str">
        <f aca="false">IF($A789&lt;&gt;"",IF(MOD($A789,'Project Description'!$B$19)=0,'Project Description'!$B$19,MOD($A789,'Project Description'!$B$19)),"")</f>
        <v/>
      </c>
      <c r="K789" s="16" t="str">
        <f aca="false">IF($A789&lt;&gt;"",ROUNDUP(D789/'Project Description'!$B$7,0),"")</f>
        <v/>
      </c>
      <c r="L789" s="0" t="str">
        <f aca="false">IF($A789&lt;&gt;"",(K789-1)*'Project Description'!$B$17+I789,"")</f>
        <v/>
      </c>
      <c r="M789" s="0" t="str">
        <f aca="false">IF($A789&lt;&gt;"",($G789-1)*'Project Description'!$B$9+$F789,"")</f>
        <v/>
      </c>
      <c r="N789" s="0" t="str">
        <f aca="false">IF($A789&lt;&gt;"",IF(VLOOKUP($B789,LineNames!$A$2:$C$111,3,0)="Yes",1,0),"")</f>
        <v/>
      </c>
      <c r="O789" s="0" t="str">
        <f aca="false">IF($A789&lt;&gt;"",($H789-1)*'Project Description'!$B$10+$C789,"")</f>
        <v/>
      </c>
    </row>
    <row collapsed="false" customFormat="false" customHeight="true" hidden="false" ht="13.3" outlineLevel="0" r="790">
      <c r="A790" s="0" t="str">
        <f aca="false">IF(d110cc_csv!$A790&lt;&gt;"",d110cc_csv!$A790,"")</f>
        <v/>
      </c>
      <c r="B790" s="0" t="str">
        <f aca="false">IF($A790&lt;&gt;"",d110cc_csv!$C790,"")</f>
        <v/>
      </c>
      <c r="C790" s="0" t="str">
        <f aca="false">IF($A790&lt;&gt;"",d110cc_csv!$D790,"")</f>
        <v/>
      </c>
      <c r="D790" s="0" t="str">
        <f aca="false">IF($A790&lt;&gt;"",d110cc_csv!$E790,"")</f>
        <v/>
      </c>
      <c r="E790" s="0" t="str">
        <f aca="false">IF($A790&lt;&gt;"",d110cc_csv!$F790,"")</f>
        <v/>
      </c>
      <c r="F790" s="0" t="str">
        <f aca="false">IF($A790&lt;&gt;"",IF(MOD($C790,'Project Description'!$B$9)=0,'Project Description'!$B$9,MOD($C790,'Project Description'!$B$9)),"")</f>
        <v/>
      </c>
      <c r="G790" s="0" t="str">
        <f aca="false">IF($A790&lt;&gt;"",IF(MOD($D790,'Project Description'!$B$7)=0,'Project Description'!$B$7,MOD($D790,'Project Description'!$B$7)),"")</f>
        <v/>
      </c>
      <c r="H790" s="0" t="str">
        <f aca="false">IF($A790&lt;&gt;"",IF(MOD($D790,'Project Description'!$B$8)=0,'Project Description'!$B$8,MOD($D790,'Project Description'!$B$8)),"")</f>
        <v/>
      </c>
      <c r="I790" s="0" t="str">
        <f aca="false">IF($A790&lt;&gt;"",ROUNDUP($C790/'Project Description'!$B$9,0),"")</f>
        <v/>
      </c>
      <c r="J790" s="0" t="str">
        <f aca="false">IF($A790&lt;&gt;"",IF(MOD($A790,'Project Description'!$B$19)=0,'Project Description'!$B$19,MOD($A790,'Project Description'!$B$19)),"")</f>
        <v/>
      </c>
      <c r="K790" s="16" t="str">
        <f aca="false">IF($A790&lt;&gt;"",ROUNDUP(D790/'Project Description'!$B$7,0),"")</f>
        <v/>
      </c>
      <c r="L790" s="0" t="str">
        <f aca="false">IF($A790&lt;&gt;"",(K790-1)*'Project Description'!$B$17+I790,"")</f>
        <v/>
      </c>
      <c r="M790" s="0" t="str">
        <f aca="false">IF($A790&lt;&gt;"",($G790-1)*'Project Description'!$B$9+$F790,"")</f>
        <v/>
      </c>
      <c r="N790" s="0" t="str">
        <f aca="false">IF($A790&lt;&gt;"",IF(VLOOKUP($B790,LineNames!$A$2:$C$111,3,0)="Yes",1,0),"")</f>
        <v/>
      </c>
      <c r="O790" s="0" t="str">
        <f aca="false">IF($A790&lt;&gt;"",($H790-1)*'Project Description'!$B$10+$C790,"")</f>
        <v/>
      </c>
    </row>
    <row collapsed="false" customFormat="false" customHeight="true" hidden="false" ht="13.3" outlineLevel="0" r="791">
      <c r="A791" s="0" t="str">
        <f aca="false">IF(d110cc_csv!$A791&lt;&gt;"",d110cc_csv!$A791,"")</f>
        <v/>
      </c>
      <c r="B791" s="0" t="str">
        <f aca="false">IF($A791&lt;&gt;"",d110cc_csv!$C791,"")</f>
        <v/>
      </c>
      <c r="C791" s="0" t="str">
        <f aca="false">IF($A791&lt;&gt;"",d110cc_csv!$D791,"")</f>
        <v/>
      </c>
      <c r="D791" s="0" t="str">
        <f aca="false">IF($A791&lt;&gt;"",d110cc_csv!$E791,"")</f>
        <v/>
      </c>
      <c r="E791" s="0" t="str">
        <f aca="false">IF($A791&lt;&gt;"",d110cc_csv!$F791,"")</f>
        <v/>
      </c>
      <c r="F791" s="0" t="str">
        <f aca="false">IF($A791&lt;&gt;"",IF(MOD($C791,'Project Description'!$B$9)=0,'Project Description'!$B$9,MOD($C791,'Project Description'!$B$9)),"")</f>
        <v/>
      </c>
      <c r="G791" s="0" t="str">
        <f aca="false">IF($A791&lt;&gt;"",IF(MOD($D791,'Project Description'!$B$7)=0,'Project Description'!$B$7,MOD($D791,'Project Description'!$B$7)),"")</f>
        <v/>
      </c>
      <c r="H791" s="0" t="str">
        <f aca="false">IF($A791&lt;&gt;"",IF(MOD($D791,'Project Description'!$B$8)=0,'Project Description'!$B$8,MOD($D791,'Project Description'!$B$8)),"")</f>
        <v/>
      </c>
      <c r="I791" s="0" t="str">
        <f aca="false">IF($A791&lt;&gt;"",ROUNDUP($C791/'Project Description'!$B$9,0),"")</f>
        <v/>
      </c>
      <c r="J791" s="0" t="str">
        <f aca="false">IF($A791&lt;&gt;"",IF(MOD($A791,'Project Description'!$B$19)=0,'Project Description'!$B$19,MOD($A791,'Project Description'!$B$19)),"")</f>
        <v/>
      </c>
      <c r="K791" s="16" t="str">
        <f aca="false">IF($A791&lt;&gt;"",ROUNDUP(D791/'Project Description'!$B$7,0),"")</f>
        <v/>
      </c>
      <c r="L791" s="0" t="str">
        <f aca="false">IF($A791&lt;&gt;"",(K791-1)*'Project Description'!$B$17+I791,"")</f>
        <v/>
      </c>
      <c r="M791" s="0" t="str">
        <f aca="false">IF($A791&lt;&gt;"",($G791-1)*'Project Description'!$B$9+$F791,"")</f>
        <v/>
      </c>
      <c r="N791" s="0" t="str">
        <f aca="false">IF($A791&lt;&gt;"",IF(VLOOKUP($B791,LineNames!$A$2:$C$111,3,0)="Yes",1,0),"")</f>
        <v/>
      </c>
      <c r="O791" s="0" t="str">
        <f aca="false">IF($A791&lt;&gt;"",($H791-1)*'Project Description'!$B$10+$C791,"")</f>
        <v/>
      </c>
    </row>
    <row collapsed="false" customFormat="false" customHeight="true" hidden="false" ht="13.3" outlineLevel="0" r="792">
      <c r="A792" s="0" t="str">
        <f aca="false">IF(d110cc_csv!$A792&lt;&gt;"",d110cc_csv!$A792,"")</f>
        <v/>
      </c>
      <c r="B792" s="0" t="str">
        <f aca="false">IF($A792&lt;&gt;"",d110cc_csv!$C792,"")</f>
        <v/>
      </c>
      <c r="C792" s="0" t="str">
        <f aca="false">IF($A792&lt;&gt;"",d110cc_csv!$D792,"")</f>
        <v/>
      </c>
      <c r="D792" s="0" t="str">
        <f aca="false">IF($A792&lt;&gt;"",d110cc_csv!$E792,"")</f>
        <v/>
      </c>
      <c r="E792" s="0" t="str">
        <f aca="false">IF($A792&lt;&gt;"",d110cc_csv!$F792,"")</f>
        <v/>
      </c>
      <c r="F792" s="0" t="str">
        <f aca="false">IF($A792&lt;&gt;"",IF(MOD($C792,'Project Description'!$B$9)=0,'Project Description'!$B$9,MOD($C792,'Project Description'!$B$9)),"")</f>
        <v/>
      </c>
      <c r="G792" s="0" t="str">
        <f aca="false">IF($A792&lt;&gt;"",IF(MOD($D792,'Project Description'!$B$7)=0,'Project Description'!$B$7,MOD($D792,'Project Description'!$B$7)),"")</f>
        <v/>
      </c>
      <c r="H792" s="0" t="str">
        <f aca="false">IF($A792&lt;&gt;"",IF(MOD($D792,'Project Description'!$B$8)=0,'Project Description'!$B$8,MOD($D792,'Project Description'!$B$8)),"")</f>
        <v/>
      </c>
      <c r="I792" s="0" t="str">
        <f aca="false">IF($A792&lt;&gt;"",ROUNDUP($C792/'Project Description'!$B$9,0),"")</f>
        <v/>
      </c>
      <c r="J792" s="0" t="str">
        <f aca="false">IF($A792&lt;&gt;"",IF(MOD($A792,'Project Description'!$B$19)=0,'Project Description'!$B$19,MOD($A792,'Project Description'!$B$19)),"")</f>
        <v/>
      </c>
      <c r="K792" s="16" t="str">
        <f aca="false">IF($A792&lt;&gt;"",ROUNDUP(D792/'Project Description'!$B$7,0),"")</f>
        <v/>
      </c>
      <c r="L792" s="0" t="str">
        <f aca="false">IF($A792&lt;&gt;"",(K792-1)*'Project Description'!$B$17+I792,"")</f>
        <v/>
      </c>
      <c r="M792" s="0" t="str">
        <f aca="false">IF($A792&lt;&gt;"",($G792-1)*'Project Description'!$B$9+$F792,"")</f>
        <v/>
      </c>
      <c r="N792" s="0" t="str">
        <f aca="false">IF($A792&lt;&gt;"",IF(VLOOKUP($B792,LineNames!$A$2:$C$111,3,0)="Yes",1,0),"")</f>
        <v/>
      </c>
      <c r="O792" s="0" t="str">
        <f aca="false">IF($A792&lt;&gt;"",($H792-1)*'Project Description'!$B$10+$C792,"")</f>
        <v/>
      </c>
    </row>
    <row collapsed="false" customFormat="false" customHeight="true" hidden="false" ht="13.3" outlineLevel="0" r="793">
      <c r="A793" s="0" t="str">
        <f aca="false">IF(d110cc_csv!$A793&lt;&gt;"",d110cc_csv!$A793,"")</f>
        <v/>
      </c>
      <c r="B793" s="0" t="str">
        <f aca="false">IF($A793&lt;&gt;"",d110cc_csv!$C793,"")</f>
        <v/>
      </c>
      <c r="C793" s="0" t="str">
        <f aca="false">IF($A793&lt;&gt;"",d110cc_csv!$D793,"")</f>
        <v/>
      </c>
      <c r="D793" s="0" t="str">
        <f aca="false">IF($A793&lt;&gt;"",d110cc_csv!$E793,"")</f>
        <v/>
      </c>
      <c r="E793" s="0" t="str">
        <f aca="false">IF($A793&lt;&gt;"",d110cc_csv!$F793,"")</f>
        <v/>
      </c>
      <c r="F793" s="0" t="str">
        <f aca="false">IF($A793&lt;&gt;"",IF(MOD($C793,'Project Description'!$B$9)=0,'Project Description'!$B$9,MOD($C793,'Project Description'!$B$9)),"")</f>
        <v/>
      </c>
      <c r="G793" s="0" t="str">
        <f aca="false">IF($A793&lt;&gt;"",IF(MOD($D793,'Project Description'!$B$7)=0,'Project Description'!$B$7,MOD($D793,'Project Description'!$B$7)),"")</f>
        <v/>
      </c>
      <c r="H793" s="0" t="str">
        <f aca="false">IF($A793&lt;&gt;"",IF(MOD($D793,'Project Description'!$B$8)=0,'Project Description'!$B$8,MOD($D793,'Project Description'!$B$8)),"")</f>
        <v/>
      </c>
      <c r="I793" s="0" t="str">
        <f aca="false">IF($A793&lt;&gt;"",ROUNDUP($C793/'Project Description'!$B$9,0),"")</f>
        <v/>
      </c>
      <c r="J793" s="0" t="str">
        <f aca="false">IF($A793&lt;&gt;"",IF(MOD($A793,'Project Description'!$B$19)=0,'Project Description'!$B$19,MOD($A793,'Project Description'!$B$19)),"")</f>
        <v/>
      </c>
      <c r="K793" s="16" t="str">
        <f aca="false">IF($A793&lt;&gt;"",ROUNDUP(D793/'Project Description'!$B$7,0),"")</f>
        <v/>
      </c>
      <c r="L793" s="0" t="str">
        <f aca="false">IF($A793&lt;&gt;"",(K793-1)*'Project Description'!$B$17+I793,"")</f>
        <v/>
      </c>
      <c r="M793" s="0" t="str">
        <f aca="false">IF($A793&lt;&gt;"",($G793-1)*'Project Description'!$B$9+$F793,"")</f>
        <v/>
      </c>
      <c r="N793" s="0" t="str">
        <f aca="false">IF($A793&lt;&gt;"",IF(VLOOKUP($B793,LineNames!$A$2:$C$111,3,0)="Yes",1,0),"")</f>
        <v/>
      </c>
      <c r="O793" s="0" t="str">
        <f aca="false">IF($A793&lt;&gt;"",($H793-1)*'Project Description'!$B$10+$C793,"")</f>
        <v/>
      </c>
    </row>
    <row collapsed="false" customFormat="false" customHeight="true" hidden="false" ht="13.3" outlineLevel="0" r="794">
      <c r="A794" s="0" t="str">
        <f aca="false">IF(d110cc_csv!$A794&lt;&gt;"",d110cc_csv!$A794,"")</f>
        <v/>
      </c>
      <c r="B794" s="0" t="str">
        <f aca="false">IF($A794&lt;&gt;"",d110cc_csv!$C794,"")</f>
        <v/>
      </c>
      <c r="C794" s="0" t="str">
        <f aca="false">IF($A794&lt;&gt;"",d110cc_csv!$D794,"")</f>
        <v/>
      </c>
      <c r="D794" s="0" t="str">
        <f aca="false">IF($A794&lt;&gt;"",d110cc_csv!$E794,"")</f>
        <v/>
      </c>
      <c r="E794" s="0" t="str">
        <f aca="false">IF($A794&lt;&gt;"",d110cc_csv!$F794,"")</f>
        <v/>
      </c>
      <c r="F794" s="0" t="str">
        <f aca="false">IF($A794&lt;&gt;"",IF(MOD($C794,'Project Description'!$B$9)=0,'Project Description'!$B$9,MOD($C794,'Project Description'!$B$9)),"")</f>
        <v/>
      </c>
      <c r="G794" s="0" t="str">
        <f aca="false">IF($A794&lt;&gt;"",IF(MOD($D794,'Project Description'!$B$7)=0,'Project Description'!$B$7,MOD($D794,'Project Description'!$B$7)),"")</f>
        <v/>
      </c>
      <c r="H794" s="0" t="str">
        <f aca="false">IF($A794&lt;&gt;"",IF(MOD($D794,'Project Description'!$B$8)=0,'Project Description'!$B$8,MOD($D794,'Project Description'!$B$8)),"")</f>
        <v/>
      </c>
      <c r="I794" s="0" t="str">
        <f aca="false">IF($A794&lt;&gt;"",ROUNDUP($C794/'Project Description'!$B$9,0),"")</f>
        <v/>
      </c>
      <c r="J794" s="0" t="str">
        <f aca="false">IF($A794&lt;&gt;"",IF(MOD($A794,'Project Description'!$B$19)=0,'Project Description'!$B$19,MOD($A794,'Project Description'!$B$19)),"")</f>
        <v/>
      </c>
      <c r="K794" s="16" t="str">
        <f aca="false">IF($A794&lt;&gt;"",ROUNDUP(D794/'Project Description'!$B$7,0),"")</f>
        <v/>
      </c>
      <c r="L794" s="0" t="str">
        <f aca="false">IF($A794&lt;&gt;"",(K794-1)*'Project Description'!$B$17+I794,"")</f>
        <v/>
      </c>
      <c r="M794" s="0" t="str">
        <f aca="false">IF($A794&lt;&gt;"",($G794-1)*'Project Description'!$B$9+$F794,"")</f>
        <v/>
      </c>
      <c r="N794" s="0" t="str">
        <f aca="false">IF($A794&lt;&gt;"",IF(VLOOKUP($B794,LineNames!$A$2:$C$111,3,0)="Yes",1,0),"")</f>
        <v/>
      </c>
      <c r="O794" s="0" t="str">
        <f aca="false">IF($A794&lt;&gt;"",($H794-1)*'Project Description'!$B$10+$C794,"")</f>
        <v/>
      </c>
    </row>
    <row collapsed="false" customFormat="false" customHeight="true" hidden="false" ht="13.3" outlineLevel="0" r="795">
      <c r="A795" s="0" t="str">
        <f aca="false">IF(d110cc_csv!$A795&lt;&gt;"",d110cc_csv!$A795,"")</f>
        <v/>
      </c>
      <c r="B795" s="0" t="str">
        <f aca="false">IF($A795&lt;&gt;"",d110cc_csv!$C795,"")</f>
        <v/>
      </c>
      <c r="C795" s="0" t="str">
        <f aca="false">IF($A795&lt;&gt;"",d110cc_csv!$D795,"")</f>
        <v/>
      </c>
      <c r="D795" s="0" t="str">
        <f aca="false">IF($A795&lt;&gt;"",d110cc_csv!$E795,"")</f>
        <v/>
      </c>
      <c r="E795" s="0" t="str">
        <f aca="false">IF($A795&lt;&gt;"",d110cc_csv!$F795,"")</f>
        <v/>
      </c>
      <c r="F795" s="0" t="str">
        <f aca="false">IF($A795&lt;&gt;"",IF(MOD($C795,'Project Description'!$B$9)=0,'Project Description'!$B$9,MOD($C795,'Project Description'!$B$9)),"")</f>
        <v/>
      </c>
      <c r="G795" s="0" t="str">
        <f aca="false">IF($A795&lt;&gt;"",IF(MOD($D795,'Project Description'!$B$7)=0,'Project Description'!$B$7,MOD($D795,'Project Description'!$B$7)),"")</f>
        <v/>
      </c>
      <c r="H795" s="0" t="str">
        <f aca="false">IF($A795&lt;&gt;"",IF(MOD($D795,'Project Description'!$B$8)=0,'Project Description'!$B$8,MOD($D795,'Project Description'!$B$8)),"")</f>
        <v/>
      </c>
      <c r="I795" s="0" t="str">
        <f aca="false">IF($A795&lt;&gt;"",ROUNDUP($C795/'Project Description'!$B$9,0),"")</f>
        <v/>
      </c>
      <c r="J795" s="0" t="str">
        <f aca="false">IF($A795&lt;&gt;"",IF(MOD($A795,'Project Description'!$B$19)=0,'Project Description'!$B$19,MOD($A795,'Project Description'!$B$19)),"")</f>
        <v/>
      </c>
      <c r="K795" s="16" t="str">
        <f aca="false">IF($A795&lt;&gt;"",ROUNDUP(D795/'Project Description'!$B$7,0),"")</f>
        <v/>
      </c>
      <c r="L795" s="0" t="str">
        <f aca="false">IF($A795&lt;&gt;"",(K795-1)*'Project Description'!$B$17+I795,"")</f>
        <v/>
      </c>
      <c r="M795" s="0" t="str">
        <f aca="false">IF($A795&lt;&gt;"",($G795-1)*'Project Description'!$B$9+$F795,"")</f>
        <v/>
      </c>
      <c r="N795" s="0" t="str">
        <f aca="false">IF($A795&lt;&gt;"",IF(VLOOKUP($B795,LineNames!$A$2:$C$111,3,0)="Yes",1,0),"")</f>
        <v/>
      </c>
      <c r="O795" s="0" t="str">
        <f aca="false">IF($A795&lt;&gt;"",($H795-1)*'Project Description'!$B$10+$C795,"")</f>
        <v/>
      </c>
    </row>
    <row collapsed="false" customFormat="false" customHeight="true" hidden="false" ht="13.3" outlineLevel="0" r="796">
      <c r="A796" s="0" t="str">
        <f aca="false">IF(d110cc_csv!$A796&lt;&gt;"",d110cc_csv!$A796,"")</f>
        <v/>
      </c>
      <c r="B796" s="0" t="str">
        <f aca="false">IF($A796&lt;&gt;"",d110cc_csv!$C796,"")</f>
        <v/>
      </c>
      <c r="C796" s="0" t="str">
        <f aca="false">IF($A796&lt;&gt;"",d110cc_csv!$D796,"")</f>
        <v/>
      </c>
      <c r="D796" s="0" t="str">
        <f aca="false">IF($A796&lt;&gt;"",d110cc_csv!$E796,"")</f>
        <v/>
      </c>
      <c r="E796" s="0" t="str">
        <f aca="false">IF($A796&lt;&gt;"",d110cc_csv!$F796,"")</f>
        <v/>
      </c>
      <c r="F796" s="0" t="str">
        <f aca="false">IF($A796&lt;&gt;"",IF(MOD($C796,'Project Description'!$B$9)=0,'Project Description'!$B$9,MOD($C796,'Project Description'!$B$9)),"")</f>
        <v/>
      </c>
      <c r="G796" s="0" t="str">
        <f aca="false">IF($A796&lt;&gt;"",IF(MOD($D796,'Project Description'!$B$7)=0,'Project Description'!$B$7,MOD($D796,'Project Description'!$B$7)),"")</f>
        <v/>
      </c>
      <c r="H796" s="0" t="str">
        <f aca="false">IF($A796&lt;&gt;"",IF(MOD($D796,'Project Description'!$B$8)=0,'Project Description'!$B$8,MOD($D796,'Project Description'!$B$8)),"")</f>
        <v/>
      </c>
      <c r="I796" s="0" t="str">
        <f aca="false">IF($A796&lt;&gt;"",ROUNDUP($C796/'Project Description'!$B$9,0),"")</f>
        <v/>
      </c>
      <c r="J796" s="0" t="str">
        <f aca="false">IF($A796&lt;&gt;"",IF(MOD($A796,'Project Description'!$B$19)=0,'Project Description'!$B$19,MOD($A796,'Project Description'!$B$19)),"")</f>
        <v/>
      </c>
      <c r="K796" s="16" t="str">
        <f aca="false">IF($A796&lt;&gt;"",ROUNDUP(D796/'Project Description'!$B$7,0),"")</f>
        <v/>
      </c>
      <c r="L796" s="0" t="str">
        <f aca="false">IF($A796&lt;&gt;"",(K796-1)*'Project Description'!$B$17+I796,"")</f>
        <v/>
      </c>
      <c r="M796" s="0" t="str">
        <f aca="false">IF($A796&lt;&gt;"",($G796-1)*'Project Description'!$B$9+$F796,"")</f>
        <v/>
      </c>
      <c r="N796" s="0" t="str">
        <f aca="false">IF($A796&lt;&gt;"",IF(VLOOKUP($B796,LineNames!$A$2:$C$111,3,0)="Yes",1,0),"")</f>
        <v/>
      </c>
      <c r="O796" s="0" t="str">
        <f aca="false">IF($A796&lt;&gt;"",($H796-1)*'Project Description'!$B$10+$C796,"")</f>
        <v/>
      </c>
    </row>
    <row collapsed="false" customFormat="false" customHeight="true" hidden="false" ht="13.3" outlineLevel="0" r="797">
      <c r="A797" s="0" t="str">
        <f aca="false">IF(d110cc_csv!$A797&lt;&gt;"",d110cc_csv!$A797,"")</f>
        <v/>
      </c>
      <c r="B797" s="0" t="str">
        <f aca="false">IF($A797&lt;&gt;"",d110cc_csv!$C797,"")</f>
        <v/>
      </c>
      <c r="C797" s="0" t="str">
        <f aca="false">IF($A797&lt;&gt;"",d110cc_csv!$D797,"")</f>
        <v/>
      </c>
      <c r="D797" s="0" t="str">
        <f aca="false">IF($A797&lt;&gt;"",d110cc_csv!$E797,"")</f>
        <v/>
      </c>
      <c r="E797" s="0" t="str">
        <f aca="false">IF($A797&lt;&gt;"",d110cc_csv!$F797,"")</f>
        <v/>
      </c>
      <c r="F797" s="0" t="str">
        <f aca="false">IF($A797&lt;&gt;"",IF(MOD($C797,'Project Description'!$B$9)=0,'Project Description'!$B$9,MOD($C797,'Project Description'!$B$9)),"")</f>
        <v/>
      </c>
      <c r="G797" s="0" t="str">
        <f aca="false">IF($A797&lt;&gt;"",IF(MOD($D797,'Project Description'!$B$7)=0,'Project Description'!$B$7,MOD($D797,'Project Description'!$B$7)),"")</f>
        <v/>
      </c>
      <c r="H797" s="0" t="str">
        <f aca="false">IF($A797&lt;&gt;"",IF(MOD($D797,'Project Description'!$B$8)=0,'Project Description'!$B$8,MOD($D797,'Project Description'!$B$8)),"")</f>
        <v/>
      </c>
      <c r="I797" s="0" t="str">
        <f aca="false">IF($A797&lt;&gt;"",ROUNDUP($C797/'Project Description'!$B$9,0),"")</f>
        <v/>
      </c>
      <c r="J797" s="0" t="str">
        <f aca="false">IF($A797&lt;&gt;"",IF(MOD($A797,'Project Description'!$B$19)=0,'Project Description'!$B$19,MOD($A797,'Project Description'!$B$19)),"")</f>
        <v/>
      </c>
      <c r="K797" s="16" t="str">
        <f aca="false">IF($A797&lt;&gt;"",ROUNDUP(D797/'Project Description'!$B$7,0),"")</f>
        <v/>
      </c>
      <c r="L797" s="0" t="str">
        <f aca="false">IF($A797&lt;&gt;"",(K797-1)*'Project Description'!$B$17+I797,"")</f>
        <v/>
      </c>
      <c r="M797" s="0" t="str">
        <f aca="false">IF($A797&lt;&gt;"",($G797-1)*'Project Description'!$B$9+$F797,"")</f>
        <v/>
      </c>
      <c r="N797" s="0" t="str">
        <f aca="false">IF($A797&lt;&gt;"",IF(VLOOKUP($B797,LineNames!$A$2:$C$111,3,0)="Yes",1,0),"")</f>
        <v/>
      </c>
      <c r="O797" s="0" t="str">
        <f aca="false">IF($A797&lt;&gt;"",($H797-1)*'Project Description'!$B$10+$C797,"")</f>
        <v/>
      </c>
    </row>
    <row collapsed="false" customFormat="false" customHeight="true" hidden="false" ht="13.3" outlineLevel="0" r="798">
      <c r="A798" s="0" t="str">
        <f aca="false">IF(d110cc_csv!$A798&lt;&gt;"",d110cc_csv!$A798,"")</f>
        <v/>
      </c>
      <c r="B798" s="0" t="str">
        <f aca="false">IF($A798&lt;&gt;"",d110cc_csv!$C798,"")</f>
        <v/>
      </c>
      <c r="C798" s="0" t="str">
        <f aca="false">IF($A798&lt;&gt;"",d110cc_csv!$D798,"")</f>
        <v/>
      </c>
      <c r="D798" s="0" t="str">
        <f aca="false">IF($A798&lt;&gt;"",d110cc_csv!$E798,"")</f>
        <v/>
      </c>
      <c r="E798" s="0" t="str">
        <f aca="false">IF($A798&lt;&gt;"",d110cc_csv!$F798,"")</f>
        <v/>
      </c>
      <c r="F798" s="0" t="str">
        <f aca="false">IF($A798&lt;&gt;"",IF(MOD($C798,'Project Description'!$B$9)=0,'Project Description'!$B$9,MOD($C798,'Project Description'!$B$9)),"")</f>
        <v/>
      </c>
      <c r="G798" s="0" t="str">
        <f aca="false">IF($A798&lt;&gt;"",IF(MOD($D798,'Project Description'!$B$7)=0,'Project Description'!$B$7,MOD($D798,'Project Description'!$B$7)),"")</f>
        <v/>
      </c>
      <c r="H798" s="0" t="str">
        <f aca="false">IF($A798&lt;&gt;"",IF(MOD($D798,'Project Description'!$B$8)=0,'Project Description'!$B$8,MOD($D798,'Project Description'!$B$8)),"")</f>
        <v/>
      </c>
      <c r="I798" s="0" t="str">
        <f aca="false">IF($A798&lt;&gt;"",ROUNDUP($C798/'Project Description'!$B$9,0),"")</f>
        <v/>
      </c>
      <c r="J798" s="0" t="str">
        <f aca="false">IF($A798&lt;&gt;"",IF(MOD($A798,'Project Description'!$B$19)=0,'Project Description'!$B$19,MOD($A798,'Project Description'!$B$19)),"")</f>
        <v/>
      </c>
      <c r="K798" s="16" t="str">
        <f aca="false">IF($A798&lt;&gt;"",ROUNDUP(D798/'Project Description'!$B$7,0),"")</f>
        <v/>
      </c>
      <c r="L798" s="0" t="str">
        <f aca="false">IF($A798&lt;&gt;"",(K798-1)*'Project Description'!$B$17+I798,"")</f>
        <v/>
      </c>
      <c r="M798" s="0" t="str">
        <f aca="false">IF($A798&lt;&gt;"",($G798-1)*'Project Description'!$B$9+$F798,"")</f>
        <v/>
      </c>
      <c r="N798" s="0" t="str">
        <f aca="false">IF($A798&lt;&gt;"",IF(VLOOKUP($B798,LineNames!$A$2:$C$111,3,0)="Yes",1,0),"")</f>
        <v/>
      </c>
      <c r="O798" s="0" t="str">
        <f aca="false">IF($A798&lt;&gt;"",($H798-1)*'Project Description'!$B$10+$C798,"")</f>
        <v/>
      </c>
    </row>
    <row collapsed="false" customFormat="false" customHeight="true" hidden="false" ht="13.3" outlineLevel="0" r="799">
      <c r="A799" s="0" t="str">
        <f aca="false">IF(d110cc_csv!$A799&lt;&gt;"",d110cc_csv!$A799,"")</f>
        <v/>
      </c>
      <c r="B799" s="0" t="str">
        <f aca="false">IF($A799&lt;&gt;"",d110cc_csv!$C799,"")</f>
        <v/>
      </c>
      <c r="C799" s="0" t="str">
        <f aca="false">IF($A799&lt;&gt;"",d110cc_csv!$D799,"")</f>
        <v/>
      </c>
      <c r="D799" s="0" t="str">
        <f aca="false">IF($A799&lt;&gt;"",d110cc_csv!$E799,"")</f>
        <v/>
      </c>
      <c r="E799" s="0" t="str">
        <f aca="false">IF($A799&lt;&gt;"",d110cc_csv!$F799,"")</f>
        <v/>
      </c>
      <c r="F799" s="0" t="str">
        <f aca="false">IF($A799&lt;&gt;"",IF(MOD($C799,'Project Description'!$B$9)=0,'Project Description'!$B$9,MOD($C799,'Project Description'!$B$9)),"")</f>
        <v/>
      </c>
      <c r="G799" s="0" t="str">
        <f aca="false">IF($A799&lt;&gt;"",IF(MOD($D799,'Project Description'!$B$7)=0,'Project Description'!$B$7,MOD($D799,'Project Description'!$B$7)),"")</f>
        <v/>
      </c>
      <c r="H799" s="0" t="str">
        <f aca="false">IF($A799&lt;&gt;"",IF(MOD($D799,'Project Description'!$B$8)=0,'Project Description'!$B$8,MOD($D799,'Project Description'!$B$8)),"")</f>
        <v/>
      </c>
      <c r="I799" s="0" t="str">
        <f aca="false">IF($A799&lt;&gt;"",ROUNDUP($C799/'Project Description'!$B$9,0),"")</f>
        <v/>
      </c>
      <c r="J799" s="0" t="str">
        <f aca="false">IF($A799&lt;&gt;"",IF(MOD($A799,'Project Description'!$B$19)=0,'Project Description'!$B$19,MOD($A799,'Project Description'!$B$19)),"")</f>
        <v/>
      </c>
      <c r="K799" s="16" t="str">
        <f aca="false">IF($A799&lt;&gt;"",ROUNDUP(D799/'Project Description'!$B$7,0),"")</f>
        <v/>
      </c>
      <c r="L799" s="0" t="str">
        <f aca="false">IF($A799&lt;&gt;"",(K799-1)*'Project Description'!$B$17+I799,"")</f>
        <v/>
      </c>
      <c r="M799" s="0" t="str">
        <f aca="false">IF($A799&lt;&gt;"",($G799-1)*'Project Description'!$B$9+$F799,"")</f>
        <v/>
      </c>
      <c r="N799" s="0" t="str">
        <f aca="false">IF($A799&lt;&gt;"",IF(VLOOKUP($B799,LineNames!$A$2:$C$111,3,0)="Yes",1,0),"")</f>
        <v/>
      </c>
      <c r="O799" s="0" t="str">
        <f aca="false">IF($A799&lt;&gt;"",($H799-1)*'Project Description'!$B$10+$C799,"")</f>
        <v/>
      </c>
    </row>
    <row collapsed="false" customFormat="false" customHeight="true" hidden="false" ht="13.3" outlineLevel="0" r="800">
      <c r="A800" s="0" t="str">
        <f aca="false">IF(d110cc_csv!$A800&lt;&gt;"",d110cc_csv!$A800,"")</f>
        <v/>
      </c>
      <c r="B800" s="0" t="str">
        <f aca="false">IF($A800&lt;&gt;"",d110cc_csv!$C800,"")</f>
        <v/>
      </c>
      <c r="C800" s="0" t="str">
        <f aca="false">IF($A800&lt;&gt;"",d110cc_csv!$D800,"")</f>
        <v/>
      </c>
      <c r="D800" s="0" t="str">
        <f aca="false">IF($A800&lt;&gt;"",d110cc_csv!$E800,"")</f>
        <v/>
      </c>
      <c r="E800" s="0" t="str">
        <f aca="false">IF($A800&lt;&gt;"",d110cc_csv!$F800,"")</f>
        <v/>
      </c>
      <c r="F800" s="0" t="str">
        <f aca="false">IF($A800&lt;&gt;"",IF(MOD($C800,'Project Description'!$B$9)=0,'Project Description'!$B$9,MOD($C800,'Project Description'!$B$9)),"")</f>
        <v/>
      </c>
      <c r="G800" s="0" t="str">
        <f aca="false">IF($A800&lt;&gt;"",IF(MOD($D800,'Project Description'!$B$7)=0,'Project Description'!$B$7,MOD($D800,'Project Description'!$B$7)),"")</f>
        <v/>
      </c>
      <c r="H800" s="0" t="str">
        <f aca="false">IF($A800&lt;&gt;"",IF(MOD($D800,'Project Description'!$B$8)=0,'Project Description'!$B$8,MOD($D800,'Project Description'!$B$8)),"")</f>
        <v/>
      </c>
      <c r="I800" s="0" t="str">
        <f aca="false">IF($A800&lt;&gt;"",ROUNDUP($C800/'Project Description'!$B$9,0),"")</f>
        <v/>
      </c>
      <c r="J800" s="0" t="str">
        <f aca="false">IF($A800&lt;&gt;"",IF(MOD($A800,'Project Description'!$B$19)=0,'Project Description'!$B$19,MOD($A800,'Project Description'!$B$19)),"")</f>
        <v/>
      </c>
      <c r="K800" s="16" t="str">
        <f aca="false">IF($A800&lt;&gt;"",ROUNDUP(D800/'Project Description'!$B$7,0),"")</f>
        <v/>
      </c>
      <c r="L800" s="0" t="str">
        <f aca="false">IF($A800&lt;&gt;"",(K800-1)*'Project Description'!$B$17+I800,"")</f>
        <v/>
      </c>
      <c r="M800" s="0" t="str">
        <f aca="false">IF($A800&lt;&gt;"",($G800-1)*'Project Description'!$B$9+$F800,"")</f>
        <v/>
      </c>
      <c r="N800" s="0" t="str">
        <f aca="false">IF($A800&lt;&gt;"",IF(VLOOKUP($B800,LineNames!$A$2:$C$111,3,0)="Yes",1,0),"")</f>
        <v/>
      </c>
      <c r="O800" s="0" t="str">
        <f aca="false">IF($A800&lt;&gt;"",($H800-1)*'Project Description'!$B$10+$C800,"")</f>
        <v/>
      </c>
    </row>
    <row collapsed="false" customFormat="false" customHeight="true" hidden="false" ht="13.3" outlineLevel="0" r="801">
      <c r="A801" s="0" t="str">
        <f aca="false">IF(d110cc_csv!$A801&lt;&gt;"",d110cc_csv!$A801,"")</f>
        <v/>
      </c>
      <c r="B801" s="0" t="str">
        <f aca="false">IF($A801&lt;&gt;"",d110cc_csv!$C801,"")</f>
        <v/>
      </c>
      <c r="C801" s="0" t="str">
        <f aca="false">IF($A801&lt;&gt;"",d110cc_csv!$D801,"")</f>
        <v/>
      </c>
      <c r="D801" s="0" t="str">
        <f aca="false">IF($A801&lt;&gt;"",d110cc_csv!$E801,"")</f>
        <v/>
      </c>
      <c r="E801" s="0" t="str">
        <f aca="false">IF($A801&lt;&gt;"",d110cc_csv!$F801,"")</f>
        <v/>
      </c>
      <c r="F801" s="0" t="str">
        <f aca="false">IF($A801&lt;&gt;"",IF(MOD($C801,'Project Description'!$B$9)=0,'Project Description'!$B$9,MOD($C801,'Project Description'!$B$9)),"")</f>
        <v/>
      </c>
      <c r="G801" s="0" t="str">
        <f aca="false">IF($A801&lt;&gt;"",IF(MOD($D801,'Project Description'!$B$7)=0,'Project Description'!$B$7,MOD($D801,'Project Description'!$B$7)),"")</f>
        <v/>
      </c>
      <c r="H801" s="0" t="str">
        <f aca="false">IF($A801&lt;&gt;"",IF(MOD($D801,'Project Description'!$B$8)=0,'Project Description'!$B$8,MOD($D801,'Project Description'!$B$8)),"")</f>
        <v/>
      </c>
      <c r="I801" s="0" t="str">
        <f aca="false">IF($A801&lt;&gt;"",ROUNDUP($C801/'Project Description'!$B$9,0),"")</f>
        <v/>
      </c>
      <c r="J801" s="0" t="str">
        <f aca="false">IF($A801&lt;&gt;"",IF(MOD($A801,'Project Description'!$B$19)=0,'Project Description'!$B$19,MOD($A801,'Project Description'!$B$19)),"")</f>
        <v/>
      </c>
      <c r="K801" s="16" t="str">
        <f aca="false">IF($A801&lt;&gt;"",ROUNDUP(D801/'Project Description'!$B$7,0),"")</f>
        <v/>
      </c>
      <c r="L801" s="0" t="str">
        <f aca="false">IF($A801&lt;&gt;"",(K801-1)*'Project Description'!$B$17+I801,"")</f>
        <v/>
      </c>
      <c r="M801" s="0" t="str">
        <f aca="false">IF($A801&lt;&gt;"",($G801-1)*'Project Description'!$B$9+$F801,"")</f>
        <v/>
      </c>
      <c r="N801" s="0" t="str">
        <f aca="false">IF($A801&lt;&gt;"",IF(VLOOKUP($B801,LineNames!$A$2:$C$111,3,0)="Yes",1,0),"")</f>
        <v/>
      </c>
      <c r="O801" s="0" t="str">
        <f aca="false">IF($A801&lt;&gt;"",($H801-1)*'Project Description'!$B$10+$C801,"")</f>
        <v/>
      </c>
    </row>
    <row collapsed="false" customFormat="false" customHeight="true" hidden="false" ht="13.3" outlineLevel="0" r="802">
      <c r="A802" s="0" t="str">
        <f aca="false">IF(d110cc_csv!$A802&lt;&gt;"",d110cc_csv!$A802,"")</f>
        <v/>
      </c>
      <c r="B802" s="0" t="str">
        <f aca="false">IF($A802&lt;&gt;"",d110cc_csv!$C802,"")</f>
        <v/>
      </c>
      <c r="C802" s="0" t="str">
        <f aca="false">IF($A802&lt;&gt;"",d110cc_csv!$D802,"")</f>
        <v/>
      </c>
      <c r="D802" s="0" t="str">
        <f aca="false">IF($A802&lt;&gt;"",d110cc_csv!$E802,"")</f>
        <v/>
      </c>
      <c r="E802" s="0" t="str">
        <f aca="false">IF($A802&lt;&gt;"",d110cc_csv!$F802,"")</f>
        <v/>
      </c>
      <c r="F802" s="0" t="str">
        <f aca="false">IF($A802&lt;&gt;"",IF(MOD($C802,'Project Description'!$B$9)=0,'Project Description'!$B$9,MOD($C802,'Project Description'!$B$9)),"")</f>
        <v/>
      </c>
      <c r="G802" s="0" t="str">
        <f aca="false">IF($A802&lt;&gt;"",IF(MOD($D802,'Project Description'!$B$7)=0,'Project Description'!$B$7,MOD($D802,'Project Description'!$B$7)),"")</f>
        <v/>
      </c>
      <c r="H802" s="0" t="str">
        <f aca="false">IF($A802&lt;&gt;"",IF(MOD($D802,'Project Description'!$B$8)=0,'Project Description'!$B$8,MOD($D802,'Project Description'!$B$8)),"")</f>
        <v/>
      </c>
      <c r="I802" s="0" t="str">
        <f aca="false">IF($A802&lt;&gt;"",ROUNDUP($C802/'Project Description'!$B$9,0),"")</f>
        <v/>
      </c>
      <c r="J802" s="0" t="str">
        <f aca="false">IF($A802&lt;&gt;"",IF(MOD($A802,'Project Description'!$B$19)=0,'Project Description'!$B$19,MOD($A802,'Project Description'!$B$19)),"")</f>
        <v/>
      </c>
      <c r="K802" s="16" t="str">
        <f aca="false">IF($A802&lt;&gt;"",ROUNDUP(D802/'Project Description'!$B$7,0),"")</f>
        <v/>
      </c>
      <c r="L802" s="0" t="str">
        <f aca="false">IF($A802&lt;&gt;"",(K802-1)*'Project Description'!$B$17+I802,"")</f>
        <v/>
      </c>
      <c r="M802" s="0" t="str">
        <f aca="false">IF($A802&lt;&gt;"",($G802-1)*'Project Description'!$B$9+$F802,"")</f>
        <v/>
      </c>
      <c r="N802" s="0" t="str">
        <f aca="false">IF($A802&lt;&gt;"",IF(VLOOKUP($B802,LineNames!$A$2:$C$111,3,0)="Yes",1,0),"")</f>
        <v/>
      </c>
      <c r="O802" s="0" t="str">
        <f aca="false">IF($A802&lt;&gt;"",($H802-1)*'Project Description'!$B$10+$C802,"")</f>
        <v/>
      </c>
    </row>
    <row collapsed="false" customFormat="false" customHeight="true" hidden="false" ht="13.3" outlineLevel="0" r="803">
      <c r="A803" s="0" t="str">
        <f aca="false">IF(d110cc_csv!$A803&lt;&gt;"",d110cc_csv!$A803,"")</f>
        <v/>
      </c>
      <c r="B803" s="0" t="str">
        <f aca="false">IF($A803&lt;&gt;"",d110cc_csv!$C803,"")</f>
        <v/>
      </c>
      <c r="C803" s="0" t="str">
        <f aca="false">IF($A803&lt;&gt;"",d110cc_csv!$D803,"")</f>
        <v/>
      </c>
      <c r="D803" s="0" t="str">
        <f aca="false">IF($A803&lt;&gt;"",d110cc_csv!$E803,"")</f>
        <v/>
      </c>
      <c r="E803" s="0" t="str">
        <f aca="false">IF($A803&lt;&gt;"",d110cc_csv!$F803,"")</f>
        <v/>
      </c>
      <c r="F803" s="0" t="str">
        <f aca="false">IF($A803&lt;&gt;"",IF(MOD($C803,'Project Description'!$B$9)=0,'Project Description'!$B$9,MOD($C803,'Project Description'!$B$9)),"")</f>
        <v/>
      </c>
      <c r="G803" s="0" t="str">
        <f aca="false">IF($A803&lt;&gt;"",IF(MOD($D803,'Project Description'!$B$7)=0,'Project Description'!$B$7,MOD($D803,'Project Description'!$B$7)),"")</f>
        <v/>
      </c>
      <c r="H803" s="0" t="str">
        <f aca="false">IF($A803&lt;&gt;"",IF(MOD($D803,'Project Description'!$B$8)=0,'Project Description'!$B$8,MOD($D803,'Project Description'!$B$8)),"")</f>
        <v/>
      </c>
      <c r="I803" s="0" t="str">
        <f aca="false">IF($A803&lt;&gt;"",ROUNDUP($C803/'Project Description'!$B$9,0),"")</f>
        <v/>
      </c>
      <c r="J803" s="0" t="str">
        <f aca="false">IF($A803&lt;&gt;"",IF(MOD($A803,'Project Description'!$B$19)=0,'Project Description'!$B$19,MOD($A803,'Project Description'!$B$19)),"")</f>
        <v/>
      </c>
      <c r="K803" s="16" t="str">
        <f aca="false">IF($A803&lt;&gt;"",ROUNDUP(D803/'Project Description'!$B$7,0),"")</f>
        <v/>
      </c>
      <c r="L803" s="0" t="str">
        <f aca="false">IF($A803&lt;&gt;"",(K803-1)*'Project Description'!$B$17+I803,"")</f>
        <v/>
      </c>
      <c r="M803" s="0" t="str">
        <f aca="false">IF($A803&lt;&gt;"",($G803-1)*'Project Description'!$B$9+$F803,"")</f>
        <v/>
      </c>
      <c r="N803" s="0" t="str">
        <f aca="false">IF($A803&lt;&gt;"",IF(VLOOKUP($B803,LineNames!$A$2:$C$111,3,0)="Yes",1,0),"")</f>
        <v/>
      </c>
      <c r="O803" s="0" t="str">
        <f aca="false">IF($A803&lt;&gt;"",($H803-1)*'Project Description'!$B$10+$C803,"")</f>
        <v/>
      </c>
    </row>
    <row collapsed="false" customFormat="false" customHeight="true" hidden="false" ht="13.3" outlineLevel="0" r="804">
      <c r="A804" s="0" t="str">
        <f aca="false">IF(d110cc_csv!$A804&lt;&gt;"",d110cc_csv!$A804,"")</f>
        <v/>
      </c>
      <c r="B804" s="0" t="str">
        <f aca="false">IF($A804&lt;&gt;"",d110cc_csv!$C804,"")</f>
        <v/>
      </c>
      <c r="C804" s="0" t="str">
        <f aca="false">IF($A804&lt;&gt;"",d110cc_csv!$D804,"")</f>
        <v/>
      </c>
      <c r="D804" s="0" t="str">
        <f aca="false">IF($A804&lt;&gt;"",d110cc_csv!$E804,"")</f>
        <v/>
      </c>
      <c r="E804" s="0" t="str">
        <f aca="false">IF($A804&lt;&gt;"",d110cc_csv!$F804,"")</f>
        <v/>
      </c>
      <c r="F804" s="0" t="str">
        <f aca="false">IF($A804&lt;&gt;"",IF(MOD($C804,'Project Description'!$B$9)=0,'Project Description'!$B$9,MOD($C804,'Project Description'!$B$9)),"")</f>
        <v/>
      </c>
      <c r="G804" s="0" t="str">
        <f aca="false">IF($A804&lt;&gt;"",IF(MOD($D804,'Project Description'!$B$7)=0,'Project Description'!$B$7,MOD($D804,'Project Description'!$B$7)),"")</f>
        <v/>
      </c>
      <c r="H804" s="0" t="str">
        <f aca="false">IF($A804&lt;&gt;"",IF(MOD($D804,'Project Description'!$B$8)=0,'Project Description'!$B$8,MOD($D804,'Project Description'!$B$8)),"")</f>
        <v/>
      </c>
      <c r="I804" s="0" t="str">
        <f aca="false">IF($A804&lt;&gt;"",ROUNDUP($C804/'Project Description'!$B$9,0),"")</f>
        <v/>
      </c>
      <c r="J804" s="0" t="str">
        <f aca="false">IF($A804&lt;&gt;"",IF(MOD($A804,'Project Description'!$B$19)=0,'Project Description'!$B$19,MOD($A804,'Project Description'!$B$19)),"")</f>
        <v/>
      </c>
      <c r="K804" s="16" t="str">
        <f aca="false">IF($A804&lt;&gt;"",ROUNDUP(D804/'Project Description'!$B$7,0),"")</f>
        <v/>
      </c>
      <c r="L804" s="0" t="str">
        <f aca="false">IF($A804&lt;&gt;"",(K804-1)*'Project Description'!$B$17+I804,"")</f>
        <v/>
      </c>
      <c r="M804" s="0" t="str">
        <f aca="false">IF($A804&lt;&gt;"",($G804-1)*'Project Description'!$B$9+$F804,"")</f>
        <v/>
      </c>
      <c r="N804" s="0" t="str">
        <f aca="false">IF($A804&lt;&gt;"",IF(VLOOKUP($B804,LineNames!$A$2:$C$111,3,0)="Yes",1,0),"")</f>
        <v/>
      </c>
      <c r="O804" s="0" t="str">
        <f aca="false">IF($A804&lt;&gt;"",($H804-1)*'Project Description'!$B$10+$C804,"")</f>
        <v/>
      </c>
    </row>
    <row collapsed="false" customFormat="false" customHeight="true" hidden="false" ht="13.3" outlineLevel="0" r="805">
      <c r="A805" s="0" t="str">
        <f aca="false">IF(d110cc_csv!$A805&lt;&gt;"",d110cc_csv!$A805,"")</f>
        <v/>
      </c>
      <c r="B805" s="0" t="str">
        <f aca="false">IF($A805&lt;&gt;"",d110cc_csv!$C805,"")</f>
        <v/>
      </c>
      <c r="C805" s="0" t="str">
        <f aca="false">IF($A805&lt;&gt;"",d110cc_csv!$D805,"")</f>
        <v/>
      </c>
      <c r="D805" s="0" t="str">
        <f aca="false">IF($A805&lt;&gt;"",d110cc_csv!$E805,"")</f>
        <v/>
      </c>
      <c r="E805" s="0" t="str">
        <f aca="false">IF($A805&lt;&gt;"",d110cc_csv!$F805,"")</f>
        <v/>
      </c>
      <c r="F805" s="0" t="str">
        <f aca="false">IF($A805&lt;&gt;"",IF(MOD($C805,'Project Description'!$B$9)=0,'Project Description'!$B$9,MOD($C805,'Project Description'!$B$9)),"")</f>
        <v/>
      </c>
      <c r="G805" s="0" t="str">
        <f aca="false">IF($A805&lt;&gt;"",IF(MOD($D805,'Project Description'!$B$7)=0,'Project Description'!$B$7,MOD($D805,'Project Description'!$B$7)),"")</f>
        <v/>
      </c>
      <c r="H805" s="0" t="str">
        <f aca="false">IF($A805&lt;&gt;"",IF(MOD($D805,'Project Description'!$B$8)=0,'Project Description'!$B$8,MOD($D805,'Project Description'!$B$8)),"")</f>
        <v/>
      </c>
      <c r="I805" s="0" t="str">
        <f aca="false">IF($A805&lt;&gt;"",ROUNDUP($C805/'Project Description'!$B$9,0),"")</f>
        <v/>
      </c>
      <c r="J805" s="0" t="str">
        <f aca="false">IF($A805&lt;&gt;"",IF(MOD($A805,'Project Description'!$B$19)=0,'Project Description'!$B$19,MOD($A805,'Project Description'!$B$19)),"")</f>
        <v/>
      </c>
      <c r="K805" s="16" t="str">
        <f aca="false">IF($A805&lt;&gt;"",ROUNDUP(D805/'Project Description'!$B$7,0),"")</f>
        <v/>
      </c>
      <c r="L805" s="0" t="str">
        <f aca="false">IF($A805&lt;&gt;"",(K805-1)*'Project Description'!$B$17+I805,"")</f>
        <v/>
      </c>
      <c r="M805" s="0" t="str">
        <f aca="false">IF($A805&lt;&gt;"",($G805-1)*'Project Description'!$B$9+$F805,"")</f>
        <v/>
      </c>
      <c r="N805" s="0" t="str">
        <f aca="false">IF($A805&lt;&gt;"",IF(VLOOKUP($B805,LineNames!$A$2:$C$111,3,0)="Yes",1,0),"")</f>
        <v/>
      </c>
      <c r="O805" s="0" t="str">
        <f aca="false">IF($A805&lt;&gt;"",($H805-1)*'Project Description'!$B$10+$C805,"")</f>
        <v/>
      </c>
    </row>
    <row collapsed="false" customFormat="false" customHeight="true" hidden="false" ht="13.3" outlineLevel="0" r="806">
      <c r="A806" s="0" t="str">
        <f aca="false">IF(d110cc_csv!$A806&lt;&gt;"",d110cc_csv!$A806,"")</f>
        <v/>
      </c>
      <c r="B806" s="0" t="str">
        <f aca="false">IF($A806&lt;&gt;"",d110cc_csv!$C806,"")</f>
        <v/>
      </c>
      <c r="C806" s="0" t="str">
        <f aca="false">IF($A806&lt;&gt;"",d110cc_csv!$D806,"")</f>
        <v/>
      </c>
      <c r="D806" s="0" t="str">
        <f aca="false">IF($A806&lt;&gt;"",d110cc_csv!$E806,"")</f>
        <v/>
      </c>
      <c r="E806" s="0" t="str">
        <f aca="false">IF($A806&lt;&gt;"",d110cc_csv!$F806,"")</f>
        <v/>
      </c>
      <c r="F806" s="0" t="str">
        <f aca="false">IF($A806&lt;&gt;"",IF(MOD($C806,'Project Description'!$B$9)=0,'Project Description'!$B$9,MOD($C806,'Project Description'!$B$9)),"")</f>
        <v/>
      </c>
      <c r="G806" s="0" t="str">
        <f aca="false">IF($A806&lt;&gt;"",IF(MOD($D806,'Project Description'!$B$7)=0,'Project Description'!$B$7,MOD($D806,'Project Description'!$B$7)),"")</f>
        <v/>
      </c>
      <c r="H806" s="0" t="str">
        <f aca="false">IF($A806&lt;&gt;"",IF(MOD($D806,'Project Description'!$B$8)=0,'Project Description'!$B$8,MOD($D806,'Project Description'!$B$8)),"")</f>
        <v/>
      </c>
      <c r="I806" s="0" t="str">
        <f aca="false">IF($A806&lt;&gt;"",ROUNDUP($C806/'Project Description'!$B$9,0),"")</f>
        <v/>
      </c>
      <c r="J806" s="0" t="str">
        <f aca="false">IF($A806&lt;&gt;"",IF(MOD($A806,'Project Description'!$B$19)=0,'Project Description'!$B$19,MOD($A806,'Project Description'!$B$19)),"")</f>
        <v/>
      </c>
      <c r="K806" s="16" t="str">
        <f aca="false">IF($A806&lt;&gt;"",ROUNDUP(D806/'Project Description'!$B$7,0),"")</f>
        <v/>
      </c>
      <c r="L806" s="0" t="str">
        <f aca="false">IF($A806&lt;&gt;"",(K806-1)*'Project Description'!$B$17+I806,"")</f>
        <v/>
      </c>
      <c r="M806" s="0" t="str">
        <f aca="false">IF($A806&lt;&gt;"",($G806-1)*'Project Description'!$B$9+$F806,"")</f>
        <v/>
      </c>
      <c r="N806" s="0" t="str">
        <f aca="false">IF($A806&lt;&gt;"",IF(VLOOKUP($B806,LineNames!$A$2:$C$111,3,0)="Yes",1,0),"")</f>
        <v/>
      </c>
      <c r="O806" s="0" t="str">
        <f aca="false">IF($A806&lt;&gt;"",($H806-1)*'Project Description'!$B$10+$C806,"")</f>
        <v/>
      </c>
    </row>
    <row collapsed="false" customFormat="false" customHeight="true" hidden="false" ht="13.3" outlineLevel="0" r="807">
      <c r="A807" s="0" t="str">
        <f aca="false">IF(d110cc_csv!$A807&lt;&gt;"",d110cc_csv!$A807,"")</f>
        <v/>
      </c>
      <c r="B807" s="0" t="str">
        <f aca="false">IF($A807&lt;&gt;"",d110cc_csv!$C807,"")</f>
        <v/>
      </c>
      <c r="C807" s="0" t="str">
        <f aca="false">IF($A807&lt;&gt;"",d110cc_csv!$D807,"")</f>
        <v/>
      </c>
      <c r="D807" s="0" t="str">
        <f aca="false">IF($A807&lt;&gt;"",d110cc_csv!$E807,"")</f>
        <v/>
      </c>
      <c r="E807" s="0" t="str">
        <f aca="false">IF($A807&lt;&gt;"",d110cc_csv!$F807,"")</f>
        <v/>
      </c>
      <c r="F807" s="0" t="str">
        <f aca="false">IF($A807&lt;&gt;"",IF(MOD($C807,'Project Description'!$B$9)=0,'Project Description'!$B$9,MOD($C807,'Project Description'!$B$9)),"")</f>
        <v/>
      </c>
      <c r="G807" s="0" t="str">
        <f aca="false">IF($A807&lt;&gt;"",IF(MOD($D807,'Project Description'!$B$7)=0,'Project Description'!$B$7,MOD($D807,'Project Description'!$B$7)),"")</f>
        <v/>
      </c>
      <c r="H807" s="0" t="str">
        <f aca="false">IF($A807&lt;&gt;"",IF(MOD($D807,'Project Description'!$B$8)=0,'Project Description'!$B$8,MOD($D807,'Project Description'!$B$8)),"")</f>
        <v/>
      </c>
      <c r="I807" s="0" t="str">
        <f aca="false">IF($A807&lt;&gt;"",ROUNDUP($C807/'Project Description'!$B$9,0),"")</f>
        <v/>
      </c>
      <c r="J807" s="0" t="str">
        <f aca="false">IF($A807&lt;&gt;"",IF(MOD($A807,'Project Description'!$B$19)=0,'Project Description'!$B$19,MOD($A807,'Project Description'!$B$19)),"")</f>
        <v/>
      </c>
      <c r="K807" s="16" t="str">
        <f aca="false">IF($A807&lt;&gt;"",ROUNDUP(D807/'Project Description'!$B$7,0),"")</f>
        <v/>
      </c>
      <c r="L807" s="0" t="str">
        <f aca="false">IF($A807&lt;&gt;"",(K807-1)*'Project Description'!$B$17+I807,"")</f>
        <v/>
      </c>
      <c r="M807" s="0" t="str">
        <f aca="false">IF($A807&lt;&gt;"",($G807-1)*'Project Description'!$B$9+$F807,"")</f>
        <v/>
      </c>
      <c r="N807" s="0" t="str">
        <f aca="false">IF($A807&lt;&gt;"",IF(VLOOKUP($B807,LineNames!$A$2:$C$111,3,0)="Yes",1,0),"")</f>
        <v/>
      </c>
      <c r="O807" s="0" t="str">
        <f aca="false">IF($A807&lt;&gt;"",($H807-1)*'Project Description'!$B$10+$C807,"")</f>
        <v/>
      </c>
    </row>
    <row collapsed="false" customFormat="false" customHeight="true" hidden="false" ht="13.3" outlineLevel="0" r="808">
      <c r="A808" s="0" t="str">
        <f aca="false">IF(d110cc_csv!$A808&lt;&gt;"",d110cc_csv!$A808,"")</f>
        <v/>
      </c>
      <c r="B808" s="0" t="str">
        <f aca="false">IF($A808&lt;&gt;"",d110cc_csv!$C808,"")</f>
        <v/>
      </c>
      <c r="C808" s="0" t="str">
        <f aca="false">IF($A808&lt;&gt;"",d110cc_csv!$D808,"")</f>
        <v/>
      </c>
      <c r="D808" s="0" t="str">
        <f aca="false">IF($A808&lt;&gt;"",d110cc_csv!$E808,"")</f>
        <v/>
      </c>
      <c r="E808" s="0" t="str">
        <f aca="false">IF($A808&lt;&gt;"",d110cc_csv!$F808,"")</f>
        <v/>
      </c>
      <c r="F808" s="0" t="str">
        <f aca="false">IF($A808&lt;&gt;"",IF(MOD($C808,'Project Description'!$B$9)=0,'Project Description'!$B$9,MOD($C808,'Project Description'!$B$9)),"")</f>
        <v/>
      </c>
      <c r="G808" s="0" t="str">
        <f aca="false">IF($A808&lt;&gt;"",IF(MOD($D808,'Project Description'!$B$7)=0,'Project Description'!$B$7,MOD($D808,'Project Description'!$B$7)),"")</f>
        <v/>
      </c>
      <c r="H808" s="0" t="str">
        <f aca="false">IF($A808&lt;&gt;"",IF(MOD($D808,'Project Description'!$B$8)=0,'Project Description'!$B$8,MOD($D808,'Project Description'!$B$8)),"")</f>
        <v/>
      </c>
      <c r="I808" s="0" t="str">
        <f aca="false">IF($A808&lt;&gt;"",ROUNDUP($C808/'Project Description'!$B$9,0),"")</f>
        <v/>
      </c>
      <c r="J808" s="0" t="str">
        <f aca="false">IF($A808&lt;&gt;"",IF(MOD($A808,'Project Description'!$B$19)=0,'Project Description'!$B$19,MOD($A808,'Project Description'!$B$19)),"")</f>
        <v/>
      </c>
      <c r="K808" s="16" t="str">
        <f aca="false">IF($A808&lt;&gt;"",ROUNDUP(D808/'Project Description'!$B$7,0),"")</f>
        <v/>
      </c>
      <c r="L808" s="0" t="str">
        <f aca="false">IF($A808&lt;&gt;"",(K808-1)*'Project Description'!$B$17+I808,"")</f>
        <v/>
      </c>
      <c r="M808" s="0" t="str">
        <f aca="false">IF($A808&lt;&gt;"",($G808-1)*'Project Description'!$B$9+$F808,"")</f>
        <v/>
      </c>
      <c r="N808" s="0" t="str">
        <f aca="false">IF($A808&lt;&gt;"",IF(VLOOKUP($B808,LineNames!$A$2:$C$111,3,0)="Yes",1,0),"")</f>
        <v/>
      </c>
      <c r="O808" s="0" t="str">
        <f aca="false">IF($A808&lt;&gt;"",($H808-1)*'Project Description'!$B$10+$C808,"")</f>
        <v/>
      </c>
    </row>
    <row collapsed="false" customFormat="false" customHeight="true" hidden="false" ht="13.3" outlineLevel="0" r="809">
      <c r="A809" s="0" t="str">
        <f aca="false">IF(d110cc_csv!$A809&lt;&gt;"",d110cc_csv!$A809,"")</f>
        <v/>
      </c>
      <c r="B809" s="0" t="str">
        <f aca="false">IF($A809&lt;&gt;"",d110cc_csv!$C809,"")</f>
        <v/>
      </c>
      <c r="C809" s="0" t="str">
        <f aca="false">IF($A809&lt;&gt;"",d110cc_csv!$D809,"")</f>
        <v/>
      </c>
      <c r="D809" s="0" t="str">
        <f aca="false">IF($A809&lt;&gt;"",d110cc_csv!$E809,"")</f>
        <v/>
      </c>
      <c r="E809" s="0" t="str">
        <f aca="false">IF($A809&lt;&gt;"",d110cc_csv!$F809,"")</f>
        <v/>
      </c>
      <c r="F809" s="0" t="str">
        <f aca="false">IF($A809&lt;&gt;"",IF(MOD($C809,'Project Description'!$B$9)=0,'Project Description'!$B$9,MOD($C809,'Project Description'!$B$9)),"")</f>
        <v/>
      </c>
      <c r="G809" s="0" t="str">
        <f aca="false">IF($A809&lt;&gt;"",IF(MOD($D809,'Project Description'!$B$7)=0,'Project Description'!$B$7,MOD($D809,'Project Description'!$B$7)),"")</f>
        <v/>
      </c>
      <c r="H809" s="0" t="str">
        <f aca="false">IF($A809&lt;&gt;"",IF(MOD($D809,'Project Description'!$B$8)=0,'Project Description'!$B$8,MOD($D809,'Project Description'!$B$8)),"")</f>
        <v/>
      </c>
      <c r="I809" s="0" t="str">
        <f aca="false">IF($A809&lt;&gt;"",ROUNDUP($C809/'Project Description'!$B$9,0),"")</f>
        <v/>
      </c>
      <c r="J809" s="0" t="str">
        <f aca="false">IF($A809&lt;&gt;"",IF(MOD($A809,'Project Description'!$B$19)=0,'Project Description'!$B$19,MOD($A809,'Project Description'!$B$19)),"")</f>
        <v/>
      </c>
      <c r="K809" s="16" t="str">
        <f aca="false">IF($A809&lt;&gt;"",ROUNDUP(D809/'Project Description'!$B$7,0),"")</f>
        <v/>
      </c>
      <c r="L809" s="0" t="str">
        <f aca="false">IF($A809&lt;&gt;"",(K809-1)*'Project Description'!$B$17+I809,"")</f>
        <v/>
      </c>
      <c r="M809" s="0" t="str">
        <f aca="false">IF($A809&lt;&gt;"",($G809-1)*'Project Description'!$B$9+$F809,"")</f>
        <v/>
      </c>
      <c r="N809" s="0" t="str">
        <f aca="false">IF($A809&lt;&gt;"",IF(VLOOKUP($B809,LineNames!$A$2:$C$111,3,0)="Yes",1,0),"")</f>
        <v/>
      </c>
      <c r="O809" s="0" t="str">
        <f aca="false">IF($A809&lt;&gt;"",($H809-1)*'Project Description'!$B$10+$C809,"")</f>
        <v/>
      </c>
    </row>
    <row collapsed="false" customFormat="false" customHeight="true" hidden="false" ht="13.3" outlineLevel="0" r="810">
      <c r="A810" s="0" t="str">
        <f aca="false">IF(d110cc_csv!$A810&lt;&gt;"",d110cc_csv!$A810,"")</f>
        <v/>
      </c>
      <c r="B810" s="0" t="str">
        <f aca="false">IF($A810&lt;&gt;"",d110cc_csv!$C810,"")</f>
        <v/>
      </c>
      <c r="C810" s="0" t="str">
        <f aca="false">IF($A810&lt;&gt;"",d110cc_csv!$D810,"")</f>
        <v/>
      </c>
      <c r="D810" s="0" t="str">
        <f aca="false">IF($A810&lt;&gt;"",d110cc_csv!$E810,"")</f>
        <v/>
      </c>
      <c r="E810" s="0" t="str">
        <f aca="false">IF($A810&lt;&gt;"",d110cc_csv!$F810,"")</f>
        <v/>
      </c>
      <c r="F810" s="0" t="str">
        <f aca="false">IF($A810&lt;&gt;"",IF(MOD($C810,'Project Description'!$B$9)=0,'Project Description'!$B$9,MOD($C810,'Project Description'!$B$9)),"")</f>
        <v/>
      </c>
      <c r="G810" s="0" t="str">
        <f aca="false">IF($A810&lt;&gt;"",IF(MOD($D810,'Project Description'!$B$7)=0,'Project Description'!$B$7,MOD($D810,'Project Description'!$B$7)),"")</f>
        <v/>
      </c>
      <c r="H810" s="0" t="str">
        <f aca="false">IF($A810&lt;&gt;"",IF(MOD($D810,'Project Description'!$B$8)=0,'Project Description'!$B$8,MOD($D810,'Project Description'!$B$8)),"")</f>
        <v/>
      </c>
      <c r="I810" s="0" t="str">
        <f aca="false">IF($A810&lt;&gt;"",ROUNDUP($C810/'Project Description'!$B$9,0),"")</f>
        <v/>
      </c>
      <c r="J810" s="0" t="str">
        <f aca="false">IF($A810&lt;&gt;"",IF(MOD($A810,'Project Description'!$B$19)=0,'Project Description'!$B$19,MOD($A810,'Project Description'!$B$19)),"")</f>
        <v/>
      </c>
      <c r="K810" s="16" t="str">
        <f aca="false">IF($A810&lt;&gt;"",ROUNDUP(D810/'Project Description'!$B$7,0),"")</f>
        <v/>
      </c>
      <c r="L810" s="0" t="str">
        <f aca="false">IF($A810&lt;&gt;"",(K810-1)*'Project Description'!$B$17+I810,"")</f>
        <v/>
      </c>
      <c r="M810" s="0" t="str">
        <f aca="false">IF($A810&lt;&gt;"",($G810-1)*'Project Description'!$B$9+$F810,"")</f>
        <v/>
      </c>
      <c r="N810" s="0" t="str">
        <f aca="false">IF($A810&lt;&gt;"",IF(VLOOKUP($B810,LineNames!$A$2:$C$111,3,0)="Yes",1,0),"")</f>
        <v/>
      </c>
      <c r="O810" s="0" t="str">
        <f aca="false">IF($A810&lt;&gt;"",($H810-1)*'Project Description'!$B$10+$C810,"")</f>
        <v/>
      </c>
    </row>
    <row collapsed="false" customFormat="false" customHeight="true" hidden="false" ht="13.3" outlineLevel="0" r="811">
      <c r="A811" s="0" t="str">
        <f aca="false">IF(d110cc_csv!$A811&lt;&gt;"",d110cc_csv!$A811,"")</f>
        <v/>
      </c>
      <c r="B811" s="0" t="str">
        <f aca="false">IF($A811&lt;&gt;"",d110cc_csv!$C811,"")</f>
        <v/>
      </c>
      <c r="C811" s="0" t="str">
        <f aca="false">IF($A811&lt;&gt;"",d110cc_csv!$D811,"")</f>
        <v/>
      </c>
      <c r="D811" s="0" t="str">
        <f aca="false">IF($A811&lt;&gt;"",d110cc_csv!$E811,"")</f>
        <v/>
      </c>
      <c r="E811" s="0" t="str">
        <f aca="false">IF($A811&lt;&gt;"",d110cc_csv!$F811,"")</f>
        <v/>
      </c>
      <c r="F811" s="0" t="str">
        <f aca="false">IF($A811&lt;&gt;"",IF(MOD($C811,'Project Description'!$B$9)=0,'Project Description'!$B$9,MOD($C811,'Project Description'!$B$9)),"")</f>
        <v/>
      </c>
      <c r="G811" s="0" t="str">
        <f aca="false">IF($A811&lt;&gt;"",IF(MOD($D811,'Project Description'!$B$7)=0,'Project Description'!$B$7,MOD($D811,'Project Description'!$B$7)),"")</f>
        <v/>
      </c>
      <c r="H811" s="0" t="str">
        <f aca="false">IF($A811&lt;&gt;"",IF(MOD($D811,'Project Description'!$B$8)=0,'Project Description'!$B$8,MOD($D811,'Project Description'!$B$8)),"")</f>
        <v/>
      </c>
      <c r="I811" s="0" t="str">
        <f aca="false">IF($A811&lt;&gt;"",ROUNDUP($C811/'Project Description'!$B$9,0),"")</f>
        <v/>
      </c>
      <c r="J811" s="0" t="str">
        <f aca="false">IF($A811&lt;&gt;"",IF(MOD($A811,'Project Description'!$B$19)=0,'Project Description'!$B$19,MOD($A811,'Project Description'!$B$19)),"")</f>
        <v/>
      </c>
      <c r="K811" s="16" t="str">
        <f aca="false">IF($A811&lt;&gt;"",ROUNDUP(D811/'Project Description'!$B$7,0),"")</f>
        <v/>
      </c>
      <c r="L811" s="0" t="str">
        <f aca="false">IF($A811&lt;&gt;"",(K811-1)*'Project Description'!$B$17+I811,"")</f>
        <v/>
      </c>
      <c r="M811" s="0" t="str">
        <f aca="false">IF($A811&lt;&gt;"",($G811-1)*'Project Description'!$B$9+$F811,"")</f>
        <v/>
      </c>
      <c r="N811" s="0" t="str">
        <f aca="false">IF($A811&lt;&gt;"",IF(VLOOKUP($B811,LineNames!$A$2:$C$111,3,0)="Yes",1,0),"")</f>
        <v/>
      </c>
      <c r="O811" s="0" t="str">
        <f aca="false">IF($A811&lt;&gt;"",($H811-1)*'Project Description'!$B$10+$C811,"")</f>
        <v/>
      </c>
    </row>
    <row collapsed="false" customFormat="false" customHeight="true" hidden="false" ht="13.3" outlineLevel="0" r="812">
      <c r="A812" s="0" t="str">
        <f aca="false">IF(d110cc_csv!$A812&lt;&gt;"",d110cc_csv!$A812,"")</f>
        <v/>
      </c>
      <c r="B812" s="0" t="str">
        <f aca="false">IF($A812&lt;&gt;"",d110cc_csv!$C812,"")</f>
        <v/>
      </c>
      <c r="C812" s="0" t="str">
        <f aca="false">IF($A812&lt;&gt;"",d110cc_csv!$D812,"")</f>
        <v/>
      </c>
      <c r="D812" s="0" t="str">
        <f aca="false">IF($A812&lt;&gt;"",d110cc_csv!$E812,"")</f>
        <v/>
      </c>
      <c r="E812" s="0" t="str">
        <f aca="false">IF($A812&lt;&gt;"",d110cc_csv!$F812,"")</f>
        <v/>
      </c>
      <c r="F812" s="0" t="str">
        <f aca="false">IF($A812&lt;&gt;"",IF(MOD($C812,'Project Description'!$B$9)=0,'Project Description'!$B$9,MOD($C812,'Project Description'!$B$9)),"")</f>
        <v/>
      </c>
      <c r="G812" s="0" t="str">
        <f aca="false">IF($A812&lt;&gt;"",IF(MOD($D812,'Project Description'!$B$7)=0,'Project Description'!$B$7,MOD($D812,'Project Description'!$B$7)),"")</f>
        <v/>
      </c>
      <c r="H812" s="0" t="str">
        <f aca="false">IF($A812&lt;&gt;"",IF(MOD($D812,'Project Description'!$B$8)=0,'Project Description'!$B$8,MOD($D812,'Project Description'!$B$8)),"")</f>
        <v/>
      </c>
      <c r="I812" s="0" t="str">
        <f aca="false">IF($A812&lt;&gt;"",ROUNDUP($C812/'Project Description'!$B$9,0),"")</f>
        <v/>
      </c>
      <c r="J812" s="0" t="str">
        <f aca="false">IF($A812&lt;&gt;"",IF(MOD($A812,'Project Description'!$B$19)=0,'Project Description'!$B$19,MOD($A812,'Project Description'!$B$19)),"")</f>
        <v/>
      </c>
      <c r="K812" s="16" t="str">
        <f aca="false">IF($A812&lt;&gt;"",ROUNDUP(D812/'Project Description'!$B$7,0),"")</f>
        <v/>
      </c>
      <c r="L812" s="0" t="str">
        <f aca="false">IF($A812&lt;&gt;"",(K812-1)*'Project Description'!$B$17+I812,"")</f>
        <v/>
      </c>
      <c r="M812" s="0" t="str">
        <f aca="false">IF($A812&lt;&gt;"",($G812-1)*'Project Description'!$B$9+$F812,"")</f>
        <v/>
      </c>
      <c r="N812" s="0" t="str">
        <f aca="false">IF($A812&lt;&gt;"",IF(VLOOKUP($B812,LineNames!$A$2:$C$111,3,0)="Yes",1,0),"")</f>
        <v/>
      </c>
      <c r="O812" s="0" t="str">
        <f aca="false">IF($A812&lt;&gt;"",($H812-1)*'Project Description'!$B$10+$C812,"")</f>
        <v/>
      </c>
    </row>
    <row collapsed="false" customFormat="false" customHeight="true" hidden="false" ht="13.3" outlineLevel="0" r="813">
      <c r="A813" s="0" t="str">
        <f aca="false">IF(d110cc_csv!$A813&lt;&gt;"",d110cc_csv!$A813,"")</f>
        <v/>
      </c>
      <c r="B813" s="0" t="str">
        <f aca="false">IF($A813&lt;&gt;"",d110cc_csv!$C813,"")</f>
        <v/>
      </c>
      <c r="C813" s="0" t="str">
        <f aca="false">IF($A813&lt;&gt;"",d110cc_csv!$D813,"")</f>
        <v/>
      </c>
      <c r="D813" s="0" t="str">
        <f aca="false">IF($A813&lt;&gt;"",d110cc_csv!$E813,"")</f>
        <v/>
      </c>
      <c r="E813" s="0" t="str">
        <f aca="false">IF($A813&lt;&gt;"",d110cc_csv!$F813,"")</f>
        <v/>
      </c>
      <c r="F813" s="0" t="str">
        <f aca="false">IF($A813&lt;&gt;"",IF(MOD($C813,'Project Description'!$B$9)=0,'Project Description'!$B$9,MOD($C813,'Project Description'!$B$9)),"")</f>
        <v/>
      </c>
      <c r="G813" s="0" t="str">
        <f aca="false">IF($A813&lt;&gt;"",IF(MOD($D813,'Project Description'!$B$7)=0,'Project Description'!$B$7,MOD($D813,'Project Description'!$B$7)),"")</f>
        <v/>
      </c>
      <c r="H813" s="0" t="str">
        <f aca="false">IF($A813&lt;&gt;"",IF(MOD($D813,'Project Description'!$B$8)=0,'Project Description'!$B$8,MOD($D813,'Project Description'!$B$8)),"")</f>
        <v/>
      </c>
      <c r="I813" s="0" t="str">
        <f aca="false">IF($A813&lt;&gt;"",ROUNDUP($C813/'Project Description'!$B$9,0),"")</f>
        <v/>
      </c>
      <c r="J813" s="0" t="str">
        <f aca="false">IF($A813&lt;&gt;"",IF(MOD($A813,'Project Description'!$B$19)=0,'Project Description'!$B$19,MOD($A813,'Project Description'!$B$19)),"")</f>
        <v/>
      </c>
      <c r="K813" s="16" t="str">
        <f aca="false">IF($A813&lt;&gt;"",ROUNDUP(D813/'Project Description'!$B$7,0),"")</f>
        <v/>
      </c>
      <c r="L813" s="0" t="str">
        <f aca="false">IF($A813&lt;&gt;"",(K813-1)*'Project Description'!$B$17+I813,"")</f>
        <v/>
      </c>
      <c r="M813" s="0" t="str">
        <f aca="false">IF($A813&lt;&gt;"",($G813-1)*'Project Description'!$B$9+$F813,"")</f>
        <v/>
      </c>
      <c r="N813" s="0" t="str">
        <f aca="false">IF($A813&lt;&gt;"",IF(VLOOKUP($B813,LineNames!$A$2:$C$111,3,0)="Yes",1,0),"")</f>
        <v/>
      </c>
      <c r="O813" s="0" t="str">
        <f aca="false">IF($A813&lt;&gt;"",($H813-1)*'Project Description'!$B$10+$C813,"")</f>
        <v/>
      </c>
    </row>
    <row collapsed="false" customFormat="false" customHeight="true" hidden="false" ht="13.3" outlineLevel="0" r="814">
      <c r="A814" s="0" t="str">
        <f aca="false">IF(d110cc_csv!$A814&lt;&gt;"",d110cc_csv!$A814,"")</f>
        <v/>
      </c>
      <c r="B814" s="0" t="str">
        <f aca="false">IF($A814&lt;&gt;"",d110cc_csv!$C814,"")</f>
        <v/>
      </c>
      <c r="C814" s="0" t="str">
        <f aca="false">IF($A814&lt;&gt;"",d110cc_csv!$D814,"")</f>
        <v/>
      </c>
      <c r="D814" s="0" t="str">
        <f aca="false">IF($A814&lt;&gt;"",d110cc_csv!$E814,"")</f>
        <v/>
      </c>
      <c r="E814" s="0" t="str">
        <f aca="false">IF($A814&lt;&gt;"",d110cc_csv!$F814,"")</f>
        <v/>
      </c>
      <c r="F814" s="0" t="str">
        <f aca="false">IF($A814&lt;&gt;"",IF(MOD($C814,'Project Description'!$B$9)=0,'Project Description'!$B$9,MOD($C814,'Project Description'!$B$9)),"")</f>
        <v/>
      </c>
      <c r="G814" s="0" t="str">
        <f aca="false">IF($A814&lt;&gt;"",IF(MOD($D814,'Project Description'!$B$7)=0,'Project Description'!$B$7,MOD($D814,'Project Description'!$B$7)),"")</f>
        <v/>
      </c>
      <c r="H814" s="0" t="str">
        <f aca="false">IF($A814&lt;&gt;"",IF(MOD($D814,'Project Description'!$B$8)=0,'Project Description'!$B$8,MOD($D814,'Project Description'!$B$8)),"")</f>
        <v/>
      </c>
      <c r="I814" s="0" t="str">
        <f aca="false">IF($A814&lt;&gt;"",ROUNDUP($C814/'Project Description'!$B$9,0),"")</f>
        <v/>
      </c>
      <c r="J814" s="0" t="str">
        <f aca="false">IF($A814&lt;&gt;"",IF(MOD($A814,'Project Description'!$B$19)=0,'Project Description'!$B$19,MOD($A814,'Project Description'!$B$19)),"")</f>
        <v/>
      </c>
      <c r="K814" s="16" t="str">
        <f aca="false">IF($A814&lt;&gt;"",ROUNDUP(D814/'Project Description'!$B$7,0),"")</f>
        <v/>
      </c>
      <c r="L814" s="0" t="str">
        <f aca="false">IF($A814&lt;&gt;"",(K814-1)*'Project Description'!$B$17+I814,"")</f>
        <v/>
      </c>
      <c r="M814" s="0" t="str">
        <f aca="false">IF($A814&lt;&gt;"",($G814-1)*'Project Description'!$B$9+$F814,"")</f>
        <v/>
      </c>
      <c r="N814" s="0" t="str">
        <f aca="false">IF($A814&lt;&gt;"",IF(VLOOKUP($B814,LineNames!$A$2:$C$111,3,0)="Yes",1,0),"")</f>
        <v/>
      </c>
      <c r="O814" s="0" t="str">
        <f aca="false">IF($A814&lt;&gt;"",($H814-1)*'Project Description'!$B$10+$C814,"")</f>
        <v/>
      </c>
    </row>
    <row collapsed="false" customFormat="false" customHeight="true" hidden="false" ht="13.3" outlineLevel="0" r="815">
      <c r="A815" s="0" t="str">
        <f aca="false">IF(d110cc_csv!$A815&lt;&gt;"",d110cc_csv!$A815,"")</f>
        <v/>
      </c>
      <c r="B815" s="0" t="str">
        <f aca="false">IF($A815&lt;&gt;"",d110cc_csv!$C815,"")</f>
        <v/>
      </c>
      <c r="C815" s="0" t="str">
        <f aca="false">IF($A815&lt;&gt;"",d110cc_csv!$D815,"")</f>
        <v/>
      </c>
      <c r="D815" s="0" t="str">
        <f aca="false">IF($A815&lt;&gt;"",d110cc_csv!$E815,"")</f>
        <v/>
      </c>
      <c r="E815" s="0" t="str">
        <f aca="false">IF($A815&lt;&gt;"",d110cc_csv!$F815,"")</f>
        <v/>
      </c>
      <c r="F815" s="0" t="str">
        <f aca="false">IF($A815&lt;&gt;"",IF(MOD($C815,'Project Description'!$B$9)=0,'Project Description'!$B$9,MOD($C815,'Project Description'!$B$9)),"")</f>
        <v/>
      </c>
      <c r="G815" s="0" t="str">
        <f aca="false">IF($A815&lt;&gt;"",IF(MOD($D815,'Project Description'!$B$7)=0,'Project Description'!$B$7,MOD($D815,'Project Description'!$B$7)),"")</f>
        <v/>
      </c>
      <c r="H815" s="0" t="str">
        <f aca="false">IF($A815&lt;&gt;"",IF(MOD($D815,'Project Description'!$B$8)=0,'Project Description'!$B$8,MOD($D815,'Project Description'!$B$8)),"")</f>
        <v/>
      </c>
      <c r="I815" s="0" t="str">
        <f aca="false">IF($A815&lt;&gt;"",ROUNDUP($C815/'Project Description'!$B$9,0),"")</f>
        <v/>
      </c>
      <c r="J815" s="0" t="str">
        <f aca="false">IF($A815&lt;&gt;"",IF(MOD($A815,'Project Description'!$B$19)=0,'Project Description'!$B$19,MOD($A815,'Project Description'!$B$19)),"")</f>
        <v/>
      </c>
      <c r="K815" s="16" t="str">
        <f aca="false">IF($A815&lt;&gt;"",ROUNDUP(D815/'Project Description'!$B$7,0),"")</f>
        <v/>
      </c>
      <c r="L815" s="0" t="str">
        <f aca="false">IF($A815&lt;&gt;"",(K815-1)*'Project Description'!$B$17+I815,"")</f>
        <v/>
      </c>
      <c r="M815" s="0" t="str">
        <f aca="false">IF($A815&lt;&gt;"",($G815-1)*'Project Description'!$B$9+$F815,"")</f>
        <v/>
      </c>
      <c r="N815" s="0" t="str">
        <f aca="false">IF($A815&lt;&gt;"",IF(VLOOKUP($B815,LineNames!$A$2:$C$111,3,0)="Yes",1,0),"")</f>
        <v/>
      </c>
      <c r="O815" s="0" t="str">
        <f aca="false">IF($A815&lt;&gt;"",($H815-1)*'Project Description'!$B$10+$C815,"")</f>
        <v/>
      </c>
    </row>
    <row collapsed="false" customFormat="false" customHeight="true" hidden="false" ht="13.3" outlineLevel="0" r="816">
      <c r="A816" s="0" t="str">
        <f aca="false">IF(d110cc_csv!$A816&lt;&gt;"",d110cc_csv!$A816,"")</f>
        <v/>
      </c>
      <c r="B816" s="0" t="str">
        <f aca="false">IF($A816&lt;&gt;"",d110cc_csv!$C816,"")</f>
        <v/>
      </c>
      <c r="C816" s="0" t="str">
        <f aca="false">IF($A816&lt;&gt;"",d110cc_csv!$D816,"")</f>
        <v/>
      </c>
      <c r="D816" s="0" t="str">
        <f aca="false">IF($A816&lt;&gt;"",d110cc_csv!$E816,"")</f>
        <v/>
      </c>
      <c r="E816" s="0" t="str">
        <f aca="false">IF($A816&lt;&gt;"",d110cc_csv!$F816,"")</f>
        <v/>
      </c>
      <c r="F816" s="0" t="str">
        <f aca="false">IF($A816&lt;&gt;"",IF(MOD($C816,'Project Description'!$B$9)=0,'Project Description'!$B$9,MOD($C816,'Project Description'!$B$9)),"")</f>
        <v/>
      </c>
      <c r="G816" s="0" t="str">
        <f aca="false">IF($A816&lt;&gt;"",IF(MOD($D816,'Project Description'!$B$7)=0,'Project Description'!$B$7,MOD($D816,'Project Description'!$B$7)),"")</f>
        <v/>
      </c>
      <c r="H816" s="0" t="str">
        <f aca="false">IF($A816&lt;&gt;"",IF(MOD($D816,'Project Description'!$B$8)=0,'Project Description'!$B$8,MOD($D816,'Project Description'!$B$8)),"")</f>
        <v/>
      </c>
      <c r="I816" s="0" t="str">
        <f aca="false">IF($A816&lt;&gt;"",ROUNDUP($C816/'Project Description'!$B$9,0),"")</f>
        <v/>
      </c>
      <c r="J816" s="0" t="str">
        <f aca="false">IF($A816&lt;&gt;"",IF(MOD($A816,'Project Description'!$B$19)=0,'Project Description'!$B$19,MOD($A816,'Project Description'!$B$19)),"")</f>
        <v/>
      </c>
      <c r="K816" s="16" t="str">
        <f aca="false">IF($A816&lt;&gt;"",ROUNDUP(D816/'Project Description'!$B$7,0),"")</f>
        <v/>
      </c>
      <c r="L816" s="0" t="str">
        <f aca="false">IF($A816&lt;&gt;"",(K816-1)*'Project Description'!$B$17+I816,"")</f>
        <v/>
      </c>
      <c r="M816" s="0" t="str">
        <f aca="false">IF($A816&lt;&gt;"",($G816-1)*'Project Description'!$B$9+$F816,"")</f>
        <v/>
      </c>
      <c r="N816" s="0" t="str">
        <f aca="false">IF($A816&lt;&gt;"",IF(VLOOKUP($B816,LineNames!$A$2:$C$111,3,0)="Yes",1,0),"")</f>
        <v/>
      </c>
      <c r="O816" s="0" t="str">
        <f aca="false">IF($A816&lt;&gt;"",($H816-1)*'Project Description'!$B$10+$C816,"")</f>
        <v/>
      </c>
    </row>
    <row collapsed="false" customFormat="false" customHeight="true" hidden="false" ht="13.3" outlineLevel="0" r="817">
      <c r="A817" s="0" t="str">
        <f aca="false">IF(d110cc_csv!$A817&lt;&gt;"",d110cc_csv!$A817,"")</f>
        <v/>
      </c>
      <c r="B817" s="0" t="str">
        <f aca="false">IF($A817&lt;&gt;"",d110cc_csv!$C817,"")</f>
        <v/>
      </c>
      <c r="C817" s="0" t="str">
        <f aca="false">IF($A817&lt;&gt;"",d110cc_csv!$D817,"")</f>
        <v/>
      </c>
      <c r="D817" s="0" t="str">
        <f aca="false">IF($A817&lt;&gt;"",d110cc_csv!$E817,"")</f>
        <v/>
      </c>
      <c r="E817" s="0" t="str">
        <f aca="false">IF($A817&lt;&gt;"",d110cc_csv!$F817,"")</f>
        <v/>
      </c>
      <c r="F817" s="0" t="str">
        <f aca="false">IF($A817&lt;&gt;"",IF(MOD($C817,'Project Description'!$B$9)=0,'Project Description'!$B$9,MOD($C817,'Project Description'!$B$9)),"")</f>
        <v/>
      </c>
      <c r="G817" s="0" t="str">
        <f aca="false">IF($A817&lt;&gt;"",IF(MOD($D817,'Project Description'!$B$7)=0,'Project Description'!$B$7,MOD($D817,'Project Description'!$B$7)),"")</f>
        <v/>
      </c>
      <c r="H817" s="0" t="str">
        <f aca="false">IF($A817&lt;&gt;"",IF(MOD($D817,'Project Description'!$B$8)=0,'Project Description'!$B$8,MOD($D817,'Project Description'!$B$8)),"")</f>
        <v/>
      </c>
      <c r="I817" s="0" t="str">
        <f aca="false">IF($A817&lt;&gt;"",ROUNDUP($C817/'Project Description'!$B$9,0),"")</f>
        <v/>
      </c>
      <c r="J817" s="0" t="str">
        <f aca="false">IF($A817&lt;&gt;"",IF(MOD($A817,'Project Description'!$B$19)=0,'Project Description'!$B$19,MOD($A817,'Project Description'!$B$19)),"")</f>
        <v/>
      </c>
      <c r="K817" s="16" t="str">
        <f aca="false">IF($A817&lt;&gt;"",ROUNDUP(D817/'Project Description'!$B$7,0),"")</f>
        <v/>
      </c>
      <c r="L817" s="0" t="str">
        <f aca="false">IF($A817&lt;&gt;"",(K817-1)*'Project Description'!$B$17+I817,"")</f>
        <v/>
      </c>
      <c r="M817" s="0" t="str">
        <f aca="false">IF($A817&lt;&gt;"",($G817-1)*'Project Description'!$B$9+$F817,"")</f>
        <v/>
      </c>
      <c r="N817" s="0" t="str">
        <f aca="false">IF($A817&lt;&gt;"",IF(VLOOKUP($B817,LineNames!$A$2:$C$111,3,0)="Yes",1,0),"")</f>
        <v/>
      </c>
      <c r="O817" s="0" t="str">
        <f aca="false">IF($A817&lt;&gt;"",($H817-1)*'Project Description'!$B$10+$C817,"")</f>
        <v/>
      </c>
    </row>
    <row collapsed="false" customFormat="false" customHeight="true" hidden="false" ht="13.3" outlineLevel="0" r="818">
      <c r="A818" s="0" t="str">
        <f aca="false">IF(d110cc_csv!$A818&lt;&gt;"",d110cc_csv!$A818,"")</f>
        <v/>
      </c>
      <c r="B818" s="0" t="str">
        <f aca="false">IF($A818&lt;&gt;"",d110cc_csv!$C818,"")</f>
        <v/>
      </c>
      <c r="C818" s="0" t="str">
        <f aca="false">IF($A818&lt;&gt;"",d110cc_csv!$D818,"")</f>
        <v/>
      </c>
      <c r="D818" s="0" t="str">
        <f aca="false">IF($A818&lt;&gt;"",d110cc_csv!$E818,"")</f>
        <v/>
      </c>
      <c r="E818" s="0" t="str">
        <f aca="false">IF($A818&lt;&gt;"",d110cc_csv!$F818,"")</f>
        <v/>
      </c>
      <c r="F818" s="0" t="str">
        <f aca="false">IF($A818&lt;&gt;"",IF(MOD($C818,'Project Description'!$B$9)=0,'Project Description'!$B$9,MOD($C818,'Project Description'!$B$9)),"")</f>
        <v/>
      </c>
      <c r="G818" s="0" t="str">
        <f aca="false">IF($A818&lt;&gt;"",IF(MOD($D818,'Project Description'!$B$7)=0,'Project Description'!$B$7,MOD($D818,'Project Description'!$B$7)),"")</f>
        <v/>
      </c>
      <c r="H818" s="0" t="str">
        <f aca="false">IF($A818&lt;&gt;"",IF(MOD($D818,'Project Description'!$B$8)=0,'Project Description'!$B$8,MOD($D818,'Project Description'!$B$8)),"")</f>
        <v/>
      </c>
      <c r="I818" s="0" t="str">
        <f aca="false">IF($A818&lt;&gt;"",ROUNDUP($C818/'Project Description'!$B$9,0),"")</f>
        <v/>
      </c>
      <c r="J818" s="0" t="str">
        <f aca="false">IF($A818&lt;&gt;"",IF(MOD($A818,'Project Description'!$B$19)=0,'Project Description'!$B$19,MOD($A818,'Project Description'!$B$19)),"")</f>
        <v/>
      </c>
      <c r="K818" s="16" t="str">
        <f aca="false">IF($A818&lt;&gt;"",ROUNDUP(D818/'Project Description'!$B$7,0),"")</f>
        <v/>
      </c>
      <c r="L818" s="0" t="str">
        <f aca="false">IF($A818&lt;&gt;"",(K818-1)*'Project Description'!$B$17+I818,"")</f>
        <v/>
      </c>
      <c r="M818" s="0" t="str">
        <f aca="false">IF($A818&lt;&gt;"",($G818-1)*'Project Description'!$B$9+$F818,"")</f>
        <v/>
      </c>
      <c r="N818" s="0" t="str">
        <f aca="false">IF($A818&lt;&gt;"",IF(VLOOKUP($B818,LineNames!$A$2:$C$111,3,0)="Yes",1,0),"")</f>
        <v/>
      </c>
      <c r="O818" s="0" t="str">
        <f aca="false">IF($A818&lt;&gt;"",($H818-1)*'Project Description'!$B$10+$C818,"")</f>
        <v/>
      </c>
    </row>
    <row collapsed="false" customFormat="false" customHeight="true" hidden="false" ht="13.3" outlineLevel="0" r="819">
      <c r="A819" s="0" t="str">
        <f aca="false">IF(d110cc_csv!$A819&lt;&gt;"",d110cc_csv!$A819,"")</f>
        <v/>
      </c>
      <c r="B819" s="0" t="str">
        <f aca="false">IF($A819&lt;&gt;"",d110cc_csv!$C819,"")</f>
        <v/>
      </c>
      <c r="C819" s="0" t="str">
        <f aca="false">IF($A819&lt;&gt;"",d110cc_csv!$D819,"")</f>
        <v/>
      </c>
      <c r="D819" s="0" t="str">
        <f aca="false">IF($A819&lt;&gt;"",d110cc_csv!$E819,"")</f>
        <v/>
      </c>
      <c r="E819" s="0" t="str">
        <f aca="false">IF($A819&lt;&gt;"",d110cc_csv!$F819,"")</f>
        <v/>
      </c>
      <c r="F819" s="0" t="str">
        <f aca="false">IF($A819&lt;&gt;"",IF(MOD($C819,'Project Description'!$B$9)=0,'Project Description'!$B$9,MOD($C819,'Project Description'!$B$9)),"")</f>
        <v/>
      </c>
      <c r="G819" s="0" t="str">
        <f aca="false">IF($A819&lt;&gt;"",IF(MOD($D819,'Project Description'!$B$7)=0,'Project Description'!$B$7,MOD($D819,'Project Description'!$B$7)),"")</f>
        <v/>
      </c>
      <c r="H819" s="0" t="str">
        <f aca="false">IF($A819&lt;&gt;"",IF(MOD($D819,'Project Description'!$B$8)=0,'Project Description'!$B$8,MOD($D819,'Project Description'!$B$8)),"")</f>
        <v/>
      </c>
      <c r="I819" s="0" t="str">
        <f aca="false">IF($A819&lt;&gt;"",ROUNDUP($C819/'Project Description'!$B$9,0),"")</f>
        <v/>
      </c>
      <c r="J819" s="0" t="str">
        <f aca="false">IF($A819&lt;&gt;"",IF(MOD($A819,'Project Description'!$B$19)=0,'Project Description'!$B$19,MOD($A819,'Project Description'!$B$19)),"")</f>
        <v/>
      </c>
      <c r="K819" s="16" t="str">
        <f aca="false">IF($A819&lt;&gt;"",ROUNDUP(D819/'Project Description'!$B$7,0),"")</f>
        <v/>
      </c>
      <c r="L819" s="0" t="str">
        <f aca="false">IF($A819&lt;&gt;"",(K819-1)*'Project Description'!$B$17+I819,"")</f>
        <v/>
      </c>
      <c r="M819" s="0" t="str">
        <f aca="false">IF($A819&lt;&gt;"",($G819-1)*'Project Description'!$B$9+$F819,"")</f>
        <v/>
      </c>
      <c r="N819" s="0" t="str">
        <f aca="false">IF($A819&lt;&gt;"",IF(VLOOKUP($B819,LineNames!$A$2:$C$111,3,0)="Yes",1,0),"")</f>
        <v/>
      </c>
      <c r="O819" s="0" t="str">
        <f aca="false">IF($A819&lt;&gt;"",($H819-1)*'Project Description'!$B$10+$C819,"")</f>
        <v/>
      </c>
    </row>
    <row collapsed="false" customFormat="false" customHeight="true" hidden="false" ht="13.3" outlineLevel="0" r="820">
      <c r="A820" s="0" t="str">
        <f aca="false">IF(d110cc_csv!$A820&lt;&gt;"",d110cc_csv!$A820,"")</f>
        <v/>
      </c>
      <c r="B820" s="0" t="str">
        <f aca="false">IF($A820&lt;&gt;"",d110cc_csv!$C820,"")</f>
        <v/>
      </c>
      <c r="C820" s="0" t="str">
        <f aca="false">IF($A820&lt;&gt;"",d110cc_csv!$D820,"")</f>
        <v/>
      </c>
      <c r="D820" s="0" t="str">
        <f aca="false">IF($A820&lt;&gt;"",d110cc_csv!$E820,"")</f>
        <v/>
      </c>
      <c r="E820" s="0" t="str">
        <f aca="false">IF($A820&lt;&gt;"",d110cc_csv!$F820,"")</f>
        <v/>
      </c>
      <c r="F820" s="0" t="str">
        <f aca="false">IF($A820&lt;&gt;"",IF(MOD($C820,'Project Description'!$B$9)=0,'Project Description'!$B$9,MOD($C820,'Project Description'!$B$9)),"")</f>
        <v/>
      </c>
      <c r="G820" s="0" t="str">
        <f aca="false">IF($A820&lt;&gt;"",IF(MOD($D820,'Project Description'!$B$7)=0,'Project Description'!$B$7,MOD($D820,'Project Description'!$B$7)),"")</f>
        <v/>
      </c>
      <c r="H820" s="0" t="str">
        <f aca="false">IF($A820&lt;&gt;"",IF(MOD($D820,'Project Description'!$B$8)=0,'Project Description'!$B$8,MOD($D820,'Project Description'!$B$8)),"")</f>
        <v/>
      </c>
      <c r="I820" s="0" t="str">
        <f aca="false">IF($A820&lt;&gt;"",ROUNDUP($C820/'Project Description'!$B$9,0),"")</f>
        <v/>
      </c>
      <c r="J820" s="0" t="str">
        <f aca="false">IF($A820&lt;&gt;"",IF(MOD($A820,'Project Description'!$B$19)=0,'Project Description'!$B$19,MOD($A820,'Project Description'!$B$19)),"")</f>
        <v/>
      </c>
      <c r="K820" s="16" t="str">
        <f aca="false">IF($A820&lt;&gt;"",ROUNDUP(D820/'Project Description'!$B$7,0),"")</f>
        <v/>
      </c>
      <c r="L820" s="0" t="str">
        <f aca="false">IF($A820&lt;&gt;"",(K820-1)*'Project Description'!$B$17+I820,"")</f>
        <v/>
      </c>
      <c r="M820" s="0" t="str">
        <f aca="false">IF($A820&lt;&gt;"",($G820-1)*'Project Description'!$B$9+$F820,"")</f>
        <v/>
      </c>
      <c r="N820" s="0" t="str">
        <f aca="false">IF($A820&lt;&gt;"",IF(VLOOKUP($B820,LineNames!$A$2:$C$111,3,0)="Yes",1,0),"")</f>
        <v/>
      </c>
      <c r="O820" s="0" t="str">
        <f aca="false">IF($A820&lt;&gt;"",($H820-1)*'Project Description'!$B$10+$C820,"")</f>
        <v/>
      </c>
    </row>
    <row collapsed="false" customFormat="false" customHeight="true" hidden="false" ht="13.3" outlineLevel="0" r="821">
      <c r="A821" s="0" t="str">
        <f aca="false">IF(d110cc_csv!$A821&lt;&gt;"",d110cc_csv!$A821,"")</f>
        <v/>
      </c>
      <c r="B821" s="0" t="str">
        <f aca="false">IF($A821&lt;&gt;"",d110cc_csv!$C821,"")</f>
        <v/>
      </c>
      <c r="C821" s="0" t="str">
        <f aca="false">IF($A821&lt;&gt;"",d110cc_csv!$D821,"")</f>
        <v/>
      </c>
      <c r="D821" s="0" t="str">
        <f aca="false">IF($A821&lt;&gt;"",d110cc_csv!$E821,"")</f>
        <v/>
      </c>
      <c r="E821" s="0" t="str">
        <f aca="false">IF($A821&lt;&gt;"",d110cc_csv!$F821,"")</f>
        <v/>
      </c>
      <c r="F821" s="0" t="str">
        <f aca="false">IF($A821&lt;&gt;"",IF(MOD($C821,'Project Description'!$B$9)=0,'Project Description'!$B$9,MOD($C821,'Project Description'!$B$9)),"")</f>
        <v/>
      </c>
      <c r="G821" s="0" t="str">
        <f aca="false">IF($A821&lt;&gt;"",IF(MOD($D821,'Project Description'!$B$7)=0,'Project Description'!$B$7,MOD($D821,'Project Description'!$B$7)),"")</f>
        <v/>
      </c>
      <c r="H821" s="0" t="str">
        <f aca="false">IF($A821&lt;&gt;"",IF(MOD($D821,'Project Description'!$B$8)=0,'Project Description'!$B$8,MOD($D821,'Project Description'!$B$8)),"")</f>
        <v/>
      </c>
      <c r="I821" s="0" t="str">
        <f aca="false">IF($A821&lt;&gt;"",ROUNDUP($C821/'Project Description'!$B$9,0),"")</f>
        <v/>
      </c>
      <c r="J821" s="0" t="str">
        <f aca="false">IF($A821&lt;&gt;"",IF(MOD($A821,'Project Description'!$B$19)=0,'Project Description'!$B$19,MOD($A821,'Project Description'!$B$19)),"")</f>
        <v/>
      </c>
      <c r="K821" s="16" t="str">
        <f aca="false">IF($A821&lt;&gt;"",ROUNDUP(D821/'Project Description'!$B$7,0),"")</f>
        <v/>
      </c>
      <c r="L821" s="0" t="str">
        <f aca="false">IF($A821&lt;&gt;"",(K821-1)*'Project Description'!$B$17+I821,"")</f>
        <v/>
      </c>
      <c r="M821" s="0" t="str">
        <f aca="false">IF($A821&lt;&gt;"",($G821-1)*'Project Description'!$B$9+$F821,"")</f>
        <v/>
      </c>
      <c r="N821" s="0" t="str">
        <f aca="false">IF($A821&lt;&gt;"",IF(VLOOKUP($B821,LineNames!$A$2:$C$111,3,0)="Yes",1,0),"")</f>
        <v/>
      </c>
      <c r="O821" s="0" t="str">
        <f aca="false">IF($A821&lt;&gt;"",($H821-1)*'Project Description'!$B$10+$C821,"")</f>
        <v/>
      </c>
    </row>
    <row collapsed="false" customFormat="false" customHeight="true" hidden="false" ht="13.3" outlineLevel="0" r="822">
      <c r="A822" s="0" t="str">
        <f aca="false">IF(d110cc_csv!$A822&lt;&gt;"",d110cc_csv!$A822,"")</f>
        <v/>
      </c>
      <c r="B822" s="0" t="str">
        <f aca="false">IF($A822&lt;&gt;"",d110cc_csv!$C822,"")</f>
        <v/>
      </c>
      <c r="C822" s="0" t="str">
        <f aca="false">IF($A822&lt;&gt;"",d110cc_csv!$D822,"")</f>
        <v/>
      </c>
      <c r="D822" s="0" t="str">
        <f aca="false">IF($A822&lt;&gt;"",d110cc_csv!$E822,"")</f>
        <v/>
      </c>
      <c r="E822" s="0" t="str">
        <f aca="false">IF($A822&lt;&gt;"",d110cc_csv!$F822,"")</f>
        <v/>
      </c>
      <c r="F822" s="0" t="str">
        <f aca="false">IF($A822&lt;&gt;"",IF(MOD($C822,'Project Description'!$B$9)=0,'Project Description'!$B$9,MOD($C822,'Project Description'!$B$9)),"")</f>
        <v/>
      </c>
      <c r="G822" s="0" t="str">
        <f aca="false">IF($A822&lt;&gt;"",IF(MOD($D822,'Project Description'!$B$7)=0,'Project Description'!$B$7,MOD($D822,'Project Description'!$B$7)),"")</f>
        <v/>
      </c>
      <c r="H822" s="0" t="str">
        <f aca="false">IF($A822&lt;&gt;"",IF(MOD($D822,'Project Description'!$B$8)=0,'Project Description'!$B$8,MOD($D822,'Project Description'!$B$8)),"")</f>
        <v/>
      </c>
      <c r="I822" s="0" t="str">
        <f aca="false">IF($A822&lt;&gt;"",ROUNDUP($C822/'Project Description'!$B$9,0),"")</f>
        <v/>
      </c>
      <c r="J822" s="0" t="str">
        <f aca="false">IF($A822&lt;&gt;"",IF(MOD($A822,'Project Description'!$B$19)=0,'Project Description'!$B$19,MOD($A822,'Project Description'!$B$19)),"")</f>
        <v/>
      </c>
      <c r="K822" s="16" t="str">
        <f aca="false">IF($A822&lt;&gt;"",ROUNDUP(D822/'Project Description'!$B$7,0),"")</f>
        <v/>
      </c>
      <c r="L822" s="0" t="str">
        <f aca="false">IF($A822&lt;&gt;"",(K822-1)*'Project Description'!$B$17+I822,"")</f>
        <v/>
      </c>
      <c r="M822" s="0" t="str">
        <f aca="false">IF($A822&lt;&gt;"",($G822-1)*'Project Description'!$B$9+$F822,"")</f>
        <v/>
      </c>
      <c r="N822" s="0" t="str">
        <f aca="false">IF($A822&lt;&gt;"",IF(VLOOKUP($B822,LineNames!$A$2:$C$111,3,0)="Yes",1,0),"")</f>
        <v/>
      </c>
      <c r="O822" s="0" t="str">
        <f aca="false">IF($A822&lt;&gt;"",($H822-1)*'Project Description'!$B$10+$C822,"")</f>
        <v/>
      </c>
    </row>
    <row collapsed="false" customFormat="false" customHeight="true" hidden="false" ht="13.3" outlineLevel="0" r="823">
      <c r="A823" s="0" t="str">
        <f aca="false">IF(d110cc_csv!$A823&lt;&gt;"",d110cc_csv!$A823,"")</f>
        <v/>
      </c>
      <c r="B823" s="0" t="str">
        <f aca="false">IF($A823&lt;&gt;"",d110cc_csv!$C823,"")</f>
        <v/>
      </c>
      <c r="C823" s="0" t="str">
        <f aca="false">IF($A823&lt;&gt;"",d110cc_csv!$D823,"")</f>
        <v/>
      </c>
      <c r="D823" s="0" t="str">
        <f aca="false">IF($A823&lt;&gt;"",d110cc_csv!$E823,"")</f>
        <v/>
      </c>
      <c r="E823" s="0" t="str">
        <f aca="false">IF($A823&lt;&gt;"",d110cc_csv!$F823,"")</f>
        <v/>
      </c>
      <c r="F823" s="0" t="str">
        <f aca="false">IF($A823&lt;&gt;"",IF(MOD($C823,'Project Description'!$B$9)=0,'Project Description'!$B$9,MOD($C823,'Project Description'!$B$9)),"")</f>
        <v/>
      </c>
      <c r="G823" s="0" t="str">
        <f aca="false">IF($A823&lt;&gt;"",IF(MOD($D823,'Project Description'!$B$7)=0,'Project Description'!$B$7,MOD($D823,'Project Description'!$B$7)),"")</f>
        <v/>
      </c>
      <c r="H823" s="0" t="str">
        <f aca="false">IF($A823&lt;&gt;"",IF(MOD($D823,'Project Description'!$B$8)=0,'Project Description'!$B$8,MOD($D823,'Project Description'!$B$8)),"")</f>
        <v/>
      </c>
      <c r="I823" s="0" t="str">
        <f aca="false">IF($A823&lt;&gt;"",ROUNDUP($C823/'Project Description'!$B$9,0),"")</f>
        <v/>
      </c>
      <c r="J823" s="0" t="str">
        <f aca="false">IF($A823&lt;&gt;"",IF(MOD($A823,'Project Description'!$B$19)=0,'Project Description'!$B$19,MOD($A823,'Project Description'!$B$19)),"")</f>
        <v/>
      </c>
      <c r="K823" s="16" t="str">
        <f aca="false">IF($A823&lt;&gt;"",ROUNDUP(D823/'Project Description'!$B$7,0),"")</f>
        <v/>
      </c>
      <c r="L823" s="0" t="str">
        <f aca="false">IF($A823&lt;&gt;"",(K823-1)*'Project Description'!$B$17+I823,"")</f>
        <v/>
      </c>
      <c r="M823" s="0" t="str">
        <f aca="false">IF($A823&lt;&gt;"",($G823-1)*'Project Description'!$B$9+$F823,"")</f>
        <v/>
      </c>
      <c r="N823" s="0" t="str">
        <f aca="false">IF($A823&lt;&gt;"",IF(VLOOKUP($B823,LineNames!$A$2:$C$111,3,0)="Yes",1,0),"")</f>
        <v/>
      </c>
      <c r="O823" s="0" t="str">
        <f aca="false">IF($A823&lt;&gt;"",($H823-1)*'Project Description'!$B$10+$C823,"")</f>
        <v/>
      </c>
    </row>
    <row collapsed="false" customFormat="false" customHeight="true" hidden="false" ht="13.3" outlineLevel="0" r="824">
      <c r="A824" s="0" t="str">
        <f aca="false">IF(d110cc_csv!$A824&lt;&gt;"",d110cc_csv!$A824,"")</f>
        <v/>
      </c>
      <c r="B824" s="0" t="str">
        <f aca="false">IF($A824&lt;&gt;"",d110cc_csv!$C824,"")</f>
        <v/>
      </c>
      <c r="C824" s="0" t="str">
        <f aca="false">IF($A824&lt;&gt;"",d110cc_csv!$D824,"")</f>
        <v/>
      </c>
      <c r="D824" s="0" t="str">
        <f aca="false">IF($A824&lt;&gt;"",d110cc_csv!$E824,"")</f>
        <v/>
      </c>
      <c r="E824" s="0" t="str">
        <f aca="false">IF($A824&lt;&gt;"",d110cc_csv!$F824,"")</f>
        <v/>
      </c>
      <c r="F824" s="0" t="str">
        <f aca="false">IF($A824&lt;&gt;"",IF(MOD($C824,'Project Description'!$B$9)=0,'Project Description'!$B$9,MOD($C824,'Project Description'!$B$9)),"")</f>
        <v/>
      </c>
      <c r="G824" s="0" t="str">
        <f aca="false">IF($A824&lt;&gt;"",IF(MOD($D824,'Project Description'!$B$7)=0,'Project Description'!$B$7,MOD($D824,'Project Description'!$B$7)),"")</f>
        <v/>
      </c>
      <c r="H824" s="0" t="str">
        <f aca="false">IF($A824&lt;&gt;"",IF(MOD($D824,'Project Description'!$B$8)=0,'Project Description'!$B$8,MOD($D824,'Project Description'!$B$8)),"")</f>
        <v/>
      </c>
      <c r="I824" s="0" t="str">
        <f aca="false">IF($A824&lt;&gt;"",ROUNDUP($C824/'Project Description'!$B$9,0),"")</f>
        <v/>
      </c>
      <c r="J824" s="0" t="str">
        <f aca="false">IF($A824&lt;&gt;"",IF(MOD($A824,'Project Description'!$B$19)=0,'Project Description'!$B$19,MOD($A824,'Project Description'!$B$19)),"")</f>
        <v/>
      </c>
      <c r="K824" s="16" t="str">
        <f aca="false">IF($A824&lt;&gt;"",ROUNDUP(D824/'Project Description'!$B$7,0),"")</f>
        <v/>
      </c>
      <c r="L824" s="0" t="str">
        <f aca="false">IF($A824&lt;&gt;"",(K824-1)*'Project Description'!$B$17+I824,"")</f>
        <v/>
      </c>
      <c r="M824" s="0" t="str">
        <f aca="false">IF($A824&lt;&gt;"",($G824-1)*'Project Description'!$B$9+$F824,"")</f>
        <v/>
      </c>
      <c r="N824" s="0" t="str">
        <f aca="false">IF($A824&lt;&gt;"",IF(VLOOKUP($B824,LineNames!$A$2:$C$111,3,0)="Yes",1,0),"")</f>
        <v/>
      </c>
      <c r="O824" s="0" t="str">
        <f aca="false">IF($A824&lt;&gt;"",($H824-1)*'Project Description'!$B$10+$C824,"")</f>
        <v/>
      </c>
    </row>
    <row collapsed="false" customFormat="false" customHeight="true" hidden="false" ht="13.3" outlineLevel="0" r="825">
      <c r="A825" s="0" t="str">
        <f aca="false">IF(d110cc_csv!$A825&lt;&gt;"",d110cc_csv!$A825,"")</f>
        <v/>
      </c>
      <c r="B825" s="0" t="str">
        <f aca="false">IF($A825&lt;&gt;"",d110cc_csv!$C825,"")</f>
        <v/>
      </c>
      <c r="C825" s="0" t="str">
        <f aca="false">IF($A825&lt;&gt;"",d110cc_csv!$D825,"")</f>
        <v/>
      </c>
      <c r="D825" s="0" t="str">
        <f aca="false">IF($A825&lt;&gt;"",d110cc_csv!$E825,"")</f>
        <v/>
      </c>
      <c r="E825" s="0" t="str">
        <f aca="false">IF($A825&lt;&gt;"",d110cc_csv!$F825,"")</f>
        <v/>
      </c>
      <c r="F825" s="0" t="str">
        <f aca="false">IF($A825&lt;&gt;"",IF(MOD($C825,'Project Description'!$B$9)=0,'Project Description'!$B$9,MOD($C825,'Project Description'!$B$9)),"")</f>
        <v/>
      </c>
      <c r="G825" s="0" t="str">
        <f aca="false">IF($A825&lt;&gt;"",IF(MOD($D825,'Project Description'!$B$7)=0,'Project Description'!$B$7,MOD($D825,'Project Description'!$B$7)),"")</f>
        <v/>
      </c>
      <c r="H825" s="0" t="str">
        <f aca="false">IF($A825&lt;&gt;"",IF(MOD($D825,'Project Description'!$B$8)=0,'Project Description'!$B$8,MOD($D825,'Project Description'!$B$8)),"")</f>
        <v/>
      </c>
      <c r="I825" s="0" t="str">
        <f aca="false">IF($A825&lt;&gt;"",ROUNDUP($C825/'Project Description'!$B$9,0),"")</f>
        <v/>
      </c>
      <c r="J825" s="0" t="str">
        <f aca="false">IF($A825&lt;&gt;"",IF(MOD($A825,'Project Description'!$B$19)=0,'Project Description'!$B$19,MOD($A825,'Project Description'!$B$19)),"")</f>
        <v/>
      </c>
      <c r="K825" s="16" t="str">
        <f aca="false">IF($A825&lt;&gt;"",ROUNDUP(D825/'Project Description'!$B$7,0),"")</f>
        <v/>
      </c>
      <c r="L825" s="0" t="str">
        <f aca="false">IF($A825&lt;&gt;"",(K825-1)*'Project Description'!$B$17+I825,"")</f>
        <v/>
      </c>
      <c r="M825" s="0" t="str">
        <f aca="false">IF($A825&lt;&gt;"",($G825-1)*'Project Description'!$B$9+$F825,"")</f>
        <v/>
      </c>
      <c r="N825" s="0" t="str">
        <f aca="false">IF($A825&lt;&gt;"",IF(VLOOKUP($B825,LineNames!$A$2:$C$111,3,0)="Yes",1,0),"")</f>
        <v/>
      </c>
      <c r="O825" s="0" t="str">
        <f aca="false">IF($A825&lt;&gt;"",($H825-1)*'Project Description'!$B$10+$C825,"")</f>
        <v/>
      </c>
    </row>
    <row collapsed="false" customFormat="false" customHeight="true" hidden="false" ht="13.3" outlineLevel="0" r="826">
      <c r="A826" s="0" t="str">
        <f aca="false">IF(d110cc_csv!$A826&lt;&gt;"",d110cc_csv!$A826,"")</f>
        <v/>
      </c>
      <c r="B826" s="0" t="str">
        <f aca="false">IF($A826&lt;&gt;"",d110cc_csv!$C826,"")</f>
        <v/>
      </c>
      <c r="C826" s="0" t="str">
        <f aca="false">IF($A826&lt;&gt;"",d110cc_csv!$D826,"")</f>
        <v/>
      </c>
      <c r="D826" s="0" t="str">
        <f aca="false">IF($A826&lt;&gt;"",d110cc_csv!$E826,"")</f>
        <v/>
      </c>
      <c r="E826" s="0" t="str">
        <f aca="false">IF($A826&lt;&gt;"",d110cc_csv!$F826,"")</f>
        <v/>
      </c>
      <c r="F826" s="0" t="str">
        <f aca="false">IF($A826&lt;&gt;"",IF(MOD($C826,'Project Description'!$B$9)=0,'Project Description'!$B$9,MOD($C826,'Project Description'!$B$9)),"")</f>
        <v/>
      </c>
      <c r="G826" s="0" t="str">
        <f aca="false">IF($A826&lt;&gt;"",IF(MOD($D826,'Project Description'!$B$7)=0,'Project Description'!$B$7,MOD($D826,'Project Description'!$B$7)),"")</f>
        <v/>
      </c>
      <c r="H826" s="0" t="str">
        <f aca="false">IF($A826&lt;&gt;"",IF(MOD($D826,'Project Description'!$B$8)=0,'Project Description'!$B$8,MOD($D826,'Project Description'!$B$8)),"")</f>
        <v/>
      </c>
      <c r="I826" s="0" t="str">
        <f aca="false">IF($A826&lt;&gt;"",ROUNDUP($C826/'Project Description'!$B$9,0),"")</f>
        <v/>
      </c>
      <c r="J826" s="0" t="str">
        <f aca="false">IF($A826&lt;&gt;"",IF(MOD($A826,'Project Description'!$B$19)=0,'Project Description'!$B$19,MOD($A826,'Project Description'!$B$19)),"")</f>
        <v/>
      </c>
      <c r="K826" s="16" t="str">
        <f aca="false">IF($A826&lt;&gt;"",ROUNDUP(D826/'Project Description'!$B$7,0),"")</f>
        <v/>
      </c>
      <c r="L826" s="0" t="str">
        <f aca="false">IF($A826&lt;&gt;"",(K826-1)*'Project Description'!$B$17+I826,"")</f>
        <v/>
      </c>
      <c r="M826" s="0" t="str">
        <f aca="false">IF($A826&lt;&gt;"",($G826-1)*'Project Description'!$B$9+$F826,"")</f>
        <v/>
      </c>
      <c r="N826" s="0" t="str">
        <f aca="false">IF($A826&lt;&gt;"",IF(VLOOKUP($B826,LineNames!$A$2:$C$111,3,0)="Yes",1,0),"")</f>
        <v/>
      </c>
      <c r="O826" s="0" t="str">
        <f aca="false">IF($A826&lt;&gt;"",($H826-1)*'Project Description'!$B$10+$C826,"")</f>
        <v/>
      </c>
    </row>
    <row collapsed="false" customFormat="false" customHeight="true" hidden="false" ht="13.3" outlineLevel="0" r="827">
      <c r="A827" s="0" t="str">
        <f aca="false">IF(d110cc_csv!$A827&lt;&gt;"",d110cc_csv!$A827,"")</f>
        <v/>
      </c>
      <c r="B827" s="0" t="str">
        <f aca="false">IF($A827&lt;&gt;"",d110cc_csv!$C827,"")</f>
        <v/>
      </c>
      <c r="C827" s="0" t="str">
        <f aca="false">IF($A827&lt;&gt;"",d110cc_csv!$D827,"")</f>
        <v/>
      </c>
      <c r="D827" s="0" t="str">
        <f aca="false">IF($A827&lt;&gt;"",d110cc_csv!$E827,"")</f>
        <v/>
      </c>
      <c r="E827" s="0" t="str">
        <f aca="false">IF($A827&lt;&gt;"",d110cc_csv!$F827,"")</f>
        <v/>
      </c>
      <c r="F827" s="0" t="str">
        <f aca="false">IF($A827&lt;&gt;"",IF(MOD($C827,'Project Description'!$B$9)=0,'Project Description'!$B$9,MOD($C827,'Project Description'!$B$9)),"")</f>
        <v/>
      </c>
      <c r="G827" s="0" t="str">
        <f aca="false">IF($A827&lt;&gt;"",IF(MOD($D827,'Project Description'!$B$7)=0,'Project Description'!$B$7,MOD($D827,'Project Description'!$B$7)),"")</f>
        <v/>
      </c>
      <c r="H827" s="0" t="str">
        <f aca="false">IF($A827&lt;&gt;"",IF(MOD($D827,'Project Description'!$B$8)=0,'Project Description'!$B$8,MOD($D827,'Project Description'!$B$8)),"")</f>
        <v/>
      </c>
      <c r="I827" s="0" t="str">
        <f aca="false">IF($A827&lt;&gt;"",ROUNDUP($C827/'Project Description'!$B$9,0),"")</f>
        <v/>
      </c>
      <c r="J827" s="0" t="str">
        <f aca="false">IF($A827&lt;&gt;"",IF(MOD($A827,'Project Description'!$B$19)=0,'Project Description'!$B$19,MOD($A827,'Project Description'!$B$19)),"")</f>
        <v/>
      </c>
      <c r="K827" s="16" t="str">
        <f aca="false">IF($A827&lt;&gt;"",ROUNDUP(D827/'Project Description'!$B$7,0),"")</f>
        <v/>
      </c>
      <c r="L827" s="0" t="str">
        <f aca="false">IF($A827&lt;&gt;"",(K827-1)*'Project Description'!$B$17+I827,"")</f>
        <v/>
      </c>
      <c r="M827" s="0" t="str">
        <f aca="false">IF($A827&lt;&gt;"",($G827-1)*'Project Description'!$B$9+$F827,"")</f>
        <v/>
      </c>
      <c r="N827" s="0" t="str">
        <f aca="false">IF($A827&lt;&gt;"",IF(VLOOKUP($B827,LineNames!$A$2:$C$111,3,0)="Yes",1,0),"")</f>
        <v/>
      </c>
      <c r="O827" s="0" t="str">
        <f aca="false">IF($A827&lt;&gt;"",($H827-1)*'Project Description'!$B$10+$C827,"")</f>
        <v/>
      </c>
    </row>
    <row collapsed="false" customFormat="false" customHeight="true" hidden="false" ht="13.3" outlineLevel="0" r="828">
      <c r="A828" s="0" t="str">
        <f aca="false">IF(d110cc_csv!$A828&lt;&gt;"",d110cc_csv!$A828,"")</f>
        <v/>
      </c>
      <c r="B828" s="0" t="str">
        <f aca="false">IF($A828&lt;&gt;"",d110cc_csv!$C828,"")</f>
        <v/>
      </c>
      <c r="C828" s="0" t="str">
        <f aca="false">IF($A828&lt;&gt;"",d110cc_csv!$D828,"")</f>
        <v/>
      </c>
      <c r="D828" s="0" t="str">
        <f aca="false">IF($A828&lt;&gt;"",d110cc_csv!$E828,"")</f>
        <v/>
      </c>
      <c r="E828" s="0" t="str">
        <f aca="false">IF($A828&lt;&gt;"",d110cc_csv!$F828,"")</f>
        <v/>
      </c>
      <c r="F828" s="0" t="str">
        <f aca="false">IF($A828&lt;&gt;"",IF(MOD($C828,'Project Description'!$B$9)=0,'Project Description'!$B$9,MOD($C828,'Project Description'!$B$9)),"")</f>
        <v/>
      </c>
      <c r="G828" s="0" t="str">
        <f aca="false">IF($A828&lt;&gt;"",IF(MOD($D828,'Project Description'!$B$7)=0,'Project Description'!$B$7,MOD($D828,'Project Description'!$B$7)),"")</f>
        <v/>
      </c>
      <c r="H828" s="0" t="str">
        <f aca="false">IF($A828&lt;&gt;"",IF(MOD($D828,'Project Description'!$B$8)=0,'Project Description'!$B$8,MOD($D828,'Project Description'!$B$8)),"")</f>
        <v/>
      </c>
      <c r="I828" s="0" t="str">
        <f aca="false">IF($A828&lt;&gt;"",ROUNDUP($C828/'Project Description'!$B$9,0),"")</f>
        <v/>
      </c>
      <c r="J828" s="0" t="str">
        <f aca="false">IF($A828&lt;&gt;"",IF(MOD($A828,'Project Description'!$B$19)=0,'Project Description'!$B$19,MOD($A828,'Project Description'!$B$19)),"")</f>
        <v/>
      </c>
      <c r="K828" s="16" t="str">
        <f aca="false">IF($A828&lt;&gt;"",ROUNDUP(D828/'Project Description'!$B$7,0),"")</f>
        <v/>
      </c>
      <c r="L828" s="0" t="str">
        <f aca="false">IF($A828&lt;&gt;"",(K828-1)*'Project Description'!$B$17+I828,"")</f>
        <v/>
      </c>
      <c r="M828" s="0" t="str">
        <f aca="false">IF($A828&lt;&gt;"",($G828-1)*'Project Description'!$B$9+$F828,"")</f>
        <v/>
      </c>
      <c r="N828" s="0" t="str">
        <f aca="false">IF($A828&lt;&gt;"",IF(VLOOKUP($B828,LineNames!$A$2:$C$111,3,0)="Yes",1,0),"")</f>
        <v/>
      </c>
      <c r="O828" s="0" t="str">
        <f aca="false">IF($A828&lt;&gt;"",($H828-1)*'Project Description'!$B$10+$C828,"")</f>
        <v/>
      </c>
    </row>
    <row collapsed="false" customFormat="false" customHeight="true" hidden="false" ht="13.3" outlineLevel="0" r="829">
      <c r="A829" s="0" t="str">
        <f aca="false">IF(d110cc_csv!$A829&lt;&gt;"",d110cc_csv!$A829,"")</f>
        <v/>
      </c>
      <c r="B829" s="0" t="str">
        <f aca="false">IF($A829&lt;&gt;"",d110cc_csv!$C829,"")</f>
        <v/>
      </c>
      <c r="C829" s="0" t="str">
        <f aca="false">IF($A829&lt;&gt;"",d110cc_csv!$D829,"")</f>
        <v/>
      </c>
      <c r="D829" s="0" t="str">
        <f aca="false">IF($A829&lt;&gt;"",d110cc_csv!$E829,"")</f>
        <v/>
      </c>
      <c r="E829" s="0" t="str">
        <f aca="false">IF($A829&lt;&gt;"",d110cc_csv!$F829,"")</f>
        <v/>
      </c>
      <c r="F829" s="0" t="str">
        <f aca="false">IF($A829&lt;&gt;"",IF(MOD($C829,'Project Description'!$B$9)=0,'Project Description'!$B$9,MOD($C829,'Project Description'!$B$9)),"")</f>
        <v/>
      </c>
      <c r="G829" s="0" t="str">
        <f aca="false">IF($A829&lt;&gt;"",IF(MOD($D829,'Project Description'!$B$7)=0,'Project Description'!$B$7,MOD($D829,'Project Description'!$B$7)),"")</f>
        <v/>
      </c>
      <c r="H829" s="0" t="str">
        <f aca="false">IF($A829&lt;&gt;"",IF(MOD($D829,'Project Description'!$B$8)=0,'Project Description'!$B$8,MOD($D829,'Project Description'!$B$8)),"")</f>
        <v/>
      </c>
      <c r="I829" s="0" t="str">
        <f aca="false">IF($A829&lt;&gt;"",ROUNDUP($C829/'Project Description'!$B$9,0),"")</f>
        <v/>
      </c>
      <c r="J829" s="0" t="str">
        <f aca="false">IF($A829&lt;&gt;"",IF(MOD($A829,'Project Description'!$B$19)=0,'Project Description'!$B$19,MOD($A829,'Project Description'!$B$19)),"")</f>
        <v/>
      </c>
      <c r="K829" s="16" t="str">
        <f aca="false">IF($A829&lt;&gt;"",ROUNDUP(D829/'Project Description'!$B$7,0),"")</f>
        <v/>
      </c>
      <c r="L829" s="0" t="str">
        <f aca="false">IF($A829&lt;&gt;"",(K829-1)*'Project Description'!$B$17+I829,"")</f>
        <v/>
      </c>
      <c r="M829" s="0" t="str">
        <f aca="false">IF($A829&lt;&gt;"",($G829-1)*'Project Description'!$B$9+$F829,"")</f>
        <v/>
      </c>
      <c r="N829" s="0" t="str">
        <f aca="false">IF($A829&lt;&gt;"",IF(VLOOKUP($B829,LineNames!$A$2:$C$111,3,0)="Yes",1,0),"")</f>
        <v/>
      </c>
      <c r="O829" s="0" t="str">
        <f aca="false">IF($A829&lt;&gt;"",($H829-1)*'Project Description'!$B$10+$C829,"")</f>
        <v/>
      </c>
    </row>
    <row collapsed="false" customFormat="false" customHeight="true" hidden="false" ht="13.3" outlineLevel="0" r="830">
      <c r="A830" s="0" t="str">
        <f aca="false">IF(d110cc_csv!$A830&lt;&gt;"",d110cc_csv!$A830,"")</f>
        <v/>
      </c>
      <c r="B830" s="0" t="str">
        <f aca="false">IF($A830&lt;&gt;"",d110cc_csv!$C830,"")</f>
        <v/>
      </c>
      <c r="C830" s="0" t="str">
        <f aca="false">IF($A830&lt;&gt;"",d110cc_csv!$D830,"")</f>
        <v/>
      </c>
      <c r="D830" s="0" t="str">
        <f aca="false">IF($A830&lt;&gt;"",d110cc_csv!$E830,"")</f>
        <v/>
      </c>
      <c r="E830" s="0" t="str">
        <f aca="false">IF($A830&lt;&gt;"",d110cc_csv!$F830,"")</f>
        <v/>
      </c>
      <c r="F830" s="0" t="str">
        <f aca="false">IF($A830&lt;&gt;"",IF(MOD($C830,'Project Description'!$B$9)=0,'Project Description'!$B$9,MOD($C830,'Project Description'!$B$9)),"")</f>
        <v/>
      </c>
      <c r="G830" s="0" t="str">
        <f aca="false">IF($A830&lt;&gt;"",IF(MOD($D830,'Project Description'!$B$7)=0,'Project Description'!$B$7,MOD($D830,'Project Description'!$B$7)),"")</f>
        <v/>
      </c>
      <c r="H830" s="0" t="str">
        <f aca="false">IF($A830&lt;&gt;"",IF(MOD($D830,'Project Description'!$B$8)=0,'Project Description'!$B$8,MOD($D830,'Project Description'!$B$8)),"")</f>
        <v/>
      </c>
      <c r="I830" s="0" t="str">
        <f aca="false">IF($A830&lt;&gt;"",ROUNDUP($C830/'Project Description'!$B$9,0),"")</f>
        <v/>
      </c>
      <c r="J830" s="0" t="str">
        <f aca="false">IF($A830&lt;&gt;"",IF(MOD($A830,'Project Description'!$B$19)=0,'Project Description'!$B$19,MOD($A830,'Project Description'!$B$19)),"")</f>
        <v/>
      </c>
      <c r="K830" s="16" t="str">
        <f aca="false">IF($A830&lt;&gt;"",ROUNDUP(D830/'Project Description'!$B$7,0),"")</f>
        <v/>
      </c>
      <c r="L830" s="0" t="str">
        <f aca="false">IF($A830&lt;&gt;"",(K830-1)*'Project Description'!$B$17+I830,"")</f>
        <v/>
      </c>
      <c r="M830" s="0" t="str">
        <f aca="false">IF($A830&lt;&gt;"",($G830-1)*'Project Description'!$B$9+$F830,"")</f>
        <v/>
      </c>
      <c r="N830" s="0" t="str">
        <f aca="false">IF($A830&lt;&gt;"",IF(VLOOKUP($B830,LineNames!$A$2:$C$111,3,0)="Yes",1,0),"")</f>
        <v/>
      </c>
      <c r="O830" s="0" t="str">
        <f aca="false">IF($A830&lt;&gt;"",($H830-1)*'Project Description'!$B$10+$C830,"")</f>
        <v/>
      </c>
    </row>
    <row collapsed="false" customFormat="false" customHeight="true" hidden="false" ht="13.3" outlineLevel="0" r="831">
      <c r="A831" s="0" t="str">
        <f aca="false">IF(d110cc_csv!$A831&lt;&gt;"",d110cc_csv!$A831,"")</f>
        <v/>
      </c>
      <c r="B831" s="0" t="str">
        <f aca="false">IF($A831&lt;&gt;"",d110cc_csv!$C831,"")</f>
        <v/>
      </c>
      <c r="C831" s="0" t="str">
        <f aca="false">IF($A831&lt;&gt;"",d110cc_csv!$D831,"")</f>
        <v/>
      </c>
      <c r="D831" s="0" t="str">
        <f aca="false">IF($A831&lt;&gt;"",d110cc_csv!$E831,"")</f>
        <v/>
      </c>
      <c r="E831" s="0" t="str">
        <f aca="false">IF($A831&lt;&gt;"",d110cc_csv!$F831,"")</f>
        <v/>
      </c>
      <c r="F831" s="0" t="str">
        <f aca="false">IF($A831&lt;&gt;"",IF(MOD($C831,'Project Description'!$B$9)=0,'Project Description'!$B$9,MOD($C831,'Project Description'!$B$9)),"")</f>
        <v/>
      </c>
      <c r="G831" s="0" t="str">
        <f aca="false">IF($A831&lt;&gt;"",IF(MOD($D831,'Project Description'!$B$7)=0,'Project Description'!$B$7,MOD($D831,'Project Description'!$B$7)),"")</f>
        <v/>
      </c>
      <c r="H831" s="0" t="str">
        <f aca="false">IF($A831&lt;&gt;"",IF(MOD($D831,'Project Description'!$B$8)=0,'Project Description'!$B$8,MOD($D831,'Project Description'!$B$8)),"")</f>
        <v/>
      </c>
      <c r="I831" s="0" t="str">
        <f aca="false">IF($A831&lt;&gt;"",ROUNDUP($C831/'Project Description'!$B$9,0),"")</f>
        <v/>
      </c>
      <c r="J831" s="0" t="str">
        <f aca="false">IF($A831&lt;&gt;"",IF(MOD($A831,'Project Description'!$B$19)=0,'Project Description'!$B$19,MOD($A831,'Project Description'!$B$19)),"")</f>
        <v/>
      </c>
      <c r="K831" s="16" t="str">
        <f aca="false">IF($A831&lt;&gt;"",ROUNDUP(D831/'Project Description'!$B$7,0),"")</f>
        <v/>
      </c>
      <c r="L831" s="0" t="str">
        <f aca="false">IF($A831&lt;&gt;"",(K831-1)*'Project Description'!$B$17+I831,"")</f>
        <v/>
      </c>
      <c r="M831" s="0" t="str">
        <f aca="false">IF($A831&lt;&gt;"",($G831-1)*'Project Description'!$B$9+$F831,"")</f>
        <v/>
      </c>
      <c r="N831" s="0" t="str">
        <f aca="false">IF($A831&lt;&gt;"",IF(VLOOKUP($B831,LineNames!$A$2:$C$111,3,0)="Yes",1,0),"")</f>
        <v/>
      </c>
      <c r="O831" s="0" t="str">
        <f aca="false">IF($A831&lt;&gt;"",($H831-1)*'Project Description'!$B$10+$C831,"")</f>
        <v/>
      </c>
    </row>
    <row collapsed="false" customFormat="false" customHeight="true" hidden="false" ht="13.3" outlineLevel="0" r="832">
      <c r="A832" s="0" t="str">
        <f aca="false">IF(d110cc_csv!$A832&lt;&gt;"",d110cc_csv!$A832,"")</f>
        <v/>
      </c>
      <c r="B832" s="0" t="str">
        <f aca="false">IF($A832&lt;&gt;"",d110cc_csv!$C832,"")</f>
        <v/>
      </c>
      <c r="C832" s="0" t="str">
        <f aca="false">IF($A832&lt;&gt;"",d110cc_csv!$D832,"")</f>
        <v/>
      </c>
      <c r="D832" s="0" t="str">
        <f aca="false">IF($A832&lt;&gt;"",d110cc_csv!$E832,"")</f>
        <v/>
      </c>
      <c r="E832" s="0" t="str">
        <f aca="false">IF($A832&lt;&gt;"",d110cc_csv!$F832,"")</f>
        <v/>
      </c>
      <c r="F832" s="0" t="str">
        <f aca="false">IF($A832&lt;&gt;"",IF(MOD($C832,'Project Description'!$B$9)=0,'Project Description'!$B$9,MOD($C832,'Project Description'!$B$9)),"")</f>
        <v/>
      </c>
      <c r="G832" s="0" t="str">
        <f aca="false">IF($A832&lt;&gt;"",IF(MOD($D832,'Project Description'!$B$7)=0,'Project Description'!$B$7,MOD($D832,'Project Description'!$B$7)),"")</f>
        <v/>
      </c>
      <c r="H832" s="0" t="str">
        <f aca="false">IF($A832&lt;&gt;"",IF(MOD($D832,'Project Description'!$B$8)=0,'Project Description'!$B$8,MOD($D832,'Project Description'!$B$8)),"")</f>
        <v/>
      </c>
      <c r="I832" s="0" t="str">
        <f aca="false">IF($A832&lt;&gt;"",ROUNDUP($C832/'Project Description'!$B$9,0),"")</f>
        <v/>
      </c>
      <c r="J832" s="0" t="str">
        <f aca="false">IF($A832&lt;&gt;"",IF(MOD($A832,'Project Description'!$B$19)=0,'Project Description'!$B$19,MOD($A832,'Project Description'!$B$19)),"")</f>
        <v/>
      </c>
      <c r="K832" s="16" t="str">
        <f aca="false">IF($A832&lt;&gt;"",ROUNDUP(D832/'Project Description'!$B$7,0),"")</f>
        <v/>
      </c>
      <c r="L832" s="0" t="str">
        <f aca="false">IF($A832&lt;&gt;"",(K832-1)*'Project Description'!$B$17+I832,"")</f>
        <v/>
      </c>
      <c r="M832" s="0" t="str">
        <f aca="false">IF($A832&lt;&gt;"",($G832-1)*'Project Description'!$B$9+$F832,"")</f>
        <v/>
      </c>
      <c r="N832" s="0" t="str">
        <f aca="false">IF($A832&lt;&gt;"",IF(VLOOKUP($B832,LineNames!$A$2:$C$111,3,0)="Yes",1,0),"")</f>
        <v/>
      </c>
      <c r="O832" s="0" t="str">
        <f aca="false">IF($A832&lt;&gt;"",($H832-1)*'Project Description'!$B$10+$C832,"")</f>
        <v/>
      </c>
    </row>
    <row collapsed="false" customFormat="false" customHeight="true" hidden="false" ht="13.3" outlineLevel="0" r="833">
      <c r="A833" s="0" t="str">
        <f aca="false">IF(d110cc_csv!$A833&lt;&gt;"",d110cc_csv!$A833,"")</f>
        <v/>
      </c>
      <c r="B833" s="0" t="str">
        <f aca="false">IF($A833&lt;&gt;"",d110cc_csv!$C833,"")</f>
        <v/>
      </c>
      <c r="C833" s="0" t="str">
        <f aca="false">IF($A833&lt;&gt;"",d110cc_csv!$D833,"")</f>
        <v/>
      </c>
      <c r="D833" s="0" t="str">
        <f aca="false">IF($A833&lt;&gt;"",d110cc_csv!$E833,"")</f>
        <v/>
      </c>
      <c r="E833" s="0" t="str">
        <f aca="false">IF($A833&lt;&gt;"",d110cc_csv!$F833,"")</f>
        <v/>
      </c>
      <c r="F833" s="0" t="str">
        <f aca="false">IF($A833&lt;&gt;"",IF(MOD($C833,'Project Description'!$B$9)=0,'Project Description'!$B$9,MOD($C833,'Project Description'!$B$9)),"")</f>
        <v/>
      </c>
      <c r="G833" s="0" t="str">
        <f aca="false">IF($A833&lt;&gt;"",IF(MOD($D833,'Project Description'!$B$7)=0,'Project Description'!$B$7,MOD($D833,'Project Description'!$B$7)),"")</f>
        <v/>
      </c>
      <c r="H833" s="0" t="str">
        <f aca="false">IF($A833&lt;&gt;"",IF(MOD($D833,'Project Description'!$B$8)=0,'Project Description'!$B$8,MOD($D833,'Project Description'!$B$8)),"")</f>
        <v/>
      </c>
      <c r="I833" s="0" t="str">
        <f aca="false">IF($A833&lt;&gt;"",ROUNDUP($C833/'Project Description'!$B$9,0),"")</f>
        <v/>
      </c>
      <c r="J833" s="0" t="str">
        <f aca="false">IF($A833&lt;&gt;"",IF(MOD($A833,'Project Description'!$B$19)=0,'Project Description'!$B$19,MOD($A833,'Project Description'!$B$19)),"")</f>
        <v/>
      </c>
      <c r="K833" s="16" t="str">
        <f aca="false">IF($A833&lt;&gt;"",ROUNDUP(D833/'Project Description'!$B$7,0),"")</f>
        <v/>
      </c>
      <c r="L833" s="0" t="str">
        <f aca="false">IF($A833&lt;&gt;"",(K833-1)*'Project Description'!$B$17+I833,"")</f>
        <v/>
      </c>
      <c r="M833" s="0" t="str">
        <f aca="false">IF($A833&lt;&gt;"",($G833-1)*'Project Description'!$B$9+$F833,"")</f>
        <v/>
      </c>
      <c r="N833" s="0" t="str">
        <f aca="false">IF($A833&lt;&gt;"",IF(VLOOKUP($B833,LineNames!$A$2:$C$111,3,0)="Yes",1,0),"")</f>
        <v/>
      </c>
      <c r="O833" s="0" t="str">
        <f aca="false">IF($A833&lt;&gt;"",($H833-1)*'Project Description'!$B$10+$C833,"")</f>
        <v/>
      </c>
    </row>
    <row collapsed="false" customFormat="false" customHeight="true" hidden="false" ht="13.3" outlineLevel="0" r="834">
      <c r="A834" s="0" t="str">
        <f aca="false">IF(d110cc_csv!$A834&lt;&gt;"",d110cc_csv!$A834,"")</f>
        <v/>
      </c>
      <c r="B834" s="0" t="str">
        <f aca="false">IF($A834&lt;&gt;"",d110cc_csv!$C834,"")</f>
        <v/>
      </c>
      <c r="C834" s="0" t="str">
        <f aca="false">IF($A834&lt;&gt;"",d110cc_csv!$D834,"")</f>
        <v/>
      </c>
      <c r="D834" s="0" t="str">
        <f aca="false">IF($A834&lt;&gt;"",d110cc_csv!$E834,"")</f>
        <v/>
      </c>
      <c r="E834" s="0" t="str">
        <f aca="false">IF($A834&lt;&gt;"",d110cc_csv!$F834,"")</f>
        <v/>
      </c>
      <c r="F834" s="0" t="str">
        <f aca="false">IF($A834&lt;&gt;"",IF(MOD($C834,'Project Description'!$B$9)=0,'Project Description'!$B$9,MOD($C834,'Project Description'!$B$9)),"")</f>
        <v/>
      </c>
      <c r="G834" s="0" t="str">
        <f aca="false">IF($A834&lt;&gt;"",IF(MOD($D834,'Project Description'!$B$7)=0,'Project Description'!$B$7,MOD($D834,'Project Description'!$B$7)),"")</f>
        <v/>
      </c>
      <c r="H834" s="0" t="str">
        <f aca="false">IF($A834&lt;&gt;"",IF(MOD($D834,'Project Description'!$B$8)=0,'Project Description'!$B$8,MOD($D834,'Project Description'!$B$8)),"")</f>
        <v/>
      </c>
      <c r="I834" s="0" t="str">
        <f aca="false">IF($A834&lt;&gt;"",ROUNDUP($C834/'Project Description'!$B$9,0),"")</f>
        <v/>
      </c>
      <c r="J834" s="0" t="str">
        <f aca="false">IF($A834&lt;&gt;"",IF(MOD($A834,'Project Description'!$B$19)=0,'Project Description'!$B$19,MOD($A834,'Project Description'!$B$19)),"")</f>
        <v/>
      </c>
      <c r="K834" s="16" t="str">
        <f aca="false">IF($A834&lt;&gt;"",ROUNDUP(D834/'Project Description'!$B$7,0),"")</f>
        <v/>
      </c>
      <c r="L834" s="0" t="str">
        <f aca="false">IF($A834&lt;&gt;"",(K834-1)*'Project Description'!$B$17+I834,"")</f>
        <v/>
      </c>
      <c r="M834" s="0" t="str">
        <f aca="false">IF($A834&lt;&gt;"",($G834-1)*'Project Description'!$B$9+$F834,"")</f>
        <v/>
      </c>
      <c r="N834" s="0" t="str">
        <f aca="false">IF($A834&lt;&gt;"",IF(VLOOKUP($B834,LineNames!$A$2:$C$111,3,0)="Yes",1,0),"")</f>
        <v/>
      </c>
      <c r="O834" s="0" t="str">
        <f aca="false">IF($A834&lt;&gt;"",($H834-1)*'Project Description'!$B$10+$C834,"")</f>
        <v/>
      </c>
    </row>
    <row collapsed="false" customFormat="false" customHeight="true" hidden="false" ht="13.3" outlineLevel="0" r="835">
      <c r="A835" s="0" t="str">
        <f aca="false">IF(d110cc_csv!$A835&lt;&gt;"",d110cc_csv!$A835,"")</f>
        <v/>
      </c>
      <c r="B835" s="0" t="str">
        <f aca="false">IF($A835&lt;&gt;"",d110cc_csv!$C835,"")</f>
        <v/>
      </c>
      <c r="C835" s="0" t="str">
        <f aca="false">IF($A835&lt;&gt;"",d110cc_csv!$D835,"")</f>
        <v/>
      </c>
      <c r="D835" s="0" t="str">
        <f aca="false">IF($A835&lt;&gt;"",d110cc_csv!$E835,"")</f>
        <v/>
      </c>
      <c r="E835" s="0" t="str">
        <f aca="false">IF($A835&lt;&gt;"",d110cc_csv!$F835,"")</f>
        <v/>
      </c>
      <c r="F835" s="0" t="str">
        <f aca="false">IF($A835&lt;&gt;"",IF(MOD($C835,'Project Description'!$B$9)=0,'Project Description'!$B$9,MOD($C835,'Project Description'!$B$9)),"")</f>
        <v/>
      </c>
      <c r="G835" s="0" t="str">
        <f aca="false">IF($A835&lt;&gt;"",IF(MOD($D835,'Project Description'!$B$7)=0,'Project Description'!$B$7,MOD($D835,'Project Description'!$B$7)),"")</f>
        <v/>
      </c>
      <c r="H835" s="0" t="str">
        <f aca="false">IF($A835&lt;&gt;"",IF(MOD($D835,'Project Description'!$B$8)=0,'Project Description'!$B$8,MOD($D835,'Project Description'!$B$8)),"")</f>
        <v/>
      </c>
      <c r="I835" s="0" t="str">
        <f aca="false">IF($A835&lt;&gt;"",ROUNDUP($C835/'Project Description'!$B$9,0),"")</f>
        <v/>
      </c>
      <c r="J835" s="0" t="str">
        <f aca="false">IF($A835&lt;&gt;"",IF(MOD($A835,'Project Description'!$B$19)=0,'Project Description'!$B$19,MOD($A835,'Project Description'!$B$19)),"")</f>
        <v/>
      </c>
      <c r="K835" s="16" t="str">
        <f aca="false">IF($A835&lt;&gt;"",ROUNDUP(D835/'Project Description'!$B$7,0),"")</f>
        <v/>
      </c>
      <c r="L835" s="0" t="str">
        <f aca="false">IF($A835&lt;&gt;"",(K835-1)*'Project Description'!$B$17+I835,"")</f>
        <v/>
      </c>
      <c r="M835" s="0" t="str">
        <f aca="false">IF($A835&lt;&gt;"",($G835-1)*'Project Description'!$B$9+$F835,"")</f>
        <v/>
      </c>
      <c r="N835" s="0" t="str">
        <f aca="false">IF($A835&lt;&gt;"",IF(VLOOKUP($B835,LineNames!$A$2:$C$111,3,0)="Yes",1,0),"")</f>
        <v/>
      </c>
      <c r="O835" s="0" t="str">
        <f aca="false">IF($A835&lt;&gt;"",($H835-1)*'Project Description'!$B$10+$C835,"")</f>
        <v/>
      </c>
    </row>
    <row collapsed="false" customFormat="false" customHeight="true" hidden="false" ht="13.3" outlineLevel="0" r="836">
      <c r="A836" s="0" t="str">
        <f aca="false">IF(d110cc_csv!$A836&lt;&gt;"",d110cc_csv!$A836,"")</f>
        <v/>
      </c>
      <c r="B836" s="0" t="str">
        <f aca="false">IF($A836&lt;&gt;"",d110cc_csv!$C836,"")</f>
        <v/>
      </c>
      <c r="C836" s="0" t="str">
        <f aca="false">IF($A836&lt;&gt;"",d110cc_csv!$D836,"")</f>
        <v/>
      </c>
      <c r="D836" s="0" t="str">
        <f aca="false">IF($A836&lt;&gt;"",d110cc_csv!$E836,"")</f>
        <v/>
      </c>
      <c r="E836" s="0" t="str">
        <f aca="false">IF($A836&lt;&gt;"",d110cc_csv!$F836,"")</f>
        <v/>
      </c>
      <c r="F836" s="0" t="str">
        <f aca="false">IF($A836&lt;&gt;"",IF(MOD($C836,'Project Description'!$B$9)=0,'Project Description'!$B$9,MOD($C836,'Project Description'!$B$9)),"")</f>
        <v/>
      </c>
      <c r="G836" s="0" t="str">
        <f aca="false">IF($A836&lt;&gt;"",IF(MOD($D836,'Project Description'!$B$7)=0,'Project Description'!$B$7,MOD($D836,'Project Description'!$B$7)),"")</f>
        <v/>
      </c>
      <c r="H836" s="0" t="str">
        <f aca="false">IF($A836&lt;&gt;"",IF(MOD($D836,'Project Description'!$B$8)=0,'Project Description'!$B$8,MOD($D836,'Project Description'!$B$8)),"")</f>
        <v/>
      </c>
      <c r="I836" s="0" t="str">
        <f aca="false">IF($A836&lt;&gt;"",ROUNDUP($C836/'Project Description'!$B$9,0),"")</f>
        <v/>
      </c>
      <c r="J836" s="0" t="str">
        <f aca="false">IF($A836&lt;&gt;"",IF(MOD($A836,'Project Description'!$B$19)=0,'Project Description'!$B$19,MOD($A836,'Project Description'!$B$19)),"")</f>
        <v/>
      </c>
      <c r="K836" s="16" t="str">
        <f aca="false">IF($A836&lt;&gt;"",ROUNDUP(D836/'Project Description'!$B$7,0),"")</f>
        <v/>
      </c>
      <c r="L836" s="0" t="str">
        <f aca="false">IF($A836&lt;&gt;"",(K836-1)*'Project Description'!$B$17+I836,"")</f>
        <v/>
      </c>
      <c r="M836" s="0" t="str">
        <f aca="false">IF($A836&lt;&gt;"",($G836-1)*'Project Description'!$B$9+$F836,"")</f>
        <v/>
      </c>
      <c r="N836" s="0" t="str">
        <f aca="false">IF($A836&lt;&gt;"",IF(VLOOKUP($B836,LineNames!$A$2:$C$111,3,0)="Yes",1,0),"")</f>
        <v/>
      </c>
      <c r="O836" s="0" t="str">
        <f aca="false">IF($A836&lt;&gt;"",($H836-1)*'Project Description'!$B$10+$C836,"")</f>
        <v/>
      </c>
    </row>
    <row collapsed="false" customFormat="false" customHeight="true" hidden="false" ht="13.3" outlineLevel="0" r="837">
      <c r="A837" s="0" t="str">
        <f aca="false">IF(d110cc_csv!$A837&lt;&gt;"",d110cc_csv!$A837,"")</f>
        <v/>
      </c>
      <c r="B837" s="0" t="str">
        <f aca="false">IF($A837&lt;&gt;"",d110cc_csv!$C837,"")</f>
        <v/>
      </c>
      <c r="C837" s="0" t="str">
        <f aca="false">IF($A837&lt;&gt;"",d110cc_csv!$D837,"")</f>
        <v/>
      </c>
      <c r="D837" s="0" t="str">
        <f aca="false">IF($A837&lt;&gt;"",d110cc_csv!$E837,"")</f>
        <v/>
      </c>
      <c r="E837" s="0" t="str">
        <f aca="false">IF($A837&lt;&gt;"",d110cc_csv!$F837,"")</f>
        <v/>
      </c>
      <c r="F837" s="0" t="str">
        <f aca="false">IF($A837&lt;&gt;"",IF(MOD($C837,'Project Description'!$B$9)=0,'Project Description'!$B$9,MOD($C837,'Project Description'!$B$9)),"")</f>
        <v/>
      </c>
      <c r="G837" s="0" t="str">
        <f aca="false">IF($A837&lt;&gt;"",IF(MOD($D837,'Project Description'!$B$7)=0,'Project Description'!$B$7,MOD($D837,'Project Description'!$B$7)),"")</f>
        <v/>
      </c>
      <c r="H837" s="0" t="str">
        <f aca="false">IF($A837&lt;&gt;"",IF(MOD($D837,'Project Description'!$B$8)=0,'Project Description'!$B$8,MOD($D837,'Project Description'!$B$8)),"")</f>
        <v/>
      </c>
      <c r="I837" s="0" t="str">
        <f aca="false">IF($A837&lt;&gt;"",ROUNDUP($C837/'Project Description'!$B$9,0),"")</f>
        <v/>
      </c>
      <c r="J837" s="0" t="str">
        <f aca="false">IF($A837&lt;&gt;"",IF(MOD($A837,'Project Description'!$B$19)=0,'Project Description'!$B$19,MOD($A837,'Project Description'!$B$19)),"")</f>
        <v/>
      </c>
      <c r="K837" s="16" t="str">
        <f aca="false">IF($A837&lt;&gt;"",ROUNDUP(D837/'Project Description'!$B$7,0),"")</f>
        <v/>
      </c>
      <c r="L837" s="0" t="str">
        <f aca="false">IF($A837&lt;&gt;"",(K837-1)*'Project Description'!$B$17+I837,"")</f>
        <v/>
      </c>
      <c r="M837" s="0" t="str">
        <f aca="false">IF($A837&lt;&gt;"",($G837-1)*'Project Description'!$B$9+$F837,"")</f>
        <v/>
      </c>
      <c r="N837" s="0" t="str">
        <f aca="false">IF($A837&lt;&gt;"",IF(VLOOKUP($B837,LineNames!$A$2:$C$111,3,0)="Yes",1,0),"")</f>
        <v/>
      </c>
      <c r="O837" s="0" t="str">
        <f aca="false">IF($A837&lt;&gt;"",($H837-1)*'Project Description'!$B$10+$C837,"")</f>
        <v/>
      </c>
    </row>
    <row collapsed="false" customFormat="false" customHeight="true" hidden="false" ht="13.3" outlineLevel="0" r="838">
      <c r="A838" s="0" t="str">
        <f aca="false">IF(d110cc_csv!$A838&lt;&gt;"",d110cc_csv!$A838,"")</f>
        <v/>
      </c>
      <c r="B838" s="0" t="str">
        <f aca="false">IF($A838&lt;&gt;"",d110cc_csv!$C838,"")</f>
        <v/>
      </c>
      <c r="C838" s="0" t="str">
        <f aca="false">IF($A838&lt;&gt;"",d110cc_csv!$D838,"")</f>
        <v/>
      </c>
      <c r="D838" s="0" t="str">
        <f aca="false">IF($A838&lt;&gt;"",d110cc_csv!$E838,"")</f>
        <v/>
      </c>
      <c r="E838" s="0" t="str">
        <f aca="false">IF($A838&lt;&gt;"",d110cc_csv!$F838,"")</f>
        <v/>
      </c>
      <c r="F838" s="0" t="str">
        <f aca="false">IF($A838&lt;&gt;"",IF(MOD($C838,'Project Description'!$B$9)=0,'Project Description'!$B$9,MOD($C838,'Project Description'!$B$9)),"")</f>
        <v/>
      </c>
      <c r="G838" s="0" t="str">
        <f aca="false">IF($A838&lt;&gt;"",IF(MOD($D838,'Project Description'!$B$7)=0,'Project Description'!$B$7,MOD($D838,'Project Description'!$B$7)),"")</f>
        <v/>
      </c>
      <c r="H838" s="0" t="str">
        <f aca="false">IF($A838&lt;&gt;"",IF(MOD($D838,'Project Description'!$B$8)=0,'Project Description'!$B$8,MOD($D838,'Project Description'!$B$8)),"")</f>
        <v/>
      </c>
      <c r="I838" s="0" t="str">
        <f aca="false">IF($A838&lt;&gt;"",ROUNDUP($C838/'Project Description'!$B$9,0),"")</f>
        <v/>
      </c>
      <c r="J838" s="0" t="str">
        <f aca="false">IF($A838&lt;&gt;"",IF(MOD($A838,'Project Description'!$B$19)=0,'Project Description'!$B$19,MOD($A838,'Project Description'!$B$19)),"")</f>
        <v/>
      </c>
      <c r="K838" s="16" t="str">
        <f aca="false">IF($A838&lt;&gt;"",ROUNDUP(D838/'Project Description'!$B$7,0),"")</f>
        <v/>
      </c>
      <c r="L838" s="0" t="str">
        <f aca="false">IF($A838&lt;&gt;"",(K838-1)*'Project Description'!$B$17+I838,"")</f>
        <v/>
      </c>
      <c r="M838" s="0" t="str">
        <f aca="false">IF($A838&lt;&gt;"",($G838-1)*'Project Description'!$B$9+$F838,"")</f>
        <v/>
      </c>
      <c r="N838" s="0" t="str">
        <f aca="false">IF($A838&lt;&gt;"",IF(VLOOKUP($B838,LineNames!$A$2:$C$111,3,0)="Yes",1,0),"")</f>
        <v/>
      </c>
      <c r="O838" s="0" t="str">
        <f aca="false">IF($A838&lt;&gt;"",($H838-1)*'Project Description'!$B$10+$C838,"")</f>
        <v/>
      </c>
    </row>
    <row collapsed="false" customFormat="false" customHeight="true" hidden="false" ht="13.3" outlineLevel="0" r="839">
      <c r="A839" s="0" t="str">
        <f aca="false">IF(d110cc_csv!$A839&lt;&gt;"",d110cc_csv!$A839,"")</f>
        <v/>
      </c>
      <c r="B839" s="0" t="str">
        <f aca="false">IF($A839&lt;&gt;"",d110cc_csv!$C839,"")</f>
        <v/>
      </c>
      <c r="C839" s="0" t="str">
        <f aca="false">IF($A839&lt;&gt;"",d110cc_csv!$D839,"")</f>
        <v/>
      </c>
      <c r="D839" s="0" t="str">
        <f aca="false">IF($A839&lt;&gt;"",d110cc_csv!$E839,"")</f>
        <v/>
      </c>
      <c r="E839" s="0" t="str">
        <f aca="false">IF($A839&lt;&gt;"",d110cc_csv!$F839,"")</f>
        <v/>
      </c>
      <c r="F839" s="0" t="str">
        <f aca="false">IF($A839&lt;&gt;"",IF(MOD($C839,'Project Description'!$B$9)=0,'Project Description'!$B$9,MOD($C839,'Project Description'!$B$9)),"")</f>
        <v/>
      </c>
      <c r="G839" s="0" t="str">
        <f aca="false">IF($A839&lt;&gt;"",IF(MOD($D839,'Project Description'!$B$7)=0,'Project Description'!$B$7,MOD($D839,'Project Description'!$B$7)),"")</f>
        <v/>
      </c>
      <c r="H839" s="0" t="str">
        <f aca="false">IF($A839&lt;&gt;"",IF(MOD($D839,'Project Description'!$B$8)=0,'Project Description'!$B$8,MOD($D839,'Project Description'!$B$8)),"")</f>
        <v/>
      </c>
      <c r="I839" s="0" t="str">
        <f aca="false">IF($A839&lt;&gt;"",ROUNDUP($C839/'Project Description'!$B$9,0),"")</f>
        <v/>
      </c>
      <c r="J839" s="0" t="str">
        <f aca="false">IF($A839&lt;&gt;"",IF(MOD($A839,'Project Description'!$B$19)=0,'Project Description'!$B$19,MOD($A839,'Project Description'!$B$19)),"")</f>
        <v/>
      </c>
      <c r="K839" s="16" t="str">
        <f aca="false">IF($A839&lt;&gt;"",ROUNDUP(D839/'Project Description'!$B$7,0),"")</f>
        <v/>
      </c>
      <c r="L839" s="0" t="str">
        <f aca="false">IF($A839&lt;&gt;"",(K839-1)*'Project Description'!$B$17+I839,"")</f>
        <v/>
      </c>
      <c r="M839" s="0" t="str">
        <f aca="false">IF($A839&lt;&gt;"",($G839-1)*'Project Description'!$B$9+$F839,"")</f>
        <v/>
      </c>
      <c r="N839" s="0" t="str">
        <f aca="false">IF($A839&lt;&gt;"",IF(VLOOKUP($B839,LineNames!$A$2:$C$111,3,0)="Yes",1,0),"")</f>
        <v/>
      </c>
      <c r="O839" s="0" t="str">
        <f aca="false">IF($A839&lt;&gt;"",($H839-1)*'Project Description'!$B$10+$C839,"")</f>
        <v/>
      </c>
    </row>
    <row collapsed="false" customFormat="false" customHeight="true" hidden="false" ht="13.3" outlineLevel="0" r="840">
      <c r="A840" s="0" t="str">
        <f aca="false">IF(d110cc_csv!$A840&lt;&gt;"",d110cc_csv!$A840,"")</f>
        <v/>
      </c>
      <c r="B840" s="0" t="str">
        <f aca="false">IF($A840&lt;&gt;"",d110cc_csv!$C840,"")</f>
        <v/>
      </c>
      <c r="C840" s="0" t="str">
        <f aca="false">IF($A840&lt;&gt;"",d110cc_csv!$D840,"")</f>
        <v/>
      </c>
      <c r="D840" s="0" t="str">
        <f aca="false">IF($A840&lt;&gt;"",d110cc_csv!$E840,"")</f>
        <v/>
      </c>
      <c r="E840" s="0" t="str">
        <f aca="false">IF($A840&lt;&gt;"",d110cc_csv!$F840,"")</f>
        <v/>
      </c>
      <c r="F840" s="0" t="str">
        <f aca="false">IF($A840&lt;&gt;"",IF(MOD($C840,'Project Description'!$B$9)=0,'Project Description'!$B$9,MOD($C840,'Project Description'!$B$9)),"")</f>
        <v/>
      </c>
      <c r="G840" s="0" t="str">
        <f aca="false">IF($A840&lt;&gt;"",IF(MOD($D840,'Project Description'!$B$7)=0,'Project Description'!$B$7,MOD($D840,'Project Description'!$B$7)),"")</f>
        <v/>
      </c>
      <c r="H840" s="0" t="str">
        <f aca="false">IF($A840&lt;&gt;"",IF(MOD($D840,'Project Description'!$B$8)=0,'Project Description'!$B$8,MOD($D840,'Project Description'!$B$8)),"")</f>
        <v/>
      </c>
      <c r="I840" s="0" t="str">
        <f aca="false">IF($A840&lt;&gt;"",ROUNDUP($C840/'Project Description'!$B$9,0),"")</f>
        <v/>
      </c>
      <c r="J840" s="0" t="str">
        <f aca="false">IF($A840&lt;&gt;"",IF(MOD($A840,'Project Description'!$B$19)=0,'Project Description'!$B$19,MOD($A840,'Project Description'!$B$19)),"")</f>
        <v/>
      </c>
      <c r="K840" s="16" t="str">
        <f aca="false">IF($A840&lt;&gt;"",ROUNDUP(D840/'Project Description'!$B$7,0),"")</f>
        <v/>
      </c>
      <c r="L840" s="0" t="str">
        <f aca="false">IF($A840&lt;&gt;"",(K840-1)*'Project Description'!$B$17+I840,"")</f>
        <v/>
      </c>
      <c r="M840" s="0" t="str">
        <f aca="false">IF($A840&lt;&gt;"",($G840-1)*'Project Description'!$B$9+$F840,"")</f>
        <v/>
      </c>
      <c r="N840" s="0" t="str">
        <f aca="false">IF($A840&lt;&gt;"",IF(VLOOKUP($B840,LineNames!$A$2:$C$111,3,0)="Yes",1,0),"")</f>
        <v/>
      </c>
      <c r="O840" s="0" t="str">
        <f aca="false">IF($A840&lt;&gt;"",($H840-1)*'Project Description'!$B$10+$C840,"")</f>
        <v/>
      </c>
    </row>
    <row collapsed="false" customFormat="false" customHeight="true" hidden="false" ht="13.3" outlineLevel="0" r="841">
      <c r="A841" s="0" t="str">
        <f aca="false">IF(d110cc_csv!$A841&lt;&gt;"",d110cc_csv!$A841,"")</f>
        <v/>
      </c>
      <c r="B841" s="0" t="str">
        <f aca="false">IF($A841&lt;&gt;"",d110cc_csv!$C841,"")</f>
        <v/>
      </c>
      <c r="C841" s="0" t="str">
        <f aca="false">IF($A841&lt;&gt;"",d110cc_csv!$D841,"")</f>
        <v/>
      </c>
      <c r="D841" s="0" t="str">
        <f aca="false">IF($A841&lt;&gt;"",d110cc_csv!$E841,"")</f>
        <v/>
      </c>
      <c r="E841" s="0" t="str">
        <f aca="false">IF($A841&lt;&gt;"",d110cc_csv!$F841,"")</f>
        <v/>
      </c>
      <c r="F841" s="0" t="str">
        <f aca="false">IF($A841&lt;&gt;"",IF(MOD($C841,'Project Description'!$B$9)=0,'Project Description'!$B$9,MOD($C841,'Project Description'!$B$9)),"")</f>
        <v/>
      </c>
      <c r="G841" s="0" t="str">
        <f aca="false">IF($A841&lt;&gt;"",IF(MOD($D841,'Project Description'!$B$7)=0,'Project Description'!$B$7,MOD($D841,'Project Description'!$B$7)),"")</f>
        <v/>
      </c>
      <c r="H841" s="0" t="str">
        <f aca="false">IF($A841&lt;&gt;"",IF(MOD($D841,'Project Description'!$B$8)=0,'Project Description'!$B$8,MOD($D841,'Project Description'!$B$8)),"")</f>
        <v/>
      </c>
      <c r="I841" s="0" t="str">
        <f aca="false">IF($A841&lt;&gt;"",ROUNDUP($C841/'Project Description'!$B$9,0),"")</f>
        <v/>
      </c>
      <c r="J841" s="0" t="str">
        <f aca="false">IF($A841&lt;&gt;"",IF(MOD($A841,'Project Description'!$B$19)=0,'Project Description'!$B$19,MOD($A841,'Project Description'!$B$19)),"")</f>
        <v/>
      </c>
      <c r="K841" s="16" t="str">
        <f aca="false">IF($A841&lt;&gt;"",ROUNDUP(D841/'Project Description'!$B$7,0),"")</f>
        <v/>
      </c>
      <c r="L841" s="0" t="str">
        <f aca="false">IF($A841&lt;&gt;"",(K841-1)*'Project Description'!$B$17+I841,"")</f>
        <v/>
      </c>
      <c r="M841" s="0" t="str">
        <f aca="false">IF($A841&lt;&gt;"",($G841-1)*'Project Description'!$B$9+$F841,"")</f>
        <v/>
      </c>
      <c r="N841" s="0" t="str">
        <f aca="false">IF($A841&lt;&gt;"",IF(VLOOKUP($B841,LineNames!$A$2:$C$111,3,0)="Yes",1,0),"")</f>
        <v/>
      </c>
      <c r="O841" s="0" t="str">
        <f aca="false">IF($A841&lt;&gt;"",($H841-1)*'Project Description'!$B$10+$C841,"")</f>
        <v/>
      </c>
    </row>
    <row collapsed="false" customFormat="false" customHeight="true" hidden="false" ht="13.3" outlineLevel="0" r="842">
      <c r="A842" s="0" t="str">
        <f aca="false">IF(d110cc_csv!$A842&lt;&gt;"",d110cc_csv!$A842,"")</f>
        <v/>
      </c>
      <c r="B842" s="0" t="str">
        <f aca="false">IF($A842&lt;&gt;"",d110cc_csv!$C842,"")</f>
        <v/>
      </c>
      <c r="C842" s="0" t="str">
        <f aca="false">IF($A842&lt;&gt;"",d110cc_csv!$D842,"")</f>
        <v/>
      </c>
      <c r="D842" s="0" t="str">
        <f aca="false">IF($A842&lt;&gt;"",d110cc_csv!$E842,"")</f>
        <v/>
      </c>
      <c r="E842" s="0" t="str">
        <f aca="false">IF($A842&lt;&gt;"",d110cc_csv!$F842,"")</f>
        <v/>
      </c>
      <c r="F842" s="0" t="str">
        <f aca="false">IF($A842&lt;&gt;"",IF(MOD($C842,'Project Description'!$B$9)=0,'Project Description'!$B$9,MOD($C842,'Project Description'!$B$9)),"")</f>
        <v/>
      </c>
      <c r="G842" s="0" t="str">
        <f aca="false">IF($A842&lt;&gt;"",IF(MOD($D842,'Project Description'!$B$7)=0,'Project Description'!$B$7,MOD($D842,'Project Description'!$B$7)),"")</f>
        <v/>
      </c>
      <c r="H842" s="0" t="str">
        <f aca="false">IF($A842&lt;&gt;"",IF(MOD($D842,'Project Description'!$B$8)=0,'Project Description'!$B$8,MOD($D842,'Project Description'!$B$8)),"")</f>
        <v/>
      </c>
      <c r="I842" s="0" t="str">
        <f aca="false">IF($A842&lt;&gt;"",ROUNDUP($C842/'Project Description'!$B$9,0),"")</f>
        <v/>
      </c>
      <c r="J842" s="0" t="str">
        <f aca="false">IF($A842&lt;&gt;"",IF(MOD($A842,'Project Description'!$B$19)=0,'Project Description'!$B$19,MOD($A842,'Project Description'!$B$19)),"")</f>
        <v/>
      </c>
      <c r="K842" s="16" t="str">
        <f aca="false">IF($A842&lt;&gt;"",ROUNDUP(D842/'Project Description'!$B$7,0),"")</f>
        <v/>
      </c>
      <c r="L842" s="0" t="str">
        <f aca="false">IF($A842&lt;&gt;"",(K842-1)*'Project Description'!$B$17+I842,"")</f>
        <v/>
      </c>
      <c r="M842" s="0" t="str">
        <f aca="false">IF($A842&lt;&gt;"",($G842-1)*'Project Description'!$B$9+$F842,"")</f>
        <v/>
      </c>
      <c r="N842" s="0" t="str">
        <f aca="false">IF($A842&lt;&gt;"",IF(VLOOKUP($B842,LineNames!$A$2:$C$111,3,0)="Yes",1,0),"")</f>
        <v/>
      </c>
      <c r="O842" s="0" t="str">
        <f aca="false">IF($A842&lt;&gt;"",($H842-1)*'Project Description'!$B$10+$C842,"")</f>
        <v/>
      </c>
    </row>
    <row collapsed="false" customFormat="false" customHeight="true" hidden="false" ht="13.3" outlineLevel="0" r="843">
      <c r="A843" s="0" t="str">
        <f aca="false">IF(d110cc_csv!$A843&lt;&gt;"",d110cc_csv!$A843,"")</f>
        <v/>
      </c>
      <c r="B843" s="0" t="str">
        <f aca="false">IF($A843&lt;&gt;"",d110cc_csv!$C843,"")</f>
        <v/>
      </c>
      <c r="C843" s="0" t="str">
        <f aca="false">IF($A843&lt;&gt;"",d110cc_csv!$D843,"")</f>
        <v/>
      </c>
      <c r="D843" s="0" t="str">
        <f aca="false">IF($A843&lt;&gt;"",d110cc_csv!$E843,"")</f>
        <v/>
      </c>
      <c r="E843" s="0" t="str">
        <f aca="false">IF($A843&lt;&gt;"",d110cc_csv!$F843,"")</f>
        <v/>
      </c>
      <c r="F843" s="0" t="str">
        <f aca="false">IF($A843&lt;&gt;"",IF(MOD($C843,'Project Description'!$B$9)=0,'Project Description'!$B$9,MOD($C843,'Project Description'!$B$9)),"")</f>
        <v/>
      </c>
      <c r="G843" s="0" t="str">
        <f aca="false">IF($A843&lt;&gt;"",IF(MOD($D843,'Project Description'!$B$7)=0,'Project Description'!$B$7,MOD($D843,'Project Description'!$B$7)),"")</f>
        <v/>
      </c>
      <c r="H843" s="0" t="str">
        <f aca="false">IF($A843&lt;&gt;"",IF(MOD($D843,'Project Description'!$B$8)=0,'Project Description'!$B$8,MOD($D843,'Project Description'!$B$8)),"")</f>
        <v/>
      </c>
      <c r="I843" s="0" t="str">
        <f aca="false">IF($A843&lt;&gt;"",ROUNDUP($C843/'Project Description'!$B$9,0),"")</f>
        <v/>
      </c>
      <c r="J843" s="0" t="str">
        <f aca="false">IF($A843&lt;&gt;"",IF(MOD($A843,'Project Description'!$B$19)=0,'Project Description'!$B$19,MOD($A843,'Project Description'!$B$19)),"")</f>
        <v/>
      </c>
      <c r="K843" s="16" t="str">
        <f aca="false">IF($A843&lt;&gt;"",ROUNDUP(D843/'Project Description'!$B$7,0),"")</f>
        <v/>
      </c>
      <c r="L843" s="0" t="str">
        <f aca="false">IF($A843&lt;&gt;"",(K843-1)*'Project Description'!$B$17+I843,"")</f>
        <v/>
      </c>
      <c r="M843" s="0" t="str">
        <f aca="false">IF($A843&lt;&gt;"",($G843-1)*'Project Description'!$B$9+$F843,"")</f>
        <v/>
      </c>
      <c r="N843" s="0" t="str">
        <f aca="false">IF($A843&lt;&gt;"",IF(VLOOKUP($B843,LineNames!$A$2:$C$111,3,0)="Yes",1,0),"")</f>
        <v/>
      </c>
      <c r="O843" s="0" t="str">
        <f aca="false">IF($A843&lt;&gt;"",($H843-1)*'Project Description'!$B$10+$C843,"")</f>
        <v/>
      </c>
    </row>
    <row collapsed="false" customFormat="false" customHeight="true" hidden="false" ht="13.3" outlineLevel="0" r="844">
      <c r="A844" s="0" t="str">
        <f aca="false">IF(d110cc_csv!$A844&lt;&gt;"",d110cc_csv!$A844,"")</f>
        <v/>
      </c>
      <c r="B844" s="0" t="str">
        <f aca="false">IF($A844&lt;&gt;"",d110cc_csv!$C844,"")</f>
        <v/>
      </c>
      <c r="C844" s="0" t="str">
        <f aca="false">IF($A844&lt;&gt;"",d110cc_csv!$D844,"")</f>
        <v/>
      </c>
      <c r="D844" s="0" t="str">
        <f aca="false">IF($A844&lt;&gt;"",d110cc_csv!$E844,"")</f>
        <v/>
      </c>
      <c r="E844" s="0" t="str">
        <f aca="false">IF($A844&lt;&gt;"",d110cc_csv!$F844,"")</f>
        <v/>
      </c>
      <c r="F844" s="0" t="str">
        <f aca="false">IF($A844&lt;&gt;"",IF(MOD($C844,'Project Description'!$B$9)=0,'Project Description'!$B$9,MOD($C844,'Project Description'!$B$9)),"")</f>
        <v/>
      </c>
      <c r="G844" s="0" t="str">
        <f aca="false">IF($A844&lt;&gt;"",IF(MOD($D844,'Project Description'!$B$7)=0,'Project Description'!$B$7,MOD($D844,'Project Description'!$B$7)),"")</f>
        <v/>
      </c>
      <c r="H844" s="0" t="str">
        <f aca="false">IF($A844&lt;&gt;"",IF(MOD($D844,'Project Description'!$B$8)=0,'Project Description'!$B$8,MOD($D844,'Project Description'!$B$8)),"")</f>
        <v/>
      </c>
      <c r="I844" s="0" t="str">
        <f aca="false">IF($A844&lt;&gt;"",ROUNDUP($C844/'Project Description'!$B$9,0),"")</f>
        <v/>
      </c>
      <c r="J844" s="0" t="str">
        <f aca="false">IF($A844&lt;&gt;"",IF(MOD($A844,'Project Description'!$B$19)=0,'Project Description'!$B$19,MOD($A844,'Project Description'!$B$19)),"")</f>
        <v/>
      </c>
      <c r="K844" s="16" t="str">
        <f aca="false">IF($A844&lt;&gt;"",ROUNDUP(D844/'Project Description'!$B$7,0),"")</f>
        <v/>
      </c>
      <c r="L844" s="0" t="str">
        <f aca="false">IF($A844&lt;&gt;"",(K844-1)*'Project Description'!$B$17+I844,"")</f>
        <v/>
      </c>
      <c r="M844" s="0" t="str">
        <f aca="false">IF($A844&lt;&gt;"",($G844-1)*'Project Description'!$B$9+$F844,"")</f>
        <v/>
      </c>
      <c r="N844" s="0" t="str">
        <f aca="false">IF($A844&lt;&gt;"",IF(VLOOKUP($B844,LineNames!$A$2:$C$111,3,0)="Yes",1,0),"")</f>
        <v/>
      </c>
      <c r="O844" s="0" t="str">
        <f aca="false">IF($A844&lt;&gt;"",($H844-1)*'Project Description'!$B$10+$C844,"")</f>
        <v/>
      </c>
    </row>
    <row collapsed="false" customFormat="false" customHeight="true" hidden="false" ht="13.3" outlineLevel="0" r="845">
      <c r="A845" s="0" t="str">
        <f aca="false">IF(d110cc_csv!$A845&lt;&gt;"",d110cc_csv!$A845,"")</f>
        <v/>
      </c>
      <c r="B845" s="0" t="str">
        <f aca="false">IF($A845&lt;&gt;"",d110cc_csv!$C845,"")</f>
        <v/>
      </c>
      <c r="C845" s="0" t="str">
        <f aca="false">IF($A845&lt;&gt;"",d110cc_csv!$D845,"")</f>
        <v/>
      </c>
      <c r="D845" s="0" t="str">
        <f aca="false">IF($A845&lt;&gt;"",d110cc_csv!$E845,"")</f>
        <v/>
      </c>
      <c r="E845" s="0" t="str">
        <f aca="false">IF($A845&lt;&gt;"",d110cc_csv!$F845,"")</f>
        <v/>
      </c>
      <c r="F845" s="0" t="str">
        <f aca="false">IF($A845&lt;&gt;"",IF(MOD($C845,'Project Description'!$B$9)=0,'Project Description'!$B$9,MOD($C845,'Project Description'!$B$9)),"")</f>
        <v/>
      </c>
      <c r="G845" s="0" t="str">
        <f aca="false">IF($A845&lt;&gt;"",IF(MOD($D845,'Project Description'!$B$7)=0,'Project Description'!$B$7,MOD($D845,'Project Description'!$B$7)),"")</f>
        <v/>
      </c>
      <c r="H845" s="0" t="str">
        <f aca="false">IF($A845&lt;&gt;"",IF(MOD($D845,'Project Description'!$B$8)=0,'Project Description'!$B$8,MOD($D845,'Project Description'!$B$8)),"")</f>
        <v/>
      </c>
      <c r="I845" s="0" t="str">
        <f aca="false">IF($A845&lt;&gt;"",ROUNDUP($C845/'Project Description'!$B$9,0),"")</f>
        <v/>
      </c>
      <c r="J845" s="0" t="str">
        <f aca="false">IF($A845&lt;&gt;"",IF(MOD($A845,'Project Description'!$B$19)=0,'Project Description'!$B$19,MOD($A845,'Project Description'!$B$19)),"")</f>
        <v/>
      </c>
      <c r="K845" s="16" t="str">
        <f aca="false">IF($A845&lt;&gt;"",ROUNDUP(D845/'Project Description'!$B$7,0),"")</f>
        <v/>
      </c>
      <c r="L845" s="0" t="str">
        <f aca="false">IF($A845&lt;&gt;"",(K845-1)*'Project Description'!$B$17+I845,"")</f>
        <v/>
      </c>
      <c r="M845" s="0" t="str">
        <f aca="false">IF($A845&lt;&gt;"",($G845-1)*'Project Description'!$B$9+$F845,"")</f>
        <v/>
      </c>
      <c r="N845" s="0" t="str">
        <f aca="false">IF($A845&lt;&gt;"",IF(VLOOKUP($B845,LineNames!$A$2:$C$111,3,0)="Yes",1,0),"")</f>
        <v/>
      </c>
      <c r="O845" s="0" t="str">
        <f aca="false">IF($A845&lt;&gt;"",($H845-1)*'Project Description'!$B$10+$C845,"")</f>
        <v/>
      </c>
    </row>
    <row collapsed="false" customFormat="false" customHeight="true" hidden="false" ht="13.3" outlineLevel="0" r="846">
      <c r="A846" s="0" t="str">
        <f aca="false">IF(d110cc_csv!$A846&lt;&gt;"",d110cc_csv!$A846,"")</f>
        <v/>
      </c>
      <c r="B846" s="0" t="str">
        <f aca="false">IF($A846&lt;&gt;"",d110cc_csv!$C846,"")</f>
        <v/>
      </c>
      <c r="C846" s="0" t="str">
        <f aca="false">IF($A846&lt;&gt;"",d110cc_csv!$D846,"")</f>
        <v/>
      </c>
      <c r="D846" s="0" t="str">
        <f aca="false">IF($A846&lt;&gt;"",d110cc_csv!$E846,"")</f>
        <v/>
      </c>
      <c r="E846" s="0" t="str">
        <f aca="false">IF($A846&lt;&gt;"",d110cc_csv!$F846,"")</f>
        <v/>
      </c>
      <c r="F846" s="0" t="str">
        <f aca="false">IF($A846&lt;&gt;"",IF(MOD($C846,'Project Description'!$B$9)=0,'Project Description'!$B$9,MOD($C846,'Project Description'!$B$9)),"")</f>
        <v/>
      </c>
      <c r="G846" s="0" t="str">
        <f aca="false">IF($A846&lt;&gt;"",IF(MOD($D846,'Project Description'!$B$7)=0,'Project Description'!$B$7,MOD($D846,'Project Description'!$B$7)),"")</f>
        <v/>
      </c>
      <c r="H846" s="0" t="str">
        <f aca="false">IF($A846&lt;&gt;"",IF(MOD($D846,'Project Description'!$B$8)=0,'Project Description'!$B$8,MOD($D846,'Project Description'!$B$8)),"")</f>
        <v/>
      </c>
      <c r="I846" s="0" t="str">
        <f aca="false">IF($A846&lt;&gt;"",ROUNDUP($C846/'Project Description'!$B$9,0),"")</f>
        <v/>
      </c>
      <c r="J846" s="0" t="str">
        <f aca="false">IF($A846&lt;&gt;"",IF(MOD($A846,'Project Description'!$B$19)=0,'Project Description'!$B$19,MOD($A846,'Project Description'!$B$19)),"")</f>
        <v/>
      </c>
      <c r="K846" s="16" t="str">
        <f aca="false">IF($A846&lt;&gt;"",ROUNDUP(D846/'Project Description'!$B$7,0),"")</f>
        <v/>
      </c>
      <c r="L846" s="0" t="str">
        <f aca="false">IF($A846&lt;&gt;"",(K846-1)*'Project Description'!$B$17+I846,"")</f>
        <v/>
      </c>
      <c r="M846" s="0" t="str">
        <f aca="false">IF($A846&lt;&gt;"",($G846-1)*'Project Description'!$B$9+$F846,"")</f>
        <v/>
      </c>
      <c r="N846" s="0" t="str">
        <f aca="false">IF($A846&lt;&gt;"",IF(VLOOKUP($B846,LineNames!$A$2:$C$111,3,0)="Yes",1,0),"")</f>
        <v/>
      </c>
      <c r="O846" s="0" t="str">
        <f aca="false">IF($A846&lt;&gt;"",($H846-1)*'Project Description'!$B$10+$C846,"")</f>
        <v/>
      </c>
    </row>
    <row collapsed="false" customFormat="false" customHeight="true" hidden="false" ht="13.3" outlineLevel="0" r="847">
      <c r="A847" s="0" t="str">
        <f aca="false">IF(d110cc_csv!$A847&lt;&gt;"",d110cc_csv!$A847,"")</f>
        <v/>
      </c>
      <c r="B847" s="0" t="str">
        <f aca="false">IF($A847&lt;&gt;"",d110cc_csv!$C847,"")</f>
        <v/>
      </c>
      <c r="C847" s="0" t="str">
        <f aca="false">IF($A847&lt;&gt;"",d110cc_csv!$D847,"")</f>
        <v/>
      </c>
      <c r="D847" s="0" t="str">
        <f aca="false">IF($A847&lt;&gt;"",d110cc_csv!$E847,"")</f>
        <v/>
      </c>
      <c r="E847" s="0" t="str">
        <f aca="false">IF($A847&lt;&gt;"",d110cc_csv!$F847,"")</f>
        <v/>
      </c>
      <c r="F847" s="0" t="str">
        <f aca="false">IF($A847&lt;&gt;"",IF(MOD($C847,'Project Description'!$B$9)=0,'Project Description'!$B$9,MOD($C847,'Project Description'!$B$9)),"")</f>
        <v/>
      </c>
      <c r="G847" s="0" t="str">
        <f aca="false">IF($A847&lt;&gt;"",IF(MOD($D847,'Project Description'!$B$7)=0,'Project Description'!$B$7,MOD($D847,'Project Description'!$B$7)),"")</f>
        <v/>
      </c>
      <c r="H847" s="0" t="str">
        <f aca="false">IF($A847&lt;&gt;"",IF(MOD($D847,'Project Description'!$B$8)=0,'Project Description'!$B$8,MOD($D847,'Project Description'!$B$8)),"")</f>
        <v/>
      </c>
      <c r="I847" s="0" t="str">
        <f aca="false">IF($A847&lt;&gt;"",ROUNDUP($C847/'Project Description'!$B$9,0),"")</f>
        <v/>
      </c>
      <c r="J847" s="0" t="str">
        <f aca="false">IF($A847&lt;&gt;"",IF(MOD($A847,'Project Description'!$B$19)=0,'Project Description'!$B$19,MOD($A847,'Project Description'!$B$19)),"")</f>
        <v/>
      </c>
      <c r="K847" s="16" t="str">
        <f aca="false">IF($A847&lt;&gt;"",ROUNDUP(D847/'Project Description'!$B$7,0),"")</f>
        <v/>
      </c>
      <c r="L847" s="0" t="str">
        <f aca="false">IF($A847&lt;&gt;"",(K847-1)*'Project Description'!$B$17+I847,"")</f>
        <v/>
      </c>
      <c r="M847" s="0" t="str">
        <f aca="false">IF($A847&lt;&gt;"",($G847-1)*'Project Description'!$B$9+$F847,"")</f>
        <v/>
      </c>
      <c r="N847" s="0" t="str">
        <f aca="false">IF($A847&lt;&gt;"",IF(VLOOKUP($B847,LineNames!$A$2:$C$111,3,0)="Yes",1,0),"")</f>
        <v/>
      </c>
      <c r="O847" s="0" t="str">
        <f aca="false">IF($A847&lt;&gt;"",($H847-1)*'Project Description'!$B$10+$C847,"")</f>
        <v/>
      </c>
    </row>
    <row collapsed="false" customFormat="false" customHeight="true" hidden="false" ht="13.3" outlineLevel="0" r="848">
      <c r="A848" s="0" t="str">
        <f aca="false">IF(d110cc_csv!$A848&lt;&gt;"",d110cc_csv!$A848,"")</f>
        <v/>
      </c>
      <c r="B848" s="0" t="str">
        <f aca="false">IF($A848&lt;&gt;"",d110cc_csv!$C848,"")</f>
        <v/>
      </c>
      <c r="C848" s="0" t="str">
        <f aca="false">IF($A848&lt;&gt;"",d110cc_csv!$D848,"")</f>
        <v/>
      </c>
      <c r="D848" s="0" t="str">
        <f aca="false">IF($A848&lt;&gt;"",d110cc_csv!$E848,"")</f>
        <v/>
      </c>
      <c r="E848" s="0" t="str">
        <f aca="false">IF($A848&lt;&gt;"",d110cc_csv!$F848,"")</f>
        <v/>
      </c>
      <c r="F848" s="0" t="str">
        <f aca="false">IF($A848&lt;&gt;"",IF(MOD($C848,'Project Description'!$B$9)=0,'Project Description'!$B$9,MOD($C848,'Project Description'!$B$9)),"")</f>
        <v/>
      </c>
      <c r="G848" s="0" t="str">
        <f aca="false">IF($A848&lt;&gt;"",IF(MOD($D848,'Project Description'!$B$7)=0,'Project Description'!$B$7,MOD($D848,'Project Description'!$B$7)),"")</f>
        <v/>
      </c>
      <c r="H848" s="0" t="str">
        <f aca="false">IF($A848&lt;&gt;"",IF(MOD($D848,'Project Description'!$B$8)=0,'Project Description'!$B$8,MOD($D848,'Project Description'!$B$8)),"")</f>
        <v/>
      </c>
      <c r="I848" s="0" t="str">
        <f aca="false">IF($A848&lt;&gt;"",ROUNDUP($C848/'Project Description'!$B$9,0),"")</f>
        <v/>
      </c>
      <c r="J848" s="0" t="str">
        <f aca="false">IF($A848&lt;&gt;"",IF(MOD($A848,'Project Description'!$B$19)=0,'Project Description'!$B$19,MOD($A848,'Project Description'!$B$19)),"")</f>
        <v/>
      </c>
      <c r="K848" s="16" t="str">
        <f aca="false">IF($A848&lt;&gt;"",ROUNDUP(D848/'Project Description'!$B$7,0),"")</f>
        <v/>
      </c>
      <c r="L848" s="0" t="str">
        <f aca="false">IF($A848&lt;&gt;"",(K848-1)*'Project Description'!$B$17+I848,"")</f>
        <v/>
      </c>
      <c r="M848" s="0" t="str">
        <f aca="false">IF($A848&lt;&gt;"",($G848-1)*'Project Description'!$B$9+$F848,"")</f>
        <v/>
      </c>
      <c r="N848" s="0" t="str">
        <f aca="false">IF($A848&lt;&gt;"",IF(VLOOKUP($B848,LineNames!$A$2:$C$111,3,0)="Yes",1,0),"")</f>
        <v/>
      </c>
      <c r="O848" s="0" t="str">
        <f aca="false">IF($A848&lt;&gt;"",($H848-1)*'Project Description'!$B$10+$C848,"")</f>
        <v/>
      </c>
    </row>
    <row collapsed="false" customFormat="false" customHeight="true" hidden="false" ht="13.3" outlineLevel="0" r="849">
      <c r="A849" s="0" t="str">
        <f aca="false">IF(d110cc_csv!$A849&lt;&gt;"",d110cc_csv!$A849,"")</f>
        <v/>
      </c>
      <c r="B849" s="0" t="str">
        <f aca="false">IF($A849&lt;&gt;"",d110cc_csv!$C849,"")</f>
        <v/>
      </c>
      <c r="C849" s="0" t="str">
        <f aca="false">IF($A849&lt;&gt;"",d110cc_csv!$D849,"")</f>
        <v/>
      </c>
      <c r="D849" s="0" t="str">
        <f aca="false">IF($A849&lt;&gt;"",d110cc_csv!$E849,"")</f>
        <v/>
      </c>
      <c r="E849" s="0" t="str">
        <f aca="false">IF($A849&lt;&gt;"",d110cc_csv!$F849,"")</f>
        <v/>
      </c>
      <c r="F849" s="0" t="str">
        <f aca="false">IF($A849&lt;&gt;"",IF(MOD($C849,'Project Description'!$B$9)=0,'Project Description'!$B$9,MOD($C849,'Project Description'!$B$9)),"")</f>
        <v/>
      </c>
      <c r="G849" s="0" t="str">
        <f aca="false">IF($A849&lt;&gt;"",IF(MOD($D849,'Project Description'!$B$7)=0,'Project Description'!$B$7,MOD($D849,'Project Description'!$B$7)),"")</f>
        <v/>
      </c>
      <c r="H849" s="0" t="str">
        <f aca="false">IF($A849&lt;&gt;"",IF(MOD($D849,'Project Description'!$B$8)=0,'Project Description'!$B$8,MOD($D849,'Project Description'!$B$8)),"")</f>
        <v/>
      </c>
      <c r="I849" s="0" t="str">
        <f aca="false">IF($A849&lt;&gt;"",ROUNDUP($C849/'Project Description'!$B$9,0),"")</f>
        <v/>
      </c>
      <c r="J849" s="0" t="str">
        <f aca="false">IF($A849&lt;&gt;"",IF(MOD($A849,'Project Description'!$B$19)=0,'Project Description'!$B$19,MOD($A849,'Project Description'!$B$19)),"")</f>
        <v/>
      </c>
      <c r="K849" s="16" t="str">
        <f aca="false">IF($A849&lt;&gt;"",ROUNDUP(D849/'Project Description'!$B$7,0),"")</f>
        <v/>
      </c>
      <c r="L849" s="0" t="str">
        <f aca="false">IF($A849&lt;&gt;"",(K849-1)*'Project Description'!$B$17+I849,"")</f>
        <v/>
      </c>
      <c r="M849" s="0" t="str">
        <f aca="false">IF($A849&lt;&gt;"",($G849-1)*'Project Description'!$B$9+$F849,"")</f>
        <v/>
      </c>
      <c r="N849" s="0" t="str">
        <f aca="false">IF($A849&lt;&gt;"",IF(VLOOKUP($B849,LineNames!$A$2:$C$111,3,0)="Yes",1,0),"")</f>
        <v/>
      </c>
      <c r="O849" s="0" t="str">
        <f aca="false">IF($A849&lt;&gt;"",($H849-1)*'Project Description'!$B$10+$C849,"")</f>
        <v/>
      </c>
    </row>
    <row collapsed="false" customFormat="false" customHeight="true" hidden="false" ht="13.3" outlineLevel="0" r="850">
      <c r="A850" s="0" t="str">
        <f aca="false">IF(d110cc_csv!$A850&lt;&gt;"",d110cc_csv!$A850,"")</f>
        <v/>
      </c>
      <c r="B850" s="0" t="str">
        <f aca="false">IF($A850&lt;&gt;"",d110cc_csv!$C850,"")</f>
        <v/>
      </c>
      <c r="C850" s="0" t="str">
        <f aca="false">IF($A850&lt;&gt;"",d110cc_csv!$D850,"")</f>
        <v/>
      </c>
      <c r="D850" s="0" t="str">
        <f aca="false">IF($A850&lt;&gt;"",d110cc_csv!$E850,"")</f>
        <v/>
      </c>
      <c r="E850" s="0" t="str">
        <f aca="false">IF($A850&lt;&gt;"",d110cc_csv!$F850,"")</f>
        <v/>
      </c>
      <c r="F850" s="0" t="str">
        <f aca="false">IF($A850&lt;&gt;"",IF(MOD($C850,'Project Description'!$B$9)=0,'Project Description'!$B$9,MOD($C850,'Project Description'!$B$9)),"")</f>
        <v/>
      </c>
      <c r="G850" s="0" t="str">
        <f aca="false">IF($A850&lt;&gt;"",IF(MOD($D850,'Project Description'!$B$7)=0,'Project Description'!$B$7,MOD($D850,'Project Description'!$B$7)),"")</f>
        <v/>
      </c>
      <c r="H850" s="0" t="str">
        <f aca="false">IF($A850&lt;&gt;"",IF(MOD($D850,'Project Description'!$B$8)=0,'Project Description'!$B$8,MOD($D850,'Project Description'!$B$8)),"")</f>
        <v/>
      </c>
      <c r="I850" s="0" t="str">
        <f aca="false">IF($A850&lt;&gt;"",ROUNDUP($C850/'Project Description'!$B$9,0),"")</f>
        <v/>
      </c>
      <c r="J850" s="0" t="str">
        <f aca="false">IF($A850&lt;&gt;"",IF(MOD($A850,'Project Description'!$B$19)=0,'Project Description'!$B$19,MOD($A850,'Project Description'!$B$19)),"")</f>
        <v/>
      </c>
      <c r="K850" s="16" t="str">
        <f aca="false">IF($A850&lt;&gt;"",ROUNDUP(D850/'Project Description'!$B$7,0),"")</f>
        <v/>
      </c>
      <c r="L850" s="0" t="str">
        <f aca="false">IF($A850&lt;&gt;"",(K850-1)*'Project Description'!$B$17+I850,"")</f>
        <v/>
      </c>
      <c r="M850" s="0" t="str">
        <f aca="false">IF($A850&lt;&gt;"",($G850-1)*'Project Description'!$B$9+$F850,"")</f>
        <v/>
      </c>
      <c r="N850" s="0" t="str">
        <f aca="false">IF($A850&lt;&gt;"",IF(VLOOKUP($B850,LineNames!$A$2:$C$111,3,0)="Yes",1,0),"")</f>
        <v/>
      </c>
      <c r="O850" s="0" t="str">
        <f aca="false">IF($A850&lt;&gt;"",($H850-1)*'Project Description'!$B$10+$C850,"")</f>
        <v/>
      </c>
    </row>
    <row collapsed="false" customFormat="false" customHeight="true" hidden="false" ht="13.3" outlineLevel="0" r="851">
      <c r="A851" s="0" t="str">
        <f aca="false">IF(d110cc_csv!$A851&lt;&gt;"",d110cc_csv!$A851,"")</f>
        <v/>
      </c>
      <c r="B851" s="0" t="str">
        <f aca="false">IF($A851&lt;&gt;"",d110cc_csv!$C851,"")</f>
        <v/>
      </c>
      <c r="C851" s="0" t="str">
        <f aca="false">IF($A851&lt;&gt;"",d110cc_csv!$D851,"")</f>
        <v/>
      </c>
      <c r="D851" s="0" t="str">
        <f aca="false">IF($A851&lt;&gt;"",d110cc_csv!$E851,"")</f>
        <v/>
      </c>
      <c r="E851" s="0" t="str">
        <f aca="false">IF($A851&lt;&gt;"",d110cc_csv!$F851,"")</f>
        <v/>
      </c>
      <c r="F851" s="0" t="str">
        <f aca="false">IF($A851&lt;&gt;"",IF(MOD($C851,'Project Description'!$B$9)=0,'Project Description'!$B$9,MOD($C851,'Project Description'!$B$9)),"")</f>
        <v/>
      </c>
      <c r="G851" s="0" t="str">
        <f aca="false">IF($A851&lt;&gt;"",IF(MOD($D851,'Project Description'!$B$7)=0,'Project Description'!$B$7,MOD($D851,'Project Description'!$B$7)),"")</f>
        <v/>
      </c>
      <c r="H851" s="0" t="str">
        <f aca="false">IF($A851&lt;&gt;"",IF(MOD($D851,'Project Description'!$B$8)=0,'Project Description'!$B$8,MOD($D851,'Project Description'!$B$8)),"")</f>
        <v/>
      </c>
      <c r="I851" s="0" t="str">
        <f aca="false">IF($A851&lt;&gt;"",ROUNDUP($C851/'Project Description'!$B$9,0),"")</f>
        <v/>
      </c>
      <c r="J851" s="0" t="str">
        <f aca="false">IF($A851&lt;&gt;"",IF(MOD($A851,'Project Description'!$B$19)=0,'Project Description'!$B$19,MOD($A851,'Project Description'!$B$19)),"")</f>
        <v/>
      </c>
      <c r="K851" s="16" t="str">
        <f aca="false">IF($A851&lt;&gt;"",ROUNDUP(D851/'Project Description'!$B$7,0),"")</f>
        <v/>
      </c>
      <c r="L851" s="0" t="str">
        <f aca="false">IF($A851&lt;&gt;"",(K851-1)*'Project Description'!$B$17+I851,"")</f>
        <v/>
      </c>
      <c r="M851" s="0" t="str">
        <f aca="false">IF($A851&lt;&gt;"",($G851-1)*'Project Description'!$B$9+$F851,"")</f>
        <v/>
      </c>
      <c r="N851" s="0" t="str">
        <f aca="false">IF($A851&lt;&gt;"",IF(VLOOKUP($B851,LineNames!$A$2:$C$111,3,0)="Yes",1,0),"")</f>
        <v/>
      </c>
      <c r="O851" s="0" t="str">
        <f aca="false">IF($A851&lt;&gt;"",($H851-1)*'Project Description'!$B$10+$C851,"")</f>
        <v/>
      </c>
    </row>
    <row collapsed="false" customFormat="false" customHeight="true" hidden="false" ht="13.3" outlineLevel="0" r="852">
      <c r="A852" s="0" t="str">
        <f aca="false">IF(d110cc_csv!$A852&lt;&gt;"",d110cc_csv!$A852,"")</f>
        <v/>
      </c>
      <c r="B852" s="0" t="str">
        <f aca="false">IF($A852&lt;&gt;"",d110cc_csv!$C852,"")</f>
        <v/>
      </c>
      <c r="C852" s="0" t="str">
        <f aca="false">IF($A852&lt;&gt;"",d110cc_csv!$D852,"")</f>
        <v/>
      </c>
      <c r="D852" s="0" t="str">
        <f aca="false">IF($A852&lt;&gt;"",d110cc_csv!$E852,"")</f>
        <v/>
      </c>
      <c r="E852" s="0" t="str">
        <f aca="false">IF($A852&lt;&gt;"",d110cc_csv!$F852,"")</f>
        <v/>
      </c>
      <c r="F852" s="0" t="str">
        <f aca="false">IF($A852&lt;&gt;"",IF(MOD($C852,'Project Description'!$B$9)=0,'Project Description'!$B$9,MOD($C852,'Project Description'!$B$9)),"")</f>
        <v/>
      </c>
      <c r="G852" s="0" t="str">
        <f aca="false">IF($A852&lt;&gt;"",IF(MOD($D852,'Project Description'!$B$7)=0,'Project Description'!$B$7,MOD($D852,'Project Description'!$B$7)),"")</f>
        <v/>
      </c>
      <c r="H852" s="0" t="str">
        <f aca="false">IF($A852&lt;&gt;"",IF(MOD($D852,'Project Description'!$B$8)=0,'Project Description'!$B$8,MOD($D852,'Project Description'!$B$8)),"")</f>
        <v/>
      </c>
      <c r="I852" s="0" t="str">
        <f aca="false">IF($A852&lt;&gt;"",ROUNDUP($C852/'Project Description'!$B$9,0),"")</f>
        <v/>
      </c>
      <c r="J852" s="0" t="str">
        <f aca="false">IF($A852&lt;&gt;"",IF(MOD($A852,'Project Description'!$B$19)=0,'Project Description'!$B$19,MOD($A852,'Project Description'!$B$19)),"")</f>
        <v/>
      </c>
      <c r="K852" s="16" t="str">
        <f aca="false">IF($A852&lt;&gt;"",ROUNDUP(D852/'Project Description'!$B$7,0),"")</f>
        <v/>
      </c>
      <c r="L852" s="0" t="str">
        <f aca="false">IF($A852&lt;&gt;"",(K852-1)*'Project Description'!$B$17+I852,"")</f>
        <v/>
      </c>
      <c r="M852" s="0" t="str">
        <f aca="false">IF($A852&lt;&gt;"",($G852-1)*'Project Description'!$B$9+$F852,"")</f>
        <v/>
      </c>
      <c r="N852" s="0" t="str">
        <f aca="false">IF($A852&lt;&gt;"",IF(VLOOKUP($B852,LineNames!$A$2:$C$111,3,0)="Yes",1,0),"")</f>
        <v/>
      </c>
      <c r="O852" s="0" t="str">
        <f aca="false">IF($A852&lt;&gt;"",($H852-1)*'Project Description'!$B$10+$C852,"")</f>
        <v/>
      </c>
    </row>
    <row collapsed="false" customFormat="false" customHeight="true" hidden="false" ht="13.3" outlineLevel="0" r="853">
      <c r="A853" s="0" t="str">
        <f aca="false">IF(d110cc_csv!$A853&lt;&gt;"",d110cc_csv!$A853,"")</f>
        <v/>
      </c>
      <c r="B853" s="0" t="str">
        <f aca="false">IF($A853&lt;&gt;"",d110cc_csv!$C853,"")</f>
        <v/>
      </c>
      <c r="C853" s="0" t="str">
        <f aca="false">IF($A853&lt;&gt;"",d110cc_csv!$D853,"")</f>
        <v/>
      </c>
      <c r="D853" s="0" t="str">
        <f aca="false">IF($A853&lt;&gt;"",d110cc_csv!$E853,"")</f>
        <v/>
      </c>
      <c r="E853" s="0" t="str">
        <f aca="false">IF($A853&lt;&gt;"",d110cc_csv!$F853,"")</f>
        <v/>
      </c>
      <c r="F853" s="0" t="str">
        <f aca="false">IF($A853&lt;&gt;"",IF(MOD($C853,'Project Description'!$B$9)=0,'Project Description'!$B$9,MOD($C853,'Project Description'!$B$9)),"")</f>
        <v/>
      </c>
      <c r="G853" s="0" t="str">
        <f aca="false">IF($A853&lt;&gt;"",IF(MOD($D853,'Project Description'!$B$7)=0,'Project Description'!$B$7,MOD($D853,'Project Description'!$B$7)),"")</f>
        <v/>
      </c>
      <c r="H853" s="0" t="str">
        <f aca="false">IF($A853&lt;&gt;"",IF(MOD($D853,'Project Description'!$B$8)=0,'Project Description'!$B$8,MOD($D853,'Project Description'!$B$8)),"")</f>
        <v/>
      </c>
      <c r="I853" s="0" t="str">
        <f aca="false">IF($A853&lt;&gt;"",ROUNDUP($C853/'Project Description'!$B$9,0),"")</f>
        <v/>
      </c>
      <c r="J853" s="0" t="str">
        <f aca="false">IF($A853&lt;&gt;"",IF(MOD($A853,'Project Description'!$B$19)=0,'Project Description'!$B$19,MOD($A853,'Project Description'!$B$19)),"")</f>
        <v/>
      </c>
      <c r="K853" s="16" t="str">
        <f aca="false">IF($A853&lt;&gt;"",ROUNDUP(D853/'Project Description'!$B$7,0),"")</f>
        <v/>
      </c>
      <c r="L853" s="0" t="str">
        <f aca="false">IF($A853&lt;&gt;"",(K853-1)*'Project Description'!$B$17+I853,"")</f>
        <v/>
      </c>
      <c r="M853" s="0" t="str">
        <f aca="false">IF($A853&lt;&gt;"",($G853-1)*'Project Description'!$B$9+$F853,"")</f>
        <v/>
      </c>
      <c r="N853" s="0" t="str">
        <f aca="false">IF($A853&lt;&gt;"",IF(VLOOKUP($B853,LineNames!$A$2:$C$111,3,0)="Yes",1,0),"")</f>
        <v/>
      </c>
      <c r="O853" s="0" t="str">
        <f aca="false">IF($A853&lt;&gt;"",($H853-1)*'Project Description'!$B$10+$C853,"")</f>
        <v/>
      </c>
    </row>
    <row collapsed="false" customFormat="false" customHeight="true" hidden="false" ht="13.3" outlineLevel="0" r="854">
      <c r="A854" s="0" t="str">
        <f aca="false">IF(d110cc_csv!$A854&lt;&gt;"",d110cc_csv!$A854,"")</f>
        <v/>
      </c>
      <c r="B854" s="0" t="str">
        <f aca="false">IF($A854&lt;&gt;"",d110cc_csv!$C854,"")</f>
        <v/>
      </c>
      <c r="C854" s="0" t="str">
        <f aca="false">IF($A854&lt;&gt;"",d110cc_csv!$D854,"")</f>
        <v/>
      </c>
      <c r="D854" s="0" t="str">
        <f aca="false">IF($A854&lt;&gt;"",d110cc_csv!$E854,"")</f>
        <v/>
      </c>
      <c r="E854" s="0" t="str">
        <f aca="false">IF($A854&lt;&gt;"",d110cc_csv!$F854,"")</f>
        <v/>
      </c>
      <c r="F854" s="0" t="str">
        <f aca="false">IF($A854&lt;&gt;"",IF(MOD($C854,'Project Description'!$B$9)=0,'Project Description'!$B$9,MOD($C854,'Project Description'!$B$9)),"")</f>
        <v/>
      </c>
      <c r="G854" s="0" t="str">
        <f aca="false">IF($A854&lt;&gt;"",IF(MOD($D854,'Project Description'!$B$7)=0,'Project Description'!$B$7,MOD($D854,'Project Description'!$B$7)),"")</f>
        <v/>
      </c>
      <c r="H854" s="0" t="str">
        <f aca="false">IF($A854&lt;&gt;"",IF(MOD($D854,'Project Description'!$B$8)=0,'Project Description'!$B$8,MOD($D854,'Project Description'!$B$8)),"")</f>
        <v/>
      </c>
      <c r="I854" s="0" t="str">
        <f aca="false">IF($A854&lt;&gt;"",ROUNDUP($C854/'Project Description'!$B$9,0),"")</f>
        <v/>
      </c>
      <c r="J854" s="0" t="str">
        <f aca="false">IF($A854&lt;&gt;"",IF(MOD($A854,'Project Description'!$B$19)=0,'Project Description'!$B$19,MOD($A854,'Project Description'!$B$19)),"")</f>
        <v/>
      </c>
      <c r="K854" s="16" t="str">
        <f aca="false">IF($A854&lt;&gt;"",ROUNDUP(D854/'Project Description'!$B$7,0),"")</f>
        <v/>
      </c>
      <c r="L854" s="0" t="str">
        <f aca="false">IF($A854&lt;&gt;"",(K854-1)*'Project Description'!$B$17+I854,"")</f>
        <v/>
      </c>
      <c r="M854" s="0" t="str">
        <f aca="false">IF($A854&lt;&gt;"",($G854-1)*'Project Description'!$B$9+$F854,"")</f>
        <v/>
      </c>
      <c r="N854" s="0" t="str">
        <f aca="false">IF($A854&lt;&gt;"",IF(VLOOKUP($B854,LineNames!$A$2:$C$111,3,0)="Yes",1,0),"")</f>
        <v/>
      </c>
      <c r="O854" s="0" t="str">
        <f aca="false">IF($A854&lt;&gt;"",($H854-1)*'Project Description'!$B$10+$C854,"")</f>
        <v/>
      </c>
    </row>
    <row collapsed="false" customFormat="false" customHeight="true" hidden="false" ht="13.3" outlineLevel="0" r="855">
      <c r="A855" s="0" t="str">
        <f aca="false">IF(d110cc_csv!$A855&lt;&gt;"",d110cc_csv!$A855,"")</f>
        <v/>
      </c>
      <c r="B855" s="0" t="str">
        <f aca="false">IF($A855&lt;&gt;"",d110cc_csv!$C855,"")</f>
        <v/>
      </c>
      <c r="C855" s="0" t="str">
        <f aca="false">IF($A855&lt;&gt;"",d110cc_csv!$D855,"")</f>
        <v/>
      </c>
      <c r="D855" s="0" t="str">
        <f aca="false">IF($A855&lt;&gt;"",d110cc_csv!$E855,"")</f>
        <v/>
      </c>
      <c r="E855" s="0" t="str">
        <f aca="false">IF($A855&lt;&gt;"",d110cc_csv!$F855,"")</f>
        <v/>
      </c>
      <c r="F855" s="0" t="str">
        <f aca="false">IF($A855&lt;&gt;"",IF(MOD($C855,'Project Description'!$B$9)=0,'Project Description'!$B$9,MOD($C855,'Project Description'!$B$9)),"")</f>
        <v/>
      </c>
      <c r="G855" s="0" t="str">
        <f aca="false">IF($A855&lt;&gt;"",IF(MOD($D855,'Project Description'!$B$7)=0,'Project Description'!$B$7,MOD($D855,'Project Description'!$B$7)),"")</f>
        <v/>
      </c>
      <c r="H855" s="0" t="str">
        <f aca="false">IF($A855&lt;&gt;"",IF(MOD($D855,'Project Description'!$B$8)=0,'Project Description'!$B$8,MOD($D855,'Project Description'!$B$8)),"")</f>
        <v/>
      </c>
      <c r="I855" s="0" t="str">
        <f aca="false">IF($A855&lt;&gt;"",ROUNDUP($C855/'Project Description'!$B$9,0),"")</f>
        <v/>
      </c>
      <c r="J855" s="0" t="str">
        <f aca="false">IF($A855&lt;&gt;"",IF(MOD($A855,'Project Description'!$B$19)=0,'Project Description'!$B$19,MOD($A855,'Project Description'!$B$19)),"")</f>
        <v/>
      </c>
      <c r="K855" s="16" t="str">
        <f aca="false">IF($A855&lt;&gt;"",ROUNDUP(D855/'Project Description'!$B$7,0),"")</f>
        <v/>
      </c>
      <c r="L855" s="0" t="str">
        <f aca="false">IF($A855&lt;&gt;"",(K855-1)*'Project Description'!$B$17+I855,"")</f>
        <v/>
      </c>
      <c r="M855" s="0" t="str">
        <f aca="false">IF($A855&lt;&gt;"",($G855-1)*'Project Description'!$B$9+$F855,"")</f>
        <v/>
      </c>
      <c r="N855" s="0" t="str">
        <f aca="false">IF($A855&lt;&gt;"",IF(VLOOKUP($B855,LineNames!$A$2:$C$111,3,0)="Yes",1,0),"")</f>
        <v/>
      </c>
      <c r="O855" s="0" t="str">
        <f aca="false">IF($A855&lt;&gt;"",($H855-1)*'Project Description'!$B$10+$C855,"")</f>
        <v/>
      </c>
    </row>
    <row collapsed="false" customFormat="false" customHeight="true" hidden="false" ht="13.3" outlineLevel="0" r="856">
      <c r="A856" s="0" t="str">
        <f aca="false">IF(d110cc_csv!$A856&lt;&gt;"",d110cc_csv!$A856,"")</f>
        <v/>
      </c>
      <c r="B856" s="0" t="str">
        <f aca="false">IF($A856&lt;&gt;"",d110cc_csv!$C856,"")</f>
        <v/>
      </c>
      <c r="C856" s="0" t="str">
        <f aca="false">IF($A856&lt;&gt;"",d110cc_csv!$D856,"")</f>
        <v/>
      </c>
      <c r="D856" s="0" t="str">
        <f aca="false">IF($A856&lt;&gt;"",d110cc_csv!$E856,"")</f>
        <v/>
      </c>
      <c r="E856" s="0" t="str">
        <f aca="false">IF($A856&lt;&gt;"",d110cc_csv!$F856,"")</f>
        <v/>
      </c>
      <c r="F856" s="0" t="str">
        <f aca="false">IF($A856&lt;&gt;"",IF(MOD($C856,'Project Description'!$B$9)=0,'Project Description'!$B$9,MOD($C856,'Project Description'!$B$9)),"")</f>
        <v/>
      </c>
      <c r="G856" s="0" t="str">
        <f aca="false">IF($A856&lt;&gt;"",IF(MOD($D856,'Project Description'!$B$7)=0,'Project Description'!$B$7,MOD($D856,'Project Description'!$B$7)),"")</f>
        <v/>
      </c>
      <c r="H856" s="0" t="str">
        <f aca="false">IF($A856&lt;&gt;"",IF(MOD($D856,'Project Description'!$B$8)=0,'Project Description'!$B$8,MOD($D856,'Project Description'!$B$8)),"")</f>
        <v/>
      </c>
      <c r="I856" s="0" t="str">
        <f aca="false">IF($A856&lt;&gt;"",ROUNDUP($C856/'Project Description'!$B$9,0),"")</f>
        <v/>
      </c>
      <c r="J856" s="0" t="str">
        <f aca="false">IF($A856&lt;&gt;"",IF(MOD($A856,'Project Description'!$B$19)=0,'Project Description'!$B$19,MOD($A856,'Project Description'!$B$19)),"")</f>
        <v/>
      </c>
      <c r="K856" s="16" t="str">
        <f aca="false">IF($A856&lt;&gt;"",ROUNDUP(D856/'Project Description'!$B$7,0),"")</f>
        <v/>
      </c>
      <c r="L856" s="0" t="str">
        <f aca="false">IF($A856&lt;&gt;"",(K856-1)*'Project Description'!$B$17+I856,"")</f>
        <v/>
      </c>
      <c r="M856" s="0" t="str">
        <f aca="false">IF($A856&lt;&gt;"",($G856-1)*'Project Description'!$B$9+$F856,"")</f>
        <v/>
      </c>
      <c r="N856" s="0" t="str">
        <f aca="false">IF($A856&lt;&gt;"",IF(VLOOKUP($B856,LineNames!$A$2:$C$111,3,0)="Yes",1,0),"")</f>
        <v/>
      </c>
      <c r="O856" s="0" t="str">
        <f aca="false">IF($A856&lt;&gt;"",($H856-1)*'Project Description'!$B$10+$C856,"")</f>
        <v/>
      </c>
    </row>
    <row collapsed="false" customFormat="false" customHeight="true" hidden="false" ht="13.3" outlineLevel="0" r="857">
      <c r="A857" s="0" t="str">
        <f aca="false">IF(d110cc_csv!$A857&lt;&gt;"",d110cc_csv!$A857,"")</f>
        <v/>
      </c>
      <c r="B857" s="0" t="str">
        <f aca="false">IF($A857&lt;&gt;"",d110cc_csv!$C857,"")</f>
        <v/>
      </c>
      <c r="C857" s="0" t="str">
        <f aca="false">IF($A857&lt;&gt;"",d110cc_csv!$D857,"")</f>
        <v/>
      </c>
      <c r="D857" s="0" t="str">
        <f aca="false">IF($A857&lt;&gt;"",d110cc_csv!$E857,"")</f>
        <v/>
      </c>
      <c r="E857" s="0" t="str">
        <f aca="false">IF($A857&lt;&gt;"",d110cc_csv!$F857,"")</f>
        <v/>
      </c>
      <c r="F857" s="0" t="str">
        <f aca="false">IF($A857&lt;&gt;"",IF(MOD($C857,'Project Description'!$B$9)=0,'Project Description'!$B$9,MOD($C857,'Project Description'!$B$9)),"")</f>
        <v/>
      </c>
      <c r="G857" s="0" t="str">
        <f aca="false">IF($A857&lt;&gt;"",IF(MOD($D857,'Project Description'!$B$7)=0,'Project Description'!$B$7,MOD($D857,'Project Description'!$B$7)),"")</f>
        <v/>
      </c>
      <c r="H857" s="0" t="str">
        <f aca="false">IF($A857&lt;&gt;"",IF(MOD($D857,'Project Description'!$B$8)=0,'Project Description'!$B$8,MOD($D857,'Project Description'!$B$8)),"")</f>
        <v/>
      </c>
      <c r="I857" s="0" t="str">
        <f aca="false">IF($A857&lt;&gt;"",ROUNDUP($C857/'Project Description'!$B$9,0),"")</f>
        <v/>
      </c>
      <c r="J857" s="0" t="str">
        <f aca="false">IF($A857&lt;&gt;"",IF(MOD($A857,'Project Description'!$B$19)=0,'Project Description'!$B$19,MOD($A857,'Project Description'!$B$19)),"")</f>
        <v/>
      </c>
      <c r="K857" s="16" t="str">
        <f aca="false">IF($A857&lt;&gt;"",ROUNDUP(D857/'Project Description'!$B$7,0),"")</f>
        <v/>
      </c>
      <c r="L857" s="0" t="str">
        <f aca="false">IF($A857&lt;&gt;"",(K857-1)*'Project Description'!$B$17+I857,"")</f>
        <v/>
      </c>
      <c r="M857" s="0" t="str">
        <f aca="false">IF($A857&lt;&gt;"",($G857-1)*'Project Description'!$B$9+$F857,"")</f>
        <v/>
      </c>
      <c r="N857" s="0" t="str">
        <f aca="false">IF($A857&lt;&gt;"",IF(VLOOKUP($B857,LineNames!$A$2:$C$111,3,0)="Yes",1,0),"")</f>
        <v/>
      </c>
      <c r="O857" s="0" t="str">
        <f aca="false">IF($A857&lt;&gt;"",($H857-1)*'Project Description'!$B$10+$C857,"")</f>
        <v/>
      </c>
    </row>
    <row collapsed="false" customFormat="false" customHeight="true" hidden="false" ht="13.3" outlineLevel="0" r="858">
      <c r="A858" s="0" t="str">
        <f aca="false">IF(d110cc_csv!$A858&lt;&gt;"",d110cc_csv!$A858,"")</f>
        <v/>
      </c>
      <c r="B858" s="0" t="str">
        <f aca="false">IF($A858&lt;&gt;"",d110cc_csv!$C858,"")</f>
        <v/>
      </c>
      <c r="C858" s="0" t="str">
        <f aca="false">IF($A858&lt;&gt;"",d110cc_csv!$D858,"")</f>
        <v/>
      </c>
      <c r="D858" s="0" t="str">
        <f aca="false">IF($A858&lt;&gt;"",d110cc_csv!$E858,"")</f>
        <v/>
      </c>
      <c r="E858" s="0" t="str">
        <f aca="false">IF($A858&lt;&gt;"",d110cc_csv!$F858,"")</f>
        <v/>
      </c>
      <c r="F858" s="0" t="str">
        <f aca="false">IF($A858&lt;&gt;"",IF(MOD($C858,'Project Description'!$B$9)=0,'Project Description'!$B$9,MOD($C858,'Project Description'!$B$9)),"")</f>
        <v/>
      </c>
      <c r="G858" s="0" t="str">
        <f aca="false">IF($A858&lt;&gt;"",IF(MOD($D858,'Project Description'!$B$7)=0,'Project Description'!$B$7,MOD($D858,'Project Description'!$B$7)),"")</f>
        <v/>
      </c>
      <c r="H858" s="0" t="str">
        <f aca="false">IF($A858&lt;&gt;"",IF(MOD($D858,'Project Description'!$B$8)=0,'Project Description'!$B$8,MOD($D858,'Project Description'!$B$8)),"")</f>
        <v/>
      </c>
      <c r="I858" s="0" t="str">
        <f aca="false">IF($A858&lt;&gt;"",ROUNDUP($C858/'Project Description'!$B$9,0),"")</f>
        <v/>
      </c>
      <c r="J858" s="0" t="str">
        <f aca="false">IF($A858&lt;&gt;"",IF(MOD($A858,'Project Description'!$B$19)=0,'Project Description'!$B$19,MOD($A858,'Project Description'!$B$19)),"")</f>
        <v/>
      </c>
      <c r="K858" s="16" t="str">
        <f aca="false">IF($A858&lt;&gt;"",ROUNDUP(D858/'Project Description'!$B$7,0),"")</f>
        <v/>
      </c>
      <c r="L858" s="0" t="str">
        <f aca="false">IF($A858&lt;&gt;"",(K858-1)*'Project Description'!$B$17+I858,"")</f>
        <v/>
      </c>
      <c r="M858" s="0" t="str">
        <f aca="false">IF($A858&lt;&gt;"",($G858-1)*'Project Description'!$B$9+$F858,"")</f>
        <v/>
      </c>
      <c r="N858" s="0" t="str">
        <f aca="false">IF($A858&lt;&gt;"",IF(VLOOKUP($B858,LineNames!$A$2:$C$111,3,0)="Yes",1,0),"")</f>
        <v/>
      </c>
      <c r="O858" s="0" t="str">
        <f aca="false">IF($A858&lt;&gt;"",($H858-1)*'Project Description'!$B$10+$C858,"")</f>
        <v/>
      </c>
    </row>
    <row collapsed="false" customFormat="false" customHeight="true" hidden="false" ht="13.3" outlineLevel="0" r="859">
      <c r="A859" s="0" t="str">
        <f aca="false">IF(d110cc_csv!$A859&lt;&gt;"",d110cc_csv!$A859,"")</f>
        <v/>
      </c>
      <c r="B859" s="0" t="str">
        <f aca="false">IF($A859&lt;&gt;"",d110cc_csv!$C859,"")</f>
        <v/>
      </c>
      <c r="C859" s="0" t="str">
        <f aca="false">IF($A859&lt;&gt;"",d110cc_csv!$D859,"")</f>
        <v/>
      </c>
      <c r="D859" s="0" t="str">
        <f aca="false">IF($A859&lt;&gt;"",d110cc_csv!$E859,"")</f>
        <v/>
      </c>
      <c r="E859" s="0" t="str">
        <f aca="false">IF($A859&lt;&gt;"",d110cc_csv!$F859,"")</f>
        <v/>
      </c>
      <c r="F859" s="0" t="str">
        <f aca="false">IF($A859&lt;&gt;"",IF(MOD($C859,'Project Description'!$B$9)=0,'Project Description'!$B$9,MOD($C859,'Project Description'!$B$9)),"")</f>
        <v/>
      </c>
      <c r="G859" s="0" t="str">
        <f aca="false">IF($A859&lt;&gt;"",IF(MOD($D859,'Project Description'!$B$7)=0,'Project Description'!$B$7,MOD($D859,'Project Description'!$B$7)),"")</f>
        <v/>
      </c>
      <c r="H859" s="0" t="str">
        <f aca="false">IF($A859&lt;&gt;"",IF(MOD($D859,'Project Description'!$B$8)=0,'Project Description'!$B$8,MOD($D859,'Project Description'!$B$8)),"")</f>
        <v/>
      </c>
      <c r="I859" s="0" t="str">
        <f aca="false">IF($A859&lt;&gt;"",ROUNDUP($C859/'Project Description'!$B$9,0),"")</f>
        <v/>
      </c>
      <c r="J859" s="0" t="str">
        <f aca="false">IF($A859&lt;&gt;"",IF(MOD($A859,'Project Description'!$B$19)=0,'Project Description'!$B$19,MOD($A859,'Project Description'!$B$19)),"")</f>
        <v/>
      </c>
      <c r="K859" s="16" t="str">
        <f aca="false">IF($A859&lt;&gt;"",ROUNDUP(D859/'Project Description'!$B$7,0),"")</f>
        <v/>
      </c>
      <c r="L859" s="0" t="str">
        <f aca="false">IF($A859&lt;&gt;"",(K859-1)*'Project Description'!$B$17+I859,"")</f>
        <v/>
      </c>
      <c r="M859" s="0" t="str">
        <f aca="false">IF($A859&lt;&gt;"",($G859-1)*'Project Description'!$B$9+$F859,"")</f>
        <v/>
      </c>
      <c r="N859" s="0" t="str">
        <f aca="false">IF($A859&lt;&gt;"",IF(VLOOKUP($B859,LineNames!$A$2:$C$111,3,0)="Yes",1,0),"")</f>
        <v/>
      </c>
      <c r="O859" s="0" t="str">
        <f aca="false">IF($A859&lt;&gt;"",($H859-1)*'Project Description'!$B$10+$C859,"")</f>
        <v/>
      </c>
    </row>
    <row collapsed="false" customFormat="false" customHeight="true" hidden="false" ht="13.3" outlineLevel="0" r="860">
      <c r="A860" s="0" t="str">
        <f aca="false">IF(d110cc_csv!$A860&lt;&gt;"",d110cc_csv!$A860,"")</f>
        <v/>
      </c>
      <c r="B860" s="0" t="str">
        <f aca="false">IF($A860&lt;&gt;"",d110cc_csv!$C860,"")</f>
        <v/>
      </c>
      <c r="C860" s="0" t="str">
        <f aca="false">IF($A860&lt;&gt;"",d110cc_csv!$D860,"")</f>
        <v/>
      </c>
      <c r="D860" s="0" t="str">
        <f aca="false">IF($A860&lt;&gt;"",d110cc_csv!$E860,"")</f>
        <v/>
      </c>
      <c r="E860" s="0" t="str">
        <f aca="false">IF($A860&lt;&gt;"",d110cc_csv!$F860,"")</f>
        <v/>
      </c>
      <c r="F860" s="0" t="str">
        <f aca="false">IF($A860&lt;&gt;"",IF(MOD($C860,'Project Description'!$B$9)=0,'Project Description'!$B$9,MOD($C860,'Project Description'!$B$9)),"")</f>
        <v/>
      </c>
      <c r="G860" s="0" t="str">
        <f aca="false">IF($A860&lt;&gt;"",IF(MOD($D860,'Project Description'!$B$7)=0,'Project Description'!$B$7,MOD($D860,'Project Description'!$B$7)),"")</f>
        <v/>
      </c>
      <c r="H860" s="0" t="str">
        <f aca="false">IF($A860&lt;&gt;"",IF(MOD($D860,'Project Description'!$B$8)=0,'Project Description'!$B$8,MOD($D860,'Project Description'!$B$8)),"")</f>
        <v/>
      </c>
      <c r="I860" s="0" t="str">
        <f aca="false">IF($A860&lt;&gt;"",ROUNDUP($C860/'Project Description'!$B$9,0),"")</f>
        <v/>
      </c>
      <c r="J860" s="0" t="str">
        <f aca="false">IF($A860&lt;&gt;"",IF(MOD($A860,'Project Description'!$B$19)=0,'Project Description'!$B$19,MOD($A860,'Project Description'!$B$19)),"")</f>
        <v/>
      </c>
      <c r="K860" s="16" t="str">
        <f aca="false">IF($A860&lt;&gt;"",ROUNDUP(D860/'Project Description'!$B$7,0),"")</f>
        <v/>
      </c>
      <c r="L860" s="0" t="str">
        <f aca="false">IF($A860&lt;&gt;"",(K860-1)*'Project Description'!$B$17+I860,"")</f>
        <v/>
      </c>
      <c r="M860" s="0" t="str">
        <f aca="false">IF($A860&lt;&gt;"",($G860-1)*'Project Description'!$B$9+$F860,"")</f>
        <v/>
      </c>
      <c r="N860" s="0" t="str">
        <f aca="false">IF($A860&lt;&gt;"",IF(VLOOKUP($B860,LineNames!$A$2:$C$111,3,0)="Yes",1,0),"")</f>
        <v/>
      </c>
      <c r="O860" s="0" t="str">
        <f aca="false">IF($A860&lt;&gt;"",($H860-1)*'Project Description'!$B$10+$C860,"")</f>
        <v/>
      </c>
    </row>
    <row collapsed="false" customFormat="false" customHeight="true" hidden="false" ht="13.3" outlineLevel="0" r="861">
      <c r="A861" s="0" t="str">
        <f aca="false">IF(d110cc_csv!$A861&lt;&gt;"",d110cc_csv!$A861,"")</f>
        <v/>
      </c>
      <c r="B861" s="0" t="str">
        <f aca="false">IF($A861&lt;&gt;"",d110cc_csv!$C861,"")</f>
        <v/>
      </c>
      <c r="C861" s="0" t="str">
        <f aca="false">IF($A861&lt;&gt;"",d110cc_csv!$D861,"")</f>
        <v/>
      </c>
      <c r="D861" s="0" t="str">
        <f aca="false">IF($A861&lt;&gt;"",d110cc_csv!$E861,"")</f>
        <v/>
      </c>
      <c r="E861" s="0" t="str">
        <f aca="false">IF($A861&lt;&gt;"",d110cc_csv!$F861,"")</f>
        <v/>
      </c>
      <c r="F861" s="0" t="str">
        <f aca="false">IF($A861&lt;&gt;"",IF(MOD($C861,'Project Description'!$B$9)=0,'Project Description'!$B$9,MOD($C861,'Project Description'!$B$9)),"")</f>
        <v/>
      </c>
      <c r="G861" s="0" t="str">
        <f aca="false">IF($A861&lt;&gt;"",IF(MOD($D861,'Project Description'!$B$7)=0,'Project Description'!$B$7,MOD($D861,'Project Description'!$B$7)),"")</f>
        <v/>
      </c>
      <c r="H861" s="0" t="str">
        <f aca="false">IF($A861&lt;&gt;"",IF(MOD($D861,'Project Description'!$B$8)=0,'Project Description'!$B$8,MOD($D861,'Project Description'!$B$8)),"")</f>
        <v/>
      </c>
      <c r="I861" s="0" t="str">
        <f aca="false">IF($A861&lt;&gt;"",ROUNDUP($C861/'Project Description'!$B$9,0),"")</f>
        <v/>
      </c>
      <c r="J861" s="0" t="str">
        <f aca="false">IF($A861&lt;&gt;"",IF(MOD($A861,'Project Description'!$B$19)=0,'Project Description'!$B$19,MOD($A861,'Project Description'!$B$19)),"")</f>
        <v/>
      </c>
      <c r="K861" s="16" t="str">
        <f aca="false">IF($A861&lt;&gt;"",ROUNDUP(D861/'Project Description'!$B$7,0),"")</f>
        <v/>
      </c>
      <c r="L861" s="0" t="str">
        <f aca="false">IF($A861&lt;&gt;"",(K861-1)*'Project Description'!$B$17+I861,"")</f>
        <v/>
      </c>
      <c r="M861" s="0" t="str">
        <f aca="false">IF($A861&lt;&gt;"",($G861-1)*'Project Description'!$B$9+$F861,"")</f>
        <v/>
      </c>
      <c r="N861" s="0" t="str">
        <f aca="false">IF($A861&lt;&gt;"",IF(VLOOKUP($B861,LineNames!$A$2:$C$111,3,0)="Yes",1,0),"")</f>
        <v/>
      </c>
      <c r="O861" s="0" t="str">
        <f aca="false">IF($A861&lt;&gt;"",($H861-1)*'Project Description'!$B$10+$C861,"")</f>
        <v/>
      </c>
    </row>
    <row collapsed="false" customFormat="false" customHeight="true" hidden="false" ht="13.3" outlineLevel="0" r="862">
      <c r="A862" s="0" t="str">
        <f aca="false">IF(d110cc_csv!$A862&lt;&gt;"",d110cc_csv!$A862,"")</f>
        <v/>
      </c>
      <c r="B862" s="0" t="str">
        <f aca="false">IF($A862&lt;&gt;"",d110cc_csv!$C862,"")</f>
        <v/>
      </c>
      <c r="C862" s="0" t="str">
        <f aca="false">IF($A862&lt;&gt;"",d110cc_csv!$D862,"")</f>
        <v/>
      </c>
      <c r="D862" s="0" t="str">
        <f aca="false">IF($A862&lt;&gt;"",d110cc_csv!$E862,"")</f>
        <v/>
      </c>
      <c r="E862" s="0" t="str">
        <f aca="false">IF($A862&lt;&gt;"",d110cc_csv!$F862,"")</f>
        <v/>
      </c>
      <c r="F862" s="0" t="str">
        <f aca="false">IF($A862&lt;&gt;"",IF(MOD($C862,'Project Description'!$B$9)=0,'Project Description'!$B$9,MOD($C862,'Project Description'!$B$9)),"")</f>
        <v/>
      </c>
      <c r="G862" s="0" t="str">
        <f aca="false">IF($A862&lt;&gt;"",IF(MOD($D862,'Project Description'!$B$7)=0,'Project Description'!$B$7,MOD($D862,'Project Description'!$B$7)),"")</f>
        <v/>
      </c>
      <c r="H862" s="0" t="str">
        <f aca="false">IF($A862&lt;&gt;"",IF(MOD($D862,'Project Description'!$B$8)=0,'Project Description'!$B$8,MOD($D862,'Project Description'!$B$8)),"")</f>
        <v/>
      </c>
      <c r="I862" s="0" t="str">
        <f aca="false">IF($A862&lt;&gt;"",ROUNDUP($C862/'Project Description'!$B$9,0),"")</f>
        <v/>
      </c>
      <c r="J862" s="0" t="str">
        <f aca="false">IF($A862&lt;&gt;"",IF(MOD($A862,'Project Description'!$B$19)=0,'Project Description'!$B$19,MOD($A862,'Project Description'!$B$19)),"")</f>
        <v/>
      </c>
      <c r="K862" s="16" t="str">
        <f aca="false">IF($A862&lt;&gt;"",ROUNDUP(D862/'Project Description'!$B$7,0),"")</f>
        <v/>
      </c>
      <c r="L862" s="0" t="str">
        <f aca="false">IF($A862&lt;&gt;"",(K862-1)*'Project Description'!$B$17+I862,"")</f>
        <v/>
      </c>
      <c r="M862" s="0" t="str">
        <f aca="false">IF($A862&lt;&gt;"",($G862-1)*'Project Description'!$B$9+$F862,"")</f>
        <v/>
      </c>
      <c r="N862" s="0" t="str">
        <f aca="false">IF($A862&lt;&gt;"",IF(VLOOKUP($B862,LineNames!$A$2:$C$111,3,0)="Yes",1,0),"")</f>
        <v/>
      </c>
      <c r="O862" s="0" t="str">
        <f aca="false">IF($A862&lt;&gt;"",($H862-1)*'Project Description'!$B$10+$C862,"")</f>
        <v/>
      </c>
    </row>
    <row collapsed="false" customFormat="false" customHeight="true" hidden="false" ht="13.3" outlineLevel="0" r="863">
      <c r="A863" s="0" t="str">
        <f aca="false">IF(d110cc_csv!$A863&lt;&gt;"",d110cc_csv!$A863,"")</f>
        <v/>
      </c>
      <c r="B863" s="0" t="str">
        <f aca="false">IF($A863&lt;&gt;"",d110cc_csv!$C863,"")</f>
        <v/>
      </c>
      <c r="C863" s="0" t="str">
        <f aca="false">IF($A863&lt;&gt;"",d110cc_csv!$D863,"")</f>
        <v/>
      </c>
      <c r="D863" s="0" t="str">
        <f aca="false">IF($A863&lt;&gt;"",d110cc_csv!$E863,"")</f>
        <v/>
      </c>
      <c r="E863" s="0" t="str">
        <f aca="false">IF($A863&lt;&gt;"",d110cc_csv!$F863,"")</f>
        <v/>
      </c>
      <c r="F863" s="0" t="str">
        <f aca="false">IF($A863&lt;&gt;"",IF(MOD($C863,'Project Description'!$B$9)=0,'Project Description'!$B$9,MOD($C863,'Project Description'!$B$9)),"")</f>
        <v/>
      </c>
      <c r="G863" s="0" t="str">
        <f aca="false">IF($A863&lt;&gt;"",IF(MOD($D863,'Project Description'!$B$7)=0,'Project Description'!$B$7,MOD($D863,'Project Description'!$B$7)),"")</f>
        <v/>
      </c>
      <c r="H863" s="0" t="str">
        <f aca="false">IF($A863&lt;&gt;"",IF(MOD($D863,'Project Description'!$B$8)=0,'Project Description'!$B$8,MOD($D863,'Project Description'!$B$8)),"")</f>
        <v/>
      </c>
      <c r="I863" s="0" t="str">
        <f aca="false">IF($A863&lt;&gt;"",ROUNDUP($C863/'Project Description'!$B$9,0),"")</f>
        <v/>
      </c>
      <c r="J863" s="0" t="str">
        <f aca="false">IF($A863&lt;&gt;"",IF(MOD($A863,'Project Description'!$B$19)=0,'Project Description'!$B$19,MOD($A863,'Project Description'!$B$19)),"")</f>
        <v/>
      </c>
      <c r="K863" s="16" t="str">
        <f aca="false">IF($A863&lt;&gt;"",ROUNDUP(D863/'Project Description'!$B$7,0),"")</f>
        <v/>
      </c>
      <c r="L863" s="0" t="str">
        <f aca="false">IF($A863&lt;&gt;"",(K863-1)*'Project Description'!$B$17+I863,"")</f>
        <v/>
      </c>
      <c r="M863" s="0" t="str">
        <f aca="false">IF($A863&lt;&gt;"",($G863-1)*'Project Description'!$B$9+$F863,"")</f>
        <v/>
      </c>
      <c r="N863" s="0" t="str">
        <f aca="false">IF($A863&lt;&gt;"",IF(VLOOKUP($B863,LineNames!$A$2:$C$111,3,0)="Yes",1,0),"")</f>
        <v/>
      </c>
      <c r="O863" s="0" t="str">
        <f aca="false">IF($A863&lt;&gt;"",($H863-1)*'Project Description'!$B$10+$C863,"")</f>
        <v/>
      </c>
    </row>
    <row collapsed="false" customFormat="false" customHeight="true" hidden="false" ht="13.3" outlineLevel="0" r="864">
      <c r="A864" s="0" t="str">
        <f aca="false">IF(d110cc_csv!$A864&lt;&gt;"",d110cc_csv!$A864,"")</f>
        <v/>
      </c>
      <c r="B864" s="0" t="str">
        <f aca="false">IF($A864&lt;&gt;"",d110cc_csv!$C864,"")</f>
        <v/>
      </c>
      <c r="C864" s="0" t="str">
        <f aca="false">IF($A864&lt;&gt;"",d110cc_csv!$D864,"")</f>
        <v/>
      </c>
      <c r="D864" s="0" t="str">
        <f aca="false">IF($A864&lt;&gt;"",d110cc_csv!$E864,"")</f>
        <v/>
      </c>
      <c r="E864" s="0" t="str">
        <f aca="false">IF($A864&lt;&gt;"",d110cc_csv!$F864,"")</f>
        <v/>
      </c>
      <c r="F864" s="0" t="str">
        <f aca="false">IF($A864&lt;&gt;"",IF(MOD($C864,'Project Description'!$B$9)=0,'Project Description'!$B$9,MOD($C864,'Project Description'!$B$9)),"")</f>
        <v/>
      </c>
      <c r="G864" s="0" t="str">
        <f aca="false">IF($A864&lt;&gt;"",IF(MOD($D864,'Project Description'!$B$7)=0,'Project Description'!$B$7,MOD($D864,'Project Description'!$B$7)),"")</f>
        <v/>
      </c>
      <c r="H864" s="0" t="str">
        <f aca="false">IF($A864&lt;&gt;"",IF(MOD($D864,'Project Description'!$B$8)=0,'Project Description'!$B$8,MOD($D864,'Project Description'!$B$8)),"")</f>
        <v/>
      </c>
      <c r="I864" s="0" t="str">
        <f aca="false">IF($A864&lt;&gt;"",ROUNDUP($C864/'Project Description'!$B$9,0),"")</f>
        <v/>
      </c>
      <c r="J864" s="0" t="str">
        <f aca="false">IF($A864&lt;&gt;"",IF(MOD($A864,'Project Description'!$B$19)=0,'Project Description'!$B$19,MOD($A864,'Project Description'!$B$19)),"")</f>
        <v/>
      </c>
      <c r="K864" s="16" t="str">
        <f aca="false">IF($A864&lt;&gt;"",ROUNDUP(D864/'Project Description'!$B$7,0),"")</f>
        <v/>
      </c>
      <c r="L864" s="0" t="str">
        <f aca="false">IF($A864&lt;&gt;"",(K864-1)*'Project Description'!$B$17+I864,"")</f>
        <v/>
      </c>
      <c r="M864" s="0" t="str">
        <f aca="false">IF($A864&lt;&gt;"",($G864-1)*'Project Description'!$B$9+$F864,"")</f>
        <v/>
      </c>
      <c r="N864" s="0" t="str">
        <f aca="false">IF($A864&lt;&gt;"",IF(VLOOKUP($B864,LineNames!$A$2:$C$111,3,0)="Yes",1,0),"")</f>
        <v/>
      </c>
      <c r="O864" s="0" t="str">
        <f aca="false">IF($A864&lt;&gt;"",($H864-1)*'Project Description'!$B$10+$C864,"")</f>
        <v/>
      </c>
    </row>
    <row collapsed="false" customFormat="false" customHeight="true" hidden="false" ht="13.3" outlineLevel="0" r="865">
      <c r="A865" s="0" t="str">
        <f aca="false">IF(d110cc_csv!$A865&lt;&gt;"",d110cc_csv!$A865,"")</f>
        <v/>
      </c>
      <c r="B865" s="0" t="str">
        <f aca="false">IF($A865&lt;&gt;"",d110cc_csv!$C865,"")</f>
        <v/>
      </c>
      <c r="C865" s="0" t="str">
        <f aca="false">IF($A865&lt;&gt;"",d110cc_csv!$D865,"")</f>
        <v/>
      </c>
      <c r="D865" s="0" t="str">
        <f aca="false">IF($A865&lt;&gt;"",d110cc_csv!$E865,"")</f>
        <v/>
      </c>
      <c r="E865" s="0" t="str">
        <f aca="false">IF($A865&lt;&gt;"",d110cc_csv!$F865,"")</f>
        <v/>
      </c>
      <c r="F865" s="0" t="str">
        <f aca="false">IF($A865&lt;&gt;"",IF(MOD($C865,'Project Description'!$B$9)=0,'Project Description'!$B$9,MOD($C865,'Project Description'!$B$9)),"")</f>
        <v/>
      </c>
      <c r="G865" s="0" t="str">
        <f aca="false">IF($A865&lt;&gt;"",IF(MOD($D865,'Project Description'!$B$7)=0,'Project Description'!$B$7,MOD($D865,'Project Description'!$B$7)),"")</f>
        <v/>
      </c>
      <c r="H865" s="0" t="str">
        <f aca="false">IF($A865&lt;&gt;"",IF(MOD($D865,'Project Description'!$B$8)=0,'Project Description'!$B$8,MOD($D865,'Project Description'!$B$8)),"")</f>
        <v/>
      </c>
      <c r="I865" s="0" t="str">
        <f aca="false">IF($A865&lt;&gt;"",ROUNDUP($C865/'Project Description'!$B$9,0),"")</f>
        <v/>
      </c>
      <c r="J865" s="0" t="str">
        <f aca="false">IF($A865&lt;&gt;"",IF(MOD($A865,'Project Description'!$B$19)=0,'Project Description'!$B$19,MOD($A865,'Project Description'!$B$19)),"")</f>
        <v/>
      </c>
      <c r="K865" s="16" t="str">
        <f aca="false">IF($A865&lt;&gt;"",ROUNDUP(D865/'Project Description'!$B$7,0),"")</f>
        <v/>
      </c>
      <c r="L865" s="0" t="str">
        <f aca="false">IF($A865&lt;&gt;"",(K865-1)*'Project Description'!$B$17+I865,"")</f>
        <v/>
      </c>
      <c r="M865" s="0" t="str">
        <f aca="false">IF($A865&lt;&gt;"",($G865-1)*'Project Description'!$B$9+$F865,"")</f>
        <v/>
      </c>
      <c r="N865" s="0" t="str">
        <f aca="false">IF($A865&lt;&gt;"",IF(VLOOKUP($B865,LineNames!$A$2:$C$111,3,0)="Yes",1,0),"")</f>
        <v/>
      </c>
      <c r="O865" s="0" t="str">
        <f aca="false">IF($A865&lt;&gt;"",($H865-1)*'Project Description'!$B$10+$C865,"")</f>
        <v/>
      </c>
    </row>
    <row collapsed="false" customFormat="false" customHeight="true" hidden="false" ht="13.3" outlineLevel="0" r="866">
      <c r="A866" s="0" t="str">
        <f aca="false">IF(d110cc_csv!$A866&lt;&gt;"",d110cc_csv!$A866,"")</f>
        <v/>
      </c>
      <c r="B866" s="0" t="str">
        <f aca="false">IF($A866&lt;&gt;"",d110cc_csv!$C866,"")</f>
        <v/>
      </c>
      <c r="C866" s="0" t="str">
        <f aca="false">IF($A866&lt;&gt;"",d110cc_csv!$D866,"")</f>
        <v/>
      </c>
      <c r="D866" s="0" t="str">
        <f aca="false">IF($A866&lt;&gt;"",d110cc_csv!$E866,"")</f>
        <v/>
      </c>
      <c r="E866" s="0" t="str">
        <f aca="false">IF($A866&lt;&gt;"",d110cc_csv!$F866,"")</f>
        <v/>
      </c>
      <c r="F866" s="0" t="str">
        <f aca="false">IF($A866&lt;&gt;"",IF(MOD($C866,'Project Description'!$B$9)=0,'Project Description'!$B$9,MOD($C866,'Project Description'!$B$9)),"")</f>
        <v/>
      </c>
      <c r="G866" s="0" t="str">
        <f aca="false">IF($A866&lt;&gt;"",IF(MOD($D866,'Project Description'!$B$7)=0,'Project Description'!$B$7,MOD($D866,'Project Description'!$B$7)),"")</f>
        <v/>
      </c>
      <c r="H866" s="0" t="str">
        <f aca="false">IF($A866&lt;&gt;"",IF(MOD($D866,'Project Description'!$B$8)=0,'Project Description'!$B$8,MOD($D866,'Project Description'!$B$8)),"")</f>
        <v/>
      </c>
      <c r="I866" s="0" t="str">
        <f aca="false">IF($A866&lt;&gt;"",ROUNDUP($C866/'Project Description'!$B$9,0),"")</f>
        <v/>
      </c>
      <c r="J866" s="0" t="str">
        <f aca="false">IF($A866&lt;&gt;"",IF(MOD($A866,'Project Description'!$B$19)=0,'Project Description'!$B$19,MOD($A866,'Project Description'!$B$19)),"")</f>
        <v/>
      </c>
      <c r="K866" s="16" t="str">
        <f aca="false">IF($A866&lt;&gt;"",ROUNDUP(D866/'Project Description'!$B$7,0),"")</f>
        <v/>
      </c>
      <c r="L866" s="0" t="str">
        <f aca="false">IF($A866&lt;&gt;"",(K866-1)*'Project Description'!$B$17+I866,"")</f>
        <v/>
      </c>
      <c r="M866" s="0" t="str">
        <f aca="false">IF($A866&lt;&gt;"",($G866-1)*'Project Description'!$B$9+$F866,"")</f>
        <v/>
      </c>
      <c r="N866" s="0" t="str">
        <f aca="false">IF($A866&lt;&gt;"",IF(VLOOKUP($B866,LineNames!$A$2:$C$111,3,0)="Yes",1,0),"")</f>
        <v/>
      </c>
      <c r="O866" s="0" t="str">
        <f aca="false">IF($A866&lt;&gt;"",($H866-1)*'Project Description'!$B$10+$C866,"")</f>
        <v/>
      </c>
    </row>
    <row collapsed="false" customFormat="false" customHeight="true" hidden="false" ht="13.3" outlineLevel="0" r="867">
      <c r="A867" s="0" t="str">
        <f aca="false">IF(d110cc_csv!$A867&lt;&gt;"",d110cc_csv!$A867,"")</f>
        <v/>
      </c>
      <c r="B867" s="0" t="str">
        <f aca="false">IF($A867&lt;&gt;"",d110cc_csv!$C867,"")</f>
        <v/>
      </c>
      <c r="C867" s="0" t="str">
        <f aca="false">IF($A867&lt;&gt;"",d110cc_csv!$D867,"")</f>
        <v/>
      </c>
      <c r="D867" s="0" t="str">
        <f aca="false">IF($A867&lt;&gt;"",d110cc_csv!$E867,"")</f>
        <v/>
      </c>
      <c r="E867" s="0" t="str">
        <f aca="false">IF($A867&lt;&gt;"",d110cc_csv!$F867,"")</f>
        <v/>
      </c>
      <c r="F867" s="0" t="str">
        <f aca="false">IF($A867&lt;&gt;"",IF(MOD($C867,'Project Description'!$B$9)=0,'Project Description'!$B$9,MOD($C867,'Project Description'!$B$9)),"")</f>
        <v/>
      </c>
      <c r="G867" s="0" t="str">
        <f aca="false">IF($A867&lt;&gt;"",IF(MOD($D867,'Project Description'!$B$7)=0,'Project Description'!$B$7,MOD($D867,'Project Description'!$B$7)),"")</f>
        <v/>
      </c>
      <c r="H867" s="0" t="str">
        <f aca="false">IF($A867&lt;&gt;"",IF(MOD($D867,'Project Description'!$B$8)=0,'Project Description'!$B$8,MOD($D867,'Project Description'!$B$8)),"")</f>
        <v/>
      </c>
      <c r="I867" s="0" t="str">
        <f aca="false">IF($A867&lt;&gt;"",ROUNDUP($C867/'Project Description'!$B$9,0),"")</f>
        <v/>
      </c>
      <c r="J867" s="0" t="str">
        <f aca="false">IF($A867&lt;&gt;"",IF(MOD($A867,'Project Description'!$B$19)=0,'Project Description'!$B$19,MOD($A867,'Project Description'!$B$19)),"")</f>
        <v/>
      </c>
      <c r="K867" s="16" t="str">
        <f aca="false">IF($A867&lt;&gt;"",ROUNDUP(D867/'Project Description'!$B$7,0),"")</f>
        <v/>
      </c>
      <c r="L867" s="0" t="str">
        <f aca="false">IF($A867&lt;&gt;"",(K867-1)*'Project Description'!$B$17+I867,"")</f>
        <v/>
      </c>
      <c r="M867" s="0" t="str">
        <f aca="false">IF($A867&lt;&gt;"",($G867-1)*'Project Description'!$B$9+$F867,"")</f>
        <v/>
      </c>
      <c r="N867" s="0" t="str">
        <f aca="false">IF($A867&lt;&gt;"",IF(VLOOKUP($B867,LineNames!$A$2:$C$111,3,0)="Yes",1,0),"")</f>
        <v/>
      </c>
      <c r="O867" s="0" t="str">
        <f aca="false">IF($A867&lt;&gt;"",($H867-1)*'Project Description'!$B$10+$C867,"")</f>
        <v/>
      </c>
    </row>
    <row collapsed="false" customFormat="false" customHeight="true" hidden="false" ht="13.3" outlineLevel="0" r="868">
      <c r="A868" s="0" t="str">
        <f aca="false">IF(d110cc_csv!$A868&lt;&gt;"",d110cc_csv!$A868,"")</f>
        <v/>
      </c>
      <c r="B868" s="0" t="str">
        <f aca="false">IF($A868&lt;&gt;"",d110cc_csv!$C868,"")</f>
        <v/>
      </c>
      <c r="C868" s="0" t="str">
        <f aca="false">IF($A868&lt;&gt;"",d110cc_csv!$D868,"")</f>
        <v/>
      </c>
      <c r="D868" s="0" t="str">
        <f aca="false">IF($A868&lt;&gt;"",d110cc_csv!$E868,"")</f>
        <v/>
      </c>
      <c r="E868" s="0" t="str">
        <f aca="false">IF($A868&lt;&gt;"",d110cc_csv!$F868,"")</f>
        <v/>
      </c>
      <c r="F868" s="0" t="str">
        <f aca="false">IF($A868&lt;&gt;"",IF(MOD($C868,'Project Description'!$B$9)=0,'Project Description'!$B$9,MOD($C868,'Project Description'!$B$9)),"")</f>
        <v/>
      </c>
      <c r="G868" s="0" t="str">
        <f aca="false">IF($A868&lt;&gt;"",IF(MOD($D868,'Project Description'!$B$7)=0,'Project Description'!$B$7,MOD($D868,'Project Description'!$B$7)),"")</f>
        <v/>
      </c>
      <c r="H868" s="0" t="str">
        <f aca="false">IF($A868&lt;&gt;"",IF(MOD($D868,'Project Description'!$B$8)=0,'Project Description'!$B$8,MOD($D868,'Project Description'!$B$8)),"")</f>
        <v/>
      </c>
      <c r="I868" s="0" t="str">
        <f aca="false">IF($A868&lt;&gt;"",ROUNDUP($C868/'Project Description'!$B$9,0),"")</f>
        <v/>
      </c>
      <c r="J868" s="0" t="str">
        <f aca="false">IF($A868&lt;&gt;"",IF(MOD($A868,'Project Description'!$B$19)=0,'Project Description'!$B$19,MOD($A868,'Project Description'!$B$19)),"")</f>
        <v/>
      </c>
      <c r="K868" s="16" t="str">
        <f aca="false">IF($A868&lt;&gt;"",ROUNDUP(D868/'Project Description'!$B$7,0),"")</f>
        <v/>
      </c>
      <c r="L868" s="0" t="str">
        <f aca="false">IF($A868&lt;&gt;"",(K868-1)*'Project Description'!$B$17+I868,"")</f>
        <v/>
      </c>
      <c r="M868" s="0" t="str">
        <f aca="false">IF($A868&lt;&gt;"",($G868-1)*'Project Description'!$B$9+$F868,"")</f>
        <v/>
      </c>
      <c r="N868" s="0" t="str">
        <f aca="false">IF($A868&lt;&gt;"",IF(VLOOKUP($B868,LineNames!$A$2:$C$111,3,0)="Yes",1,0),"")</f>
        <v/>
      </c>
      <c r="O868" s="0" t="str">
        <f aca="false">IF($A868&lt;&gt;"",($H868-1)*'Project Description'!$B$10+$C868,"")</f>
        <v/>
      </c>
    </row>
    <row collapsed="false" customFormat="false" customHeight="true" hidden="false" ht="13.3" outlineLevel="0" r="869">
      <c r="A869" s="0" t="str">
        <f aca="false">IF(d110cc_csv!$A869&lt;&gt;"",d110cc_csv!$A869,"")</f>
        <v/>
      </c>
      <c r="B869" s="0" t="str">
        <f aca="false">IF($A869&lt;&gt;"",d110cc_csv!$C869,"")</f>
        <v/>
      </c>
      <c r="C869" s="0" t="str">
        <f aca="false">IF($A869&lt;&gt;"",d110cc_csv!$D869,"")</f>
        <v/>
      </c>
      <c r="D869" s="0" t="str">
        <f aca="false">IF($A869&lt;&gt;"",d110cc_csv!$E869,"")</f>
        <v/>
      </c>
      <c r="E869" s="0" t="str">
        <f aca="false">IF($A869&lt;&gt;"",d110cc_csv!$F869,"")</f>
        <v/>
      </c>
      <c r="F869" s="0" t="str">
        <f aca="false">IF($A869&lt;&gt;"",IF(MOD($C869,'Project Description'!$B$9)=0,'Project Description'!$B$9,MOD($C869,'Project Description'!$B$9)),"")</f>
        <v/>
      </c>
      <c r="G869" s="0" t="str">
        <f aca="false">IF($A869&lt;&gt;"",IF(MOD($D869,'Project Description'!$B$7)=0,'Project Description'!$B$7,MOD($D869,'Project Description'!$B$7)),"")</f>
        <v/>
      </c>
      <c r="H869" s="0" t="str">
        <f aca="false">IF($A869&lt;&gt;"",IF(MOD($D869,'Project Description'!$B$8)=0,'Project Description'!$B$8,MOD($D869,'Project Description'!$B$8)),"")</f>
        <v/>
      </c>
      <c r="I869" s="0" t="str">
        <f aca="false">IF($A869&lt;&gt;"",ROUNDUP($C869/'Project Description'!$B$9,0),"")</f>
        <v/>
      </c>
      <c r="J869" s="0" t="str">
        <f aca="false">IF($A869&lt;&gt;"",IF(MOD($A869,'Project Description'!$B$19)=0,'Project Description'!$B$19,MOD($A869,'Project Description'!$B$19)),"")</f>
        <v/>
      </c>
      <c r="K869" s="16" t="str">
        <f aca="false">IF($A869&lt;&gt;"",ROUNDUP(D869/'Project Description'!$B$7,0),"")</f>
        <v/>
      </c>
      <c r="L869" s="0" t="str">
        <f aca="false">IF($A869&lt;&gt;"",(K869-1)*'Project Description'!$B$17+I869,"")</f>
        <v/>
      </c>
      <c r="M869" s="0" t="str">
        <f aca="false">IF($A869&lt;&gt;"",($G869-1)*'Project Description'!$B$9+$F869,"")</f>
        <v/>
      </c>
      <c r="N869" s="0" t="str">
        <f aca="false">IF($A869&lt;&gt;"",IF(VLOOKUP($B869,LineNames!$A$2:$C$111,3,0)="Yes",1,0),"")</f>
        <v/>
      </c>
      <c r="O869" s="0" t="str">
        <f aca="false">IF($A869&lt;&gt;"",($H869-1)*'Project Description'!$B$10+$C869,"")</f>
        <v/>
      </c>
    </row>
    <row collapsed="false" customFormat="false" customHeight="true" hidden="false" ht="13.3" outlineLevel="0" r="870">
      <c r="A870" s="0" t="str">
        <f aca="false">IF(d110cc_csv!$A870&lt;&gt;"",d110cc_csv!$A870,"")</f>
        <v/>
      </c>
      <c r="B870" s="0" t="str">
        <f aca="false">IF($A870&lt;&gt;"",d110cc_csv!$C870,"")</f>
        <v/>
      </c>
      <c r="C870" s="0" t="str">
        <f aca="false">IF($A870&lt;&gt;"",d110cc_csv!$D870,"")</f>
        <v/>
      </c>
      <c r="D870" s="0" t="str">
        <f aca="false">IF($A870&lt;&gt;"",d110cc_csv!$E870,"")</f>
        <v/>
      </c>
      <c r="E870" s="0" t="str">
        <f aca="false">IF($A870&lt;&gt;"",d110cc_csv!$F870,"")</f>
        <v/>
      </c>
      <c r="F870" s="0" t="str">
        <f aca="false">IF($A870&lt;&gt;"",IF(MOD($C870,'Project Description'!$B$9)=0,'Project Description'!$B$9,MOD($C870,'Project Description'!$B$9)),"")</f>
        <v/>
      </c>
      <c r="G870" s="0" t="str">
        <f aca="false">IF($A870&lt;&gt;"",IF(MOD($D870,'Project Description'!$B$7)=0,'Project Description'!$B$7,MOD($D870,'Project Description'!$B$7)),"")</f>
        <v/>
      </c>
      <c r="H870" s="0" t="str">
        <f aca="false">IF($A870&lt;&gt;"",IF(MOD($D870,'Project Description'!$B$8)=0,'Project Description'!$B$8,MOD($D870,'Project Description'!$B$8)),"")</f>
        <v/>
      </c>
      <c r="I870" s="0" t="str">
        <f aca="false">IF($A870&lt;&gt;"",ROUNDUP($C870/'Project Description'!$B$9,0),"")</f>
        <v/>
      </c>
      <c r="J870" s="0" t="str">
        <f aca="false">IF($A870&lt;&gt;"",IF(MOD($A870,'Project Description'!$B$19)=0,'Project Description'!$B$19,MOD($A870,'Project Description'!$B$19)),"")</f>
        <v/>
      </c>
      <c r="K870" s="16" t="str">
        <f aca="false">IF($A870&lt;&gt;"",ROUNDUP(D870/'Project Description'!$B$7,0),"")</f>
        <v/>
      </c>
      <c r="L870" s="0" t="str">
        <f aca="false">IF($A870&lt;&gt;"",(K870-1)*'Project Description'!$B$17+I870,"")</f>
        <v/>
      </c>
      <c r="M870" s="0" t="str">
        <f aca="false">IF($A870&lt;&gt;"",($G870-1)*'Project Description'!$B$9+$F870,"")</f>
        <v/>
      </c>
      <c r="N870" s="0" t="str">
        <f aca="false">IF($A870&lt;&gt;"",IF(VLOOKUP($B870,LineNames!$A$2:$C$111,3,0)="Yes",1,0),"")</f>
        <v/>
      </c>
      <c r="O870" s="0" t="str">
        <f aca="false">IF($A870&lt;&gt;"",($H870-1)*'Project Description'!$B$10+$C870,"")</f>
        <v/>
      </c>
    </row>
    <row collapsed="false" customFormat="false" customHeight="true" hidden="false" ht="13.3" outlineLevel="0" r="871">
      <c r="A871" s="0" t="str">
        <f aca="false">IF(d110cc_csv!$A871&lt;&gt;"",d110cc_csv!$A871,"")</f>
        <v/>
      </c>
      <c r="B871" s="0" t="str">
        <f aca="false">IF($A871&lt;&gt;"",d110cc_csv!$C871,"")</f>
        <v/>
      </c>
      <c r="C871" s="0" t="str">
        <f aca="false">IF($A871&lt;&gt;"",d110cc_csv!$D871,"")</f>
        <v/>
      </c>
      <c r="D871" s="0" t="str">
        <f aca="false">IF($A871&lt;&gt;"",d110cc_csv!$E871,"")</f>
        <v/>
      </c>
      <c r="E871" s="0" t="str">
        <f aca="false">IF($A871&lt;&gt;"",d110cc_csv!$F871,"")</f>
        <v/>
      </c>
      <c r="F871" s="0" t="str">
        <f aca="false">IF($A871&lt;&gt;"",IF(MOD($C871,'Project Description'!$B$9)=0,'Project Description'!$B$9,MOD($C871,'Project Description'!$B$9)),"")</f>
        <v/>
      </c>
      <c r="G871" s="0" t="str">
        <f aca="false">IF($A871&lt;&gt;"",IF(MOD($D871,'Project Description'!$B$7)=0,'Project Description'!$B$7,MOD($D871,'Project Description'!$B$7)),"")</f>
        <v/>
      </c>
      <c r="H871" s="0" t="str">
        <f aca="false">IF($A871&lt;&gt;"",IF(MOD($D871,'Project Description'!$B$8)=0,'Project Description'!$B$8,MOD($D871,'Project Description'!$B$8)),"")</f>
        <v/>
      </c>
      <c r="I871" s="0" t="str">
        <f aca="false">IF($A871&lt;&gt;"",ROUNDUP($C871/'Project Description'!$B$9,0),"")</f>
        <v/>
      </c>
      <c r="J871" s="0" t="str">
        <f aca="false">IF($A871&lt;&gt;"",IF(MOD($A871,'Project Description'!$B$19)=0,'Project Description'!$B$19,MOD($A871,'Project Description'!$B$19)),"")</f>
        <v/>
      </c>
      <c r="K871" s="16" t="str">
        <f aca="false">IF($A871&lt;&gt;"",ROUNDUP(D871/'Project Description'!$B$7,0),"")</f>
        <v/>
      </c>
      <c r="L871" s="0" t="str">
        <f aca="false">IF($A871&lt;&gt;"",(K871-1)*'Project Description'!$B$17+I871,"")</f>
        <v/>
      </c>
      <c r="M871" s="0" t="str">
        <f aca="false">IF($A871&lt;&gt;"",($G871-1)*'Project Description'!$B$9+$F871,"")</f>
        <v/>
      </c>
      <c r="N871" s="0" t="str">
        <f aca="false">IF($A871&lt;&gt;"",IF(VLOOKUP($B871,LineNames!$A$2:$C$111,3,0)="Yes",1,0),"")</f>
        <v/>
      </c>
      <c r="O871" s="0" t="str">
        <f aca="false">IF($A871&lt;&gt;"",($H871-1)*'Project Description'!$B$10+$C871,"")</f>
        <v/>
      </c>
    </row>
    <row collapsed="false" customFormat="false" customHeight="true" hidden="false" ht="13.3" outlineLevel="0" r="872">
      <c r="A872" s="0" t="str">
        <f aca="false">IF(d110cc_csv!$A872&lt;&gt;"",d110cc_csv!$A872,"")</f>
        <v/>
      </c>
      <c r="B872" s="0" t="str">
        <f aca="false">IF($A872&lt;&gt;"",d110cc_csv!$C872,"")</f>
        <v/>
      </c>
      <c r="C872" s="0" t="str">
        <f aca="false">IF($A872&lt;&gt;"",d110cc_csv!$D872,"")</f>
        <v/>
      </c>
      <c r="D872" s="0" t="str">
        <f aca="false">IF($A872&lt;&gt;"",d110cc_csv!$E872,"")</f>
        <v/>
      </c>
      <c r="E872" s="0" t="str">
        <f aca="false">IF($A872&lt;&gt;"",d110cc_csv!$F872,"")</f>
        <v/>
      </c>
      <c r="F872" s="0" t="str">
        <f aca="false">IF($A872&lt;&gt;"",IF(MOD($C872,'Project Description'!$B$9)=0,'Project Description'!$B$9,MOD($C872,'Project Description'!$B$9)),"")</f>
        <v/>
      </c>
      <c r="G872" s="0" t="str">
        <f aca="false">IF($A872&lt;&gt;"",IF(MOD($D872,'Project Description'!$B$7)=0,'Project Description'!$B$7,MOD($D872,'Project Description'!$B$7)),"")</f>
        <v/>
      </c>
      <c r="H872" s="0" t="str">
        <f aca="false">IF($A872&lt;&gt;"",IF(MOD($D872,'Project Description'!$B$8)=0,'Project Description'!$B$8,MOD($D872,'Project Description'!$B$8)),"")</f>
        <v/>
      </c>
      <c r="I872" s="0" t="str">
        <f aca="false">IF($A872&lt;&gt;"",ROUNDUP($C872/'Project Description'!$B$9,0),"")</f>
        <v/>
      </c>
      <c r="J872" s="0" t="str">
        <f aca="false">IF($A872&lt;&gt;"",IF(MOD($A872,'Project Description'!$B$19)=0,'Project Description'!$B$19,MOD($A872,'Project Description'!$B$19)),"")</f>
        <v/>
      </c>
      <c r="K872" s="16" t="str">
        <f aca="false">IF($A872&lt;&gt;"",ROUNDUP(D872/'Project Description'!$B$7,0),"")</f>
        <v/>
      </c>
      <c r="L872" s="0" t="str">
        <f aca="false">IF($A872&lt;&gt;"",(K872-1)*'Project Description'!$B$17+I872,"")</f>
        <v/>
      </c>
      <c r="M872" s="0" t="str">
        <f aca="false">IF($A872&lt;&gt;"",($G872-1)*'Project Description'!$B$9+$F872,"")</f>
        <v/>
      </c>
      <c r="N872" s="0" t="str">
        <f aca="false">IF($A872&lt;&gt;"",IF(VLOOKUP($B872,LineNames!$A$2:$C$111,3,0)="Yes",1,0),"")</f>
        <v/>
      </c>
      <c r="O872" s="0" t="str">
        <f aca="false">IF($A872&lt;&gt;"",($H872-1)*'Project Description'!$B$10+$C872,"")</f>
        <v/>
      </c>
    </row>
    <row collapsed="false" customFormat="false" customHeight="true" hidden="false" ht="13.3" outlineLevel="0" r="873">
      <c r="A873" s="0" t="str">
        <f aca="false">IF(d110cc_csv!$A873&lt;&gt;"",d110cc_csv!$A873,"")</f>
        <v/>
      </c>
      <c r="B873" s="0" t="str">
        <f aca="false">IF($A873&lt;&gt;"",d110cc_csv!$C873,"")</f>
        <v/>
      </c>
      <c r="C873" s="0" t="str">
        <f aca="false">IF($A873&lt;&gt;"",d110cc_csv!$D873,"")</f>
        <v/>
      </c>
      <c r="D873" s="0" t="str">
        <f aca="false">IF($A873&lt;&gt;"",d110cc_csv!$E873,"")</f>
        <v/>
      </c>
      <c r="E873" s="0" t="str">
        <f aca="false">IF($A873&lt;&gt;"",d110cc_csv!$F873,"")</f>
        <v/>
      </c>
      <c r="F873" s="0" t="str">
        <f aca="false">IF($A873&lt;&gt;"",IF(MOD($C873,'Project Description'!$B$9)=0,'Project Description'!$B$9,MOD($C873,'Project Description'!$B$9)),"")</f>
        <v/>
      </c>
      <c r="G873" s="0" t="str">
        <f aca="false">IF($A873&lt;&gt;"",IF(MOD($D873,'Project Description'!$B$7)=0,'Project Description'!$B$7,MOD($D873,'Project Description'!$B$7)),"")</f>
        <v/>
      </c>
      <c r="H873" s="0" t="str">
        <f aca="false">IF($A873&lt;&gt;"",IF(MOD($D873,'Project Description'!$B$8)=0,'Project Description'!$B$8,MOD($D873,'Project Description'!$B$8)),"")</f>
        <v/>
      </c>
      <c r="I873" s="0" t="str">
        <f aca="false">IF($A873&lt;&gt;"",ROUNDUP($C873/'Project Description'!$B$9,0),"")</f>
        <v/>
      </c>
      <c r="J873" s="0" t="str">
        <f aca="false">IF($A873&lt;&gt;"",IF(MOD($A873,'Project Description'!$B$19)=0,'Project Description'!$B$19,MOD($A873,'Project Description'!$B$19)),"")</f>
        <v/>
      </c>
      <c r="K873" s="16" t="str">
        <f aca="false">IF($A873&lt;&gt;"",ROUNDUP(D873/'Project Description'!$B$7,0),"")</f>
        <v/>
      </c>
      <c r="L873" s="0" t="str">
        <f aca="false">IF($A873&lt;&gt;"",(K873-1)*'Project Description'!$B$17+I873,"")</f>
        <v/>
      </c>
      <c r="M873" s="0" t="str">
        <f aca="false">IF($A873&lt;&gt;"",($G873-1)*'Project Description'!$B$9+$F873,"")</f>
        <v/>
      </c>
      <c r="N873" s="0" t="str">
        <f aca="false">IF($A873&lt;&gt;"",IF(VLOOKUP($B873,LineNames!$A$2:$C$111,3,0)="Yes",1,0),"")</f>
        <v/>
      </c>
      <c r="O873" s="0" t="str">
        <f aca="false">IF($A873&lt;&gt;"",($H873-1)*'Project Description'!$B$10+$C873,"")</f>
        <v/>
      </c>
    </row>
    <row collapsed="false" customFormat="false" customHeight="true" hidden="false" ht="13.3" outlineLevel="0" r="874">
      <c r="A874" s="0" t="str">
        <f aca="false">IF(d110cc_csv!$A874&lt;&gt;"",d110cc_csv!$A874,"")</f>
        <v/>
      </c>
      <c r="B874" s="0" t="str">
        <f aca="false">IF($A874&lt;&gt;"",d110cc_csv!$C874,"")</f>
        <v/>
      </c>
      <c r="C874" s="0" t="str">
        <f aca="false">IF($A874&lt;&gt;"",d110cc_csv!$D874,"")</f>
        <v/>
      </c>
      <c r="D874" s="0" t="str">
        <f aca="false">IF($A874&lt;&gt;"",d110cc_csv!$E874,"")</f>
        <v/>
      </c>
      <c r="E874" s="0" t="str">
        <f aca="false">IF($A874&lt;&gt;"",d110cc_csv!$F874,"")</f>
        <v/>
      </c>
      <c r="F874" s="0" t="str">
        <f aca="false">IF($A874&lt;&gt;"",IF(MOD($C874,'Project Description'!$B$9)=0,'Project Description'!$B$9,MOD($C874,'Project Description'!$B$9)),"")</f>
        <v/>
      </c>
      <c r="G874" s="0" t="str">
        <f aca="false">IF($A874&lt;&gt;"",IF(MOD($D874,'Project Description'!$B$7)=0,'Project Description'!$B$7,MOD($D874,'Project Description'!$B$7)),"")</f>
        <v/>
      </c>
      <c r="H874" s="0" t="str">
        <f aca="false">IF($A874&lt;&gt;"",IF(MOD($D874,'Project Description'!$B$8)=0,'Project Description'!$B$8,MOD($D874,'Project Description'!$B$8)),"")</f>
        <v/>
      </c>
      <c r="I874" s="0" t="str">
        <f aca="false">IF($A874&lt;&gt;"",ROUNDUP($C874/'Project Description'!$B$9,0),"")</f>
        <v/>
      </c>
      <c r="J874" s="0" t="str">
        <f aca="false">IF($A874&lt;&gt;"",IF(MOD($A874,'Project Description'!$B$19)=0,'Project Description'!$B$19,MOD($A874,'Project Description'!$B$19)),"")</f>
        <v/>
      </c>
      <c r="K874" s="16" t="str">
        <f aca="false">IF($A874&lt;&gt;"",ROUNDUP(D874/'Project Description'!$B$7,0),"")</f>
        <v/>
      </c>
      <c r="L874" s="0" t="str">
        <f aca="false">IF($A874&lt;&gt;"",(K874-1)*'Project Description'!$B$17+I874,"")</f>
        <v/>
      </c>
      <c r="M874" s="0" t="str">
        <f aca="false">IF($A874&lt;&gt;"",($G874-1)*'Project Description'!$B$9+$F874,"")</f>
        <v/>
      </c>
      <c r="N874" s="0" t="str">
        <f aca="false">IF($A874&lt;&gt;"",IF(VLOOKUP($B874,LineNames!$A$2:$C$111,3,0)="Yes",1,0),"")</f>
        <v/>
      </c>
      <c r="O874" s="0" t="str">
        <f aca="false">IF($A874&lt;&gt;"",($H874-1)*'Project Description'!$B$10+$C874,"")</f>
        <v/>
      </c>
    </row>
    <row collapsed="false" customFormat="false" customHeight="true" hidden="false" ht="13.3" outlineLevel="0" r="875">
      <c r="A875" s="0" t="str">
        <f aca="false">IF(d110cc_csv!$A875&lt;&gt;"",d110cc_csv!$A875,"")</f>
        <v/>
      </c>
      <c r="B875" s="0" t="str">
        <f aca="false">IF($A875&lt;&gt;"",d110cc_csv!$C875,"")</f>
        <v/>
      </c>
      <c r="C875" s="0" t="str">
        <f aca="false">IF($A875&lt;&gt;"",d110cc_csv!$D875,"")</f>
        <v/>
      </c>
      <c r="D875" s="0" t="str">
        <f aca="false">IF($A875&lt;&gt;"",d110cc_csv!$E875,"")</f>
        <v/>
      </c>
      <c r="E875" s="0" t="str">
        <f aca="false">IF($A875&lt;&gt;"",d110cc_csv!$F875,"")</f>
        <v/>
      </c>
      <c r="F875" s="0" t="str">
        <f aca="false">IF($A875&lt;&gt;"",IF(MOD($C875,'Project Description'!$B$9)=0,'Project Description'!$B$9,MOD($C875,'Project Description'!$B$9)),"")</f>
        <v/>
      </c>
      <c r="G875" s="0" t="str">
        <f aca="false">IF($A875&lt;&gt;"",IF(MOD($D875,'Project Description'!$B$7)=0,'Project Description'!$B$7,MOD($D875,'Project Description'!$B$7)),"")</f>
        <v/>
      </c>
      <c r="H875" s="0" t="str">
        <f aca="false">IF($A875&lt;&gt;"",IF(MOD($D875,'Project Description'!$B$8)=0,'Project Description'!$B$8,MOD($D875,'Project Description'!$B$8)),"")</f>
        <v/>
      </c>
      <c r="I875" s="0" t="str">
        <f aca="false">IF($A875&lt;&gt;"",ROUNDUP($C875/'Project Description'!$B$9,0),"")</f>
        <v/>
      </c>
      <c r="J875" s="0" t="str">
        <f aca="false">IF($A875&lt;&gt;"",IF(MOD($A875,'Project Description'!$B$19)=0,'Project Description'!$B$19,MOD($A875,'Project Description'!$B$19)),"")</f>
        <v/>
      </c>
      <c r="K875" s="16" t="str">
        <f aca="false">IF($A875&lt;&gt;"",ROUNDUP(D875/'Project Description'!$B$7,0),"")</f>
        <v/>
      </c>
      <c r="L875" s="0" t="str">
        <f aca="false">IF($A875&lt;&gt;"",(K875-1)*'Project Description'!$B$17+I875,"")</f>
        <v/>
      </c>
      <c r="M875" s="0" t="str">
        <f aca="false">IF($A875&lt;&gt;"",($G875-1)*'Project Description'!$B$9+$F875,"")</f>
        <v/>
      </c>
      <c r="N875" s="0" t="str">
        <f aca="false">IF($A875&lt;&gt;"",IF(VLOOKUP($B875,LineNames!$A$2:$C$111,3,0)="Yes",1,0),"")</f>
        <v/>
      </c>
      <c r="O875" s="0" t="str">
        <f aca="false">IF($A875&lt;&gt;"",($H875-1)*'Project Description'!$B$10+$C875,"")</f>
        <v/>
      </c>
    </row>
    <row collapsed="false" customFormat="false" customHeight="true" hidden="false" ht="13.3" outlineLevel="0" r="876">
      <c r="A876" s="0" t="str">
        <f aca="false">IF(d110cc_csv!$A876&lt;&gt;"",d110cc_csv!$A876,"")</f>
        <v/>
      </c>
      <c r="B876" s="0" t="str">
        <f aca="false">IF($A876&lt;&gt;"",d110cc_csv!$C876,"")</f>
        <v/>
      </c>
      <c r="C876" s="0" t="str">
        <f aca="false">IF($A876&lt;&gt;"",d110cc_csv!$D876,"")</f>
        <v/>
      </c>
      <c r="D876" s="0" t="str">
        <f aca="false">IF($A876&lt;&gt;"",d110cc_csv!$E876,"")</f>
        <v/>
      </c>
      <c r="E876" s="0" t="str">
        <f aca="false">IF($A876&lt;&gt;"",d110cc_csv!$F876,"")</f>
        <v/>
      </c>
      <c r="F876" s="0" t="str">
        <f aca="false">IF($A876&lt;&gt;"",IF(MOD($C876,'Project Description'!$B$9)=0,'Project Description'!$B$9,MOD($C876,'Project Description'!$B$9)),"")</f>
        <v/>
      </c>
      <c r="G876" s="0" t="str">
        <f aca="false">IF($A876&lt;&gt;"",IF(MOD($D876,'Project Description'!$B$7)=0,'Project Description'!$B$7,MOD($D876,'Project Description'!$B$7)),"")</f>
        <v/>
      </c>
      <c r="H876" s="0" t="str">
        <f aca="false">IF($A876&lt;&gt;"",IF(MOD($D876,'Project Description'!$B$8)=0,'Project Description'!$B$8,MOD($D876,'Project Description'!$B$8)),"")</f>
        <v/>
      </c>
      <c r="I876" s="0" t="str">
        <f aca="false">IF($A876&lt;&gt;"",ROUNDUP($C876/'Project Description'!$B$9,0),"")</f>
        <v/>
      </c>
      <c r="J876" s="0" t="str">
        <f aca="false">IF($A876&lt;&gt;"",IF(MOD($A876,'Project Description'!$B$19)=0,'Project Description'!$B$19,MOD($A876,'Project Description'!$B$19)),"")</f>
        <v/>
      </c>
      <c r="K876" s="16" t="str">
        <f aca="false">IF($A876&lt;&gt;"",ROUNDUP(D876/'Project Description'!$B$7,0),"")</f>
        <v/>
      </c>
      <c r="L876" s="0" t="str">
        <f aca="false">IF($A876&lt;&gt;"",(K876-1)*'Project Description'!$B$17+I876,"")</f>
        <v/>
      </c>
      <c r="M876" s="0" t="str">
        <f aca="false">IF($A876&lt;&gt;"",($G876-1)*'Project Description'!$B$9+$F876,"")</f>
        <v/>
      </c>
      <c r="N876" s="0" t="str">
        <f aca="false">IF($A876&lt;&gt;"",IF(VLOOKUP($B876,LineNames!$A$2:$C$111,3,0)="Yes",1,0),"")</f>
        <v/>
      </c>
      <c r="O876" s="0" t="str">
        <f aca="false">IF($A876&lt;&gt;"",($H876-1)*'Project Description'!$B$10+$C876,"")</f>
        <v/>
      </c>
    </row>
    <row collapsed="false" customFormat="false" customHeight="true" hidden="false" ht="13.3" outlineLevel="0" r="877">
      <c r="A877" s="0" t="str">
        <f aca="false">IF(d110cc_csv!$A877&lt;&gt;"",d110cc_csv!$A877,"")</f>
        <v/>
      </c>
      <c r="B877" s="0" t="str">
        <f aca="false">IF($A877&lt;&gt;"",d110cc_csv!$C877,"")</f>
        <v/>
      </c>
      <c r="C877" s="0" t="str">
        <f aca="false">IF($A877&lt;&gt;"",d110cc_csv!$D877,"")</f>
        <v/>
      </c>
      <c r="D877" s="0" t="str">
        <f aca="false">IF($A877&lt;&gt;"",d110cc_csv!$E877,"")</f>
        <v/>
      </c>
      <c r="E877" s="0" t="str">
        <f aca="false">IF($A877&lt;&gt;"",d110cc_csv!$F877,"")</f>
        <v/>
      </c>
      <c r="F877" s="0" t="str">
        <f aca="false">IF($A877&lt;&gt;"",IF(MOD($C877,'Project Description'!$B$9)=0,'Project Description'!$B$9,MOD($C877,'Project Description'!$B$9)),"")</f>
        <v/>
      </c>
      <c r="G877" s="0" t="str">
        <f aca="false">IF($A877&lt;&gt;"",IF(MOD($D877,'Project Description'!$B$7)=0,'Project Description'!$B$7,MOD($D877,'Project Description'!$B$7)),"")</f>
        <v/>
      </c>
      <c r="H877" s="0" t="str">
        <f aca="false">IF($A877&lt;&gt;"",IF(MOD($D877,'Project Description'!$B$8)=0,'Project Description'!$B$8,MOD($D877,'Project Description'!$B$8)),"")</f>
        <v/>
      </c>
      <c r="I877" s="0" t="str">
        <f aca="false">IF($A877&lt;&gt;"",ROUNDUP($C877/'Project Description'!$B$9,0),"")</f>
        <v/>
      </c>
      <c r="J877" s="0" t="str">
        <f aca="false">IF($A877&lt;&gt;"",IF(MOD($A877,'Project Description'!$B$19)=0,'Project Description'!$B$19,MOD($A877,'Project Description'!$B$19)),"")</f>
        <v/>
      </c>
      <c r="K877" s="16" t="str">
        <f aca="false">IF($A877&lt;&gt;"",ROUNDUP(D877/'Project Description'!$B$7,0),"")</f>
        <v/>
      </c>
      <c r="L877" s="0" t="str">
        <f aca="false">IF($A877&lt;&gt;"",(K877-1)*'Project Description'!$B$17+I877,"")</f>
        <v/>
      </c>
      <c r="M877" s="0" t="str">
        <f aca="false">IF($A877&lt;&gt;"",($G877-1)*'Project Description'!$B$9+$F877,"")</f>
        <v/>
      </c>
      <c r="N877" s="0" t="str">
        <f aca="false">IF($A877&lt;&gt;"",IF(VLOOKUP($B877,LineNames!$A$2:$C$111,3,0)="Yes",1,0),"")</f>
        <v/>
      </c>
      <c r="O877" s="0" t="str">
        <f aca="false">IF($A877&lt;&gt;"",($H877-1)*'Project Description'!$B$10+$C877,"")</f>
        <v/>
      </c>
    </row>
    <row collapsed="false" customFormat="false" customHeight="true" hidden="false" ht="13.3" outlineLevel="0" r="878">
      <c r="A878" s="0" t="str">
        <f aca="false">IF(d110cc_csv!$A878&lt;&gt;"",d110cc_csv!$A878,"")</f>
        <v/>
      </c>
      <c r="B878" s="0" t="str">
        <f aca="false">IF($A878&lt;&gt;"",d110cc_csv!$C878,"")</f>
        <v/>
      </c>
      <c r="C878" s="0" t="str">
        <f aca="false">IF($A878&lt;&gt;"",d110cc_csv!$D878,"")</f>
        <v/>
      </c>
      <c r="D878" s="0" t="str">
        <f aca="false">IF($A878&lt;&gt;"",d110cc_csv!$E878,"")</f>
        <v/>
      </c>
      <c r="E878" s="0" t="str">
        <f aca="false">IF($A878&lt;&gt;"",d110cc_csv!$F878,"")</f>
        <v/>
      </c>
      <c r="F878" s="0" t="str">
        <f aca="false">IF($A878&lt;&gt;"",IF(MOD($C878,'Project Description'!$B$9)=0,'Project Description'!$B$9,MOD($C878,'Project Description'!$B$9)),"")</f>
        <v/>
      </c>
      <c r="G878" s="0" t="str">
        <f aca="false">IF($A878&lt;&gt;"",IF(MOD($D878,'Project Description'!$B$7)=0,'Project Description'!$B$7,MOD($D878,'Project Description'!$B$7)),"")</f>
        <v/>
      </c>
      <c r="H878" s="0" t="str">
        <f aca="false">IF($A878&lt;&gt;"",IF(MOD($D878,'Project Description'!$B$8)=0,'Project Description'!$B$8,MOD($D878,'Project Description'!$B$8)),"")</f>
        <v/>
      </c>
      <c r="I878" s="0" t="str">
        <f aca="false">IF($A878&lt;&gt;"",ROUNDUP($C878/'Project Description'!$B$9,0),"")</f>
        <v/>
      </c>
      <c r="J878" s="0" t="str">
        <f aca="false">IF($A878&lt;&gt;"",IF(MOD($A878,'Project Description'!$B$19)=0,'Project Description'!$B$19,MOD($A878,'Project Description'!$B$19)),"")</f>
        <v/>
      </c>
      <c r="K878" s="16" t="str">
        <f aca="false">IF($A878&lt;&gt;"",ROUNDUP(D878/'Project Description'!$B$7,0),"")</f>
        <v/>
      </c>
      <c r="L878" s="0" t="str">
        <f aca="false">IF($A878&lt;&gt;"",(K878-1)*'Project Description'!$B$17+I878,"")</f>
        <v/>
      </c>
      <c r="M878" s="0" t="str">
        <f aca="false">IF($A878&lt;&gt;"",($G878-1)*'Project Description'!$B$9+$F878,"")</f>
        <v/>
      </c>
      <c r="N878" s="0" t="str">
        <f aca="false">IF($A878&lt;&gt;"",IF(VLOOKUP($B878,LineNames!$A$2:$C$111,3,0)="Yes",1,0),"")</f>
        <v/>
      </c>
      <c r="O878" s="0" t="str">
        <f aca="false">IF($A878&lt;&gt;"",($H878-1)*'Project Description'!$B$10+$C878,"")</f>
        <v/>
      </c>
    </row>
    <row collapsed="false" customFormat="false" customHeight="true" hidden="false" ht="13.3" outlineLevel="0" r="879">
      <c r="A879" s="0" t="str">
        <f aca="false">IF(d110cc_csv!$A879&lt;&gt;"",d110cc_csv!$A879,"")</f>
        <v/>
      </c>
      <c r="B879" s="0" t="str">
        <f aca="false">IF($A879&lt;&gt;"",d110cc_csv!$C879,"")</f>
        <v/>
      </c>
      <c r="C879" s="0" t="str">
        <f aca="false">IF($A879&lt;&gt;"",d110cc_csv!$D879,"")</f>
        <v/>
      </c>
      <c r="D879" s="0" t="str">
        <f aca="false">IF($A879&lt;&gt;"",d110cc_csv!$E879,"")</f>
        <v/>
      </c>
      <c r="E879" s="0" t="str">
        <f aca="false">IF($A879&lt;&gt;"",d110cc_csv!$F879,"")</f>
        <v/>
      </c>
      <c r="F879" s="0" t="str">
        <f aca="false">IF($A879&lt;&gt;"",IF(MOD($C879,'Project Description'!$B$9)=0,'Project Description'!$B$9,MOD($C879,'Project Description'!$B$9)),"")</f>
        <v/>
      </c>
      <c r="G879" s="0" t="str">
        <f aca="false">IF($A879&lt;&gt;"",IF(MOD($D879,'Project Description'!$B$7)=0,'Project Description'!$B$7,MOD($D879,'Project Description'!$B$7)),"")</f>
        <v/>
      </c>
      <c r="H879" s="0" t="str">
        <f aca="false">IF($A879&lt;&gt;"",IF(MOD($D879,'Project Description'!$B$8)=0,'Project Description'!$B$8,MOD($D879,'Project Description'!$B$8)),"")</f>
        <v/>
      </c>
      <c r="I879" s="0" t="str">
        <f aca="false">IF($A879&lt;&gt;"",ROUNDUP($C879/'Project Description'!$B$9,0),"")</f>
        <v/>
      </c>
      <c r="J879" s="0" t="str">
        <f aca="false">IF($A879&lt;&gt;"",IF(MOD($A879,'Project Description'!$B$19)=0,'Project Description'!$B$19,MOD($A879,'Project Description'!$B$19)),"")</f>
        <v/>
      </c>
      <c r="K879" s="16" t="str">
        <f aca="false">IF($A879&lt;&gt;"",ROUNDUP(D879/'Project Description'!$B$7,0),"")</f>
        <v/>
      </c>
      <c r="L879" s="0" t="str">
        <f aca="false">IF($A879&lt;&gt;"",(K879-1)*'Project Description'!$B$17+I879,"")</f>
        <v/>
      </c>
      <c r="M879" s="0" t="str">
        <f aca="false">IF($A879&lt;&gt;"",($G879-1)*'Project Description'!$B$9+$F879,"")</f>
        <v/>
      </c>
      <c r="N879" s="0" t="str">
        <f aca="false">IF($A879&lt;&gt;"",IF(VLOOKUP($B879,LineNames!$A$2:$C$111,3,0)="Yes",1,0),"")</f>
        <v/>
      </c>
      <c r="O879" s="0" t="str">
        <f aca="false">IF($A879&lt;&gt;"",($H879-1)*'Project Description'!$B$10+$C879,"")</f>
        <v/>
      </c>
    </row>
    <row collapsed="false" customFormat="false" customHeight="true" hidden="false" ht="13.3" outlineLevel="0" r="880">
      <c r="A880" s="0" t="str">
        <f aca="false">IF(d110cc_csv!$A880&lt;&gt;"",d110cc_csv!$A880,"")</f>
        <v/>
      </c>
      <c r="B880" s="0" t="str">
        <f aca="false">IF($A880&lt;&gt;"",d110cc_csv!$C880,"")</f>
        <v/>
      </c>
      <c r="C880" s="0" t="str">
        <f aca="false">IF($A880&lt;&gt;"",d110cc_csv!$D880,"")</f>
        <v/>
      </c>
      <c r="D880" s="0" t="str">
        <f aca="false">IF($A880&lt;&gt;"",d110cc_csv!$E880,"")</f>
        <v/>
      </c>
      <c r="E880" s="0" t="str">
        <f aca="false">IF($A880&lt;&gt;"",d110cc_csv!$F880,"")</f>
        <v/>
      </c>
      <c r="F880" s="0" t="str">
        <f aca="false">IF($A880&lt;&gt;"",IF(MOD($C880,'Project Description'!$B$9)=0,'Project Description'!$B$9,MOD($C880,'Project Description'!$B$9)),"")</f>
        <v/>
      </c>
      <c r="G880" s="0" t="str">
        <f aca="false">IF($A880&lt;&gt;"",IF(MOD($D880,'Project Description'!$B$7)=0,'Project Description'!$B$7,MOD($D880,'Project Description'!$B$7)),"")</f>
        <v/>
      </c>
      <c r="H880" s="0" t="str">
        <f aca="false">IF($A880&lt;&gt;"",IF(MOD($D880,'Project Description'!$B$8)=0,'Project Description'!$B$8,MOD($D880,'Project Description'!$B$8)),"")</f>
        <v/>
      </c>
      <c r="I880" s="0" t="str">
        <f aca="false">IF($A880&lt;&gt;"",ROUNDUP($C880/'Project Description'!$B$9,0),"")</f>
        <v/>
      </c>
      <c r="J880" s="0" t="str">
        <f aca="false">IF($A880&lt;&gt;"",IF(MOD($A880,'Project Description'!$B$19)=0,'Project Description'!$B$19,MOD($A880,'Project Description'!$B$19)),"")</f>
        <v/>
      </c>
      <c r="K880" s="16" t="str">
        <f aca="false">IF($A880&lt;&gt;"",ROUNDUP(D880/'Project Description'!$B$7,0),"")</f>
        <v/>
      </c>
      <c r="L880" s="0" t="str">
        <f aca="false">IF($A880&lt;&gt;"",(K880-1)*'Project Description'!$B$17+I880,"")</f>
        <v/>
      </c>
      <c r="M880" s="0" t="str">
        <f aca="false">IF($A880&lt;&gt;"",($G880-1)*'Project Description'!$B$9+$F880,"")</f>
        <v/>
      </c>
      <c r="N880" s="0" t="str">
        <f aca="false">IF($A880&lt;&gt;"",IF(VLOOKUP($B880,LineNames!$A$2:$C$111,3,0)="Yes",1,0),"")</f>
        <v/>
      </c>
      <c r="O880" s="0" t="str">
        <f aca="false">IF($A880&lt;&gt;"",($H880-1)*'Project Description'!$B$10+$C880,"")</f>
        <v/>
      </c>
    </row>
    <row collapsed="false" customFormat="false" customHeight="true" hidden="false" ht="13.3" outlineLevel="0" r="881">
      <c r="A881" s="0" t="str">
        <f aca="false">IF(d110cc_csv!$A881&lt;&gt;"",d110cc_csv!$A881,"")</f>
        <v/>
      </c>
      <c r="B881" s="0" t="str">
        <f aca="false">IF($A881&lt;&gt;"",d110cc_csv!$C881,"")</f>
        <v/>
      </c>
      <c r="C881" s="0" t="str">
        <f aca="false">IF($A881&lt;&gt;"",d110cc_csv!$D881,"")</f>
        <v/>
      </c>
      <c r="D881" s="0" t="str">
        <f aca="false">IF($A881&lt;&gt;"",d110cc_csv!$E881,"")</f>
        <v/>
      </c>
      <c r="E881" s="0" t="str">
        <f aca="false">IF($A881&lt;&gt;"",d110cc_csv!$F881,"")</f>
        <v/>
      </c>
      <c r="F881" s="0" t="str">
        <f aca="false">IF($A881&lt;&gt;"",IF(MOD($C881,'Project Description'!$B$9)=0,'Project Description'!$B$9,MOD($C881,'Project Description'!$B$9)),"")</f>
        <v/>
      </c>
      <c r="G881" s="0" t="str">
        <f aca="false">IF($A881&lt;&gt;"",IF(MOD($D881,'Project Description'!$B$7)=0,'Project Description'!$B$7,MOD($D881,'Project Description'!$B$7)),"")</f>
        <v/>
      </c>
      <c r="H881" s="0" t="str">
        <f aca="false">IF($A881&lt;&gt;"",IF(MOD($D881,'Project Description'!$B$8)=0,'Project Description'!$B$8,MOD($D881,'Project Description'!$B$8)),"")</f>
        <v/>
      </c>
      <c r="I881" s="0" t="str">
        <f aca="false">IF($A881&lt;&gt;"",ROUNDUP($C881/'Project Description'!$B$9,0),"")</f>
        <v/>
      </c>
      <c r="J881" s="0" t="str">
        <f aca="false">IF($A881&lt;&gt;"",IF(MOD($A881,'Project Description'!$B$19)=0,'Project Description'!$B$19,MOD($A881,'Project Description'!$B$19)),"")</f>
        <v/>
      </c>
      <c r="K881" s="16" t="str">
        <f aca="false">IF($A881&lt;&gt;"",ROUNDUP(D881/'Project Description'!$B$7,0),"")</f>
        <v/>
      </c>
      <c r="L881" s="0" t="str">
        <f aca="false">IF($A881&lt;&gt;"",(K881-1)*'Project Description'!$B$17+I881,"")</f>
        <v/>
      </c>
      <c r="M881" s="0" t="str">
        <f aca="false">IF($A881&lt;&gt;"",($G881-1)*'Project Description'!$B$9+$F881,"")</f>
        <v/>
      </c>
      <c r="N881" s="0" t="str">
        <f aca="false">IF($A881&lt;&gt;"",IF(VLOOKUP($B881,LineNames!$A$2:$C$111,3,0)="Yes",1,0),"")</f>
        <v/>
      </c>
      <c r="O881" s="0" t="str">
        <f aca="false">IF($A881&lt;&gt;"",($H881-1)*'Project Description'!$B$10+$C881,"")</f>
        <v/>
      </c>
    </row>
    <row collapsed="false" customFormat="false" customHeight="true" hidden="false" ht="13.3" outlineLevel="0" r="882">
      <c r="A882" s="0" t="str">
        <f aca="false">IF(d110cc_csv!$A882&lt;&gt;"",d110cc_csv!$A882,"")</f>
        <v/>
      </c>
      <c r="B882" s="0" t="str">
        <f aca="false">IF($A882&lt;&gt;"",d110cc_csv!$C882,"")</f>
        <v/>
      </c>
      <c r="C882" s="0" t="str">
        <f aca="false">IF($A882&lt;&gt;"",d110cc_csv!$D882,"")</f>
        <v/>
      </c>
      <c r="D882" s="0" t="str">
        <f aca="false">IF($A882&lt;&gt;"",d110cc_csv!$E882,"")</f>
        <v/>
      </c>
      <c r="E882" s="0" t="str">
        <f aca="false">IF($A882&lt;&gt;"",d110cc_csv!$F882,"")</f>
        <v/>
      </c>
      <c r="F882" s="0" t="str">
        <f aca="false">IF($A882&lt;&gt;"",IF(MOD($C882,'Project Description'!$B$9)=0,'Project Description'!$B$9,MOD($C882,'Project Description'!$B$9)),"")</f>
        <v/>
      </c>
      <c r="G882" s="0" t="str">
        <f aca="false">IF($A882&lt;&gt;"",IF(MOD($D882,'Project Description'!$B$7)=0,'Project Description'!$B$7,MOD($D882,'Project Description'!$B$7)),"")</f>
        <v/>
      </c>
      <c r="H882" s="0" t="str">
        <f aca="false">IF($A882&lt;&gt;"",IF(MOD($D882,'Project Description'!$B$8)=0,'Project Description'!$B$8,MOD($D882,'Project Description'!$B$8)),"")</f>
        <v/>
      </c>
      <c r="I882" s="0" t="str">
        <f aca="false">IF($A882&lt;&gt;"",ROUNDUP($C882/'Project Description'!$B$9,0),"")</f>
        <v/>
      </c>
      <c r="J882" s="0" t="str">
        <f aca="false">IF($A882&lt;&gt;"",IF(MOD($A882,'Project Description'!$B$19)=0,'Project Description'!$B$19,MOD($A882,'Project Description'!$B$19)),"")</f>
        <v/>
      </c>
      <c r="K882" s="16" t="str">
        <f aca="false">IF($A882&lt;&gt;"",ROUNDUP(D882/'Project Description'!$B$7,0),"")</f>
        <v/>
      </c>
      <c r="L882" s="0" t="str">
        <f aca="false">IF($A882&lt;&gt;"",(K882-1)*'Project Description'!$B$17+I882,"")</f>
        <v/>
      </c>
      <c r="M882" s="0" t="str">
        <f aca="false">IF($A882&lt;&gt;"",($G882-1)*'Project Description'!$B$9+$F882,"")</f>
        <v/>
      </c>
      <c r="N882" s="0" t="str">
        <f aca="false">IF($A882&lt;&gt;"",IF(VLOOKUP($B882,LineNames!$A$2:$C$111,3,0)="Yes",1,0),"")</f>
        <v/>
      </c>
      <c r="O882" s="0" t="str">
        <f aca="false">IF($A882&lt;&gt;"",($H882-1)*'Project Description'!$B$10+$C882,"")</f>
        <v/>
      </c>
    </row>
    <row collapsed="false" customFormat="false" customHeight="true" hidden="false" ht="13.3" outlineLevel="0" r="883">
      <c r="A883" s="0" t="str">
        <f aca="false">IF(d110cc_csv!$A883&lt;&gt;"",d110cc_csv!$A883,"")</f>
        <v/>
      </c>
      <c r="B883" s="0" t="str">
        <f aca="false">IF($A883&lt;&gt;"",d110cc_csv!$C883,"")</f>
        <v/>
      </c>
      <c r="C883" s="0" t="str">
        <f aca="false">IF($A883&lt;&gt;"",d110cc_csv!$D883,"")</f>
        <v/>
      </c>
      <c r="D883" s="0" t="str">
        <f aca="false">IF($A883&lt;&gt;"",d110cc_csv!$E883,"")</f>
        <v/>
      </c>
      <c r="E883" s="0" t="str">
        <f aca="false">IF($A883&lt;&gt;"",d110cc_csv!$F883,"")</f>
        <v/>
      </c>
      <c r="F883" s="0" t="str">
        <f aca="false">IF($A883&lt;&gt;"",IF(MOD($C883,'Project Description'!$B$9)=0,'Project Description'!$B$9,MOD($C883,'Project Description'!$B$9)),"")</f>
        <v/>
      </c>
      <c r="G883" s="0" t="str">
        <f aca="false">IF($A883&lt;&gt;"",IF(MOD($D883,'Project Description'!$B$7)=0,'Project Description'!$B$7,MOD($D883,'Project Description'!$B$7)),"")</f>
        <v/>
      </c>
      <c r="H883" s="0" t="str">
        <f aca="false">IF($A883&lt;&gt;"",IF(MOD($D883,'Project Description'!$B$8)=0,'Project Description'!$B$8,MOD($D883,'Project Description'!$B$8)),"")</f>
        <v/>
      </c>
      <c r="I883" s="0" t="str">
        <f aca="false">IF($A883&lt;&gt;"",ROUNDUP($C883/'Project Description'!$B$9,0),"")</f>
        <v/>
      </c>
      <c r="J883" s="0" t="str">
        <f aca="false">IF($A883&lt;&gt;"",IF(MOD($A883,'Project Description'!$B$19)=0,'Project Description'!$B$19,MOD($A883,'Project Description'!$B$19)),"")</f>
        <v/>
      </c>
      <c r="K883" s="16" t="str">
        <f aca="false">IF($A883&lt;&gt;"",ROUNDUP(D883/'Project Description'!$B$7,0),"")</f>
        <v/>
      </c>
      <c r="L883" s="0" t="str">
        <f aca="false">IF($A883&lt;&gt;"",(K883-1)*'Project Description'!$B$17+I883,"")</f>
        <v/>
      </c>
      <c r="M883" s="0" t="str">
        <f aca="false">IF($A883&lt;&gt;"",($G883-1)*'Project Description'!$B$9+$F883,"")</f>
        <v/>
      </c>
      <c r="N883" s="0" t="str">
        <f aca="false">IF($A883&lt;&gt;"",IF(VLOOKUP($B883,LineNames!$A$2:$C$111,3,0)="Yes",1,0),"")</f>
        <v/>
      </c>
      <c r="O883" s="0" t="str">
        <f aca="false">IF($A883&lt;&gt;"",($H883-1)*'Project Description'!$B$10+$C883,"")</f>
        <v/>
      </c>
    </row>
    <row collapsed="false" customFormat="false" customHeight="true" hidden="false" ht="13.3" outlineLevel="0" r="884">
      <c r="A884" s="0" t="str">
        <f aca="false">IF(d110cc_csv!$A884&lt;&gt;"",d110cc_csv!$A884,"")</f>
        <v/>
      </c>
      <c r="B884" s="0" t="str">
        <f aca="false">IF($A884&lt;&gt;"",d110cc_csv!$C884,"")</f>
        <v/>
      </c>
      <c r="C884" s="0" t="str">
        <f aca="false">IF($A884&lt;&gt;"",d110cc_csv!$D884,"")</f>
        <v/>
      </c>
      <c r="D884" s="0" t="str">
        <f aca="false">IF($A884&lt;&gt;"",d110cc_csv!$E884,"")</f>
        <v/>
      </c>
      <c r="E884" s="0" t="str">
        <f aca="false">IF($A884&lt;&gt;"",d110cc_csv!$F884,"")</f>
        <v/>
      </c>
      <c r="F884" s="0" t="str">
        <f aca="false">IF($A884&lt;&gt;"",IF(MOD($C884,'Project Description'!$B$9)=0,'Project Description'!$B$9,MOD($C884,'Project Description'!$B$9)),"")</f>
        <v/>
      </c>
      <c r="G884" s="0" t="str">
        <f aca="false">IF($A884&lt;&gt;"",IF(MOD($D884,'Project Description'!$B$7)=0,'Project Description'!$B$7,MOD($D884,'Project Description'!$B$7)),"")</f>
        <v/>
      </c>
      <c r="H884" s="0" t="str">
        <f aca="false">IF($A884&lt;&gt;"",IF(MOD($D884,'Project Description'!$B$8)=0,'Project Description'!$B$8,MOD($D884,'Project Description'!$B$8)),"")</f>
        <v/>
      </c>
      <c r="I884" s="0" t="str">
        <f aca="false">IF($A884&lt;&gt;"",ROUNDUP($C884/'Project Description'!$B$9,0),"")</f>
        <v/>
      </c>
      <c r="J884" s="0" t="str">
        <f aca="false">IF($A884&lt;&gt;"",IF(MOD($A884,'Project Description'!$B$19)=0,'Project Description'!$B$19,MOD($A884,'Project Description'!$B$19)),"")</f>
        <v/>
      </c>
      <c r="K884" s="16" t="str">
        <f aca="false">IF($A884&lt;&gt;"",ROUNDUP(D884/'Project Description'!$B$7,0),"")</f>
        <v/>
      </c>
      <c r="L884" s="0" t="str">
        <f aca="false">IF($A884&lt;&gt;"",(K884-1)*'Project Description'!$B$17+I884,"")</f>
        <v/>
      </c>
      <c r="M884" s="0" t="str">
        <f aca="false">IF($A884&lt;&gt;"",($G884-1)*'Project Description'!$B$9+$F884,"")</f>
        <v/>
      </c>
      <c r="N884" s="0" t="str">
        <f aca="false">IF($A884&lt;&gt;"",IF(VLOOKUP($B884,LineNames!$A$2:$C$111,3,0)="Yes",1,0),"")</f>
        <v/>
      </c>
      <c r="O884" s="0" t="str">
        <f aca="false">IF($A884&lt;&gt;"",($H884-1)*'Project Description'!$B$10+$C884,"")</f>
        <v/>
      </c>
    </row>
    <row collapsed="false" customFormat="false" customHeight="true" hidden="false" ht="13.3" outlineLevel="0" r="885">
      <c r="A885" s="0" t="str">
        <f aca="false">IF(d110cc_csv!$A885&lt;&gt;"",d110cc_csv!$A885,"")</f>
        <v/>
      </c>
      <c r="B885" s="0" t="str">
        <f aca="false">IF($A885&lt;&gt;"",d110cc_csv!$C885,"")</f>
        <v/>
      </c>
      <c r="C885" s="0" t="str">
        <f aca="false">IF($A885&lt;&gt;"",d110cc_csv!$D885,"")</f>
        <v/>
      </c>
      <c r="D885" s="0" t="str">
        <f aca="false">IF($A885&lt;&gt;"",d110cc_csv!$E885,"")</f>
        <v/>
      </c>
      <c r="E885" s="0" t="str">
        <f aca="false">IF($A885&lt;&gt;"",d110cc_csv!$F885,"")</f>
        <v/>
      </c>
      <c r="F885" s="0" t="str">
        <f aca="false">IF($A885&lt;&gt;"",IF(MOD($C885,'Project Description'!$B$9)=0,'Project Description'!$B$9,MOD($C885,'Project Description'!$B$9)),"")</f>
        <v/>
      </c>
      <c r="G885" s="0" t="str">
        <f aca="false">IF($A885&lt;&gt;"",IF(MOD($D885,'Project Description'!$B$7)=0,'Project Description'!$B$7,MOD($D885,'Project Description'!$B$7)),"")</f>
        <v/>
      </c>
      <c r="H885" s="0" t="str">
        <f aca="false">IF($A885&lt;&gt;"",IF(MOD($D885,'Project Description'!$B$8)=0,'Project Description'!$B$8,MOD($D885,'Project Description'!$B$8)),"")</f>
        <v/>
      </c>
      <c r="I885" s="0" t="str">
        <f aca="false">IF($A885&lt;&gt;"",ROUNDUP($C885/'Project Description'!$B$9,0),"")</f>
        <v/>
      </c>
      <c r="J885" s="0" t="str">
        <f aca="false">IF($A885&lt;&gt;"",IF(MOD($A885,'Project Description'!$B$19)=0,'Project Description'!$B$19,MOD($A885,'Project Description'!$B$19)),"")</f>
        <v/>
      </c>
      <c r="K885" s="16" t="str">
        <f aca="false">IF($A885&lt;&gt;"",ROUNDUP(D885/'Project Description'!$B$7,0),"")</f>
        <v/>
      </c>
      <c r="L885" s="0" t="str">
        <f aca="false">IF($A885&lt;&gt;"",(K885-1)*'Project Description'!$B$17+I885,"")</f>
        <v/>
      </c>
      <c r="M885" s="0" t="str">
        <f aca="false">IF($A885&lt;&gt;"",($G885-1)*'Project Description'!$B$9+$F885,"")</f>
        <v/>
      </c>
      <c r="N885" s="0" t="str">
        <f aca="false">IF($A885&lt;&gt;"",IF(VLOOKUP($B885,LineNames!$A$2:$C$111,3,0)="Yes",1,0),"")</f>
        <v/>
      </c>
      <c r="O885" s="0" t="str">
        <f aca="false">IF($A885&lt;&gt;"",($H885-1)*'Project Description'!$B$10+$C885,"")</f>
        <v/>
      </c>
    </row>
    <row collapsed="false" customFormat="false" customHeight="true" hidden="false" ht="13.3" outlineLevel="0" r="886">
      <c r="A886" s="0" t="str">
        <f aca="false">IF(d110cc_csv!$A886&lt;&gt;"",d110cc_csv!$A886,"")</f>
        <v/>
      </c>
      <c r="B886" s="0" t="str">
        <f aca="false">IF($A886&lt;&gt;"",d110cc_csv!$C886,"")</f>
        <v/>
      </c>
      <c r="C886" s="0" t="str">
        <f aca="false">IF($A886&lt;&gt;"",d110cc_csv!$D886,"")</f>
        <v/>
      </c>
      <c r="D886" s="0" t="str">
        <f aca="false">IF($A886&lt;&gt;"",d110cc_csv!$E886,"")</f>
        <v/>
      </c>
      <c r="E886" s="0" t="str">
        <f aca="false">IF($A886&lt;&gt;"",d110cc_csv!$F886,"")</f>
        <v/>
      </c>
      <c r="F886" s="0" t="str">
        <f aca="false">IF($A886&lt;&gt;"",IF(MOD($C886,'Project Description'!$B$9)=0,'Project Description'!$B$9,MOD($C886,'Project Description'!$B$9)),"")</f>
        <v/>
      </c>
      <c r="G886" s="0" t="str">
        <f aca="false">IF($A886&lt;&gt;"",IF(MOD($D886,'Project Description'!$B$7)=0,'Project Description'!$B$7,MOD($D886,'Project Description'!$B$7)),"")</f>
        <v/>
      </c>
      <c r="H886" s="0" t="str">
        <f aca="false">IF($A886&lt;&gt;"",IF(MOD($D886,'Project Description'!$B$8)=0,'Project Description'!$B$8,MOD($D886,'Project Description'!$B$8)),"")</f>
        <v/>
      </c>
      <c r="I886" s="0" t="str">
        <f aca="false">IF($A886&lt;&gt;"",ROUNDUP($C886/'Project Description'!$B$9,0),"")</f>
        <v/>
      </c>
      <c r="J886" s="0" t="str">
        <f aca="false">IF($A886&lt;&gt;"",IF(MOD($A886,'Project Description'!$B$19)=0,'Project Description'!$B$19,MOD($A886,'Project Description'!$B$19)),"")</f>
        <v/>
      </c>
      <c r="K886" s="16" t="str">
        <f aca="false">IF($A886&lt;&gt;"",ROUNDUP(D886/'Project Description'!$B$7,0),"")</f>
        <v/>
      </c>
      <c r="L886" s="0" t="str">
        <f aca="false">IF($A886&lt;&gt;"",(K886-1)*'Project Description'!$B$17+I886,"")</f>
        <v/>
      </c>
      <c r="M886" s="0" t="str">
        <f aca="false">IF($A886&lt;&gt;"",($G886-1)*'Project Description'!$B$9+$F886,"")</f>
        <v/>
      </c>
      <c r="N886" s="0" t="str">
        <f aca="false">IF($A886&lt;&gt;"",IF(VLOOKUP($B886,LineNames!$A$2:$C$111,3,0)="Yes",1,0),"")</f>
        <v/>
      </c>
      <c r="O886" s="0" t="str">
        <f aca="false">IF($A886&lt;&gt;"",($H886-1)*'Project Description'!$B$10+$C886,"")</f>
        <v/>
      </c>
    </row>
    <row collapsed="false" customFormat="false" customHeight="true" hidden="false" ht="13.3" outlineLevel="0" r="887">
      <c r="A887" s="0" t="str">
        <f aca="false">IF(d110cc_csv!$A887&lt;&gt;"",d110cc_csv!$A887,"")</f>
        <v/>
      </c>
      <c r="B887" s="0" t="str">
        <f aca="false">IF($A887&lt;&gt;"",d110cc_csv!$C887,"")</f>
        <v/>
      </c>
      <c r="C887" s="0" t="str">
        <f aca="false">IF($A887&lt;&gt;"",d110cc_csv!$D887,"")</f>
        <v/>
      </c>
      <c r="D887" s="0" t="str">
        <f aca="false">IF($A887&lt;&gt;"",d110cc_csv!$E887,"")</f>
        <v/>
      </c>
      <c r="E887" s="0" t="str">
        <f aca="false">IF($A887&lt;&gt;"",d110cc_csv!$F887,"")</f>
        <v/>
      </c>
      <c r="F887" s="0" t="str">
        <f aca="false">IF($A887&lt;&gt;"",IF(MOD($C887,'Project Description'!$B$9)=0,'Project Description'!$B$9,MOD($C887,'Project Description'!$B$9)),"")</f>
        <v/>
      </c>
      <c r="G887" s="0" t="str">
        <f aca="false">IF($A887&lt;&gt;"",IF(MOD($D887,'Project Description'!$B$7)=0,'Project Description'!$B$7,MOD($D887,'Project Description'!$B$7)),"")</f>
        <v/>
      </c>
      <c r="H887" s="0" t="str">
        <f aca="false">IF($A887&lt;&gt;"",IF(MOD($D887,'Project Description'!$B$8)=0,'Project Description'!$B$8,MOD($D887,'Project Description'!$B$8)),"")</f>
        <v/>
      </c>
      <c r="I887" s="0" t="str">
        <f aca="false">IF($A887&lt;&gt;"",ROUNDUP($C887/'Project Description'!$B$9,0),"")</f>
        <v/>
      </c>
      <c r="J887" s="0" t="str">
        <f aca="false">IF($A887&lt;&gt;"",IF(MOD($A887,'Project Description'!$B$19)=0,'Project Description'!$B$19,MOD($A887,'Project Description'!$B$19)),"")</f>
        <v/>
      </c>
      <c r="K887" s="16" t="str">
        <f aca="false">IF($A887&lt;&gt;"",ROUNDUP(D887/'Project Description'!$B$7,0),"")</f>
        <v/>
      </c>
      <c r="L887" s="0" t="str">
        <f aca="false">IF($A887&lt;&gt;"",(K887-1)*'Project Description'!$B$17+I887,"")</f>
        <v/>
      </c>
      <c r="M887" s="0" t="str">
        <f aca="false">IF($A887&lt;&gt;"",($G887-1)*'Project Description'!$B$9+$F887,"")</f>
        <v/>
      </c>
      <c r="N887" s="0" t="str">
        <f aca="false">IF($A887&lt;&gt;"",IF(VLOOKUP($B887,LineNames!$A$2:$C$111,3,0)="Yes",1,0),"")</f>
        <v/>
      </c>
      <c r="O887" s="0" t="str">
        <f aca="false">IF($A887&lt;&gt;"",($H887-1)*'Project Description'!$B$10+$C887,"")</f>
        <v/>
      </c>
    </row>
    <row collapsed="false" customFormat="false" customHeight="true" hidden="false" ht="13.3" outlineLevel="0" r="888">
      <c r="A888" s="0" t="str">
        <f aca="false">IF(d110cc_csv!$A888&lt;&gt;"",d110cc_csv!$A888,"")</f>
        <v/>
      </c>
      <c r="B888" s="0" t="str">
        <f aca="false">IF($A888&lt;&gt;"",d110cc_csv!$C888,"")</f>
        <v/>
      </c>
      <c r="C888" s="0" t="str">
        <f aca="false">IF($A888&lt;&gt;"",d110cc_csv!$D888,"")</f>
        <v/>
      </c>
      <c r="D888" s="0" t="str">
        <f aca="false">IF($A888&lt;&gt;"",d110cc_csv!$E888,"")</f>
        <v/>
      </c>
      <c r="E888" s="0" t="str">
        <f aca="false">IF($A888&lt;&gt;"",d110cc_csv!$F888,"")</f>
        <v/>
      </c>
      <c r="F888" s="0" t="str">
        <f aca="false">IF($A888&lt;&gt;"",IF(MOD($C888,'Project Description'!$B$9)=0,'Project Description'!$B$9,MOD($C888,'Project Description'!$B$9)),"")</f>
        <v/>
      </c>
      <c r="G888" s="0" t="str">
        <f aca="false">IF($A888&lt;&gt;"",IF(MOD($D888,'Project Description'!$B$7)=0,'Project Description'!$B$7,MOD($D888,'Project Description'!$B$7)),"")</f>
        <v/>
      </c>
      <c r="H888" s="0" t="str">
        <f aca="false">IF($A888&lt;&gt;"",IF(MOD($D888,'Project Description'!$B$8)=0,'Project Description'!$B$8,MOD($D888,'Project Description'!$B$8)),"")</f>
        <v/>
      </c>
      <c r="I888" s="0" t="str">
        <f aca="false">IF($A888&lt;&gt;"",ROUNDUP($C888/'Project Description'!$B$9,0),"")</f>
        <v/>
      </c>
      <c r="J888" s="0" t="str">
        <f aca="false">IF($A888&lt;&gt;"",IF(MOD($A888,'Project Description'!$B$19)=0,'Project Description'!$B$19,MOD($A888,'Project Description'!$B$19)),"")</f>
        <v/>
      </c>
      <c r="K888" s="16" t="str">
        <f aca="false">IF($A888&lt;&gt;"",ROUNDUP(D888/'Project Description'!$B$7,0),"")</f>
        <v/>
      </c>
      <c r="L888" s="0" t="str">
        <f aca="false">IF($A888&lt;&gt;"",(K888-1)*'Project Description'!$B$17+I888,"")</f>
        <v/>
      </c>
      <c r="M888" s="0" t="str">
        <f aca="false">IF($A888&lt;&gt;"",($G888-1)*'Project Description'!$B$9+$F888,"")</f>
        <v/>
      </c>
      <c r="N888" s="0" t="str">
        <f aca="false">IF($A888&lt;&gt;"",IF(VLOOKUP($B888,LineNames!$A$2:$C$111,3,0)="Yes",1,0),"")</f>
        <v/>
      </c>
      <c r="O888" s="0" t="str">
        <f aca="false">IF($A888&lt;&gt;"",($H888-1)*'Project Description'!$B$10+$C888,"")</f>
        <v/>
      </c>
    </row>
    <row collapsed="false" customFormat="false" customHeight="true" hidden="false" ht="13.3" outlineLevel="0" r="889">
      <c r="A889" s="0" t="str">
        <f aca="false">IF(d110cc_csv!$A889&lt;&gt;"",d110cc_csv!$A889,"")</f>
        <v/>
      </c>
      <c r="B889" s="0" t="str">
        <f aca="false">IF($A889&lt;&gt;"",d110cc_csv!$C889,"")</f>
        <v/>
      </c>
      <c r="C889" s="0" t="str">
        <f aca="false">IF($A889&lt;&gt;"",d110cc_csv!$D889,"")</f>
        <v/>
      </c>
      <c r="D889" s="0" t="str">
        <f aca="false">IF($A889&lt;&gt;"",d110cc_csv!$E889,"")</f>
        <v/>
      </c>
      <c r="E889" s="0" t="str">
        <f aca="false">IF($A889&lt;&gt;"",d110cc_csv!$F889,"")</f>
        <v/>
      </c>
      <c r="F889" s="0" t="str">
        <f aca="false">IF($A889&lt;&gt;"",IF(MOD($C889,'Project Description'!$B$9)=0,'Project Description'!$B$9,MOD($C889,'Project Description'!$B$9)),"")</f>
        <v/>
      </c>
      <c r="G889" s="0" t="str">
        <f aca="false">IF($A889&lt;&gt;"",IF(MOD($D889,'Project Description'!$B$7)=0,'Project Description'!$B$7,MOD($D889,'Project Description'!$B$7)),"")</f>
        <v/>
      </c>
      <c r="H889" s="0" t="str">
        <f aca="false">IF($A889&lt;&gt;"",IF(MOD($D889,'Project Description'!$B$8)=0,'Project Description'!$B$8,MOD($D889,'Project Description'!$B$8)),"")</f>
        <v/>
      </c>
      <c r="I889" s="0" t="str">
        <f aca="false">IF($A889&lt;&gt;"",ROUNDUP($C889/'Project Description'!$B$9,0),"")</f>
        <v/>
      </c>
      <c r="J889" s="0" t="str">
        <f aca="false">IF($A889&lt;&gt;"",IF(MOD($A889,'Project Description'!$B$19)=0,'Project Description'!$B$19,MOD($A889,'Project Description'!$B$19)),"")</f>
        <v/>
      </c>
      <c r="K889" s="16" t="str">
        <f aca="false">IF($A889&lt;&gt;"",ROUNDUP(D889/'Project Description'!$B$7,0),"")</f>
        <v/>
      </c>
      <c r="L889" s="0" t="str">
        <f aca="false">IF($A889&lt;&gt;"",(K889-1)*'Project Description'!$B$17+I889,"")</f>
        <v/>
      </c>
      <c r="M889" s="0" t="str">
        <f aca="false">IF($A889&lt;&gt;"",($G889-1)*'Project Description'!$B$9+$F889,"")</f>
        <v/>
      </c>
      <c r="N889" s="0" t="str">
        <f aca="false">IF($A889&lt;&gt;"",IF(VLOOKUP($B889,LineNames!$A$2:$C$111,3,0)="Yes",1,0),"")</f>
        <v/>
      </c>
      <c r="O889" s="0" t="str">
        <f aca="false">IF($A889&lt;&gt;"",($H889-1)*'Project Description'!$B$10+$C889,"")</f>
        <v/>
      </c>
    </row>
    <row collapsed="false" customFormat="false" customHeight="true" hidden="false" ht="13.3" outlineLevel="0" r="890">
      <c r="A890" s="0" t="str">
        <f aca="false">IF(d110cc_csv!$A890&lt;&gt;"",d110cc_csv!$A890,"")</f>
        <v/>
      </c>
      <c r="B890" s="0" t="str">
        <f aca="false">IF($A890&lt;&gt;"",d110cc_csv!$C890,"")</f>
        <v/>
      </c>
      <c r="C890" s="0" t="str">
        <f aca="false">IF($A890&lt;&gt;"",d110cc_csv!$D890,"")</f>
        <v/>
      </c>
      <c r="D890" s="0" t="str">
        <f aca="false">IF($A890&lt;&gt;"",d110cc_csv!$E890,"")</f>
        <v/>
      </c>
      <c r="E890" s="0" t="str">
        <f aca="false">IF($A890&lt;&gt;"",d110cc_csv!$F890,"")</f>
        <v/>
      </c>
      <c r="F890" s="0" t="str">
        <f aca="false">IF($A890&lt;&gt;"",IF(MOD($C890,'Project Description'!$B$9)=0,'Project Description'!$B$9,MOD($C890,'Project Description'!$B$9)),"")</f>
        <v/>
      </c>
      <c r="G890" s="0" t="str">
        <f aca="false">IF($A890&lt;&gt;"",IF(MOD($D890,'Project Description'!$B$7)=0,'Project Description'!$B$7,MOD($D890,'Project Description'!$B$7)),"")</f>
        <v/>
      </c>
      <c r="H890" s="0" t="str">
        <f aca="false">IF($A890&lt;&gt;"",IF(MOD($D890,'Project Description'!$B$8)=0,'Project Description'!$B$8,MOD($D890,'Project Description'!$B$8)),"")</f>
        <v/>
      </c>
      <c r="I890" s="0" t="str">
        <f aca="false">IF($A890&lt;&gt;"",ROUNDUP($C890/'Project Description'!$B$9,0),"")</f>
        <v/>
      </c>
      <c r="J890" s="0" t="str">
        <f aca="false">IF($A890&lt;&gt;"",IF(MOD($A890,'Project Description'!$B$19)=0,'Project Description'!$B$19,MOD($A890,'Project Description'!$B$19)),"")</f>
        <v/>
      </c>
      <c r="K890" s="16" t="str">
        <f aca="false">IF($A890&lt;&gt;"",ROUNDUP(D890/'Project Description'!$B$7,0),"")</f>
        <v/>
      </c>
      <c r="L890" s="0" t="str">
        <f aca="false">IF($A890&lt;&gt;"",(K890-1)*'Project Description'!$B$17+I890,"")</f>
        <v/>
      </c>
      <c r="M890" s="0" t="str">
        <f aca="false">IF($A890&lt;&gt;"",($G890-1)*'Project Description'!$B$9+$F890,"")</f>
        <v/>
      </c>
      <c r="N890" s="0" t="str">
        <f aca="false">IF($A890&lt;&gt;"",IF(VLOOKUP($B890,LineNames!$A$2:$C$111,3,0)="Yes",1,0),"")</f>
        <v/>
      </c>
      <c r="O890" s="0" t="str">
        <f aca="false">IF($A890&lt;&gt;"",($H890-1)*'Project Description'!$B$10+$C890,"")</f>
        <v/>
      </c>
    </row>
    <row collapsed="false" customFormat="false" customHeight="true" hidden="false" ht="13.3" outlineLevel="0" r="891">
      <c r="A891" s="0" t="str">
        <f aca="false">IF(d110cc_csv!$A891&lt;&gt;"",d110cc_csv!$A891,"")</f>
        <v/>
      </c>
      <c r="B891" s="0" t="str">
        <f aca="false">IF($A891&lt;&gt;"",d110cc_csv!$C891,"")</f>
        <v/>
      </c>
      <c r="C891" s="0" t="str">
        <f aca="false">IF($A891&lt;&gt;"",d110cc_csv!$D891,"")</f>
        <v/>
      </c>
      <c r="D891" s="0" t="str">
        <f aca="false">IF($A891&lt;&gt;"",d110cc_csv!$E891,"")</f>
        <v/>
      </c>
      <c r="E891" s="0" t="str">
        <f aca="false">IF($A891&lt;&gt;"",d110cc_csv!$F891,"")</f>
        <v/>
      </c>
      <c r="F891" s="0" t="str">
        <f aca="false">IF($A891&lt;&gt;"",IF(MOD($C891,'Project Description'!$B$9)=0,'Project Description'!$B$9,MOD($C891,'Project Description'!$B$9)),"")</f>
        <v/>
      </c>
      <c r="G891" s="0" t="str">
        <f aca="false">IF($A891&lt;&gt;"",IF(MOD($D891,'Project Description'!$B$7)=0,'Project Description'!$B$7,MOD($D891,'Project Description'!$B$7)),"")</f>
        <v/>
      </c>
      <c r="H891" s="0" t="str">
        <f aca="false">IF($A891&lt;&gt;"",IF(MOD($D891,'Project Description'!$B$8)=0,'Project Description'!$B$8,MOD($D891,'Project Description'!$B$8)),"")</f>
        <v/>
      </c>
      <c r="I891" s="0" t="str">
        <f aca="false">IF($A891&lt;&gt;"",ROUNDUP($C891/'Project Description'!$B$9,0),"")</f>
        <v/>
      </c>
      <c r="J891" s="0" t="str">
        <f aca="false">IF($A891&lt;&gt;"",IF(MOD($A891,'Project Description'!$B$19)=0,'Project Description'!$B$19,MOD($A891,'Project Description'!$B$19)),"")</f>
        <v/>
      </c>
      <c r="K891" s="16" t="str">
        <f aca="false">IF($A891&lt;&gt;"",ROUNDUP(D891/'Project Description'!$B$7,0),"")</f>
        <v/>
      </c>
      <c r="L891" s="0" t="str">
        <f aca="false">IF($A891&lt;&gt;"",(K891-1)*'Project Description'!$B$17+I891,"")</f>
        <v/>
      </c>
      <c r="M891" s="0" t="str">
        <f aca="false">IF($A891&lt;&gt;"",($G891-1)*'Project Description'!$B$9+$F891,"")</f>
        <v/>
      </c>
      <c r="N891" s="0" t="str">
        <f aca="false">IF($A891&lt;&gt;"",IF(VLOOKUP($B891,LineNames!$A$2:$C$111,3,0)="Yes",1,0),"")</f>
        <v/>
      </c>
      <c r="O891" s="0" t="str">
        <f aca="false">IF($A891&lt;&gt;"",($H891-1)*'Project Description'!$B$10+$C891,"")</f>
        <v/>
      </c>
    </row>
    <row collapsed="false" customFormat="false" customHeight="true" hidden="false" ht="13.3" outlineLevel="0" r="892">
      <c r="A892" s="0" t="str">
        <f aca="false">IF(d110cc_csv!$A892&lt;&gt;"",d110cc_csv!$A892,"")</f>
        <v/>
      </c>
      <c r="B892" s="0" t="str">
        <f aca="false">IF($A892&lt;&gt;"",d110cc_csv!$C892,"")</f>
        <v/>
      </c>
      <c r="C892" s="0" t="str">
        <f aca="false">IF($A892&lt;&gt;"",d110cc_csv!$D892,"")</f>
        <v/>
      </c>
      <c r="D892" s="0" t="str">
        <f aca="false">IF($A892&lt;&gt;"",d110cc_csv!$E892,"")</f>
        <v/>
      </c>
      <c r="E892" s="0" t="str">
        <f aca="false">IF($A892&lt;&gt;"",d110cc_csv!$F892,"")</f>
        <v/>
      </c>
      <c r="F892" s="0" t="str">
        <f aca="false">IF($A892&lt;&gt;"",IF(MOD($C892,'Project Description'!$B$9)=0,'Project Description'!$B$9,MOD($C892,'Project Description'!$B$9)),"")</f>
        <v/>
      </c>
      <c r="G892" s="0" t="str">
        <f aca="false">IF($A892&lt;&gt;"",IF(MOD($D892,'Project Description'!$B$7)=0,'Project Description'!$B$7,MOD($D892,'Project Description'!$B$7)),"")</f>
        <v/>
      </c>
      <c r="H892" s="0" t="str">
        <f aca="false">IF($A892&lt;&gt;"",IF(MOD($D892,'Project Description'!$B$8)=0,'Project Description'!$B$8,MOD($D892,'Project Description'!$B$8)),"")</f>
        <v/>
      </c>
      <c r="I892" s="0" t="str">
        <f aca="false">IF($A892&lt;&gt;"",ROUNDUP($C892/'Project Description'!$B$9,0),"")</f>
        <v/>
      </c>
      <c r="J892" s="0" t="str">
        <f aca="false">IF($A892&lt;&gt;"",IF(MOD($A892,'Project Description'!$B$19)=0,'Project Description'!$B$19,MOD($A892,'Project Description'!$B$19)),"")</f>
        <v/>
      </c>
      <c r="K892" s="16" t="str">
        <f aca="false">IF($A892&lt;&gt;"",ROUNDUP(D892/'Project Description'!$B$7,0),"")</f>
        <v/>
      </c>
      <c r="L892" s="0" t="str">
        <f aca="false">IF($A892&lt;&gt;"",(K892-1)*'Project Description'!$B$17+I892,"")</f>
        <v/>
      </c>
      <c r="M892" s="0" t="str">
        <f aca="false">IF($A892&lt;&gt;"",($G892-1)*'Project Description'!$B$9+$F892,"")</f>
        <v/>
      </c>
      <c r="N892" s="0" t="str">
        <f aca="false">IF($A892&lt;&gt;"",IF(VLOOKUP($B892,LineNames!$A$2:$C$111,3,0)="Yes",1,0),"")</f>
        <v/>
      </c>
      <c r="O892" s="0" t="str">
        <f aca="false">IF($A892&lt;&gt;"",($H892-1)*'Project Description'!$B$10+$C892,"")</f>
        <v/>
      </c>
    </row>
    <row collapsed="false" customFormat="false" customHeight="true" hidden="false" ht="13.3" outlineLevel="0" r="893">
      <c r="A893" s="0" t="str">
        <f aca="false">IF(d110cc_csv!$A893&lt;&gt;"",d110cc_csv!$A893,"")</f>
        <v/>
      </c>
      <c r="B893" s="0" t="str">
        <f aca="false">IF($A893&lt;&gt;"",d110cc_csv!$C893,"")</f>
        <v/>
      </c>
      <c r="C893" s="0" t="str">
        <f aca="false">IF($A893&lt;&gt;"",d110cc_csv!$D893,"")</f>
        <v/>
      </c>
      <c r="D893" s="0" t="str">
        <f aca="false">IF($A893&lt;&gt;"",d110cc_csv!$E893,"")</f>
        <v/>
      </c>
      <c r="E893" s="0" t="str">
        <f aca="false">IF($A893&lt;&gt;"",d110cc_csv!$F893,"")</f>
        <v/>
      </c>
      <c r="F893" s="0" t="str">
        <f aca="false">IF($A893&lt;&gt;"",IF(MOD($C893,'Project Description'!$B$9)=0,'Project Description'!$B$9,MOD($C893,'Project Description'!$B$9)),"")</f>
        <v/>
      </c>
      <c r="G893" s="0" t="str">
        <f aca="false">IF($A893&lt;&gt;"",IF(MOD($D893,'Project Description'!$B$7)=0,'Project Description'!$B$7,MOD($D893,'Project Description'!$B$7)),"")</f>
        <v/>
      </c>
      <c r="H893" s="0" t="str">
        <f aca="false">IF($A893&lt;&gt;"",IF(MOD($D893,'Project Description'!$B$8)=0,'Project Description'!$B$8,MOD($D893,'Project Description'!$B$8)),"")</f>
        <v/>
      </c>
      <c r="I893" s="0" t="str">
        <f aca="false">IF($A893&lt;&gt;"",ROUNDUP($C893/'Project Description'!$B$9,0),"")</f>
        <v/>
      </c>
      <c r="J893" s="0" t="str">
        <f aca="false">IF($A893&lt;&gt;"",IF(MOD($A893,'Project Description'!$B$19)=0,'Project Description'!$B$19,MOD($A893,'Project Description'!$B$19)),"")</f>
        <v/>
      </c>
      <c r="K893" s="16" t="str">
        <f aca="false">IF($A893&lt;&gt;"",ROUNDUP(D893/'Project Description'!$B$7,0),"")</f>
        <v/>
      </c>
      <c r="L893" s="0" t="str">
        <f aca="false">IF($A893&lt;&gt;"",(K893-1)*'Project Description'!$B$17+I893,"")</f>
        <v/>
      </c>
      <c r="M893" s="0" t="str">
        <f aca="false">IF($A893&lt;&gt;"",($G893-1)*'Project Description'!$B$9+$F893,"")</f>
        <v/>
      </c>
      <c r="N893" s="0" t="str">
        <f aca="false">IF($A893&lt;&gt;"",IF(VLOOKUP($B893,LineNames!$A$2:$C$111,3,0)="Yes",1,0),"")</f>
        <v/>
      </c>
      <c r="O893" s="0" t="str">
        <f aca="false">IF($A893&lt;&gt;"",($H893-1)*'Project Description'!$B$10+$C893,"")</f>
        <v/>
      </c>
    </row>
    <row collapsed="false" customFormat="false" customHeight="true" hidden="false" ht="13.3" outlineLevel="0" r="894">
      <c r="A894" s="0" t="str">
        <f aca="false">IF(d110cc_csv!$A894&lt;&gt;"",d110cc_csv!$A894,"")</f>
        <v/>
      </c>
      <c r="B894" s="0" t="str">
        <f aca="false">IF($A894&lt;&gt;"",d110cc_csv!$C894,"")</f>
        <v/>
      </c>
      <c r="C894" s="0" t="str">
        <f aca="false">IF($A894&lt;&gt;"",d110cc_csv!$D894,"")</f>
        <v/>
      </c>
      <c r="D894" s="0" t="str">
        <f aca="false">IF($A894&lt;&gt;"",d110cc_csv!$E894,"")</f>
        <v/>
      </c>
      <c r="E894" s="0" t="str">
        <f aca="false">IF($A894&lt;&gt;"",d110cc_csv!$F894,"")</f>
        <v/>
      </c>
      <c r="F894" s="0" t="str">
        <f aca="false">IF($A894&lt;&gt;"",IF(MOD($C894,'Project Description'!$B$9)=0,'Project Description'!$B$9,MOD($C894,'Project Description'!$B$9)),"")</f>
        <v/>
      </c>
      <c r="G894" s="0" t="str">
        <f aca="false">IF($A894&lt;&gt;"",IF(MOD($D894,'Project Description'!$B$7)=0,'Project Description'!$B$7,MOD($D894,'Project Description'!$B$7)),"")</f>
        <v/>
      </c>
      <c r="H894" s="0" t="str">
        <f aca="false">IF($A894&lt;&gt;"",IF(MOD($D894,'Project Description'!$B$8)=0,'Project Description'!$B$8,MOD($D894,'Project Description'!$B$8)),"")</f>
        <v/>
      </c>
      <c r="I894" s="0" t="str">
        <f aca="false">IF($A894&lt;&gt;"",ROUNDUP($C894/'Project Description'!$B$9,0),"")</f>
        <v/>
      </c>
      <c r="J894" s="0" t="str">
        <f aca="false">IF($A894&lt;&gt;"",IF(MOD($A894,'Project Description'!$B$19)=0,'Project Description'!$B$19,MOD($A894,'Project Description'!$B$19)),"")</f>
        <v/>
      </c>
      <c r="K894" s="16" t="str">
        <f aca="false">IF($A894&lt;&gt;"",ROUNDUP(D894/'Project Description'!$B$7,0),"")</f>
        <v/>
      </c>
      <c r="L894" s="0" t="str">
        <f aca="false">IF($A894&lt;&gt;"",(K894-1)*'Project Description'!$B$17+I894,"")</f>
        <v/>
      </c>
      <c r="M894" s="0" t="str">
        <f aca="false">IF($A894&lt;&gt;"",($G894-1)*'Project Description'!$B$9+$F894,"")</f>
        <v/>
      </c>
      <c r="N894" s="0" t="str">
        <f aca="false">IF($A894&lt;&gt;"",IF(VLOOKUP($B894,LineNames!$A$2:$C$111,3,0)="Yes",1,0),"")</f>
        <v/>
      </c>
      <c r="O894" s="0" t="str">
        <f aca="false">IF($A894&lt;&gt;"",($H894-1)*'Project Description'!$B$10+$C894,"")</f>
        <v/>
      </c>
    </row>
    <row collapsed="false" customFormat="false" customHeight="true" hidden="false" ht="13.3" outlineLevel="0" r="895">
      <c r="A895" s="0" t="str">
        <f aca="false">IF(d110cc_csv!$A895&lt;&gt;"",d110cc_csv!$A895,"")</f>
        <v/>
      </c>
      <c r="B895" s="0" t="str">
        <f aca="false">IF($A895&lt;&gt;"",d110cc_csv!$C895,"")</f>
        <v/>
      </c>
      <c r="C895" s="0" t="str">
        <f aca="false">IF($A895&lt;&gt;"",d110cc_csv!$D895,"")</f>
        <v/>
      </c>
      <c r="D895" s="0" t="str">
        <f aca="false">IF($A895&lt;&gt;"",d110cc_csv!$E895,"")</f>
        <v/>
      </c>
      <c r="E895" s="0" t="str">
        <f aca="false">IF($A895&lt;&gt;"",d110cc_csv!$F895,"")</f>
        <v/>
      </c>
      <c r="F895" s="0" t="str">
        <f aca="false">IF($A895&lt;&gt;"",IF(MOD($C895,'Project Description'!$B$9)=0,'Project Description'!$B$9,MOD($C895,'Project Description'!$B$9)),"")</f>
        <v/>
      </c>
      <c r="G895" s="0" t="str">
        <f aca="false">IF($A895&lt;&gt;"",IF(MOD($D895,'Project Description'!$B$7)=0,'Project Description'!$B$7,MOD($D895,'Project Description'!$B$7)),"")</f>
        <v/>
      </c>
      <c r="H895" s="0" t="str">
        <f aca="false">IF($A895&lt;&gt;"",IF(MOD($D895,'Project Description'!$B$8)=0,'Project Description'!$B$8,MOD($D895,'Project Description'!$B$8)),"")</f>
        <v/>
      </c>
      <c r="I895" s="0" t="str">
        <f aca="false">IF($A895&lt;&gt;"",ROUNDUP($C895/'Project Description'!$B$9,0),"")</f>
        <v/>
      </c>
      <c r="J895" s="0" t="str">
        <f aca="false">IF($A895&lt;&gt;"",IF(MOD($A895,'Project Description'!$B$19)=0,'Project Description'!$B$19,MOD($A895,'Project Description'!$B$19)),"")</f>
        <v/>
      </c>
      <c r="K895" s="16" t="str">
        <f aca="false">IF($A895&lt;&gt;"",ROUNDUP(D895/'Project Description'!$B$7,0),"")</f>
        <v/>
      </c>
      <c r="L895" s="0" t="str">
        <f aca="false">IF($A895&lt;&gt;"",(K895-1)*'Project Description'!$B$17+I895,"")</f>
        <v/>
      </c>
      <c r="M895" s="0" t="str">
        <f aca="false">IF($A895&lt;&gt;"",($G895-1)*'Project Description'!$B$9+$F895,"")</f>
        <v/>
      </c>
      <c r="N895" s="0" t="str">
        <f aca="false">IF($A895&lt;&gt;"",IF(VLOOKUP($B895,LineNames!$A$2:$C$111,3,0)="Yes",1,0),"")</f>
        <v/>
      </c>
      <c r="O895" s="0" t="str">
        <f aca="false">IF($A895&lt;&gt;"",($H895-1)*'Project Description'!$B$10+$C895,"")</f>
        <v/>
      </c>
    </row>
    <row collapsed="false" customFormat="false" customHeight="true" hidden="false" ht="13.3" outlineLevel="0" r="896">
      <c r="A896" s="0" t="str">
        <f aca="false">IF(d110cc_csv!$A896&lt;&gt;"",d110cc_csv!$A896,"")</f>
        <v/>
      </c>
      <c r="B896" s="0" t="str">
        <f aca="false">IF($A896&lt;&gt;"",d110cc_csv!$C896,"")</f>
        <v/>
      </c>
      <c r="C896" s="0" t="str">
        <f aca="false">IF($A896&lt;&gt;"",d110cc_csv!$D896,"")</f>
        <v/>
      </c>
      <c r="D896" s="0" t="str">
        <f aca="false">IF($A896&lt;&gt;"",d110cc_csv!$E896,"")</f>
        <v/>
      </c>
      <c r="E896" s="0" t="str">
        <f aca="false">IF($A896&lt;&gt;"",d110cc_csv!$F896,"")</f>
        <v/>
      </c>
      <c r="F896" s="0" t="str">
        <f aca="false">IF($A896&lt;&gt;"",IF(MOD($C896,'Project Description'!$B$9)=0,'Project Description'!$B$9,MOD($C896,'Project Description'!$B$9)),"")</f>
        <v/>
      </c>
      <c r="G896" s="0" t="str">
        <f aca="false">IF($A896&lt;&gt;"",IF(MOD($D896,'Project Description'!$B$7)=0,'Project Description'!$B$7,MOD($D896,'Project Description'!$B$7)),"")</f>
        <v/>
      </c>
      <c r="H896" s="0" t="str">
        <f aca="false">IF($A896&lt;&gt;"",IF(MOD($D896,'Project Description'!$B$8)=0,'Project Description'!$B$8,MOD($D896,'Project Description'!$B$8)),"")</f>
        <v/>
      </c>
      <c r="I896" s="0" t="str">
        <f aca="false">IF($A896&lt;&gt;"",ROUNDUP($C896/'Project Description'!$B$9,0),"")</f>
        <v/>
      </c>
      <c r="J896" s="0" t="str">
        <f aca="false">IF($A896&lt;&gt;"",IF(MOD($A896,'Project Description'!$B$19)=0,'Project Description'!$B$19,MOD($A896,'Project Description'!$B$19)),"")</f>
        <v/>
      </c>
      <c r="K896" s="16" t="str">
        <f aca="false">IF($A896&lt;&gt;"",ROUNDUP(D896/'Project Description'!$B$7,0),"")</f>
        <v/>
      </c>
      <c r="L896" s="0" t="str">
        <f aca="false">IF($A896&lt;&gt;"",(K896-1)*'Project Description'!$B$17+I896,"")</f>
        <v/>
      </c>
      <c r="M896" s="0" t="str">
        <f aca="false">IF($A896&lt;&gt;"",($G896-1)*'Project Description'!$B$9+$F896,"")</f>
        <v/>
      </c>
      <c r="N896" s="0" t="str">
        <f aca="false">IF($A896&lt;&gt;"",IF(VLOOKUP($B896,LineNames!$A$2:$C$111,3,0)="Yes",1,0),"")</f>
        <v/>
      </c>
      <c r="O896" s="0" t="str">
        <f aca="false">IF($A896&lt;&gt;"",($H896-1)*'Project Description'!$B$10+$C896,"")</f>
        <v/>
      </c>
    </row>
    <row collapsed="false" customFormat="false" customHeight="true" hidden="false" ht="13.3" outlineLevel="0" r="897">
      <c r="A897" s="0" t="str">
        <f aca="false">IF(d110cc_csv!$A897&lt;&gt;"",d110cc_csv!$A897,"")</f>
        <v/>
      </c>
      <c r="B897" s="0" t="str">
        <f aca="false">IF($A897&lt;&gt;"",d110cc_csv!$C897,"")</f>
        <v/>
      </c>
      <c r="C897" s="0" t="str">
        <f aca="false">IF($A897&lt;&gt;"",d110cc_csv!$D897,"")</f>
        <v/>
      </c>
      <c r="D897" s="0" t="str">
        <f aca="false">IF($A897&lt;&gt;"",d110cc_csv!$E897,"")</f>
        <v/>
      </c>
      <c r="E897" s="0" t="str">
        <f aca="false">IF($A897&lt;&gt;"",d110cc_csv!$F897,"")</f>
        <v/>
      </c>
      <c r="F897" s="0" t="str">
        <f aca="false">IF($A897&lt;&gt;"",IF(MOD($C897,'Project Description'!$B$9)=0,'Project Description'!$B$9,MOD($C897,'Project Description'!$B$9)),"")</f>
        <v/>
      </c>
      <c r="G897" s="0" t="str">
        <f aca="false">IF($A897&lt;&gt;"",IF(MOD($D897,'Project Description'!$B$7)=0,'Project Description'!$B$7,MOD($D897,'Project Description'!$B$7)),"")</f>
        <v/>
      </c>
      <c r="H897" s="0" t="str">
        <f aca="false">IF($A897&lt;&gt;"",IF(MOD($D897,'Project Description'!$B$8)=0,'Project Description'!$B$8,MOD($D897,'Project Description'!$B$8)),"")</f>
        <v/>
      </c>
      <c r="I897" s="0" t="str">
        <f aca="false">IF($A897&lt;&gt;"",ROUNDUP($C897/'Project Description'!$B$9,0),"")</f>
        <v/>
      </c>
      <c r="J897" s="0" t="str">
        <f aca="false">IF($A897&lt;&gt;"",IF(MOD($A897,'Project Description'!$B$19)=0,'Project Description'!$B$19,MOD($A897,'Project Description'!$B$19)),"")</f>
        <v/>
      </c>
      <c r="K897" s="16" t="str">
        <f aca="false">IF($A897&lt;&gt;"",ROUNDUP(D897/'Project Description'!$B$7,0),"")</f>
        <v/>
      </c>
      <c r="L897" s="0" t="str">
        <f aca="false">IF($A897&lt;&gt;"",(K897-1)*'Project Description'!$B$17+I897,"")</f>
        <v/>
      </c>
      <c r="M897" s="0" t="str">
        <f aca="false">IF($A897&lt;&gt;"",($G897-1)*'Project Description'!$B$9+$F897,"")</f>
        <v/>
      </c>
      <c r="N897" s="0" t="str">
        <f aca="false">IF($A897&lt;&gt;"",IF(VLOOKUP($B897,LineNames!$A$2:$C$111,3,0)="Yes",1,0),"")</f>
        <v/>
      </c>
      <c r="O897" s="0" t="str">
        <f aca="false">IF($A897&lt;&gt;"",($H897-1)*'Project Description'!$B$10+$C897,"")</f>
        <v/>
      </c>
    </row>
    <row collapsed="false" customFormat="false" customHeight="true" hidden="false" ht="13.3" outlineLevel="0" r="898">
      <c r="A898" s="0" t="str">
        <f aca="false">IF(d110cc_csv!$A898&lt;&gt;"",d110cc_csv!$A898,"")</f>
        <v/>
      </c>
      <c r="B898" s="0" t="str">
        <f aca="false">IF($A898&lt;&gt;"",d110cc_csv!$C898,"")</f>
        <v/>
      </c>
      <c r="C898" s="0" t="str">
        <f aca="false">IF($A898&lt;&gt;"",d110cc_csv!$D898,"")</f>
        <v/>
      </c>
      <c r="D898" s="0" t="str">
        <f aca="false">IF($A898&lt;&gt;"",d110cc_csv!$E898,"")</f>
        <v/>
      </c>
      <c r="E898" s="0" t="str">
        <f aca="false">IF($A898&lt;&gt;"",d110cc_csv!$F898,"")</f>
        <v/>
      </c>
      <c r="F898" s="0" t="str">
        <f aca="false">IF($A898&lt;&gt;"",IF(MOD($C898,'Project Description'!$B$9)=0,'Project Description'!$B$9,MOD($C898,'Project Description'!$B$9)),"")</f>
        <v/>
      </c>
      <c r="G898" s="0" t="str">
        <f aca="false">IF($A898&lt;&gt;"",IF(MOD($D898,'Project Description'!$B$7)=0,'Project Description'!$B$7,MOD($D898,'Project Description'!$B$7)),"")</f>
        <v/>
      </c>
      <c r="H898" s="0" t="str">
        <f aca="false">IF($A898&lt;&gt;"",IF(MOD($D898,'Project Description'!$B$8)=0,'Project Description'!$B$8,MOD($D898,'Project Description'!$B$8)),"")</f>
        <v/>
      </c>
      <c r="I898" s="0" t="str">
        <f aca="false">IF($A898&lt;&gt;"",ROUNDUP($C898/'Project Description'!$B$9,0),"")</f>
        <v/>
      </c>
      <c r="J898" s="0" t="str">
        <f aca="false">IF($A898&lt;&gt;"",IF(MOD($A898,'Project Description'!$B$19)=0,'Project Description'!$B$19,MOD($A898,'Project Description'!$B$19)),"")</f>
        <v/>
      </c>
      <c r="K898" s="16" t="str">
        <f aca="false">IF($A898&lt;&gt;"",ROUNDUP(D898/'Project Description'!$B$7,0),"")</f>
        <v/>
      </c>
      <c r="L898" s="0" t="str">
        <f aca="false">IF($A898&lt;&gt;"",(K898-1)*'Project Description'!$B$17+I898,"")</f>
        <v/>
      </c>
      <c r="M898" s="0" t="str">
        <f aca="false">IF($A898&lt;&gt;"",($G898-1)*'Project Description'!$B$9+$F898,"")</f>
        <v/>
      </c>
      <c r="N898" s="0" t="str">
        <f aca="false">IF($A898&lt;&gt;"",IF(VLOOKUP($B898,LineNames!$A$2:$C$111,3,0)="Yes",1,0),"")</f>
        <v/>
      </c>
      <c r="O898" s="0" t="str">
        <f aca="false">IF($A898&lt;&gt;"",($H898-1)*'Project Description'!$B$10+$C898,"")</f>
        <v/>
      </c>
    </row>
    <row collapsed="false" customFormat="false" customHeight="true" hidden="false" ht="13.3" outlineLevel="0" r="899">
      <c r="A899" s="0" t="str">
        <f aca="false">IF(d110cc_csv!$A899&lt;&gt;"",d110cc_csv!$A899,"")</f>
        <v/>
      </c>
      <c r="B899" s="0" t="str">
        <f aca="false">IF($A899&lt;&gt;"",d110cc_csv!$C899,"")</f>
        <v/>
      </c>
      <c r="C899" s="0" t="str">
        <f aca="false">IF($A899&lt;&gt;"",d110cc_csv!$D899,"")</f>
        <v/>
      </c>
      <c r="D899" s="0" t="str">
        <f aca="false">IF($A899&lt;&gt;"",d110cc_csv!$E899,"")</f>
        <v/>
      </c>
      <c r="E899" s="0" t="str">
        <f aca="false">IF($A899&lt;&gt;"",d110cc_csv!$F899,"")</f>
        <v/>
      </c>
      <c r="F899" s="0" t="str">
        <f aca="false">IF($A899&lt;&gt;"",IF(MOD($C899,'Project Description'!$B$9)=0,'Project Description'!$B$9,MOD($C899,'Project Description'!$B$9)),"")</f>
        <v/>
      </c>
      <c r="G899" s="0" t="str">
        <f aca="false">IF($A899&lt;&gt;"",IF(MOD($D899,'Project Description'!$B$7)=0,'Project Description'!$B$7,MOD($D899,'Project Description'!$B$7)),"")</f>
        <v/>
      </c>
      <c r="H899" s="0" t="str">
        <f aca="false">IF($A899&lt;&gt;"",IF(MOD($D899,'Project Description'!$B$8)=0,'Project Description'!$B$8,MOD($D899,'Project Description'!$B$8)),"")</f>
        <v/>
      </c>
      <c r="I899" s="0" t="str">
        <f aca="false">IF($A899&lt;&gt;"",ROUNDUP($C899/'Project Description'!$B$9,0),"")</f>
        <v/>
      </c>
      <c r="J899" s="0" t="str">
        <f aca="false">IF($A899&lt;&gt;"",IF(MOD($A899,'Project Description'!$B$19)=0,'Project Description'!$B$19,MOD($A899,'Project Description'!$B$19)),"")</f>
        <v/>
      </c>
      <c r="K899" s="16" t="str">
        <f aca="false">IF($A899&lt;&gt;"",ROUNDUP(D899/'Project Description'!$B$7,0),"")</f>
        <v/>
      </c>
      <c r="L899" s="0" t="str">
        <f aca="false">IF($A899&lt;&gt;"",(K899-1)*'Project Description'!$B$17+I899,"")</f>
        <v/>
      </c>
      <c r="M899" s="0" t="str">
        <f aca="false">IF($A899&lt;&gt;"",($G899-1)*'Project Description'!$B$9+$F899,"")</f>
        <v/>
      </c>
      <c r="N899" s="0" t="str">
        <f aca="false">IF($A899&lt;&gt;"",IF(VLOOKUP($B899,LineNames!$A$2:$C$111,3,0)="Yes",1,0),"")</f>
        <v/>
      </c>
      <c r="O899" s="0" t="str">
        <f aca="false">IF($A899&lt;&gt;"",($H899-1)*'Project Description'!$B$10+$C899,"")</f>
        <v/>
      </c>
    </row>
    <row collapsed="false" customFormat="false" customHeight="true" hidden="false" ht="13.3" outlineLevel="0" r="900">
      <c r="A900" s="0" t="str">
        <f aca="false">IF(d110cc_csv!$A900&lt;&gt;"",d110cc_csv!$A900,"")</f>
        <v/>
      </c>
      <c r="B900" s="0" t="str">
        <f aca="false">IF($A900&lt;&gt;"",d110cc_csv!$C900,"")</f>
        <v/>
      </c>
      <c r="C900" s="0" t="str">
        <f aca="false">IF($A900&lt;&gt;"",d110cc_csv!$D900,"")</f>
        <v/>
      </c>
      <c r="D900" s="0" t="str">
        <f aca="false">IF($A900&lt;&gt;"",d110cc_csv!$E900,"")</f>
        <v/>
      </c>
      <c r="E900" s="0" t="str">
        <f aca="false">IF($A900&lt;&gt;"",d110cc_csv!$F900,"")</f>
        <v/>
      </c>
      <c r="F900" s="0" t="str">
        <f aca="false">IF($A900&lt;&gt;"",IF(MOD($C900,'Project Description'!$B$9)=0,'Project Description'!$B$9,MOD($C900,'Project Description'!$B$9)),"")</f>
        <v/>
      </c>
      <c r="G900" s="0" t="str">
        <f aca="false">IF($A900&lt;&gt;"",IF(MOD($D900,'Project Description'!$B$7)=0,'Project Description'!$B$7,MOD($D900,'Project Description'!$B$7)),"")</f>
        <v/>
      </c>
      <c r="H900" s="0" t="str">
        <f aca="false">IF($A900&lt;&gt;"",IF(MOD($D900,'Project Description'!$B$8)=0,'Project Description'!$B$8,MOD($D900,'Project Description'!$B$8)),"")</f>
        <v/>
      </c>
      <c r="I900" s="0" t="str">
        <f aca="false">IF($A900&lt;&gt;"",ROUNDUP($C900/'Project Description'!$B$9,0),"")</f>
        <v/>
      </c>
      <c r="J900" s="0" t="str">
        <f aca="false">IF($A900&lt;&gt;"",IF(MOD($A900,'Project Description'!$B$19)=0,'Project Description'!$B$19,MOD($A900,'Project Description'!$B$19)),"")</f>
        <v/>
      </c>
      <c r="K900" s="16" t="str">
        <f aca="false">IF($A900&lt;&gt;"",ROUNDUP(D900/'Project Description'!$B$7,0),"")</f>
        <v/>
      </c>
      <c r="L900" s="0" t="str">
        <f aca="false">IF($A900&lt;&gt;"",(K900-1)*'Project Description'!$B$17+I900,"")</f>
        <v/>
      </c>
      <c r="M900" s="0" t="str">
        <f aca="false">IF($A900&lt;&gt;"",($G900-1)*'Project Description'!$B$9+$F900,"")</f>
        <v/>
      </c>
      <c r="N900" s="0" t="str">
        <f aca="false">IF($A900&lt;&gt;"",IF(VLOOKUP($B900,LineNames!$A$2:$C$111,3,0)="Yes",1,0),"")</f>
        <v/>
      </c>
      <c r="O900" s="0" t="str">
        <f aca="false">IF($A900&lt;&gt;"",($H900-1)*'Project Description'!$B$10+$C900,"")</f>
        <v/>
      </c>
    </row>
    <row collapsed="false" customFormat="false" customHeight="true" hidden="false" ht="13.3" outlineLevel="0" r="901">
      <c r="A901" s="0" t="str">
        <f aca="false">IF(d110cc_csv!$A901&lt;&gt;"",d110cc_csv!$A901,"")</f>
        <v/>
      </c>
      <c r="B901" s="0" t="str">
        <f aca="false">IF($A901&lt;&gt;"",d110cc_csv!$C901,"")</f>
        <v/>
      </c>
      <c r="C901" s="0" t="str">
        <f aca="false">IF($A901&lt;&gt;"",d110cc_csv!$D901,"")</f>
        <v/>
      </c>
      <c r="D901" s="0" t="str">
        <f aca="false">IF($A901&lt;&gt;"",d110cc_csv!$E901,"")</f>
        <v/>
      </c>
      <c r="E901" s="0" t="str">
        <f aca="false">IF($A901&lt;&gt;"",d110cc_csv!$F901,"")</f>
        <v/>
      </c>
      <c r="F901" s="0" t="str">
        <f aca="false">IF($A901&lt;&gt;"",IF(MOD($C901,'Project Description'!$B$9)=0,'Project Description'!$B$9,MOD($C901,'Project Description'!$B$9)),"")</f>
        <v/>
      </c>
      <c r="G901" s="0" t="str">
        <f aca="false">IF($A901&lt;&gt;"",IF(MOD($D901,'Project Description'!$B$7)=0,'Project Description'!$B$7,MOD($D901,'Project Description'!$B$7)),"")</f>
        <v/>
      </c>
      <c r="H901" s="0" t="str">
        <f aca="false">IF($A901&lt;&gt;"",IF(MOD($D901,'Project Description'!$B$8)=0,'Project Description'!$B$8,MOD($D901,'Project Description'!$B$8)),"")</f>
        <v/>
      </c>
      <c r="I901" s="0" t="str">
        <f aca="false">IF($A901&lt;&gt;"",ROUNDUP($C901/'Project Description'!$B$9,0),"")</f>
        <v/>
      </c>
      <c r="J901" s="0" t="str">
        <f aca="false">IF($A901&lt;&gt;"",IF(MOD($A901,'Project Description'!$B$19)=0,'Project Description'!$B$19,MOD($A901,'Project Description'!$B$19)),"")</f>
        <v/>
      </c>
      <c r="K901" s="16" t="str">
        <f aca="false">IF($A901&lt;&gt;"",ROUNDUP(D901/'Project Description'!$B$7,0),"")</f>
        <v/>
      </c>
      <c r="L901" s="0" t="str">
        <f aca="false">IF($A901&lt;&gt;"",(K901-1)*'Project Description'!$B$17+I901,"")</f>
        <v/>
      </c>
      <c r="M901" s="0" t="str">
        <f aca="false">IF($A901&lt;&gt;"",($G901-1)*'Project Description'!$B$9+$F901,"")</f>
        <v/>
      </c>
      <c r="N901" s="0" t="str">
        <f aca="false">IF($A901&lt;&gt;"",IF(VLOOKUP($B901,LineNames!$A$2:$C$111,3,0)="Yes",1,0),"")</f>
        <v/>
      </c>
      <c r="O901" s="0" t="str">
        <f aca="false">IF($A901&lt;&gt;"",($H901-1)*'Project Description'!$B$10+$C901,"")</f>
        <v/>
      </c>
    </row>
    <row collapsed="false" customFormat="false" customHeight="true" hidden="false" ht="13.3" outlineLevel="0" r="902">
      <c r="A902" s="0" t="str">
        <f aca="false">IF(d110cc_csv!$A902&lt;&gt;"",d110cc_csv!$A902,"")</f>
        <v/>
      </c>
      <c r="B902" s="0" t="str">
        <f aca="false">IF($A902&lt;&gt;"",d110cc_csv!$C902,"")</f>
        <v/>
      </c>
      <c r="C902" s="0" t="str">
        <f aca="false">IF($A902&lt;&gt;"",d110cc_csv!$D902,"")</f>
        <v/>
      </c>
      <c r="D902" s="0" t="str">
        <f aca="false">IF($A902&lt;&gt;"",d110cc_csv!$E902,"")</f>
        <v/>
      </c>
      <c r="E902" s="0" t="str">
        <f aca="false">IF($A902&lt;&gt;"",d110cc_csv!$F902,"")</f>
        <v/>
      </c>
      <c r="F902" s="0" t="str">
        <f aca="false">IF($A902&lt;&gt;"",IF(MOD($C902,'Project Description'!$B$9)=0,'Project Description'!$B$9,MOD($C902,'Project Description'!$B$9)),"")</f>
        <v/>
      </c>
      <c r="G902" s="0" t="str">
        <f aca="false">IF($A902&lt;&gt;"",IF(MOD($D902,'Project Description'!$B$7)=0,'Project Description'!$B$7,MOD($D902,'Project Description'!$B$7)),"")</f>
        <v/>
      </c>
      <c r="H902" s="0" t="str">
        <f aca="false">IF($A902&lt;&gt;"",IF(MOD($D902,'Project Description'!$B$8)=0,'Project Description'!$B$8,MOD($D902,'Project Description'!$B$8)),"")</f>
        <v/>
      </c>
      <c r="I902" s="0" t="str">
        <f aca="false">IF($A902&lt;&gt;"",ROUNDUP($C902/'Project Description'!$B$9,0),"")</f>
        <v/>
      </c>
      <c r="J902" s="0" t="str">
        <f aca="false">IF($A902&lt;&gt;"",IF(MOD($A902,'Project Description'!$B$19)=0,'Project Description'!$B$19,MOD($A902,'Project Description'!$B$19)),"")</f>
        <v/>
      </c>
      <c r="K902" s="16" t="str">
        <f aca="false">IF($A902&lt;&gt;"",ROUNDUP(D902/'Project Description'!$B$7,0),"")</f>
        <v/>
      </c>
      <c r="L902" s="0" t="str">
        <f aca="false">IF($A902&lt;&gt;"",(K902-1)*'Project Description'!$B$17+I902,"")</f>
        <v/>
      </c>
      <c r="M902" s="0" t="str">
        <f aca="false">IF($A902&lt;&gt;"",($G902-1)*'Project Description'!$B$9+$F902,"")</f>
        <v/>
      </c>
      <c r="N902" s="0" t="str">
        <f aca="false">IF($A902&lt;&gt;"",IF(VLOOKUP($B902,LineNames!$A$2:$C$111,3,0)="Yes",1,0),"")</f>
        <v/>
      </c>
      <c r="O902" s="0" t="str">
        <f aca="false">IF($A902&lt;&gt;"",($H902-1)*'Project Description'!$B$10+$C902,"")</f>
        <v/>
      </c>
    </row>
    <row collapsed="false" customFormat="false" customHeight="true" hidden="false" ht="13.3" outlineLevel="0" r="903">
      <c r="A903" s="0" t="str">
        <f aca="false">IF(d110cc_csv!$A903&lt;&gt;"",d110cc_csv!$A903,"")</f>
        <v/>
      </c>
      <c r="B903" s="0" t="str">
        <f aca="false">IF($A903&lt;&gt;"",d110cc_csv!$C903,"")</f>
        <v/>
      </c>
      <c r="C903" s="0" t="str">
        <f aca="false">IF($A903&lt;&gt;"",d110cc_csv!$D903,"")</f>
        <v/>
      </c>
      <c r="D903" s="0" t="str">
        <f aca="false">IF($A903&lt;&gt;"",d110cc_csv!$E903,"")</f>
        <v/>
      </c>
      <c r="E903" s="0" t="str">
        <f aca="false">IF($A903&lt;&gt;"",d110cc_csv!$F903,"")</f>
        <v/>
      </c>
      <c r="F903" s="0" t="str">
        <f aca="false">IF($A903&lt;&gt;"",IF(MOD($C903,'Project Description'!$B$9)=0,'Project Description'!$B$9,MOD($C903,'Project Description'!$B$9)),"")</f>
        <v/>
      </c>
      <c r="G903" s="0" t="str">
        <f aca="false">IF($A903&lt;&gt;"",IF(MOD($D903,'Project Description'!$B$7)=0,'Project Description'!$B$7,MOD($D903,'Project Description'!$B$7)),"")</f>
        <v/>
      </c>
      <c r="H903" s="0" t="str">
        <f aca="false">IF($A903&lt;&gt;"",IF(MOD($D903,'Project Description'!$B$8)=0,'Project Description'!$B$8,MOD($D903,'Project Description'!$B$8)),"")</f>
        <v/>
      </c>
      <c r="I903" s="0" t="str">
        <f aca="false">IF($A903&lt;&gt;"",ROUNDUP($C903/'Project Description'!$B$9,0),"")</f>
        <v/>
      </c>
      <c r="J903" s="0" t="str">
        <f aca="false">IF($A903&lt;&gt;"",IF(MOD($A903,'Project Description'!$B$19)=0,'Project Description'!$B$19,MOD($A903,'Project Description'!$B$19)),"")</f>
        <v/>
      </c>
      <c r="K903" s="16" t="str">
        <f aca="false">IF($A903&lt;&gt;"",ROUNDUP(D903/'Project Description'!$B$7,0),"")</f>
        <v/>
      </c>
      <c r="L903" s="0" t="str">
        <f aca="false">IF($A903&lt;&gt;"",(K903-1)*'Project Description'!$B$17+I903,"")</f>
        <v/>
      </c>
      <c r="M903" s="0" t="str">
        <f aca="false">IF($A903&lt;&gt;"",($G903-1)*'Project Description'!$B$9+$F903,"")</f>
        <v/>
      </c>
      <c r="N903" s="0" t="str">
        <f aca="false">IF($A903&lt;&gt;"",IF(VLOOKUP($B903,LineNames!$A$2:$C$111,3,0)="Yes",1,0),"")</f>
        <v/>
      </c>
      <c r="O903" s="0" t="str">
        <f aca="false">IF($A903&lt;&gt;"",($H903-1)*'Project Description'!$B$10+$C903,"")</f>
        <v/>
      </c>
    </row>
    <row collapsed="false" customFormat="false" customHeight="true" hidden="false" ht="13.3" outlineLevel="0" r="904">
      <c r="A904" s="0" t="str">
        <f aca="false">IF(d110cc_csv!$A904&lt;&gt;"",d110cc_csv!$A904,"")</f>
        <v/>
      </c>
      <c r="B904" s="0" t="str">
        <f aca="false">IF($A904&lt;&gt;"",d110cc_csv!$C904,"")</f>
        <v/>
      </c>
      <c r="C904" s="0" t="str">
        <f aca="false">IF($A904&lt;&gt;"",d110cc_csv!$D904,"")</f>
        <v/>
      </c>
      <c r="D904" s="0" t="str">
        <f aca="false">IF($A904&lt;&gt;"",d110cc_csv!$E904,"")</f>
        <v/>
      </c>
      <c r="E904" s="0" t="str">
        <f aca="false">IF($A904&lt;&gt;"",d110cc_csv!$F904,"")</f>
        <v/>
      </c>
      <c r="F904" s="0" t="str">
        <f aca="false">IF($A904&lt;&gt;"",IF(MOD($C904,'Project Description'!$B$9)=0,'Project Description'!$B$9,MOD($C904,'Project Description'!$B$9)),"")</f>
        <v/>
      </c>
      <c r="G904" s="0" t="str">
        <f aca="false">IF($A904&lt;&gt;"",IF(MOD($D904,'Project Description'!$B$7)=0,'Project Description'!$B$7,MOD($D904,'Project Description'!$B$7)),"")</f>
        <v/>
      </c>
      <c r="H904" s="0" t="str">
        <f aca="false">IF($A904&lt;&gt;"",IF(MOD($D904,'Project Description'!$B$8)=0,'Project Description'!$B$8,MOD($D904,'Project Description'!$B$8)),"")</f>
        <v/>
      </c>
      <c r="I904" s="0" t="str">
        <f aca="false">IF($A904&lt;&gt;"",ROUNDUP($C904/'Project Description'!$B$9,0),"")</f>
        <v/>
      </c>
      <c r="J904" s="0" t="str">
        <f aca="false">IF($A904&lt;&gt;"",IF(MOD($A904,'Project Description'!$B$19)=0,'Project Description'!$B$19,MOD($A904,'Project Description'!$B$19)),"")</f>
        <v/>
      </c>
      <c r="K904" s="16" t="str">
        <f aca="false">IF($A904&lt;&gt;"",ROUNDUP(D904/'Project Description'!$B$7,0),"")</f>
        <v/>
      </c>
      <c r="L904" s="0" t="str">
        <f aca="false">IF($A904&lt;&gt;"",(K904-1)*'Project Description'!$B$17+I904,"")</f>
        <v/>
      </c>
      <c r="M904" s="0" t="str">
        <f aca="false">IF($A904&lt;&gt;"",($G904-1)*'Project Description'!$B$9+$F904,"")</f>
        <v/>
      </c>
      <c r="N904" s="0" t="str">
        <f aca="false">IF($A904&lt;&gt;"",IF(VLOOKUP($B904,LineNames!$A$2:$C$111,3,0)="Yes",1,0),"")</f>
        <v/>
      </c>
      <c r="O904" s="0" t="str">
        <f aca="false">IF($A904&lt;&gt;"",($H904-1)*'Project Description'!$B$10+$C904,"")</f>
        <v/>
      </c>
    </row>
    <row collapsed="false" customFormat="false" customHeight="true" hidden="false" ht="13.3" outlineLevel="0" r="905">
      <c r="A905" s="0" t="str">
        <f aca="false">IF(d110cc_csv!$A905&lt;&gt;"",d110cc_csv!$A905,"")</f>
        <v/>
      </c>
      <c r="B905" s="0" t="str">
        <f aca="false">IF($A905&lt;&gt;"",d110cc_csv!$C905,"")</f>
        <v/>
      </c>
      <c r="C905" s="0" t="str">
        <f aca="false">IF($A905&lt;&gt;"",d110cc_csv!$D905,"")</f>
        <v/>
      </c>
      <c r="D905" s="0" t="str">
        <f aca="false">IF($A905&lt;&gt;"",d110cc_csv!$E905,"")</f>
        <v/>
      </c>
      <c r="E905" s="0" t="str">
        <f aca="false">IF($A905&lt;&gt;"",d110cc_csv!$F905,"")</f>
        <v/>
      </c>
      <c r="F905" s="0" t="str">
        <f aca="false">IF($A905&lt;&gt;"",IF(MOD($C905,'Project Description'!$B$9)=0,'Project Description'!$B$9,MOD($C905,'Project Description'!$B$9)),"")</f>
        <v/>
      </c>
      <c r="G905" s="0" t="str">
        <f aca="false">IF($A905&lt;&gt;"",IF(MOD($D905,'Project Description'!$B$7)=0,'Project Description'!$B$7,MOD($D905,'Project Description'!$B$7)),"")</f>
        <v/>
      </c>
      <c r="H905" s="0" t="str">
        <f aca="false">IF($A905&lt;&gt;"",IF(MOD($D905,'Project Description'!$B$8)=0,'Project Description'!$B$8,MOD($D905,'Project Description'!$B$8)),"")</f>
        <v/>
      </c>
      <c r="I905" s="0" t="str">
        <f aca="false">IF($A905&lt;&gt;"",ROUNDUP($C905/'Project Description'!$B$9,0),"")</f>
        <v/>
      </c>
      <c r="J905" s="0" t="str">
        <f aca="false">IF($A905&lt;&gt;"",IF(MOD($A905,'Project Description'!$B$19)=0,'Project Description'!$B$19,MOD($A905,'Project Description'!$B$19)),"")</f>
        <v/>
      </c>
      <c r="K905" s="16" t="str">
        <f aca="false">IF($A905&lt;&gt;"",ROUNDUP(D905/'Project Description'!$B$7,0),"")</f>
        <v/>
      </c>
      <c r="L905" s="0" t="str">
        <f aca="false">IF($A905&lt;&gt;"",(K905-1)*'Project Description'!$B$17+I905,"")</f>
        <v/>
      </c>
      <c r="M905" s="0" t="str">
        <f aca="false">IF($A905&lt;&gt;"",($G905-1)*'Project Description'!$B$9+$F905,"")</f>
        <v/>
      </c>
      <c r="N905" s="0" t="str">
        <f aca="false">IF($A905&lt;&gt;"",IF(VLOOKUP($B905,LineNames!$A$2:$C$111,3,0)="Yes",1,0),"")</f>
        <v/>
      </c>
      <c r="O905" s="0" t="str">
        <f aca="false">IF($A905&lt;&gt;"",($H905-1)*'Project Description'!$B$10+$C905,"")</f>
        <v/>
      </c>
    </row>
    <row collapsed="false" customFormat="false" customHeight="true" hidden="false" ht="13.3" outlineLevel="0" r="906">
      <c r="A906" s="0" t="str">
        <f aca="false">IF(d110cc_csv!$A906&lt;&gt;"",d110cc_csv!$A906,"")</f>
        <v/>
      </c>
      <c r="B906" s="0" t="str">
        <f aca="false">IF($A906&lt;&gt;"",d110cc_csv!$C906,"")</f>
        <v/>
      </c>
      <c r="C906" s="0" t="str">
        <f aca="false">IF($A906&lt;&gt;"",d110cc_csv!$D906,"")</f>
        <v/>
      </c>
      <c r="D906" s="0" t="str">
        <f aca="false">IF($A906&lt;&gt;"",d110cc_csv!$E906,"")</f>
        <v/>
      </c>
      <c r="E906" s="0" t="str">
        <f aca="false">IF($A906&lt;&gt;"",d110cc_csv!$F906,"")</f>
        <v/>
      </c>
      <c r="F906" s="0" t="str">
        <f aca="false">IF($A906&lt;&gt;"",IF(MOD($C906,'Project Description'!$B$9)=0,'Project Description'!$B$9,MOD($C906,'Project Description'!$B$9)),"")</f>
        <v/>
      </c>
      <c r="G906" s="0" t="str">
        <f aca="false">IF($A906&lt;&gt;"",IF(MOD($D906,'Project Description'!$B$7)=0,'Project Description'!$B$7,MOD($D906,'Project Description'!$B$7)),"")</f>
        <v/>
      </c>
      <c r="H906" s="0" t="str">
        <f aca="false">IF($A906&lt;&gt;"",IF(MOD($D906,'Project Description'!$B$8)=0,'Project Description'!$B$8,MOD($D906,'Project Description'!$B$8)),"")</f>
        <v/>
      </c>
      <c r="I906" s="0" t="str">
        <f aca="false">IF($A906&lt;&gt;"",ROUNDUP($C906/'Project Description'!$B$9,0),"")</f>
        <v/>
      </c>
      <c r="J906" s="0" t="str">
        <f aca="false">IF($A906&lt;&gt;"",IF(MOD($A906,'Project Description'!$B$19)=0,'Project Description'!$B$19,MOD($A906,'Project Description'!$B$19)),"")</f>
        <v/>
      </c>
      <c r="K906" s="16" t="str">
        <f aca="false">IF($A906&lt;&gt;"",ROUNDUP(D906/'Project Description'!$B$7,0),"")</f>
        <v/>
      </c>
      <c r="L906" s="0" t="str">
        <f aca="false">IF($A906&lt;&gt;"",(K906-1)*'Project Description'!$B$17+I906,"")</f>
        <v/>
      </c>
      <c r="M906" s="0" t="str">
        <f aca="false">IF($A906&lt;&gt;"",($G906-1)*'Project Description'!$B$9+$F906,"")</f>
        <v/>
      </c>
      <c r="N906" s="0" t="str">
        <f aca="false">IF($A906&lt;&gt;"",IF(VLOOKUP($B906,LineNames!$A$2:$C$111,3,0)="Yes",1,0),"")</f>
        <v/>
      </c>
      <c r="O906" s="0" t="str">
        <f aca="false">IF($A906&lt;&gt;"",($H906-1)*'Project Description'!$B$10+$C906,"")</f>
        <v/>
      </c>
    </row>
    <row collapsed="false" customFormat="false" customHeight="true" hidden="false" ht="13.3" outlineLevel="0" r="907">
      <c r="A907" s="0" t="str">
        <f aca="false">IF(d110cc_csv!$A907&lt;&gt;"",d110cc_csv!$A907,"")</f>
        <v/>
      </c>
      <c r="B907" s="0" t="str">
        <f aca="false">IF($A907&lt;&gt;"",d110cc_csv!$C907,"")</f>
        <v/>
      </c>
      <c r="C907" s="0" t="str">
        <f aca="false">IF($A907&lt;&gt;"",d110cc_csv!$D907,"")</f>
        <v/>
      </c>
      <c r="D907" s="0" t="str">
        <f aca="false">IF($A907&lt;&gt;"",d110cc_csv!$E907,"")</f>
        <v/>
      </c>
      <c r="E907" s="0" t="str">
        <f aca="false">IF($A907&lt;&gt;"",d110cc_csv!$F907,"")</f>
        <v/>
      </c>
      <c r="F907" s="0" t="str">
        <f aca="false">IF($A907&lt;&gt;"",IF(MOD($C907,'Project Description'!$B$9)=0,'Project Description'!$B$9,MOD($C907,'Project Description'!$B$9)),"")</f>
        <v/>
      </c>
      <c r="G907" s="0" t="str">
        <f aca="false">IF($A907&lt;&gt;"",IF(MOD($D907,'Project Description'!$B$7)=0,'Project Description'!$B$7,MOD($D907,'Project Description'!$B$7)),"")</f>
        <v/>
      </c>
      <c r="H907" s="0" t="str">
        <f aca="false">IF($A907&lt;&gt;"",IF(MOD($D907,'Project Description'!$B$8)=0,'Project Description'!$B$8,MOD($D907,'Project Description'!$B$8)),"")</f>
        <v/>
      </c>
      <c r="I907" s="0" t="str">
        <f aca="false">IF($A907&lt;&gt;"",ROUNDUP($C907/'Project Description'!$B$9,0),"")</f>
        <v/>
      </c>
      <c r="J907" s="0" t="str">
        <f aca="false">IF($A907&lt;&gt;"",IF(MOD($A907,'Project Description'!$B$19)=0,'Project Description'!$B$19,MOD($A907,'Project Description'!$B$19)),"")</f>
        <v/>
      </c>
      <c r="K907" s="16" t="str">
        <f aca="false">IF($A907&lt;&gt;"",ROUNDUP(D907/'Project Description'!$B$7,0),"")</f>
        <v/>
      </c>
      <c r="L907" s="0" t="str">
        <f aca="false">IF($A907&lt;&gt;"",(K907-1)*'Project Description'!$B$17+I907,"")</f>
        <v/>
      </c>
      <c r="M907" s="0" t="str">
        <f aca="false">IF($A907&lt;&gt;"",($G907-1)*'Project Description'!$B$9+$F907,"")</f>
        <v/>
      </c>
      <c r="N907" s="0" t="str">
        <f aca="false">IF($A907&lt;&gt;"",IF(VLOOKUP($B907,LineNames!$A$2:$C$111,3,0)="Yes",1,0),"")</f>
        <v/>
      </c>
      <c r="O907" s="0" t="str">
        <f aca="false">IF($A907&lt;&gt;"",($H907-1)*'Project Description'!$B$10+$C907,"")</f>
        <v/>
      </c>
    </row>
    <row collapsed="false" customFormat="false" customHeight="true" hidden="false" ht="13.3" outlineLevel="0" r="908">
      <c r="A908" s="0" t="str">
        <f aca="false">IF(d110cc_csv!$A908&lt;&gt;"",d110cc_csv!$A908,"")</f>
        <v/>
      </c>
      <c r="B908" s="0" t="str">
        <f aca="false">IF($A908&lt;&gt;"",d110cc_csv!$C908,"")</f>
        <v/>
      </c>
      <c r="C908" s="0" t="str">
        <f aca="false">IF($A908&lt;&gt;"",d110cc_csv!$D908,"")</f>
        <v/>
      </c>
      <c r="D908" s="0" t="str">
        <f aca="false">IF($A908&lt;&gt;"",d110cc_csv!$E908,"")</f>
        <v/>
      </c>
      <c r="E908" s="0" t="str">
        <f aca="false">IF($A908&lt;&gt;"",d110cc_csv!$F908,"")</f>
        <v/>
      </c>
      <c r="F908" s="0" t="str">
        <f aca="false">IF($A908&lt;&gt;"",IF(MOD($C908,'Project Description'!$B$9)=0,'Project Description'!$B$9,MOD($C908,'Project Description'!$B$9)),"")</f>
        <v/>
      </c>
      <c r="G908" s="0" t="str">
        <f aca="false">IF($A908&lt;&gt;"",IF(MOD($D908,'Project Description'!$B$7)=0,'Project Description'!$B$7,MOD($D908,'Project Description'!$B$7)),"")</f>
        <v/>
      </c>
      <c r="H908" s="0" t="str">
        <f aca="false">IF($A908&lt;&gt;"",IF(MOD($D908,'Project Description'!$B$8)=0,'Project Description'!$B$8,MOD($D908,'Project Description'!$B$8)),"")</f>
        <v/>
      </c>
      <c r="I908" s="0" t="str">
        <f aca="false">IF($A908&lt;&gt;"",ROUNDUP($C908/'Project Description'!$B$9,0),"")</f>
        <v/>
      </c>
      <c r="J908" s="0" t="str">
        <f aca="false">IF($A908&lt;&gt;"",IF(MOD($A908,'Project Description'!$B$19)=0,'Project Description'!$B$19,MOD($A908,'Project Description'!$B$19)),"")</f>
        <v/>
      </c>
      <c r="K908" s="16" t="str">
        <f aca="false">IF($A908&lt;&gt;"",ROUNDUP(D908/'Project Description'!$B$7,0),"")</f>
        <v/>
      </c>
      <c r="L908" s="0" t="str">
        <f aca="false">IF($A908&lt;&gt;"",(K908-1)*'Project Description'!$B$17+I908,"")</f>
        <v/>
      </c>
      <c r="M908" s="0" t="str">
        <f aca="false">IF($A908&lt;&gt;"",($G908-1)*'Project Description'!$B$9+$F908,"")</f>
        <v/>
      </c>
      <c r="N908" s="0" t="str">
        <f aca="false">IF($A908&lt;&gt;"",IF(VLOOKUP($B908,LineNames!$A$2:$C$111,3,0)="Yes",1,0),"")</f>
        <v/>
      </c>
      <c r="O908" s="0" t="str">
        <f aca="false">IF($A908&lt;&gt;"",($H908-1)*'Project Description'!$B$10+$C908,"")</f>
        <v/>
      </c>
    </row>
    <row collapsed="false" customFormat="false" customHeight="true" hidden="false" ht="13.3" outlineLevel="0" r="909">
      <c r="A909" s="0" t="str">
        <f aca="false">IF(d110cc_csv!$A909&lt;&gt;"",d110cc_csv!$A909,"")</f>
        <v/>
      </c>
      <c r="B909" s="0" t="str">
        <f aca="false">IF($A909&lt;&gt;"",d110cc_csv!$C909,"")</f>
        <v/>
      </c>
      <c r="C909" s="0" t="str">
        <f aca="false">IF($A909&lt;&gt;"",d110cc_csv!$D909,"")</f>
        <v/>
      </c>
      <c r="D909" s="0" t="str">
        <f aca="false">IF($A909&lt;&gt;"",d110cc_csv!$E909,"")</f>
        <v/>
      </c>
      <c r="E909" s="0" t="str">
        <f aca="false">IF($A909&lt;&gt;"",d110cc_csv!$F909,"")</f>
        <v/>
      </c>
      <c r="F909" s="0" t="str">
        <f aca="false">IF($A909&lt;&gt;"",IF(MOD($C909,'Project Description'!$B$9)=0,'Project Description'!$B$9,MOD($C909,'Project Description'!$B$9)),"")</f>
        <v/>
      </c>
      <c r="G909" s="0" t="str">
        <f aca="false">IF($A909&lt;&gt;"",IF(MOD($D909,'Project Description'!$B$7)=0,'Project Description'!$B$7,MOD($D909,'Project Description'!$B$7)),"")</f>
        <v/>
      </c>
      <c r="H909" s="0" t="str">
        <f aca="false">IF($A909&lt;&gt;"",IF(MOD($D909,'Project Description'!$B$8)=0,'Project Description'!$B$8,MOD($D909,'Project Description'!$B$8)),"")</f>
        <v/>
      </c>
      <c r="I909" s="0" t="str">
        <f aca="false">IF($A909&lt;&gt;"",ROUNDUP($C909/'Project Description'!$B$9,0),"")</f>
        <v/>
      </c>
      <c r="J909" s="0" t="str">
        <f aca="false">IF($A909&lt;&gt;"",IF(MOD($A909,'Project Description'!$B$19)=0,'Project Description'!$B$19,MOD($A909,'Project Description'!$B$19)),"")</f>
        <v/>
      </c>
      <c r="K909" s="16" t="str">
        <f aca="false">IF($A909&lt;&gt;"",ROUNDUP(D909/'Project Description'!$B$7,0),"")</f>
        <v/>
      </c>
      <c r="L909" s="0" t="str">
        <f aca="false">IF($A909&lt;&gt;"",(K909-1)*'Project Description'!$B$17+I909,"")</f>
        <v/>
      </c>
      <c r="M909" s="0" t="str">
        <f aca="false">IF($A909&lt;&gt;"",($G909-1)*'Project Description'!$B$9+$F909,"")</f>
        <v/>
      </c>
      <c r="N909" s="0" t="str">
        <f aca="false">IF($A909&lt;&gt;"",IF(VLOOKUP($B909,LineNames!$A$2:$C$111,3,0)="Yes",1,0),"")</f>
        <v/>
      </c>
      <c r="O909" s="0" t="str">
        <f aca="false">IF($A909&lt;&gt;"",($H909-1)*'Project Description'!$B$10+$C909,"")</f>
        <v/>
      </c>
    </row>
    <row collapsed="false" customFormat="false" customHeight="true" hidden="false" ht="13.3" outlineLevel="0" r="910">
      <c r="A910" s="0" t="str">
        <f aca="false">IF(d110cc_csv!$A910&lt;&gt;"",d110cc_csv!$A910,"")</f>
        <v/>
      </c>
      <c r="B910" s="0" t="str">
        <f aca="false">IF($A910&lt;&gt;"",d110cc_csv!$C910,"")</f>
        <v/>
      </c>
      <c r="C910" s="0" t="str">
        <f aca="false">IF($A910&lt;&gt;"",d110cc_csv!$D910,"")</f>
        <v/>
      </c>
      <c r="D910" s="0" t="str">
        <f aca="false">IF($A910&lt;&gt;"",d110cc_csv!$E910,"")</f>
        <v/>
      </c>
      <c r="E910" s="0" t="str">
        <f aca="false">IF($A910&lt;&gt;"",d110cc_csv!$F910,"")</f>
        <v/>
      </c>
      <c r="F910" s="0" t="str">
        <f aca="false">IF($A910&lt;&gt;"",IF(MOD($C910,'Project Description'!$B$9)=0,'Project Description'!$B$9,MOD($C910,'Project Description'!$B$9)),"")</f>
        <v/>
      </c>
      <c r="G910" s="0" t="str">
        <f aca="false">IF($A910&lt;&gt;"",IF(MOD($D910,'Project Description'!$B$7)=0,'Project Description'!$B$7,MOD($D910,'Project Description'!$B$7)),"")</f>
        <v/>
      </c>
      <c r="H910" s="0" t="str">
        <f aca="false">IF($A910&lt;&gt;"",IF(MOD($D910,'Project Description'!$B$8)=0,'Project Description'!$B$8,MOD($D910,'Project Description'!$B$8)),"")</f>
        <v/>
      </c>
      <c r="I910" s="0" t="str">
        <f aca="false">IF($A910&lt;&gt;"",ROUNDUP($C910/'Project Description'!$B$9,0),"")</f>
        <v/>
      </c>
      <c r="J910" s="0" t="str">
        <f aca="false">IF($A910&lt;&gt;"",IF(MOD($A910,'Project Description'!$B$19)=0,'Project Description'!$B$19,MOD($A910,'Project Description'!$B$19)),"")</f>
        <v/>
      </c>
      <c r="K910" s="16" t="str">
        <f aca="false">IF($A910&lt;&gt;"",ROUNDUP(D910/'Project Description'!$B$7,0),"")</f>
        <v/>
      </c>
      <c r="L910" s="0" t="str">
        <f aca="false">IF($A910&lt;&gt;"",(K910-1)*'Project Description'!$B$17+I910,"")</f>
        <v/>
      </c>
      <c r="M910" s="0" t="str">
        <f aca="false">IF($A910&lt;&gt;"",($G910-1)*'Project Description'!$B$9+$F910,"")</f>
        <v/>
      </c>
      <c r="N910" s="0" t="str">
        <f aca="false">IF($A910&lt;&gt;"",IF(VLOOKUP($B910,LineNames!$A$2:$C$111,3,0)="Yes",1,0),"")</f>
        <v/>
      </c>
      <c r="O910" s="0" t="str">
        <f aca="false">IF($A910&lt;&gt;"",($H910-1)*'Project Description'!$B$10+$C910,"")</f>
        <v/>
      </c>
    </row>
    <row collapsed="false" customFormat="false" customHeight="true" hidden="false" ht="13.3" outlineLevel="0" r="911">
      <c r="A911" s="0" t="str">
        <f aca="false">IF(d110cc_csv!$A911&lt;&gt;"",d110cc_csv!$A911,"")</f>
        <v/>
      </c>
      <c r="B911" s="0" t="str">
        <f aca="false">IF($A911&lt;&gt;"",d110cc_csv!$C911,"")</f>
        <v/>
      </c>
      <c r="C911" s="0" t="str">
        <f aca="false">IF($A911&lt;&gt;"",d110cc_csv!$D911,"")</f>
        <v/>
      </c>
      <c r="D911" s="0" t="str">
        <f aca="false">IF($A911&lt;&gt;"",d110cc_csv!$E911,"")</f>
        <v/>
      </c>
      <c r="E911" s="0" t="str">
        <f aca="false">IF($A911&lt;&gt;"",d110cc_csv!$F911,"")</f>
        <v/>
      </c>
      <c r="F911" s="0" t="str">
        <f aca="false">IF($A911&lt;&gt;"",IF(MOD($C911,'Project Description'!$B$9)=0,'Project Description'!$B$9,MOD($C911,'Project Description'!$B$9)),"")</f>
        <v/>
      </c>
      <c r="G911" s="0" t="str">
        <f aca="false">IF($A911&lt;&gt;"",IF(MOD($D911,'Project Description'!$B$7)=0,'Project Description'!$B$7,MOD($D911,'Project Description'!$B$7)),"")</f>
        <v/>
      </c>
      <c r="H911" s="0" t="str">
        <f aca="false">IF($A911&lt;&gt;"",IF(MOD($D911,'Project Description'!$B$8)=0,'Project Description'!$B$8,MOD($D911,'Project Description'!$B$8)),"")</f>
        <v/>
      </c>
      <c r="I911" s="0" t="str">
        <f aca="false">IF($A911&lt;&gt;"",ROUNDUP($C911/'Project Description'!$B$9,0),"")</f>
        <v/>
      </c>
      <c r="J911" s="0" t="str">
        <f aca="false">IF($A911&lt;&gt;"",IF(MOD($A911,'Project Description'!$B$19)=0,'Project Description'!$B$19,MOD($A911,'Project Description'!$B$19)),"")</f>
        <v/>
      </c>
      <c r="K911" s="16" t="str">
        <f aca="false">IF($A911&lt;&gt;"",ROUNDUP(D911/'Project Description'!$B$7,0),"")</f>
        <v/>
      </c>
      <c r="L911" s="0" t="str">
        <f aca="false">IF($A911&lt;&gt;"",(K911-1)*'Project Description'!$B$17+I911,"")</f>
        <v/>
      </c>
      <c r="M911" s="0" t="str">
        <f aca="false">IF($A911&lt;&gt;"",($G911-1)*'Project Description'!$B$9+$F911,"")</f>
        <v/>
      </c>
      <c r="N911" s="0" t="str">
        <f aca="false">IF($A911&lt;&gt;"",IF(VLOOKUP($B911,LineNames!$A$2:$C$111,3,0)="Yes",1,0),"")</f>
        <v/>
      </c>
      <c r="O911" s="0" t="str">
        <f aca="false">IF($A911&lt;&gt;"",($H911-1)*'Project Description'!$B$10+$C911,"")</f>
        <v/>
      </c>
    </row>
    <row collapsed="false" customFormat="false" customHeight="true" hidden="false" ht="13.3" outlineLevel="0" r="912">
      <c r="A912" s="0" t="str">
        <f aca="false">IF(d110cc_csv!$A912&lt;&gt;"",d110cc_csv!$A912,"")</f>
        <v/>
      </c>
      <c r="B912" s="0" t="str">
        <f aca="false">IF($A912&lt;&gt;"",d110cc_csv!$C912,"")</f>
        <v/>
      </c>
      <c r="C912" s="0" t="str">
        <f aca="false">IF($A912&lt;&gt;"",d110cc_csv!$D912,"")</f>
        <v/>
      </c>
      <c r="D912" s="0" t="str">
        <f aca="false">IF($A912&lt;&gt;"",d110cc_csv!$E912,"")</f>
        <v/>
      </c>
      <c r="E912" s="0" t="str">
        <f aca="false">IF($A912&lt;&gt;"",d110cc_csv!$F912,"")</f>
        <v/>
      </c>
      <c r="F912" s="0" t="str">
        <f aca="false">IF($A912&lt;&gt;"",IF(MOD($C912,'Project Description'!$B$9)=0,'Project Description'!$B$9,MOD($C912,'Project Description'!$B$9)),"")</f>
        <v/>
      </c>
      <c r="G912" s="0" t="str">
        <f aca="false">IF($A912&lt;&gt;"",IF(MOD($D912,'Project Description'!$B$7)=0,'Project Description'!$B$7,MOD($D912,'Project Description'!$B$7)),"")</f>
        <v/>
      </c>
      <c r="H912" s="0" t="str">
        <f aca="false">IF($A912&lt;&gt;"",IF(MOD($D912,'Project Description'!$B$8)=0,'Project Description'!$B$8,MOD($D912,'Project Description'!$B$8)),"")</f>
        <v/>
      </c>
      <c r="I912" s="0" t="str">
        <f aca="false">IF($A912&lt;&gt;"",ROUNDUP($C912/'Project Description'!$B$9,0),"")</f>
        <v/>
      </c>
      <c r="J912" s="0" t="str">
        <f aca="false">IF($A912&lt;&gt;"",IF(MOD($A912,'Project Description'!$B$19)=0,'Project Description'!$B$19,MOD($A912,'Project Description'!$B$19)),"")</f>
        <v/>
      </c>
      <c r="K912" s="16" t="str">
        <f aca="false">IF($A912&lt;&gt;"",ROUNDUP(D912/'Project Description'!$B$7,0),"")</f>
        <v/>
      </c>
      <c r="L912" s="0" t="str">
        <f aca="false">IF($A912&lt;&gt;"",(K912-1)*'Project Description'!$B$17+I912,"")</f>
        <v/>
      </c>
      <c r="M912" s="0" t="str">
        <f aca="false">IF($A912&lt;&gt;"",($G912-1)*'Project Description'!$B$9+$F912,"")</f>
        <v/>
      </c>
      <c r="N912" s="0" t="str">
        <f aca="false">IF($A912&lt;&gt;"",IF(VLOOKUP($B912,LineNames!$A$2:$C$111,3,0)="Yes",1,0),"")</f>
        <v/>
      </c>
      <c r="O912" s="0" t="str">
        <f aca="false">IF($A912&lt;&gt;"",($H912-1)*'Project Description'!$B$10+$C912,"")</f>
        <v/>
      </c>
    </row>
    <row collapsed="false" customFormat="false" customHeight="true" hidden="false" ht="13.3" outlineLevel="0" r="913">
      <c r="A913" s="0" t="str">
        <f aca="false">IF(d110cc_csv!$A913&lt;&gt;"",d110cc_csv!$A913,"")</f>
        <v/>
      </c>
      <c r="B913" s="0" t="str">
        <f aca="false">IF($A913&lt;&gt;"",d110cc_csv!$C913,"")</f>
        <v/>
      </c>
      <c r="C913" s="0" t="str">
        <f aca="false">IF($A913&lt;&gt;"",d110cc_csv!$D913,"")</f>
        <v/>
      </c>
      <c r="D913" s="0" t="str">
        <f aca="false">IF($A913&lt;&gt;"",d110cc_csv!$E913,"")</f>
        <v/>
      </c>
      <c r="E913" s="0" t="str">
        <f aca="false">IF($A913&lt;&gt;"",d110cc_csv!$F913,"")</f>
        <v/>
      </c>
      <c r="F913" s="0" t="str">
        <f aca="false">IF($A913&lt;&gt;"",IF(MOD($C913,'Project Description'!$B$9)=0,'Project Description'!$B$9,MOD($C913,'Project Description'!$B$9)),"")</f>
        <v/>
      </c>
      <c r="G913" s="0" t="str">
        <f aca="false">IF($A913&lt;&gt;"",IF(MOD($D913,'Project Description'!$B$7)=0,'Project Description'!$B$7,MOD($D913,'Project Description'!$B$7)),"")</f>
        <v/>
      </c>
      <c r="H913" s="0" t="str">
        <f aca="false">IF($A913&lt;&gt;"",IF(MOD($D913,'Project Description'!$B$8)=0,'Project Description'!$B$8,MOD($D913,'Project Description'!$B$8)),"")</f>
        <v/>
      </c>
      <c r="I913" s="0" t="str">
        <f aca="false">IF($A913&lt;&gt;"",ROUNDUP($C913/'Project Description'!$B$9,0),"")</f>
        <v/>
      </c>
      <c r="J913" s="0" t="str">
        <f aca="false">IF($A913&lt;&gt;"",IF(MOD($A913,'Project Description'!$B$19)=0,'Project Description'!$B$19,MOD($A913,'Project Description'!$B$19)),"")</f>
        <v/>
      </c>
      <c r="K913" s="16" t="str">
        <f aca="false">IF($A913&lt;&gt;"",ROUNDUP(D913/'Project Description'!$B$7,0),"")</f>
        <v/>
      </c>
      <c r="L913" s="0" t="str">
        <f aca="false">IF($A913&lt;&gt;"",(K913-1)*'Project Description'!$B$17+I913,"")</f>
        <v/>
      </c>
      <c r="M913" s="0" t="str">
        <f aca="false">IF($A913&lt;&gt;"",($G913-1)*'Project Description'!$B$9+$F913,"")</f>
        <v/>
      </c>
      <c r="N913" s="0" t="str">
        <f aca="false">IF($A913&lt;&gt;"",IF(VLOOKUP($B913,LineNames!$A$2:$C$111,3,0)="Yes",1,0),"")</f>
        <v/>
      </c>
      <c r="O913" s="0" t="str">
        <f aca="false">IF($A913&lt;&gt;"",($H913-1)*'Project Description'!$B$10+$C913,"")</f>
        <v/>
      </c>
    </row>
    <row collapsed="false" customFormat="false" customHeight="true" hidden="false" ht="13.3" outlineLevel="0" r="914">
      <c r="A914" s="0" t="str">
        <f aca="false">IF(d110cc_csv!$A914&lt;&gt;"",d110cc_csv!$A914,"")</f>
        <v/>
      </c>
      <c r="B914" s="0" t="str">
        <f aca="false">IF($A914&lt;&gt;"",d110cc_csv!$C914,"")</f>
        <v/>
      </c>
      <c r="C914" s="0" t="str">
        <f aca="false">IF($A914&lt;&gt;"",d110cc_csv!$D914,"")</f>
        <v/>
      </c>
      <c r="D914" s="0" t="str">
        <f aca="false">IF($A914&lt;&gt;"",d110cc_csv!$E914,"")</f>
        <v/>
      </c>
      <c r="E914" s="0" t="str">
        <f aca="false">IF($A914&lt;&gt;"",d110cc_csv!$F914,"")</f>
        <v/>
      </c>
      <c r="F914" s="0" t="str">
        <f aca="false">IF($A914&lt;&gt;"",IF(MOD($C914,'Project Description'!$B$9)=0,'Project Description'!$B$9,MOD($C914,'Project Description'!$B$9)),"")</f>
        <v/>
      </c>
      <c r="G914" s="0" t="str">
        <f aca="false">IF($A914&lt;&gt;"",IF(MOD($D914,'Project Description'!$B$7)=0,'Project Description'!$B$7,MOD($D914,'Project Description'!$B$7)),"")</f>
        <v/>
      </c>
      <c r="H914" s="0" t="str">
        <f aca="false">IF($A914&lt;&gt;"",IF(MOD($D914,'Project Description'!$B$8)=0,'Project Description'!$B$8,MOD($D914,'Project Description'!$B$8)),"")</f>
        <v/>
      </c>
      <c r="I914" s="0" t="str">
        <f aca="false">IF($A914&lt;&gt;"",ROUNDUP($C914/'Project Description'!$B$9,0),"")</f>
        <v/>
      </c>
      <c r="J914" s="0" t="str">
        <f aca="false">IF($A914&lt;&gt;"",IF(MOD($A914,'Project Description'!$B$19)=0,'Project Description'!$B$19,MOD($A914,'Project Description'!$B$19)),"")</f>
        <v/>
      </c>
      <c r="K914" s="16" t="str">
        <f aca="false">IF($A914&lt;&gt;"",ROUNDUP(D914/'Project Description'!$B$7,0),"")</f>
        <v/>
      </c>
      <c r="L914" s="0" t="str">
        <f aca="false">IF($A914&lt;&gt;"",(K914-1)*'Project Description'!$B$17+I914,"")</f>
        <v/>
      </c>
      <c r="M914" s="0" t="str">
        <f aca="false">IF($A914&lt;&gt;"",($G914-1)*'Project Description'!$B$9+$F914,"")</f>
        <v/>
      </c>
      <c r="N914" s="0" t="str">
        <f aca="false">IF($A914&lt;&gt;"",IF(VLOOKUP($B914,LineNames!$A$2:$C$111,3,0)="Yes",1,0),"")</f>
        <v/>
      </c>
      <c r="O914" s="0" t="str">
        <f aca="false">IF($A914&lt;&gt;"",($H914-1)*'Project Description'!$B$10+$C914,"")</f>
        <v/>
      </c>
    </row>
    <row collapsed="false" customFormat="false" customHeight="true" hidden="false" ht="13.3" outlineLevel="0" r="915">
      <c r="A915" s="0" t="str">
        <f aca="false">IF(d110cc_csv!$A915&lt;&gt;"",d110cc_csv!$A915,"")</f>
        <v/>
      </c>
      <c r="B915" s="0" t="str">
        <f aca="false">IF($A915&lt;&gt;"",d110cc_csv!$C915,"")</f>
        <v/>
      </c>
      <c r="C915" s="0" t="str">
        <f aca="false">IF($A915&lt;&gt;"",d110cc_csv!$D915,"")</f>
        <v/>
      </c>
      <c r="D915" s="0" t="str">
        <f aca="false">IF($A915&lt;&gt;"",d110cc_csv!$E915,"")</f>
        <v/>
      </c>
      <c r="E915" s="0" t="str">
        <f aca="false">IF($A915&lt;&gt;"",d110cc_csv!$F915,"")</f>
        <v/>
      </c>
      <c r="F915" s="0" t="str">
        <f aca="false">IF($A915&lt;&gt;"",IF(MOD($C915,'Project Description'!$B$9)=0,'Project Description'!$B$9,MOD($C915,'Project Description'!$B$9)),"")</f>
        <v/>
      </c>
      <c r="G915" s="0" t="str">
        <f aca="false">IF($A915&lt;&gt;"",IF(MOD($D915,'Project Description'!$B$7)=0,'Project Description'!$B$7,MOD($D915,'Project Description'!$B$7)),"")</f>
        <v/>
      </c>
      <c r="H915" s="0" t="str">
        <f aca="false">IF($A915&lt;&gt;"",IF(MOD($D915,'Project Description'!$B$8)=0,'Project Description'!$B$8,MOD($D915,'Project Description'!$B$8)),"")</f>
        <v/>
      </c>
      <c r="I915" s="0" t="str">
        <f aca="false">IF($A915&lt;&gt;"",ROUNDUP($C915/'Project Description'!$B$9,0),"")</f>
        <v/>
      </c>
      <c r="J915" s="0" t="str">
        <f aca="false">IF($A915&lt;&gt;"",IF(MOD($A915,'Project Description'!$B$19)=0,'Project Description'!$B$19,MOD($A915,'Project Description'!$B$19)),"")</f>
        <v/>
      </c>
      <c r="K915" s="16" t="str">
        <f aca="false">IF($A915&lt;&gt;"",ROUNDUP(D915/'Project Description'!$B$7,0),"")</f>
        <v/>
      </c>
      <c r="L915" s="0" t="str">
        <f aca="false">IF($A915&lt;&gt;"",(K915-1)*'Project Description'!$B$17+I915,"")</f>
        <v/>
      </c>
      <c r="M915" s="0" t="str">
        <f aca="false">IF($A915&lt;&gt;"",($G915-1)*'Project Description'!$B$9+$F915,"")</f>
        <v/>
      </c>
      <c r="N915" s="0" t="str">
        <f aca="false">IF($A915&lt;&gt;"",IF(VLOOKUP($B915,LineNames!$A$2:$C$111,3,0)="Yes",1,0),"")</f>
        <v/>
      </c>
      <c r="O915" s="0" t="str">
        <f aca="false">IF($A915&lt;&gt;"",($H915-1)*'Project Description'!$B$10+$C915,"")</f>
        <v/>
      </c>
    </row>
    <row collapsed="false" customFormat="false" customHeight="true" hidden="false" ht="13.3" outlineLevel="0" r="916">
      <c r="A916" s="0" t="str">
        <f aca="false">IF(d110cc_csv!$A916&lt;&gt;"",d110cc_csv!$A916,"")</f>
        <v/>
      </c>
      <c r="B916" s="0" t="str">
        <f aca="false">IF($A916&lt;&gt;"",d110cc_csv!$C916,"")</f>
        <v/>
      </c>
      <c r="C916" s="0" t="str">
        <f aca="false">IF($A916&lt;&gt;"",d110cc_csv!$D916,"")</f>
        <v/>
      </c>
      <c r="D916" s="0" t="str">
        <f aca="false">IF($A916&lt;&gt;"",d110cc_csv!$E916,"")</f>
        <v/>
      </c>
      <c r="E916" s="0" t="str">
        <f aca="false">IF($A916&lt;&gt;"",d110cc_csv!$F916,"")</f>
        <v/>
      </c>
      <c r="F916" s="0" t="str">
        <f aca="false">IF($A916&lt;&gt;"",IF(MOD($C916,'Project Description'!$B$9)=0,'Project Description'!$B$9,MOD($C916,'Project Description'!$B$9)),"")</f>
        <v/>
      </c>
      <c r="G916" s="0" t="str">
        <f aca="false">IF($A916&lt;&gt;"",IF(MOD($D916,'Project Description'!$B$7)=0,'Project Description'!$B$7,MOD($D916,'Project Description'!$B$7)),"")</f>
        <v/>
      </c>
      <c r="H916" s="0" t="str">
        <f aca="false">IF($A916&lt;&gt;"",IF(MOD($D916,'Project Description'!$B$8)=0,'Project Description'!$B$8,MOD($D916,'Project Description'!$B$8)),"")</f>
        <v/>
      </c>
      <c r="I916" s="0" t="str">
        <f aca="false">IF($A916&lt;&gt;"",ROUNDUP($C916/'Project Description'!$B$9,0),"")</f>
        <v/>
      </c>
      <c r="J916" s="0" t="str">
        <f aca="false">IF($A916&lt;&gt;"",IF(MOD($A916,'Project Description'!$B$19)=0,'Project Description'!$B$19,MOD($A916,'Project Description'!$B$19)),"")</f>
        <v/>
      </c>
      <c r="K916" s="16" t="str">
        <f aca="false">IF($A916&lt;&gt;"",ROUNDUP(D916/'Project Description'!$B$7,0),"")</f>
        <v/>
      </c>
      <c r="L916" s="0" t="str">
        <f aca="false">IF($A916&lt;&gt;"",(K916-1)*'Project Description'!$B$17+I916,"")</f>
        <v/>
      </c>
      <c r="M916" s="0" t="str">
        <f aca="false">IF($A916&lt;&gt;"",($G916-1)*'Project Description'!$B$9+$F916,"")</f>
        <v/>
      </c>
      <c r="N916" s="0" t="str">
        <f aca="false">IF($A916&lt;&gt;"",IF(VLOOKUP($B916,LineNames!$A$2:$C$111,3,0)="Yes",1,0),"")</f>
        <v/>
      </c>
      <c r="O916" s="0" t="str">
        <f aca="false">IF($A916&lt;&gt;"",($H916-1)*'Project Description'!$B$10+$C916,"")</f>
        <v/>
      </c>
    </row>
    <row collapsed="false" customFormat="false" customHeight="true" hidden="false" ht="13.3" outlineLevel="0" r="917">
      <c r="A917" s="0" t="str">
        <f aca="false">IF(d110cc_csv!$A917&lt;&gt;"",d110cc_csv!$A917,"")</f>
        <v/>
      </c>
      <c r="B917" s="0" t="str">
        <f aca="false">IF($A917&lt;&gt;"",d110cc_csv!$C917,"")</f>
        <v/>
      </c>
      <c r="C917" s="0" t="str">
        <f aca="false">IF($A917&lt;&gt;"",d110cc_csv!$D917,"")</f>
        <v/>
      </c>
      <c r="D917" s="0" t="str">
        <f aca="false">IF($A917&lt;&gt;"",d110cc_csv!$E917,"")</f>
        <v/>
      </c>
      <c r="E917" s="0" t="str">
        <f aca="false">IF($A917&lt;&gt;"",d110cc_csv!$F917,"")</f>
        <v/>
      </c>
      <c r="F917" s="0" t="str">
        <f aca="false">IF($A917&lt;&gt;"",IF(MOD($C917,'Project Description'!$B$9)=0,'Project Description'!$B$9,MOD($C917,'Project Description'!$B$9)),"")</f>
        <v/>
      </c>
      <c r="G917" s="0" t="str">
        <f aca="false">IF($A917&lt;&gt;"",IF(MOD($D917,'Project Description'!$B$7)=0,'Project Description'!$B$7,MOD($D917,'Project Description'!$B$7)),"")</f>
        <v/>
      </c>
      <c r="H917" s="0" t="str">
        <f aca="false">IF($A917&lt;&gt;"",IF(MOD($D917,'Project Description'!$B$8)=0,'Project Description'!$B$8,MOD($D917,'Project Description'!$B$8)),"")</f>
        <v/>
      </c>
      <c r="I917" s="0" t="str">
        <f aca="false">IF($A917&lt;&gt;"",ROUNDUP($C917/'Project Description'!$B$9,0),"")</f>
        <v/>
      </c>
      <c r="J917" s="0" t="str">
        <f aca="false">IF($A917&lt;&gt;"",IF(MOD($A917,'Project Description'!$B$19)=0,'Project Description'!$B$19,MOD($A917,'Project Description'!$B$19)),"")</f>
        <v/>
      </c>
      <c r="K917" s="16" t="str">
        <f aca="false">IF($A917&lt;&gt;"",ROUNDUP(D917/'Project Description'!$B$7,0),"")</f>
        <v/>
      </c>
      <c r="L917" s="0" t="str">
        <f aca="false">IF($A917&lt;&gt;"",(K917-1)*'Project Description'!$B$17+I917,"")</f>
        <v/>
      </c>
      <c r="M917" s="0" t="str">
        <f aca="false">IF($A917&lt;&gt;"",($G917-1)*'Project Description'!$B$9+$F917,"")</f>
        <v/>
      </c>
      <c r="N917" s="0" t="str">
        <f aca="false">IF($A917&lt;&gt;"",IF(VLOOKUP($B917,LineNames!$A$2:$C$111,3,0)="Yes",1,0),"")</f>
        <v/>
      </c>
      <c r="O917" s="0" t="str">
        <f aca="false">IF($A917&lt;&gt;"",($H917-1)*'Project Description'!$B$10+$C917,"")</f>
        <v/>
      </c>
    </row>
    <row collapsed="false" customFormat="false" customHeight="true" hidden="false" ht="13.3" outlineLevel="0" r="918">
      <c r="A918" s="0" t="str">
        <f aca="false">IF(d110cc_csv!$A918&lt;&gt;"",d110cc_csv!$A918,"")</f>
        <v/>
      </c>
      <c r="B918" s="0" t="str">
        <f aca="false">IF($A918&lt;&gt;"",d110cc_csv!$C918,"")</f>
        <v/>
      </c>
      <c r="C918" s="0" t="str">
        <f aca="false">IF($A918&lt;&gt;"",d110cc_csv!$D918,"")</f>
        <v/>
      </c>
      <c r="D918" s="0" t="str">
        <f aca="false">IF($A918&lt;&gt;"",d110cc_csv!$E918,"")</f>
        <v/>
      </c>
      <c r="E918" s="0" t="str">
        <f aca="false">IF($A918&lt;&gt;"",d110cc_csv!$F918,"")</f>
        <v/>
      </c>
      <c r="F918" s="0" t="str">
        <f aca="false">IF($A918&lt;&gt;"",IF(MOD($C918,'Project Description'!$B$9)=0,'Project Description'!$B$9,MOD($C918,'Project Description'!$B$9)),"")</f>
        <v/>
      </c>
      <c r="G918" s="0" t="str">
        <f aca="false">IF($A918&lt;&gt;"",IF(MOD($D918,'Project Description'!$B$7)=0,'Project Description'!$B$7,MOD($D918,'Project Description'!$B$7)),"")</f>
        <v/>
      </c>
      <c r="H918" s="0" t="str">
        <f aca="false">IF($A918&lt;&gt;"",IF(MOD($D918,'Project Description'!$B$8)=0,'Project Description'!$B$8,MOD($D918,'Project Description'!$B$8)),"")</f>
        <v/>
      </c>
      <c r="I918" s="0" t="str">
        <f aca="false">IF($A918&lt;&gt;"",ROUNDUP($C918/'Project Description'!$B$9,0),"")</f>
        <v/>
      </c>
      <c r="J918" s="0" t="str">
        <f aca="false">IF($A918&lt;&gt;"",IF(MOD($A918,'Project Description'!$B$19)=0,'Project Description'!$B$19,MOD($A918,'Project Description'!$B$19)),"")</f>
        <v/>
      </c>
      <c r="K918" s="16" t="str">
        <f aca="false">IF($A918&lt;&gt;"",ROUNDUP(D918/'Project Description'!$B$7,0),"")</f>
        <v/>
      </c>
      <c r="L918" s="0" t="str">
        <f aca="false">IF($A918&lt;&gt;"",(K918-1)*'Project Description'!$B$17+I918,"")</f>
        <v/>
      </c>
      <c r="M918" s="0" t="str">
        <f aca="false">IF($A918&lt;&gt;"",($G918-1)*'Project Description'!$B$9+$F918,"")</f>
        <v/>
      </c>
      <c r="N918" s="0" t="str">
        <f aca="false">IF($A918&lt;&gt;"",IF(VLOOKUP($B918,LineNames!$A$2:$C$111,3,0)="Yes",1,0),"")</f>
        <v/>
      </c>
      <c r="O918" s="0" t="str">
        <f aca="false">IF($A918&lt;&gt;"",($H918-1)*'Project Description'!$B$10+$C918,"")</f>
        <v/>
      </c>
    </row>
    <row collapsed="false" customFormat="false" customHeight="true" hidden="false" ht="13.3" outlineLevel="0" r="919">
      <c r="A919" s="0" t="str">
        <f aca="false">IF(d110cc_csv!$A919&lt;&gt;"",d110cc_csv!$A919,"")</f>
        <v/>
      </c>
      <c r="B919" s="0" t="str">
        <f aca="false">IF($A919&lt;&gt;"",d110cc_csv!$C919,"")</f>
        <v/>
      </c>
      <c r="C919" s="0" t="str">
        <f aca="false">IF($A919&lt;&gt;"",d110cc_csv!$D919,"")</f>
        <v/>
      </c>
      <c r="D919" s="0" t="str">
        <f aca="false">IF($A919&lt;&gt;"",d110cc_csv!$E919,"")</f>
        <v/>
      </c>
      <c r="E919" s="0" t="str">
        <f aca="false">IF($A919&lt;&gt;"",d110cc_csv!$F919,"")</f>
        <v/>
      </c>
      <c r="F919" s="0" t="str">
        <f aca="false">IF($A919&lt;&gt;"",IF(MOD($C919,'Project Description'!$B$9)=0,'Project Description'!$B$9,MOD($C919,'Project Description'!$B$9)),"")</f>
        <v/>
      </c>
      <c r="G919" s="0" t="str">
        <f aca="false">IF($A919&lt;&gt;"",IF(MOD($D919,'Project Description'!$B$7)=0,'Project Description'!$B$7,MOD($D919,'Project Description'!$B$7)),"")</f>
        <v/>
      </c>
      <c r="H919" s="0" t="str">
        <f aca="false">IF($A919&lt;&gt;"",IF(MOD($D919,'Project Description'!$B$8)=0,'Project Description'!$B$8,MOD($D919,'Project Description'!$B$8)),"")</f>
        <v/>
      </c>
      <c r="I919" s="0" t="str">
        <f aca="false">IF($A919&lt;&gt;"",ROUNDUP($C919/'Project Description'!$B$9,0),"")</f>
        <v/>
      </c>
      <c r="J919" s="0" t="str">
        <f aca="false">IF($A919&lt;&gt;"",IF(MOD($A919,'Project Description'!$B$19)=0,'Project Description'!$B$19,MOD($A919,'Project Description'!$B$19)),"")</f>
        <v/>
      </c>
      <c r="K919" s="16" t="str">
        <f aca="false">IF($A919&lt;&gt;"",ROUNDUP(D919/'Project Description'!$B$7,0),"")</f>
        <v/>
      </c>
      <c r="L919" s="0" t="str">
        <f aca="false">IF($A919&lt;&gt;"",(K919-1)*'Project Description'!$B$17+I919,"")</f>
        <v/>
      </c>
      <c r="M919" s="0" t="str">
        <f aca="false">IF($A919&lt;&gt;"",($G919-1)*'Project Description'!$B$9+$F919,"")</f>
        <v/>
      </c>
      <c r="N919" s="0" t="str">
        <f aca="false">IF($A919&lt;&gt;"",IF(VLOOKUP($B919,LineNames!$A$2:$C$111,3,0)="Yes",1,0),"")</f>
        <v/>
      </c>
      <c r="O919" s="0" t="str">
        <f aca="false">IF($A919&lt;&gt;"",($H919-1)*'Project Description'!$B$10+$C919,"")</f>
        <v/>
      </c>
    </row>
    <row collapsed="false" customFormat="false" customHeight="true" hidden="false" ht="13.3" outlineLevel="0" r="920">
      <c r="A920" s="0" t="str">
        <f aca="false">IF(d110cc_csv!$A920&lt;&gt;"",d110cc_csv!$A920,"")</f>
        <v/>
      </c>
      <c r="B920" s="0" t="str">
        <f aca="false">IF($A920&lt;&gt;"",d110cc_csv!$C920,"")</f>
        <v/>
      </c>
      <c r="C920" s="0" t="str">
        <f aca="false">IF($A920&lt;&gt;"",d110cc_csv!$D920,"")</f>
        <v/>
      </c>
      <c r="D920" s="0" t="str">
        <f aca="false">IF($A920&lt;&gt;"",d110cc_csv!$E920,"")</f>
        <v/>
      </c>
      <c r="E920" s="0" t="str">
        <f aca="false">IF($A920&lt;&gt;"",d110cc_csv!$F920,"")</f>
        <v/>
      </c>
      <c r="F920" s="0" t="str">
        <f aca="false">IF($A920&lt;&gt;"",IF(MOD($C920,'Project Description'!$B$9)=0,'Project Description'!$B$9,MOD($C920,'Project Description'!$B$9)),"")</f>
        <v/>
      </c>
      <c r="G920" s="0" t="str">
        <f aca="false">IF($A920&lt;&gt;"",IF(MOD($D920,'Project Description'!$B$7)=0,'Project Description'!$B$7,MOD($D920,'Project Description'!$B$7)),"")</f>
        <v/>
      </c>
      <c r="H920" s="0" t="str">
        <f aca="false">IF($A920&lt;&gt;"",IF(MOD($D920,'Project Description'!$B$8)=0,'Project Description'!$B$8,MOD($D920,'Project Description'!$B$8)),"")</f>
        <v/>
      </c>
      <c r="I920" s="0" t="str">
        <f aca="false">IF($A920&lt;&gt;"",ROUNDUP($C920/'Project Description'!$B$9,0),"")</f>
        <v/>
      </c>
      <c r="J920" s="0" t="str">
        <f aca="false">IF($A920&lt;&gt;"",IF(MOD($A920,'Project Description'!$B$19)=0,'Project Description'!$B$19,MOD($A920,'Project Description'!$B$19)),"")</f>
        <v/>
      </c>
      <c r="K920" s="16" t="str">
        <f aca="false">IF($A920&lt;&gt;"",ROUNDUP(D920/'Project Description'!$B$7,0),"")</f>
        <v/>
      </c>
      <c r="L920" s="0" t="str">
        <f aca="false">IF($A920&lt;&gt;"",(K920-1)*'Project Description'!$B$17+I920,"")</f>
        <v/>
      </c>
      <c r="M920" s="0" t="str">
        <f aca="false">IF($A920&lt;&gt;"",($G920-1)*'Project Description'!$B$9+$F920,"")</f>
        <v/>
      </c>
      <c r="N920" s="0" t="str">
        <f aca="false">IF($A920&lt;&gt;"",IF(VLOOKUP($B920,LineNames!$A$2:$C$111,3,0)="Yes",1,0),"")</f>
        <v/>
      </c>
      <c r="O920" s="0" t="str">
        <f aca="false">IF($A920&lt;&gt;"",($H920-1)*'Project Description'!$B$10+$C920,"")</f>
        <v/>
      </c>
    </row>
    <row collapsed="false" customFormat="false" customHeight="true" hidden="false" ht="13.3" outlineLevel="0" r="921">
      <c r="A921" s="0" t="str">
        <f aca="false">IF(d110cc_csv!$A921&lt;&gt;"",d110cc_csv!$A921,"")</f>
        <v/>
      </c>
      <c r="B921" s="0" t="str">
        <f aca="false">IF($A921&lt;&gt;"",d110cc_csv!$C921,"")</f>
        <v/>
      </c>
      <c r="C921" s="0" t="str">
        <f aca="false">IF($A921&lt;&gt;"",d110cc_csv!$D921,"")</f>
        <v/>
      </c>
      <c r="D921" s="0" t="str">
        <f aca="false">IF($A921&lt;&gt;"",d110cc_csv!$E921,"")</f>
        <v/>
      </c>
      <c r="E921" s="0" t="str">
        <f aca="false">IF($A921&lt;&gt;"",d110cc_csv!$F921,"")</f>
        <v/>
      </c>
      <c r="F921" s="0" t="str">
        <f aca="false">IF($A921&lt;&gt;"",IF(MOD($C921,'Project Description'!$B$9)=0,'Project Description'!$B$9,MOD($C921,'Project Description'!$B$9)),"")</f>
        <v/>
      </c>
      <c r="G921" s="0" t="str">
        <f aca="false">IF($A921&lt;&gt;"",IF(MOD($D921,'Project Description'!$B$7)=0,'Project Description'!$B$7,MOD($D921,'Project Description'!$B$7)),"")</f>
        <v/>
      </c>
      <c r="H921" s="0" t="str">
        <f aca="false">IF($A921&lt;&gt;"",IF(MOD($D921,'Project Description'!$B$8)=0,'Project Description'!$B$8,MOD($D921,'Project Description'!$B$8)),"")</f>
        <v/>
      </c>
      <c r="I921" s="0" t="str">
        <f aca="false">IF($A921&lt;&gt;"",ROUNDUP($C921/'Project Description'!$B$9,0),"")</f>
        <v/>
      </c>
      <c r="J921" s="0" t="str">
        <f aca="false">IF($A921&lt;&gt;"",IF(MOD($A921,'Project Description'!$B$19)=0,'Project Description'!$B$19,MOD($A921,'Project Description'!$B$19)),"")</f>
        <v/>
      </c>
      <c r="K921" s="16" t="str">
        <f aca="false">IF($A921&lt;&gt;"",ROUNDUP(D921/'Project Description'!$B$7,0),"")</f>
        <v/>
      </c>
      <c r="L921" s="0" t="str">
        <f aca="false">IF($A921&lt;&gt;"",(K921-1)*'Project Description'!$B$17+I921,"")</f>
        <v/>
      </c>
      <c r="M921" s="0" t="str">
        <f aca="false">IF($A921&lt;&gt;"",($G921-1)*'Project Description'!$B$9+$F921,"")</f>
        <v/>
      </c>
      <c r="N921" s="0" t="str">
        <f aca="false">IF($A921&lt;&gt;"",IF(VLOOKUP($B921,LineNames!$A$2:$C$111,3,0)="Yes",1,0),"")</f>
        <v/>
      </c>
      <c r="O921" s="0" t="str">
        <f aca="false">IF($A921&lt;&gt;"",($H921-1)*'Project Description'!$B$10+$C921,"")</f>
        <v/>
      </c>
    </row>
    <row collapsed="false" customFormat="false" customHeight="true" hidden="false" ht="13.3" outlineLevel="0" r="922">
      <c r="A922" s="0" t="str">
        <f aca="false">IF(d110cc_csv!$A922&lt;&gt;"",d110cc_csv!$A922,"")</f>
        <v/>
      </c>
      <c r="B922" s="0" t="str">
        <f aca="false">IF($A922&lt;&gt;"",d110cc_csv!$C922,"")</f>
        <v/>
      </c>
      <c r="C922" s="0" t="str">
        <f aca="false">IF($A922&lt;&gt;"",d110cc_csv!$D922,"")</f>
        <v/>
      </c>
      <c r="D922" s="0" t="str">
        <f aca="false">IF($A922&lt;&gt;"",d110cc_csv!$E922,"")</f>
        <v/>
      </c>
      <c r="E922" s="0" t="str">
        <f aca="false">IF($A922&lt;&gt;"",d110cc_csv!$F922,"")</f>
        <v/>
      </c>
      <c r="F922" s="0" t="str">
        <f aca="false">IF($A922&lt;&gt;"",IF(MOD($C922,'Project Description'!$B$9)=0,'Project Description'!$B$9,MOD($C922,'Project Description'!$B$9)),"")</f>
        <v/>
      </c>
      <c r="G922" s="0" t="str">
        <f aca="false">IF($A922&lt;&gt;"",IF(MOD($D922,'Project Description'!$B$7)=0,'Project Description'!$B$7,MOD($D922,'Project Description'!$B$7)),"")</f>
        <v/>
      </c>
      <c r="H922" s="0" t="str">
        <f aca="false">IF($A922&lt;&gt;"",IF(MOD($D922,'Project Description'!$B$8)=0,'Project Description'!$B$8,MOD($D922,'Project Description'!$B$8)),"")</f>
        <v/>
      </c>
      <c r="I922" s="0" t="str">
        <f aca="false">IF($A922&lt;&gt;"",ROUNDUP($C922/'Project Description'!$B$9,0),"")</f>
        <v/>
      </c>
      <c r="J922" s="0" t="str">
        <f aca="false">IF($A922&lt;&gt;"",IF(MOD($A922,'Project Description'!$B$19)=0,'Project Description'!$B$19,MOD($A922,'Project Description'!$B$19)),"")</f>
        <v/>
      </c>
      <c r="K922" s="16" t="str">
        <f aca="false">IF($A922&lt;&gt;"",ROUNDUP(D922/'Project Description'!$B$7,0),"")</f>
        <v/>
      </c>
      <c r="L922" s="0" t="str">
        <f aca="false">IF($A922&lt;&gt;"",(K922-1)*'Project Description'!$B$17+I922,"")</f>
        <v/>
      </c>
      <c r="M922" s="0" t="str">
        <f aca="false">IF($A922&lt;&gt;"",($G922-1)*'Project Description'!$B$9+$F922,"")</f>
        <v/>
      </c>
      <c r="N922" s="0" t="str">
        <f aca="false">IF($A922&lt;&gt;"",IF(VLOOKUP($B922,LineNames!$A$2:$C$111,3,0)="Yes",1,0),"")</f>
        <v/>
      </c>
      <c r="O922" s="0" t="str">
        <f aca="false">IF($A922&lt;&gt;"",($H922-1)*'Project Description'!$B$10+$C922,"")</f>
        <v/>
      </c>
    </row>
    <row collapsed="false" customFormat="false" customHeight="true" hidden="false" ht="13.3" outlineLevel="0" r="923">
      <c r="A923" s="0" t="str">
        <f aca="false">IF(d110cc_csv!$A923&lt;&gt;"",d110cc_csv!$A923,"")</f>
        <v/>
      </c>
      <c r="B923" s="0" t="str">
        <f aca="false">IF($A923&lt;&gt;"",d110cc_csv!$C923,"")</f>
        <v/>
      </c>
      <c r="C923" s="0" t="str">
        <f aca="false">IF($A923&lt;&gt;"",d110cc_csv!$D923,"")</f>
        <v/>
      </c>
      <c r="D923" s="0" t="str">
        <f aca="false">IF($A923&lt;&gt;"",d110cc_csv!$E923,"")</f>
        <v/>
      </c>
      <c r="E923" s="0" t="str">
        <f aca="false">IF($A923&lt;&gt;"",d110cc_csv!$F923,"")</f>
        <v/>
      </c>
      <c r="F923" s="0" t="str">
        <f aca="false">IF($A923&lt;&gt;"",IF(MOD($C923,'Project Description'!$B$9)=0,'Project Description'!$B$9,MOD($C923,'Project Description'!$B$9)),"")</f>
        <v/>
      </c>
      <c r="G923" s="0" t="str">
        <f aca="false">IF($A923&lt;&gt;"",IF(MOD($D923,'Project Description'!$B$7)=0,'Project Description'!$B$7,MOD($D923,'Project Description'!$B$7)),"")</f>
        <v/>
      </c>
      <c r="H923" s="0" t="str">
        <f aca="false">IF($A923&lt;&gt;"",IF(MOD($D923,'Project Description'!$B$8)=0,'Project Description'!$B$8,MOD($D923,'Project Description'!$B$8)),"")</f>
        <v/>
      </c>
      <c r="I923" s="0" t="str">
        <f aca="false">IF($A923&lt;&gt;"",ROUNDUP($C923/'Project Description'!$B$9,0),"")</f>
        <v/>
      </c>
      <c r="J923" s="0" t="str">
        <f aca="false">IF($A923&lt;&gt;"",IF(MOD($A923,'Project Description'!$B$19)=0,'Project Description'!$B$19,MOD($A923,'Project Description'!$B$19)),"")</f>
        <v/>
      </c>
      <c r="K923" s="16" t="str">
        <f aca="false">IF($A923&lt;&gt;"",ROUNDUP(D923/'Project Description'!$B$7,0),"")</f>
        <v/>
      </c>
      <c r="L923" s="0" t="str">
        <f aca="false">IF($A923&lt;&gt;"",(K923-1)*'Project Description'!$B$17+I923,"")</f>
        <v/>
      </c>
      <c r="M923" s="0" t="str">
        <f aca="false">IF($A923&lt;&gt;"",($G923-1)*'Project Description'!$B$9+$F923,"")</f>
        <v/>
      </c>
      <c r="N923" s="0" t="str">
        <f aca="false">IF($A923&lt;&gt;"",IF(VLOOKUP($B923,LineNames!$A$2:$C$111,3,0)="Yes",1,0),"")</f>
        <v/>
      </c>
      <c r="O923" s="0" t="str">
        <f aca="false">IF($A923&lt;&gt;"",($H923-1)*'Project Description'!$B$10+$C923,"")</f>
        <v/>
      </c>
    </row>
    <row collapsed="false" customFormat="false" customHeight="true" hidden="false" ht="13.3" outlineLevel="0" r="924">
      <c r="A924" s="0" t="str">
        <f aca="false">IF(d110cc_csv!$A924&lt;&gt;"",d110cc_csv!$A924,"")</f>
        <v/>
      </c>
      <c r="B924" s="0" t="str">
        <f aca="false">IF($A924&lt;&gt;"",d110cc_csv!$C924,"")</f>
        <v/>
      </c>
      <c r="C924" s="0" t="str">
        <f aca="false">IF($A924&lt;&gt;"",d110cc_csv!$D924,"")</f>
        <v/>
      </c>
      <c r="D924" s="0" t="str">
        <f aca="false">IF($A924&lt;&gt;"",d110cc_csv!$E924,"")</f>
        <v/>
      </c>
      <c r="E924" s="0" t="str">
        <f aca="false">IF($A924&lt;&gt;"",d110cc_csv!$F924,"")</f>
        <v/>
      </c>
      <c r="F924" s="0" t="str">
        <f aca="false">IF($A924&lt;&gt;"",IF(MOD($C924,'Project Description'!$B$9)=0,'Project Description'!$B$9,MOD($C924,'Project Description'!$B$9)),"")</f>
        <v/>
      </c>
      <c r="G924" s="0" t="str">
        <f aca="false">IF($A924&lt;&gt;"",IF(MOD($D924,'Project Description'!$B$7)=0,'Project Description'!$B$7,MOD($D924,'Project Description'!$B$7)),"")</f>
        <v/>
      </c>
      <c r="H924" s="0" t="str">
        <f aca="false">IF($A924&lt;&gt;"",IF(MOD($D924,'Project Description'!$B$8)=0,'Project Description'!$B$8,MOD($D924,'Project Description'!$B$8)),"")</f>
        <v/>
      </c>
      <c r="I924" s="0" t="str">
        <f aca="false">IF($A924&lt;&gt;"",ROUNDUP($C924/'Project Description'!$B$9,0),"")</f>
        <v/>
      </c>
      <c r="J924" s="0" t="str">
        <f aca="false">IF($A924&lt;&gt;"",IF(MOD($A924,'Project Description'!$B$19)=0,'Project Description'!$B$19,MOD($A924,'Project Description'!$B$19)),"")</f>
        <v/>
      </c>
      <c r="K924" s="16" t="str">
        <f aca="false">IF($A924&lt;&gt;"",ROUNDUP(D924/'Project Description'!$B$7,0),"")</f>
        <v/>
      </c>
      <c r="L924" s="0" t="str">
        <f aca="false">IF($A924&lt;&gt;"",(K924-1)*'Project Description'!$B$17+I924,"")</f>
        <v/>
      </c>
      <c r="M924" s="0" t="str">
        <f aca="false">IF($A924&lt;&gt;"",($G924-1)*'Project Description'!$B$9+$F924,"")</f>
        <v/>
      </c>
      <c r="N924" s="0" t="str">
        <f aca="false">IF($A924&lt;&gt;"",IF(VLOOKUP($B924,LineNames!$A$2:$C$111,3,0)="Yes",1,0),"")</f>
        <v/>
      </c>
      <c r="O924" s="0" t="str">
        <f aca="false">IF($A924&lt;&gt;"",($H924-1)*'Project Description'!$B$10+$C924,"")</f>
        <v/>
      </c>
    </row>
    <row collapsed="false" customFormat="false" customHeight="true" hidden="false" ht="13.3" outlineLevel="0" r="925">
      <c r="A925" s="0" t="str">
        <f aca="false">IF(d110cc_csv!$A925&lt;&gt;"",d110cc_csv!$A925,"")</f>
        <v/>
      </c>
      <c r="B925" s="0" t="str">
        <f aca="false">IF($A925&lt;&gt;"",d110cc_csv!$C925,"")</f>
        <v/>
      </c>
      <c r="C925" s="0" t="str">
        <f aca="false">IF($A925&lt;&gt;"",d110cc_csv!$D925,"")</f>
        <v/>
      </c>
      <c r="D925" s="0" t="str">
        <f aca="false">IF($A925&lt;&gt;"",d110cc_csv!$E925,"")</f>
        <v/>
      </c>
      <c r="E925" s="0" t="str">
        <f aca="false">IF($A925&lt;&gt;"",d110cc_csv!$F925,"")</f>
        <v/>
      </c>
      <c r="F925" s="0" t="str">
        <f aca="false">IF($A925&lt;&gt;"",IF(MOD($C925,'Project Description'!$B$9)=0,'Project Description'!$B$9,MOD($C925,'Project Description'!$B$9)),"")</f>
        <v/>
      </c>
      <c r="G925" s="0" t="str">
        <f aca="false">IF($A925&lt;&gt;"",IF(MOD($D925,'Project Description'!$B$7)=0,'Project Description'!$B$7,MOD($D925,'Project Description'!$B$7)),"")</f>
        <v/>
      </c>
      <c r="H925" s="0" t="str">
        <f aca="false">IF($A925&lt;&gt;"",IF(MOD($D925,'Project Description'!$B$8)=0,'Project Description'!$B$8,MOD($D925,'Project Description'!$B$8)),"")</f>
        <v/>
      </c>
      <c r="I925" s="0" t="str">
        <f aca="false">IF($A925&lt;&gt;"",ROUNDUP($C925/'Project Description'!$B$9,0),"")</f>
        <v/>
      </c>
      <c r="J925" s="0" t="str">
        <f aca="false">IF($A925&lt;&gt;"",IF(MOD($A925,'Project Description'!$B$19)=0,'Project Description'!$B$19,MOD($A925,'Project Description'!$B$19)),"")</f>
        <v/>
      </c>
      <c r="K925" s="16" t="str">
        <f aca="false">IF($A925&lt;&gt;"",ROUNDUP(D925/'Project Description'!$B$7,0),"")</f>
        <v/>
      </c>
      <c r="L925" s="0" t="str">
        <f aca="false">IF($A925&lt;&gt;"",(K925-1)*'Project Description'!$B$17+I925,"")</f>
        <v/>
      </c>
      <c r="M925" s="0" t="str">
        <f aca="false">IF($A925&lt;&gt;"",($G925-1)*'Project Description'!$B$9+$F925,"")</f>
        <v/>
      </c>
      <c r="N925" s="0" t="str">
        <f aca="false">IF($A925&lt;&gt;"",IF(VLOOKUP($B925,LineNames!$A$2:$C$111,3,0)="Yes",1,0),"")</f>
        <v/>
      </c>
      <c r="O925" s="0" t="str">
        <f aca="false">IF($A925&lt;&gt;"",($H925-1)*'Project Description'!$B$10+$C925,"")</f>
        <v/>
      </c>
    </row>
    <row collapsed="false" customFormat="false" customHeight="true" hidden="false" ht="13.3" outlineLevel="0" r="926">
      <c r="A926" s="0" t="str">
        <f aca="false">IF(d110cc_csv!$A926&lt;&gt;"",d110cc_csv!$A926,"")</f>
        <v/>
      </c>
      <c r="B926" s="0" t="str">
        <f aca="false">IF($A926&lt;&gt;"",d110cc_csv!$C926,"")</f>
        <v/>
      </c>
      <c r="C926" s="0" t="str">
        <f aca="false">IF($A926&lt;&gt;"",d110cc_csv!$D926,"")</f>
        <v/>
      </c>
      <c r="D926" s="0" t="str">
        <f aca="false">IF($A926&lt;&gt;"",d110cc_csv!$E926,"")</f>
        <v/>
      </c>
      <c r="E926" s="0" t="str">
        <f aca="false">IF($A926&lt;&gt;"",d110cc_csv!$F926,"")</f>
        <v/>
      </c>
      <c r="F926" s="0" t="str">
        <f aca="false">IF($A926&lt;&gt;"",IF(MOD($C926,'Project Description'!$B$9)=0,'Project Description'!$B$9,MOD($C926,'Project Description'!$B$9)),"")</f>
        <v/>
      </c>
      <c r="G926" s="0" t="str">
        <f aca="false">IF($A926&lt;&gt;"",IF(MOD($D926,'Project Description'!$B$7)=0,'Project Description'!$B$7,MOD($D926,'Project Description'!$B$7)),"")</f>
        <v/>
      </c>
      <c r="H926" s="0" t="str">
        <f aca="false">IF($A926&lt;&gt;"",IF(MOD($D926,'Project Description'!$B$8)=0,'Project Description'!$B$8,MOD($D926,'Project Description'!$B$8)),"")</f>
        <v/>
      </c>
      <c r="I926" s="0" t="str">
        <f aca="false">IF($A926&lt;&gt;"",ROUNDUP($C926/'Project Description'!$B$9,0),"")</f>
        <v/>
      </c>
      <c r="J926" s="0" t="str">
        <f aca="false">IF($A926&lt;&gt;"",IF(MOD($A926,'Project Description'!$B$19)=0,'Project Description'!$B$19,MOD($A926,'Project Description'!$B$19)),"")</f>
        <v/>
      </c>
      <c r="K926" s="16" t="str">
        <f aca="false">IF($A926&lt;&gt;"",ROUNDUP(D926/'Project Description'!$B$7,0),"")</f>
        <v/>
      </c>
      <c r="L926" s="0" t="str">
        <f aca="false">IF($A926&lt;&gt;"",(K926-1)*'Project Description'!$B$17+I926,"")</f>
        <v/>
      </c>
      <c r="M926" s="0" t="str">
        <f aca="false">IF($A926&lt;&gt;"",($G926-1)*'Project Description'!$B$9+$F926,"")</f>
        <v/>
      </c>
      <c r="N926" s="0" t="str">
        <f aca="false">IF($A926&lt;&gt;"",IF(VLOOKUP($B926,LineNames!$A$2:$C$111,3,0)="Yes",1,0),"")</f>
        <v/>
      </c>
      <c r="O926" s="0" t="str">
        <f aca="false">IF($A926&lt;&gt;"",($H926-1)*'Project Description'!$B$10+$C926,"")</f>
        <v/>
      </c>
    </row>
    <row collapsed="false" customFormat="false" customHeight="true" hidden="false" ht="13.3" outlineLevel="0" r="927">
      <c r="A927" s="0" t="str">
        <f aca="false">IF(d110cc_csv!$A927&lt;&gt;"",d110cc_csv!$A927,"")</f>
        <v/>
      </c>
      <c r="B927" s="0" t="str">
        <f aca="false">IF($A927&lt;&gt;"",d110cc_csv!$C927,"")</f>
        <v/>
      </c>
      <c r="C927" s="0" t="str">
        <f aca="false">IF($A927&lt;&gt;"",d110cc_csv!$D927,"")</f>
        <v/>
      </c>
      <c r="D927" s="0" t="str">
        <f aca="false">IF($A927&lt;&gt;"",d110cc_csv!$E927,"")</f>
        <v/>
      </c>
      <c r="E927" s="0" t="str">
        <f aca="false">IF($A927&lt;&gt;"",d110cc_csv!$F927,"")</f>
        <v/>
      </c>
      <c r="F927" s="0" t="str">
        <f aca="false">IF($A927&lt;&gt;"",IF(MOD($C927,'Project Description'!$B$9)=0,'Project Description'!$B$9,MOD($C927,'Project Description'!$B$9)),"")</f>
        <v/>
      </c>
      <c r="G927" s="0" t="str">
        <f aca="false">IF($A927&lt;&gt;"",IF(MOD($D927,'Project Description'!$B$7)=0,'Project Description'!$B$7,MOD($D927,'Project Description'!$B$7)),"")</f>
        <v/>
      </c>
      <c r="H927" s="0" t="str">
        <f aca="false">IF($A927&lt;&gt;"",IF(MOD($D927,'Project Description'!$B$8)=0,'Project Description'!$B$8,MOD($D927,'Project Description'!$B$8)),"")</f>
        <v/>
      </c>
      <c r="I927" s="0" t="str">
        <f aca="false">IF($A927&lt;&gt;"",ROUNDUP($C927/'Project Description'!$B$9,0),"")</f>
        <v/>
      </c>
      <c r="J927" s="0" t="str">
        <f aca="false">IF($A927&lt;&gt;"",IF(MOD($A927,'Project Description'!$B$19)=0,'Project Description'!$B$19,MOD($A927,'Project Description'!$B$19)),"")</f>
        <v/>
      </c>
      <c r="K927" s="16" t="str">
        <f aca="false">IF($A927&lt;&gt;"",ROUNDUP(D927/'Project Description'!$B$7,0),"")</f>
        <v/>
      </c>
      <c r="L927" s="0" t="str">
        <f aca="false">IF($A927&lt;&gt;"",(K927-1)*'Project Description'!$B$17+I927,"")</f>
        <v/>
      </c>
      <c r="M927" s="0" t="str">
        <f aca="false">IF($A927&lt;&gt;"",($G927-1)*'Project Description'!$B$9+$F927,"")</f>
        <v/>
      </c>
      <c r="N927" s="0" t="str">
        <f aca="false">IF($A927&lt;&gt;"",IF(VLOOKUP($B927,LineNames!$A$2:$C$111,3,0)="Yes",1,0),"")</f>
        <v/>
      </c>
      <c r="O927" s="0" t="str">
        <f aca="false">IF($A927&lt;&gt;"",($H927-1)*'Project Description'!$B$10+$C927,"")</f>
        <v/>
      </c>
    </row>
    <row collapsed="false" customFormat="false" customHeight="true" hidden="false" ht="13.3" outlineLevel="0" r="928">
      <c r="A928" s="0" t="str">
        <f aca="false">IF(d110cc_csv!$A928&lt;&gt;"",d110cc_csv!$A928,"")</f>
        <v/>
      </c>
      <c r="B928" s="0" t="str">
        <f aca="false">IF($A928&lt;&gt;"",d110cc_csv!$C928,"")</f>
        <v/>
      </c>
      <c r="C928" s="0" t="str">
        <f aca="false">IF($A928&lt;&gt;"",d110cc_csv!$D928,"")</f>
        <v/>
      </c>
      <c r="D928" s="0" t="str">
        <f aca="false">IF($A928&lt;&gt;"",d110cc_csv!$E928,"")</f>
        <v/>
      </c>
      <c r="E928" s="0" t="str">
        <f aca="false">IF($A928&lt;&gt;"",d110cc_csv!$F928,"")</f>
        <v/>
      </c>
      <c r="F928" s="0" t="str">
        <f aca="false">IF($A928&lt;&gt;"",IF(MOD($C928,'Project Description'!$B$9)=0,'Project Description'!$B$9,MOD($C928,'Project Description'!$B$9)),"")</f>
        <v/>
      </c>
      <c r="G928" s="0" t="str">
        <f aca="false">IF($A928&lt;&gt;"",IF(MOD($D928,'Project Description'!$B$7)=0,'Project Description'!$B$7,MOD($D928,'Project Description'!$B$7)),"")</f>
        <v/>
      </c>
      <c r="H928" s="0" t="str">
        <f aca="false">IF($A928&lt;&gt;"",IF(MOD($D928,'Project Description'!$B$8)=0,'Project Description'!$B$8,MOD($D928,'Project Description'!$B$8)),"")</f>
        <v/>
      </c>
      <c r="I928" s="0" t="str">
        <f aca="false">IF($A928&lt;&gt;"",ROUNDUP($C928/'Project Description'!$B$9,0),"")</f>
        <v/>
      </c>
      <c r="J928" s="0" t="str">
        <f aca="false">IF($A928&lt;&gt;"",IF(MOD($A928,'Project Description'!$B$19)=0,'Project Description'!$B$19,MOD($A928,'Project Description'!$B$19)),"")</f>
        <v/>
      </c>
      <c r="K928" s="16" t="str">
        <f aca="false">IF($A928&lt;&gt;"",ROUNDUP(D928/'Project Description'!$B$7,0),"")</f>
        <v/>
      </c>
      <c r="L928" s="0" t="str">
        <f aca="false">IF($A928&lt;&gt;"",(K928-1)*'Project Description'!$B$17+I928,"")</f>
        <v/>
      </c>
      <c r="M928" s="0" t="str">
        <f aca="false">IF($A928&lt;&gt;"",($G928-1)*'Project Description'!$B$9+$F928,"")</f>
        <v/>
      </c>
      <c r="N928" s="0" t="str">
        <f aca="false">IF($A928&lt;&gt;"",IF(VLOOKUP($B928,LineNames!$A$2:$C$111,3,0)="Yes",1,0),"")</f>
        <v/>
      </c>
      <c r="O928" s="0" t="str">
        <f aca="false">IF($A928&lt;&gt;"",($H928-1)*'Project Description'!$B$10+$C928,"")</f>
        <v/>
      </c>
    </row>
    <row collapsed="false" customFormat="false" customHeight="true" hidden="false" ht="13.3" outlineLevel="0" r="929">
      <c r="A929" s="0" t="str">
        <f aca="false">IF(d110cc_csv!$A929&lt;&gt;"",d110cc_csv!$A929,"")</f>
        <v/>
      </c>
      <c r="B929" s="0" t="str">
        <f aca="false">IF($A929&lt;&gt;"",d110cc_csv!$C929,"")</f>
        <v/>
      </c>
      <c r="C929" s="0" t="str">
        <f aca="false">IF($A929&lt;&gt;"",d110cc_csv!$D929,"")</f>
        <v/>
      </c>
      <c r="D929" s="0" t="str">
        <f aca="false">IF($A929&lt;&gt;"",d110cc_csv!$E929,"")</f>
        <v/>
      </c>
      <c r="E929" s="0" t="str">
        <f aca="false">IF($A929&lt;&gt;"",d110cc_csv!$F929,"")</f>
        <v/>
      </c>
      <c r="F929" s="0" t="str">
        <f aca="false">IF($A929&lt;&gt;"",IF(MOD($C929,'Project Description'!$B$9)=0,'Project Description'!$B$9,MOD($C929,'Project Description'!$B$9)),"")</f>
        <v/>
      </c>
      <c r="G929" s="0" t="str">
        <f aca="false">IF($A929&lt;&gt;"",IF(MOD($D929,'Project Description'!$B$7)=0,'Project Description'!$B$7,MOD($D929,'Project Description'!$B$7)),"")</f>
        <v/>
      </c>
      <c r="H929" s="0" t="str">
        <f aca="false">IF($A929&lt;&gt;"",IF(MOD($D929,'Project Description'!$B$8)=0,'Project Description'!$B$8,MOD($D929,'Project Description'!$B$8)),"")</f>
        <v/>
      </c>
      <c r="I929" s="0" t="str">
        <f aca="false">IF($A929&lt;&gt;"",ROUNDUP($C929/'Project Description'!$B$9,0),"")</f>
        <v/>
      </c>
      <c r="J929" s="0" t="str">
        <f aca="false">IF($A929&lt;&gt;"",IF(MOD($A929,'Project Description'!$B$19)=0,'Project Description'!$B$19,MOD($A929,'Project Description'!$B$19)),"")</f>
        <v/>
      </c>
      <c r="K929" s="16" t="str">
        <f aca="false">IF($A929&lt;&gt;"",ROUNDUP(D929/'Project Description'!$B$7,0),"")</f>
        <v/>
      </c>
      <c r="L929" s="0" t="str">
        <f aca="false">IF($A929&lt;&gt;"",(K929-1)*'Project Description'!$B$17+I929,"")</f>
        <v/>
      </c>
      <c r="M929" s="0" t="str">
        <f aca="false">IF($A929&lt;&gt;"",($G929-1)*'Project Description'!$B$9+$F929,"")</f>
        <v/>
      </c>
      <c r="N929" s="0" t="str">
        <f aca="false">IF($A929&lt;&gt;"",IF(VLOOKUP($B929,LineNames!$A$2:$C$111,3,0)="Yes",1,0),"")</f>
        <v/>
      </c>
      <c r="O929" s="0" t="str">
        <f aca="false">IF($A929&lt;&gt;"",($H929-1)*'Project Description'!$B$10+$C929,"")</f>
        <v/>
      </c>
    </row>
    <row collapsed="false" customFormat="false" customHeight="true" hidden="false" ht="13.3" outlineLevel="0" r="930">
      <c r="A930" s="0" t="str">
        <f aca="false">IF(d110cc_csv!$A930&lt;&gt;"",d110cc_csv!$A930,"")</f>
        <v/>
      </c>
      <c r="B930" s="0" t="str">
        <f aca="false">IF($A930&lt;&gt;"",d110cc_csv!$C930,"")</f>
        <v/>
      </c>
      <c r="C930" s="0" t="str">
        <f aca="false">IF($A930&lt;&gt;"",d110cc_csv!$D930,"")</f>
        <v/>
      </c>
      <c r="D930" s="0" t="str">
        <f aca="false">IF($A930&lt;&gt;"",d110cc_csv!$E930,"")</f>
        <v/>
      </c>
      <c r="E930" s="0" t="str">
        <f aca="false">IF($A930&lt;&gt;"",d110cc_csv!$F930,"")</f>
        <v/>
      </c>
      <c r="F930" s="0" t="str">
        <f aca="false">IF($A930&lt;&gt;"",IF(MOD($C930,'Project Description'!$B$9)=0,'Project Description'!$B$9,MOD($C930,'Project Description'!$B$9)),"")</f>
        <v/>
      </c>
      <c r="G930" s="0" t="str">
        <f aca="false">IF($A930&lt;&gt;"",IF(MOD($D930,'Project Description'!$B$7)=0,'Project Description'!$B$7,MOD($D930,'Project Description'!$B$7)),"")</f>
        <v/>
      </c>
      <c r="H930" s="0" t="str">
        <f aca="false">IF($A930&lt;&gt;"",IF(MOD($D930,'Project Description'!$B$8)=0,'Project Description'!$B$8,MOD($D930,'Project Description'!$B$8)),"")</f>
        <v/>
      </c>
      <c r="I930" s="0" t="str">
        <f aca="false">IF($A930&lt;&gt;"",ROUNDUP($C930/'Project Description'!$B$9,0),"")</f>
        <v/>
      </c>
      <c r="J930" s="0" t="str">
        <f aca="false">IF($A930&lt;&gt;"",IF(MOD($A930,'Project Description'!$B$19)=0,'Project Description'!$B$19,MOD($A930,'Project Description'!$B$19)),"")</f>
        <v/>
      </c>
      <c r="K930" s="16" t="str">
        <f aca="false">IF($A930&lt;&gt;"",ROUNDUP(D930/'Project Description'!$B$7,0),"")</f>
        <v/>
      </c>
      <c r="L930" s="0" t="str">
        <f aca="false">IF($A930&lt;&gt;"",(K930-1)*'Project Description'!$B$17+I930,"")</f>
        <v/>
      </c>
      <c r="M930" s="0" t="str">
        <f aca="false">IF($A930&lt;&gt;"",($G930-1)*'Project Description'!$B$9+$F930,"")</f>
        <v/>
      </c>
      <c r="N930" s="0" t="str">
        <f aca="false">IF($A930&lt;&gt;"",IF(VLOOKUP($B930,LineNames!$A$2:$C$111,3,0)="Yes",1,0),"")</f>
        <v/>
      </c>
      <c r="O930" s="0" t="str">
        <f aca="false">IF($A930&lt;&gt;"",($H930-1)*'Project Description'!$B$10+$C930,"")</f>
        <v/>
      </c>
    </row>
    <row collapsed="false" customFormat="false" customHeight="true" hidden="false" ht="13.3" outlineLevel="0" r="931">
      <c r="A931" s="0" t="str">
        <f aca="false">IF(d110cc_csv!$A931&lt;&gt;"",d110cc_csv!$A931,"")</f>
        <v/>
      </c>
      <c r="B931" s="0" t="str">
        <f aca="false">IF($A931&lt;&gt;"",d110cc_csv!$C931,"")</f>
        <v/>
      </c>
      <c r="C931" s="0" t="str">
        <f aca="false">IF($A931&lt;&gt;"",d110cc_csv!$D931,"")</f>
        <v/>
      </c>
      <c r="D931" s="0" t="str">
        <f aca="false">IF($A931&lt;&gt;"",d110cc_csv!$E931,"")</f>
        <v/>
      </c>
      <c r="E931" s="0" t="str">
        <f aca="false">IF($A931&lt;&gt;"",d110cc_csv!$F931,"")</f>
        <v/>
      </c>
      <c r="F931" s="0" t="str">
        <f aca="false">IF($A931&lt;&gt;"",IF(MOD($C931,'Project Description'!$B$9)=0,'Project Description'!$B$9,MOD($C931,'Project Description'!$B$9)),"")</f>
        <v/>
      </c>
      <c r="G931" s="0" t="str">
        <f aca="false">IF($A931&lt;&gt;"",IF(MOD($D931,'Project Description'!$B$7)=0,'Project Description'!$B$7,MOD($D931,'Project Description'!$B$7)),"")</f>
        <v/>
      </c>
      <c r="H931" s="0" t="str">
        <f aca="false">IF($A931&lt;&gt;"",IF(MOD($D931,'Project Description'!$B$8)=0,'Project Description'!$B$8,MOD($D931,'Project Description'!$B$8)),"")</f>
        <v/>
      </c>
      <c r="I931" s="0" t="str">
        <f aca="false">IF($A931&lt;&gt;"",ROUNDUP($C931/'Project Description'!$B$9,0),"")</f>
        <v/>
      </c>
      <c r="J931" s="0" t="str">
        <f aca="false">IF($A931&lt;&gt;"",IF(MOD($A931,'Project Description'!$B$19)=0,'Project Description'!$B$19,MOD($A931,'Project Description'!$B$19)),"")</f>
        <v/>
      </c>
      <c r="K931" s="16" t="str">
        <f aca="false">IF($A931&lt;&gt;"",ROUNDUP(D931/'Project Description'!$B$7,0),"")</f>
        <v/>
      </c>
      <c r="L931" s="0" t="str">
        <f aca="false">IF($A931&lt;&gt;"",(K931-1)*'Project Description'!$B$17+I931,"")</f>
        <v/>
      </c>
      <c r="M931" s="0" t="str">
        <f aca="false">IF($A931&lt;&gt;"",($G931-1)*'Project Description'!$B$9+$F931,"")</f>
        <v/>
      </c>
      <c r="N931" s="0" t="str">
        <f aca="false">IF($A931&lt;&gt;"",IF(VLOOKUP($B931,LineNames!$A$2:$C$111,3,0)="Yes",1,0),"")</f>
        <v/>
      </c>
      <c r="O931" s="0" t="str">
        <f aca="false">IF($A931&lt;&gt;"",($H931-1)*'Project Description'!$B$10+$C931,"")</f>
        <v/>
      </c>
    </row>
    <row collapsed="false" customFormat="false" customHeight="true" hidden="false" ht="13.3" outlineLevel="0" r="932">
      <c r="A932" s="0" t="str">
        <f aca="false">IF(d110cc_csv!$A932&lt;&gt;"",d110cc_csv!$A932,"")</f>
        <v/>
      </c>
      <c r="B932" s="0" t="str">
        <f aca="false">IF($A932&lt;&gt;"",d110cc_csv!$C932,"")</f>
        <v/>
      </c>
      <c r="C932" s="0" t="str">
        <f aca="false">IF($A932&lt;&gt;"",d110cc_csv!$D932,"")</f>
        <v/>
      </c>
      <c r="D932" s="0" t="str">
        <f aca="false">IF($A932&lt;&gt;"",d110cc_csv!$E932,"")</f>
        <v/>
      </c>
      <c r="E932" s="0" t="str">
        <f aca="false">IF($A932&lt;&gt;"",d110cc_csv!$F932,"")</f>
        <v/>
      </c>
      <c r="F932" s="0" t="str">
        <f aca="false">IF($A932&lt;&gt;"",IF(MOD($C932,'Project Description'!$B$9)=0,'Project Description'!$B$9,MOD($C932,'Project Description'!$B$9)),"")</f>
        <v/>
      </c>
      <c r="G932" s="0" t="str">
        <f aca="false">IF($A932&lt;&gt;"",IF(MOD($D932,'Project Description'!$B$7)=0,'Project Description'!$B$7,MOD($D932,'Project Description'!$B$7)),"")</f>
        <v/>
      </c>
      <c r="H932" s="0" t="str">
        <f aca="false">IF($A932&lt;&gt;"",IF(MOD($D932,'Project Description'!$B$8)=0,'Project Description'!$B$8,MOD($D932,'Project Description'!$B$8)),"")</f>
        <v/>
      </c>
      <c r="I932" s="0" t="str">
        <f aca="false">IF($A932&lt;&gt;"",ROUNDUP($C932/'Project Description'!$B$9,0),"")</f>
        <v/>
      </c>
      <c r="J932" s="0" t="str">
        <f aca="false">IF($A932&lt;&gt;"",IF(MOD($A932,'Project Description'!$B$19)=0,'Project Description'!$B$19,MOD($A932,'Project Description'!$B$19)),"")</f>
        <v/>
      </c>
      <c r="K932" s="16" t="str">
        <f aca="false">IF($A932&lt;&gt;"",ROUNDUP(D932/'Project Description'!$B$7,0),"")</f>
        <v/>
      </c>
      <c r="L932" s="0" t="str">
        <f aca="false">IF($A932&lt;&gt;"",(K932-1)*'Project Description'!$B$17+I932,"")</f>
        <v/>
      </c>
      <c r="M932" s="0" t="str">
        <f aca="false">IF($A932&lt;&gt;"",($G932-1)*'Project Description'!$B$9+$F932,"")</f>
        <v/>
      </c>
      <c r="N932" s="0" t="str">
        <f aca="false">IF($A932&lt;&gt;"",IF(VLOOKUP($B932,LineNames!$A$2:$C$111,3,0)="Yes",1,0),"")</f>
        <v/>
      </c>
      <c r="O932" s="0" t="str">
        <f aca="false">IF($A932&lt;&gt;"",($H932-1)*'Project Description'!$B$10+$C932,"")</f>
        <v/>
      </c>
    </row>
    <row collapsed="false" customFormat="false" customHeight="true" hidden="false" ht="13.3" outlineLevel="0" r="933">
      <c r="A933" s="0" t="str">
        <f aca="false">IF(d110cc_csv!$A933&lt;&gt;"",d110cc_csv!$A933,"")</f>
        <v/>
      </c>
      <c r="B933" s="0" t="str">
        <f aca="false">IF($A933&lt;&gt;"",d110cc_csv!$C933,"")</f>
        <v/>
      </c>
      <c r="C933" s="0" t="str">
        <f aca="false">IF($A933&lt;&gt;"",d110cc_csv!$D933,"")</f>
        <v/>
      </c>
      <c r="D933" s="0" t="str">
        <f aca="false">IF($A933&lt;&gt;"",d110cc_csv!$E933,"")</f>
        <v/>
      </c>
      <c r="E933" s="0" t="str">
        <f aca="false">IF($A933&lt;&gt;"",d110cc_csv!$F933,"")</f>
        <v/>
      </c>
      <c r="F933" s="0" t="str">
        <f aca="false">IF($A933&lt;&gt;"",IF(MOD($C933,'Project Description'!$B$9)=0,'Project Description'!$B$9,MOD($C933,'Project Description'!$B$9)),"")</f>
        <v/>
      </c>
      <c r="G933" s="0" t="str">
        <f aca="false">IF($A933&lt;&gt;"",IF(MOD($D933,'Project Description'!$B$7)=0,'Project Description'!$B$7,MOD($D933,'Project Description'!$B$7)),"")</f>
        <v/>
      </c>
      <c r="H933" s="0" t="str">
        <f aca="false">IF($A933&lt;&gt;"",IF(MOD($D933,'Project Description'!$B$8)=0,'Project Description'!$B$8,MOD($D933,'Project Description'!$B$8)),"")</f>
        <v/>
      </c>
      <c r="I933" s="0" t="str">
        <f aca="false">IF($A933&lt;&gt;"",ROUNDUP($C933/'Project Description'!$B$9,0),"")</f>
        <v/>
      </c>
      <c r="J933" s="0" t="str">
        <f aca="false">IF($A933&lt;&gt;"",IF(MOD($A933,'Project Description'!$B$19)=0,'Project Description'!$B$19,MOD($A933,'Project Description'!$B$19)),"")</f>
        <v/>
      </c>
      <c r="K933" s="16" t="str">
        <f aca="false">IF($A933&lt;&gt;"",ROUNDUP(D933/'Project Description'!$B$7,0),"")</f>
        <v/>
      </c>
      <c r="L933" s="0" t="str">
        <f aca="false">IF($A933&lt;&gt;"",(K933-1)*'Project Description'!$B$17+I933,"")</f>
        <v/>
      </c>
      <c r="M933" s="0" t="str">
        <f aca="false">IF($A933&lt;&gt;"",($G933-1)*'Project Description'!$B$9+$F933,"")</f>
        <v/>
      </c>
      <c r="N933" s="0" t="str">
        <f aca="false">IF($A933&lt;&gt;"",IF(VLOOKUP($B933,LineNames!$A$2:$C$111,3,0)="Yes",1,0),"")</f>
        <v/>
      </c>
      <c r="O933" s="0" t="str">
        <f aca="false">IF($A933&lt;&gt;"",($H933-1)*'Project Description'!$B$10+$C933,"")</f>
        <v/>
      </c>
    </row>
    <row collapsed="false" customFormat="false" customHeight="true" hidden="false" ht="13.3" outlineLevel="0" r="934">
      <c r="A934" s="0" t="str">
        <f aca="false">IF(d110cc_csv!$A934&lt;&gt;"",d110cc_csv!$A934,"")</f>
        <v/>
      </c>
      <c r="B934" s="0" t="str">
        <f aca="false">IF($A934&lt;&gt;"",d110cc_csv!$C934,"")</f>
        <v/>
      </c>
      <c r="C934" s="0" t="str">
        <f aca="false">IF($A934&lt;&gt;"",d110cc_csv!$D934,"")</f>
        <v/>
      </c>
      <c r="D934" s="0" t="str">
        <f aca="false">IF($A934&lt;&gt;"",d110cc_csv!$E934,"")</f>
        <v/>
      </c>
      <c r="E934" s="0" t="str">
        <f aca="false">IF($A934&lt;&gt;"",d110cc_csv!$F934,"")</f>
        <v/>
      </c>
      <c r="F934" s="0" t="str">
        <f aca="false">IF($A934&lt;&gt;"",IF(MOD($C934,'Project Description'!$B$9)=0,'Project Description'!$B$9,MOD($C934,'Project Description'!$B$9)),"")</f>
        <v/>
      </c>
      <c r="G934" s="0" t="str">
        <f aca="false">IF($A934&lt;&gt;"",IF(MOD($D934,'Project Description'!$B$7)=0,'Project Description'!$B$7,MOD($D934,'Project Description'!$B$7)),"")</f>
        <v/>
      </c>
      <c r="H934" s="0" t="str">
        <f aca="false">IF($A934&lt;&gt;"",IF(MOD($D934,'Project Description'!$B$8)=0,'Project Description'!$B$8,MOD($D934,'Project Description'!$B$8)),"")</f>
        <v/>
      </c>
      <c r="I934" s="0" t="str">
        <f aca="false">IF($A934&lt;&gt;"",ROUNDUP($C934/'Project Description'!$B$9,0),"")</f>
        <v/>
      </c>
      <c r="J934" s="0" t="str">
        <f aca="false">IF($A934&lt;&gt;"",IF(MOD($A934,'Project Description'!$B$19)=0,'Project Description'!$B$19,MOD($A934,'Project Description'!$B$19)),"")</f>
        <v/>
      </c>
      <c r="K934" s="16" t="str">
        <f aca="false">IF($A934&lt;&gt;"",ROUNDUP(D934/'Project Description'!$B$7,0),"")</f>
        <v/>
      </c>
      <c r="L934" s="0" t="str">
        <f aca="false">IF($A934&lt;&gt;"",(K934-1)*'Project Description'!$B$17+I934,"")</f>
        <v/>
      </c>
      <c r="M934" s="0" t="str">
        <f aca="false">IF($A934&lt;&gt;"",($G934-1)*'Project Description'!$B$9+$F934,"")</f>
        <v/>
      </c>
      <c r="N934" s="0" t="str">
        <f aca="false">IF($A934&lt;&gt;"",IF(VLOOKUP($B934,LineNames!$A$2:$C$111,3,0)="Yes",1,0),"")</f>
        <v/>
      </c>
      <c r="O934" s="0" t="str">
        <f aca="false">IF($A934&lt;&gt;"",($H934-1)*'Project Description'!$B$10+$C934,"")</f>
        <v/>
      </c>
    </row>
    <row collapsed="false" customFormat="false" customHeight="true" hidden="false" ht="13.3" outlineLevel="0" r="935">
      <c r="A935" s="0" t="str">
        <f aca="false">IF(d110cc_csv!$A935&lt;&gt;"",d110cc_csv!$A935,"")</f>
        <v/>
      </c>
      <c r="B935" s="0" t="str">
        <f aca="false">IF($A935&lt;&gt;"",d110cc_csv!$C935,"")</f>
        <v/>
      </c>
      <c r="C935" s="0" t="str">
        <f aca="false">IF($A935&lt;&gt;"",d110cc_csv!$D935,"")</f>
        <v/>
      </c>
      <c r="D935" s="0" t="str">
        <f aca="false">IF($A935&lt;&gt;"",d110cc_csv!$E935,"")</f>
        <v/>
      </c>
      <c r="E935" s="0" t="str">
        <f aca="false">IF($A935&lt;&gt;"",d110cc_csv!$F935,"")</f>
        <v/>
      </c>
      <c r="F935" s="0" t="str">
        <f aca="false">IF($A935&lt;&gt;"",IF(MOD($C935,'Project Description'!$B$9)=0,'Project Description'!$B$9,MOD($C935,'Project Description'!$B$9)),"")</f>
        <v/>
      </c>
      <c r="G935" s="0" t="str">
        <f aca="false">IF($A935&lt;&gt;"",IF(MOD($D935,'Project Description'!$B$7)=0,'Project Description'!$B$7,MOD($D935,'Project Description'!$B$7)),"")</f>
        <v/>
      </c>
      <c r="H935" s="0" t="str">
        <f aca="false">IF($A935&lt;&gt;"",IF(MOD($D935,'Project Description'!$B$8)=0,'Project Description'!$B$8,MOD($D935,'Project Description'!$B$8)),"")</f>
        <v/>
      </c>
      <c r="I935" s="0" t="str">
        <f aca="false">IF($A935&lt;&gt;"",ROUNDUP($C935/'Project Description'!$B$9,0),"")</f>
        <v/>
      </c>
      <c r="J935" s="0" t="str">
        <f aca="false">IF($A935&lt;&gt;"",IF(MOD($A935,'Project Description'!$B$19)=0,'Project Description'!$B$19,MOD($A935,'Project Description'!$B$19)),"")</f>
        <v/>
      </c>
      <c r="K935" s="16" t="str">
        <f aca="false">IF($A935&lt;&gt;"",ROUNDUP(D935/'Project Description'!$B$7,0),"")</f>
        <v/>
      </c>
      <c r="L935" s="0" t="str">
        <f aca="false">IF($A935&lt;&gt;"",(K935-1)*'Project Description'!$B$17+I935,"")</f>
        <v/>
      </c>
      <c r="M935" s="0" t="str">
        <f aca="false">IF($A935&lt;&gt;"",($G935-1)*'Project Description'!$B$9+$F935,"")</f>
        <v/>
      </c>
      <c r="N935" s="0" t="str">
        <f aca="false">IF($A935&lt;&gt;"",IF(VLOOKUP($B935,LineNames!$A$2:$C$111,3,0)="Yes",1,0),"")</f>
        <v/>
      </c>
      <c r="O935" s="0" t="str">
        <f aca="false">IF($A935&lt;&gt;"",($H935-1)*'Project Description'!$B$10+$C935,"")</f>
        <v/>
      </c>
    </row>
    <row collapsed="false" customFormat="false" customHeight="true" hidden="false" ht="13.3" outlineLevel="0" r="936">
      <c r="A936" s="0" t="str">
        <f aca="false">IF(d110cc_csv!$A936&lt;&gt;"",d110cc_csv!$A936,"")</f>
        <v/>
      </c>
      <c r="B936" s="0" t="str">
        <f aca="false">IF($A936&lt;&gt;"",d110cc_csv!$C936,"")</f>
        <v/>
      </c>
      <c r="C936" s="0" t="str">
        <f aca="false">IF($A936&lt;&gt;"",d110cc_csv!$D936,"")</f>
        <v/>
      </c>
      <c r="D936" s="0" t="str">
        <f aca="false">IF($A936&lt;&gt;"",d110cc_csv!$E936,"")</f>
        <v/>
      </c>
      <c r="E936" s="0" t="str">
        <f aca="false">IF($A936&lt;&gt;"",d110cc_csv!$F936,"")</f>
        <v/>
      </c>
      <c r="F936" s="0" t="str">
        <f aca="false">IF($A936&lt;&gt;"",IF(MOD($C936,'Project Description'!$B$9)=0,'Project Description'!$B$9,MOD($C936,'Project Description'!$B$9)),"")</f>
        <v/>
      </c>
      <c r="G936" s="0" t="str">
        <f aca="false">IF($A936&lt;&gt;"",IF(MOD($D936,'Project Description'!$B$7)=0,'Project Description'!$B$7,MOD($D936,'Project Description'!$B$7)),"")</f>
        <v/>
      </c>
      <c r="H936" s="0" t="str">
        <f aca="false">IF($A936&lt;&gt;"",IF(MOD($D936,'Project Description'!$B$8)=0,'Project Description'!$B$8,MOD($D936,'Project Description'!$B$8)),"")</f>
        <v/>
      </c>
      <c r="I936" s="0" t="str">
        <f aca="false">IF($A936&lt;&gt;"",ROUNDUP($C936/'Project Description'!$B$9,0),"")</f>
        <v/>
      </c>
      <c r="J936" s="0" t="str">
        <f aca="false">IF($A936&lt;&gt;"",IF(MOD($A936,'Project Description'!$B$19)=0,'Project Description'!$B$19,MOD($A936,'Project Description'!$B$19)),"")</f>
        <v/>
      </c>
      <c r="K936" s="16" t="str">
        <f aca="false">IF($A936&lt;&gt;"",ROUNDUP(D936/'Project Description'!$B$7,0),"")</f>
        <v/>
      </c>
      <c r="L936" s="0" t="str">
        <f aca="false">IF($A936&lt;&gt;"",(K936-1)*'Project Description'!$B$17+I936,"")</f>
        <v/>
      </c>
      <c r="M936" s="0" t="str">
        <f aca="false">IF($A936&lt;&gt;"",($G936-1)*'Project Description'!$B$9+$F936,"")</f>
        <v/>
      </c>
      <c r="N936" s="0" t="str">
        <f aca="false">IF($A936&lt;&gt;"",IF(VLOOKUP($B936,LineNames!$A$2:$C$111,3,0)="Yes",1,0),"")</f>
        <v/>
      </c>
      <c r="O936" s="0" t="str">
        <f aca="false">IF($A936&lt;&gt;"",($H936-1)*'Project Description'!$B$10+$C936,"")</f>
        <v/>
      </c>
    </row>
    <row collapsed="false" customFormat="false" customHeight="true" hidden="false" ht="13.3" outlineLevel="0" r="937">
      <c r="A937" s="0" t="str">
        <f aca="false">IF(d110cc_csv!$A937&lt;&gt;"",d110cc_csv!$A937,"")</f>
        <v/>
      </c>
      <c r="B937" s="0" t="str">
        <f aca="false">IF($A937&lt;&gt;"",d110cc_csv!$C937,"")</f>
        <v/>
      </c>
      <c r="C937" s="0" t="str">
        <f aca="false">IF($A937&lt;&gt;"",d110cc_csv!$D937,"")</f>
        <v/>
      </c>
      <c r="D937" s="0" t="str">
        <f aca="false">IF($A937&lt;&gt;"",d110cc_csv!$E937,"")</f>
        <v/>
      </c>
      <c r="E937" s="0" t="str">
        <f aca="false">IF($A937&lt;&gt;"",d110cc_csv!$F937,"")</f>
        <v/>
      </c>
      <c r="F937" s="0" t="str">
        <f aca="false">IF($A937&lt;&gt;"",IF(MOD($C937,'Project Description'!$B$9)=0,'Project Description'!$B$9,MOD($C937,'Project Description'!$B$9)),"")</f>
        <v/>
      </c>
      <c r="G937" s="0" t="str">
        <f aca="false">IF($A937&lt;&gt;"",IF(MOD($D937,'Project Description'!$B$7)=0,'Project Description'!$B$7,MOD($D937,'Project Description'!$B$7)),"")</f>
        <v/>
      </c>
      <c r="H937" s="0" t="str">
        <f aca="false">IF($A937&lt;&gt;"",IF(MOD($D937,'Project Description'!$B$8)=0,'Project Description'!$B$8,MOD($D937,'Project Description'!$B$8)),"")</f>
        <v/>
      </c>
      <c r="I937" s="0" t="str">
        <f aca="false">IF($A937&lt;&gt;"",ROUNDUP($C937/'Project Description'!$B$9,0),"")</f>
        <v/>
      </c>
      <c r="J937" s="0" t="str">
        <f aca="false">IF($A937&lt;&gt;"",IF(MOD($A937,'Project Description'!$B$19)=0,'Project Description'!$B$19,MOD($A937,'Project Description'!$B$19)),"")</f>
        <v/>
      </c>
      <c r="K937" s="16" t="str">
        <f aca="false">IF($A937&lt;&gt;"",ROUNDUP(D937/'Project Description'!$B$7,0),"")</f>
        <v/>
      </c>
      <c r="L937" s="0" t="str">
        <f aca="false">IF($A937&lt;&gt;"",(K937-1)*'Project Description'!$B$17+I937,"")</f>
        <v/>
      </c>
      <c r="M937" s="0" t="str">
        <f aca="false">IF($A937&lt;&gt;"",($G937-1)*'Project Description'!$B$9+$F937,"")</f>
        <v/>
      </c>
      <c r="N937" s="0" t="str">
        <f aca="false">IF($A937&lt;&gt;"",IF(VLOOKUP($B937,LineNames!$A$2:$C$111,3,0)="Yes",1,0),"")</f>
        <v/>
      </c>
      <c r="O937" s="0" t="str">
        <f aca="false">IF($A937&lt;&gt;"",($H937-1)*'Project Description'!$B$10+$C937,"")</f>
        <v/>
      </c>
    </row>
    <row collapsed="false" customFormat="false" customHeight="true" hidden="false" ht="13.3" outlineLevel="0" r="938">
      <c r="A938" s="0" t="str">
        <f aca="false">IF(d110cc_csv!$A938&lt;&gt;"",d110cc_csv!$A938,"")</f>
        <v/>
      </c>
      <c r="B938" s="0" t="str">
        <f aca="false">IF($A938&lt;&gt;"",d110cc_csv!$C938,"")</f>
        <v/>
      </c>
      <c r="C938" s="0" t="str">
        <f aca="false">IF($A938&lt;&gt;"",d110cc_csv!$D938,"")</f>
        <v/>
      </c>
      <c r="D938" s="0" t="str">
        <f aca="false">IF($A938&lt;&gt;"",d110cc_csv!$E938,"")</f>
        <v/>
      </c>
      <c r="E938" s="0" t="str">
        <f aca="false">IF($A938&lt;&gt;"",d110cc_csv!$F938,"")</f>
        <v/>
      </c>
      <c r="F938" s="0" t="str">
        <f aca="false">IF($A938&lt;&gt;"",IF(MOD($C938,'Project Description'!$B$9)=0,'Project Description'!$B$9,MOD($C938,'Project Description'!$B$9)),"")</f>
        <v/>
      </c>
      <c r="G938" s="0" t="str">
        <f aca="false">IF($A938&lt;&gt;"",IF(MOD($D938,'Project Description'!$B$7)=0,'Project Description'!$B$7,MOD($D938,'Project Description'!$B$7)),"")</f>
        <v/>
      </c>
      <c r="H938" s="0" t="str">
        <f aca="false">IF($A938&lt;&gt;"",IF(MOD($D938,'Project Description'!$B$8)=0,'Project Description'!$B$8,MOD($D938,'Project Description'!$B$8)),"")</f>
        <v/>
      </c>
      <c r="I938" s="0" t="str">
        <f aca="false">IF($A938&lt;&gt;"",ROUNDUP($C938/'Project Description'!$B$9,0),"")</f>
        <v/>
      </c>
      <c r="J938" s="0" t="str">
        <f aca="false">IF($A938&lt;&gt;"",IF(MOD($A938,'Project Description'!$B$19)=0,'Project Description'!$B$19,MOD($A938,'Project Description'!$B$19)),"")</f>
        <v/>
      </c>
      <c r="K938" s="16" t="str">
        <f aca="false">IF($A938&lt;&gt;"",ROUNDUP(D938/'Project Description'!$B$7,0),"")</f>
        <v/>
      </c>
      <c r="L938" s="0" t="str">
        <f aca="false">IF($A938&lt;&gt;"",(K938-1)*'Project Description'!$B$17+I938,"")</f>
        <v/>
      </c>
      <c r="M938" s="0" t="str">
        <f aca="false">IF($A938&lt;&gt;"",($G938-1)*'Project Description'!$B$9+$F938,"")</f>
        <v/>
      </c>
      <c r="N938" s="0" t="str">
        <f aca="false">IF($A938&lt;&gt;"",IF(VLOOKUP($B938,LineNames!$A$2:$C$111,3,0)="Yes",1,0),"")</f>
        <v/>
      </c>
      <c r="O938" s="0" t="str">
        <f aca="false">IF($A938&lt;&gt;"",($H938-1)*'Project Description'!$B$10+$C938,"")</f>
        <v/>
      </c>
    </row>
    <row collapsed="false" customFormat="false" customHeight="true" hidden="false" ht="13.3" outlineLevel="0" r="939">
      <c r="A939" s="0" t="str">
        <f aca="false">IF(d110cc_csv!$A939&lt;&gt;"",d110cc_csv!$A939,"")</f>
        <v/>
      </c>
      <c r="B939" s="0" t="str">
        <f aca="false">IF($A939&lt;&gt;"",d110cc_csv!$C939,"")</f>
        <v/>
      </c>
      <c r="C939" s="0" t="str">
        <f aca="false">IF($A939&lt;&gt;"",d110cc_csv!$D939,"")</f>
        <v/>
      </c>
      <c r="D939" s="0" t="str">
        <f aca="false">IF($A939&lt;&gt;"",d110cc_csv!$E939,"")</f>
        <v/>
      </c>
      <c r="E939" s="0" t="str">
        <f aca="false">IF($A939&lt;&gt;"",d110cc_csv!$F939,"")</f>
        <v/>
      </c>
      <c r="F939" s="0" t="str">
        <f aca="false">IF($A939&lt;&gt;"",IF(MOD($C939,'Project Description'!$B$9)=0,'Project Description'!$B$9,MOD($C939,'Project Description'!$B$9)),"")</f>
        <v/>
      </c>
      <c r="G939" s="0" t="str">
        <f aca="false">IF($A939&lt;&gt;"",IF(MOD($D939,'Project Description'!$B$7)=0,'Project Description'!$B$7,MOD($D939,'Project Description'!$B$7)),"")</f>
        <v/>
      </c>
      <c r="H939" s="0" t="str">
        <f aca="false">IF($A939&lt;&gt;"",IF(MOD($D939,'Project Description'!$B$8)=0,'Project Description'!$B$8,MOD($D939,'Project Description'!$B$8)),"")</f>
        <v/>
      </c>
      <c r="I939" s="0" t="str">
        <f aca="false">IF($A939&lt;&gt;"",ROUNDUP($C939/'Project Description'!$B$9,0),"")</f>
        <v/>
      </c>
      <c r="J939" s="0" t="str">
        <f aca="false">IF($A939&lt;&gt;"",IF(MOD($A939,'Project Description'!$B$19)=0,'Project Description'!$B$19,MOD($A939,'Project Description'!$B$19)),"")</f>
        <v/>
      </c>
      <c r="K939" s="16" t="str">
        <f aca="false">IF($A939&lt;&gt;"",ROUNDUP(D939/'Project Description'!$B$7,0),"")</f>
        <v/>
      </c>
      <c r="L939" s="0" t="str">
        <f aca="false">IF($A939&lt;&gt;"",(K939-1)*'Project Description'!$B$17+I939,"")</f>
        <v/>
      </c>
      <c r="M939" s="0" t="str">
        <f aca="false">IF($A939&lt;&gt;"",($G939-1)*'Project Description'!$B$9+$F939,"")</f>
        <v/>
      </c>
      <c r="N939" s="0" t="str">
        <f aca="false">IF($A939&lt;&gt;"",IF(VLOOKUP($B939,LineNames!$A$2:$C$111,3,0)="Yes",1,0),"")</f>
        <v/>
      </c>
      <c r="O939" s="0" t="str">
        <f aca="false">IF($A939&lt;&gt;"",($H939-1)*'Project Description'!$B$10+$C939,"")</f>
        <v/>
      </c>
    </row>
    <row collapsed="false" customFormat="false" customHeight="true" hidden="false" ht="13.3" outlineLevel="0" r="940">
      <c r="A940" s="0" t="str">
        <f aca="false">IF(d110cc_csv!$A940&lt;&gt;"",d110cc_csv!$A940,"")</f>
        <v/>
      </c>
      <c r="B940" s="0" t="str">
        <f aca="false">IF($A940&lt;&gt;"",d110cc_csv!$C940,"")</f>
        <v/>
      </c>
      <c r="C940" s="0" t="str">
        <f aca="false">IF($A940&lt;&gt;"",d110cc_csv!$D940,"")</f>
        <v/>
      </c>
      <c r="D940" s="0" t="str">
        <f aca="false">IF($A940&lt;&gt;"",d110cc_csv!$E940,"")</f>
        <v/>
      </c>
      <c r="E940" s="0" t="str">
        <f aca="false">IF($A940&lt;&gt;"",d110cc_csv!$F940,"")</f>
        <v/>
      </c>
      <c r="F940" s="0" t="str">
        <f aca="false">IF($A940&lt;&gt;"",IF(MOD($C940,'Project Description'!$B$9)=0,'Project Description'!$B$9,MOD($C940,'Project Description'!$B$9)),"")</f>
        <v/>
      </c>
      <c r="G940" s="0" t="str">
        <f aca="false">IF($A940&lt;&gt;"",IF(MOD($D940,'Project Description'!$B$7)=0,'Project Description'!$B$7,MOD($D940,'Project Description'!$B$7)),"")</f>
        <v/>
      </c>
      <c r="H940" s="0" t="str">
        <f aca="false">IF($A940&lt;&gt;"",IF(MOD($D940,'Project Description'!$B$8)=0,'Project Description'!$B$8,MOD($D940,'Project Description'!$B$8)),"")</f>
        <v/>
      </c>
      <c r="I940" s="0" t="str">
        <f aca="false">IF($A940&lt;&gt;"",ROUNDUP($C940/'Project Description'!$B$9,0),"")</f>
        <v/>
      </c>
      <c r="J940" s="0" t="str">
        <f aca="false">IF($A940&lt;&gt;"",IF(MOD($A940,'Project Description'!$B$19)=0,'Project Description'!$B$19,MOD($A940,'Project Description'!$B$19)),"")</f>
        <v/>
      </c>
      <c r="K940" s="16" t="str">
        <f aca="false">IF($A940&lt;&gt;"",ROUNDUP(D940/'Project Description'!$B$7,0),"")</f>
        <v/>
      </c>
      <c r="L940" s="0" t="str">
        <f aca="false">IF($A940&lt;&gt;"",(K940-1)*'Project Description'!$B$17+I940,"")</f>
        <v/>
      </c>
      <c r="M940" s="0" t="str">
        <f aca="false">IF($A940&lt;&gt;"",($G940-1)*'Project Description'!$B$9+$F940,"")</f>
        <v/>
      </c>
      <c r="N940" s="0" t="str">
        <f aca="false">IF($A940&lt;&gt;"",IF(VLOOKUP($B940,LineNames!$A$2:$C$111,3,0)="Yes",1,0),"")</f>
        <v/>
      </c>
      <c r="O940" s="0" t="str">
        <f aca="false">IF($A940&lt;&gt;"",($H940-1)*'Project Description'!$B$10+$C940,"")</f>
        <v/>
      </c>
    </row>
    <row collapsed="false" customFormat="false" customHeight="true" hidden="false" ht="13.3" outlineLevel="0" r="941">
      <c r="A941" s="0" t="str">
        <f aca="false">IF(d110cc_csv!$A941&lt;&gt;"",d110cc_csv!$A941,"")</f>
        <v/>
      </c>
      <c r="B941" s="0" t="str">
        <f aca="false">IF($A941&lt;&gt;"",d110cc_csv!$C941,"")</f>
        <v/>
      </c>
      <c r="C941" s="0" t="str">
        <f aca="false">IF($A941&lt;&gt;"",d110cc_csv!$D941,"")</f>
        <v/>
      </c>
      <c r="D941" s="0" t="str">
        <f aca="false">IF($A941&lt;&gt;"",d110cc_csv!$E941,"")</f>
        <v/>
      </c>
      <c r="E941" s="0" t="str">
        <f aca="false">IF($A941&lt;&gt;"",d110cc_csv!$F941,"")</f>
        <v/>
      </c>
      <c r="F941" s="0" t="str">
        <f aca="false">IF($A941&lt;&gt;"",IF(MOD($C941,'Project Description'!$B$9)=0,'Project Description'!$B$9,MOD($C941,'Project Description'!$B$9)),"")</f>
        <v/>
      </c>
      <c r="G941" s="0" t="str">
        <f aca="false">IF($A941&lt;&gt;"",IF(MOD($D941,'Project Description'!$B$7)=0,'Project Description'!$B$7,MOD($D941,'Project Description'!$B$7)),"")</f>
        <v/>
      </c>
      <c r="H941" s="0" t="str">
        <f aca="false">IF($A941&lt;&gt;"",IF(MOD($D941,'Project Description'!$B$8)=0,'Project Description'!$B$8,MOD($D941,'Project Description'!$B$8)),"")</f>
        <v/>
      </c>
      <c r="I941" s="0" t="str">
        <f aca="false">IF($A941&lt;&gt;"",ROUNDUP($C941/'Project Description'!$B$9,0),"")</f>
        <v/>
      </c>
      <c r="J941" s="0" t="str">
        <f aca="false">IF($A941&lt;&gt;"",IF(MOD($A941,'Project Description'!$B$19)=0,'Project Description'!$B$19,MOD($A941,'Project Description'!$B$19)),"")</f>
        <v/>
      </c>
      <c r="K941" s="16" t="str">
        <f aca="false">IF($A941&lt;&gt;"",ROUNDUP(D941/'Project Description'!$B$7,0),"")</f>
        <v/>
      </c>
      <c r="L941" s="0" t="str">
        <f aca="false">IF($A941&lt;&gt;"",(K941-1)*'Project Description'!$B$17+I941,"")</f>
        <v/>
      </c>
      <c r="M941" s="0" t="str">
        <f aca="false">IF($A941&lt;&gt;"",($G941-1)*'Project Description'!$B$9+$F941,"")</f>
        <v/>
      </c>
      <c r="N941" s="0" t="str">
        <f aca="false">IF($A941&lt;&gt;"",IF(VLOOKUP($B941,LineNames!$A$2:$C$111,3,0)="Yes",1,0),"")</f>
        <v/>
      </c>
      <c r="O941" s="0" t="str">
        <f aca="false">IF($A941&lt;&gt;"",($H941-1)*'Project Description'!$B$10+$C941,"")</f>
        <v/>
      </c>
    </row>
    <row collapsed="false" customFormat="false" customHeight="true" hidden="false" ht="13.3" outlineLevel="0" r="942">
      <c r="A942" s="0" t="str">
        <f aca="false">IF(d110cc_csv!$A942&lt;&gt;"",d110cc_csv!$A942,"")</f>
        <v/>
      </c>
      <c r="B942" s="0" t="str">
        <f aca="false">IF($A942&lt;&gt;"",d110cc_csv!$C942,"")</f>
        <v/>
      </c>
      <c r="C942" s="0" t="str">
        <f aca="false">IF($A942&lt;&gt;"",d110cc_csv!$D942,"")</f>
        <v/>
      </c>
      <c r="D942" s="0" t="str">
        <f aca="false">IF($A942&lt;&gt;"",d110cc_csv!$E942,"")</f>
        <v/>
      </c>
      <c r="E942" s="0" t="str">
        <f aca="false">IF($A942&lt;&gt;"",d110cc_csv!$F942,"")</f>
        <v/>
      </c>
      <c r="F942" s="0" t="str">
        <f aca="false">IF($A942&lt;&gt;"",IF(MOD($C942,'Project Description'!$B$9)=0,'Project Description'!$B$9,MOD($C942,'Project Description'!$B$9)),"")</f>
        <v/>
      </c>
      <c r="G942" s="0" t="str">
        <f aca="false">IF($A942&lt;&gt;"",IF(MOD($D942,'Project Description'!$B$7)=0,'Project Description'!$B$7,MOD($D942,'Project Description'!$B$7)),"")</f>
        <v/>
      </c>
      <c r="H942" s="0" t="str">
        <f aca="false">IF($A942&lt;&gt;"",IF(MOD($D942,'Project Description'!$B$8)=0,'Project Description'!$B$8,MOD($D942,'Project Description'!$B$8)),"")</f>
        <v/>
      </c>
      <c r="I942" s="0" t="str">
        <f aca="false">IF($A942&lt;&gt;"",ROUNDUP($C942/'Project Description'!$B$9,0),"")</f>
        <v/>
      </c>
      <c r="J942" s="0" t="str">
        <f aca="false">IF($A942&lt;&gt;"",IF(MOD($A942,'Project Description'!$B$19)=0,'Project Description'!$B$19,MOD($A942,'Project Description'!$B$19)),"")</f>
        <v/>
      </c>
      <c r="K942" s="16" t="str">
        <f aca="false">IF($A942&lt;&gt;"",ROUNDUP(D942/'Project Description'!$B$7,0),"")</f>
        <v/>
      </c>
      <c r="L942" s="0" t="str">
        <f aca="false">IF($A942&lt;&gt;"",(K942-1)*'Project Description'!$B$17+I942,"")</f>
        <v/>
      </c>
      <c r="M942" s="0" t="str">
        <f aca="false">IF($A942&lt;&gt;"",($G942-1)*'Project Description'!$B$9+$F942,"")</f>
        <v/>
      </c>
      <c r="N942" s="0" t="str">
        <f aca="false">IF($A942&lt;&gt;"",IF(VLOOKUP($B942,LineNames!$A$2:$C$111,3,0)="Yes",1,0),"")</f>
        <v/>
      </c>
      <c r="O942" s="0" t="str">
        <f aca="false">IF($A942&lt;&gt;"",($H942-1)*'Project Description'!$B$10+$C942,"")</f>
        <v/>
      </c>
    </row>
    <row collapsed="false" customFormat="false" customHeight="true" hidden="false" ht="13.3" outlineLevel="0" r="943">
      <c r="A943" s="0" t="str">
        <f aca="false">IF(d110cc_csv!$A943&lt;&gt;"",d110cc_csv!$A943,"")</f>
        <v/>
      </c>
      <c r="B943" s="0" t="str">
        <f aca="false">IF($A943&lt;&gt;"",d110cc_csv!$C943,"")</f>
        <v/>
      </c>
      <c r="C943" s="0" t="str">
        <f aca="false">IF($A943&lt;&gt;"",d110cc_csv!$D943,"")</f>
        <v/>
      </c>
      <c r="D943" s="0" t="str">
        <f aca="false">IF($A943&lt;&gt;"",d110cc_csv!$E943,"")</f>
        <v/>
      </c>
      <c r="E943" s="0" t="str">
        <f aca="false">IF($A943&lt;&gt;"",d110cc_csv!$F943,"")</f>
        <v/>
      </c>
      <c r="F943" s="0" t="str">
        <f aca="false">IF($A943&lt;&gt;"",IF(MOD($C943,'Project Description'!$B$9)=0,'Project Description'!$B$9,MOD($C943,'Project Description'!$B$9)),"")</f>
        <v/>
      </c>
      <c r="G943" s="0" t="str">
        <f aca="false">IF($A943&lt;&gt;"",IF(MOD($D943,'Project Description'!$B$7)=0,'Project Description'!$B$7,MOD($D943,'Project Description'!$B$7)),"")</f>
        <v/>
      </c>
      <c r="H943" s="0" t="str">
        <f aca="false">IF($A943&lt;&gt;"",IF(MOD($D943,'Project Description'!$B$8)=0,'Project Description'!$B$8,MOD($D943,'Project Description'!$B$8)),"")</f>
        <v/>
      </c>
      <c r="I943" s="0" t="str">
        <f aca="false">IF($A943&lt;&gt;"",ROUNDUP($C943/'Project Description'!$B$9,0),"")</f>
        <v/>
      </c>
      <c r="J943" s="0" t="str">
        <f aca="false">IF($A943&lt;&gt;"",IF(MOD($A943,'Project Description'!$B$19)=0,'Project Description'!$B$19,MOD($A943,'Project Description'!$B$19)),"")</f>
        <v/>
      </c>
      <c r="K943" s="16" t="str">
        <f aca="false">IF($A943&lt;&gt;"",ROUNDUP(D943/'Project Description'!$B$7,0),"")</f>
        <v/>
      </c>
      <c r="L943" s="0" t="str">
        <f aca="false">IF($A943&lt;&gt;"",(K943-1)*'Project Description'!$B$17+I943,"")</f>
        <v/>
      </c>
      <c r="M943" s="0" t="str">
        <f aca="false">IF($A943&lt;&gt;"",($G943-1)*'Project Description'!$B$9+$F943,"")</f>
        <v/>
      </c>
      <c r="N943" s="0" t="str">
        <f aca="false">IF($A943&lt;&gt;"",IF(VLOOKUP($B943,LineNames!$A$2:$C$111,3,0)="Yes",1,0),"")</f>
        <v/>
      </c>
      <c r="O943" s="0" t="str">
        <f aca="false">IF($A943&lt;&gt;"",($H943-1)*'Project Description'!$B$10+$C943,"")</f>
        <v/>
      </c>
    </row>
    <row collapsed="false" customFormat="false" customHeight="true" hidden="false" ht="13.3" outlineLevel="0" r="944">
      <c r="A944" s="0" t="str">
        <f aca="false">IF(d110cc_csv!$A944&lt;&gt;"",d110cc_csv!$A944,"")</f>
        <v/>
      </c>
      <c r="B944" s="0" t="str">
        <f aca="false">IF($A944&lt;&gt;"",d110cc_csv!$C944,"")</f>
        <v/>
      </c>
      <c r="C944" s="0" t="str">
        <f aca="false">IF($A944&lt;&gt;"",d110cc_csv!$D944,"")</f>
        <v/>
      </c>
      <c r="D944" s="0" t="str">
        <f aca="false">IF($A944&lt;&gt;"",d110cc_csv!$E944,"")</f>
        <v/>
      </c>
      <c r="E944" s="0" t="str">
        <f aca="false">IF($A944&lt;&gt;"",d110cc_csv!$F944,"")</f>
        <v/>
      </c>
      <c r="F944" s="0" t="str">
        <f aca="false">IF($A944&lt;&gt;"",IF(MOD($C944,'Project Description'!$B$9)=0,'Project Description'!$B$9,MOD($C944,'Project Description'!$B$9)),"")</f>
        <v/>
      </c>
      <c r="G944" s="0" t="str">
        <f aca="false">IF($A944&lt;&gt;"",IF(MOD($D944,'Project Description'!$B$7)=0,'Project Description'!$B$7,MOD($D944,'Project Description'!$B$7)),"")</f>
        <v/>
      </c>
      <c r="H944" s="0" t="str">
        <f aca="false">IF($A944&lt;&gt;"",IF(MOD($D944,'Project Description'!$B$8)=0,'Project Description'!$B$8,MOD($D944,'Project Description'!$B$8)),"")</f>
        <v/>
      </c>
      <c r="I944" s="0" t="str">
        <f aca="false">IF($A944&lt;&gt;"",ROUNDUP($C944/'Project Description'!$B$9,0),"")</f>
        <v/>
      </c>
      <c r="J944" s="0" t="str">
        <f aca="false">IF($A944&lt;&gt;"",IF(MOD($A944,'Project Description'!$B$19)=0,'Project Description'!$B$19,MOD($A944,'Project Description'!$B$19)),"")</f>
        <v/>
      </c>
      <c r="K944" s="16" t="str">
        <f aca="false">IF($A944&lt;&gt;"",ROUNDUP(D944/'Project Description'!$B$7,0),"")</f>
        <v/>
      </c>
      <c r="L944" s="0" t="str">
        <f aca="false">IF($A944&lt;&gt;"",(K944-1)*'Project Description'!$B$17+I944,"")</f>
        <v/>
      </c>
      <c r="M944" s="0" t="str">
        <f aca="false">IF($A944&lt;&gt;"",($G944-1)*'Project Description'!$B$9+$F944,"")</f>
        <v/>
      </c>
      <c r="N944" s="0" t="str">
        <f aca="false">IF($A944&lt;&gt;"",IF(VLOOKUP($B944,LineNames!$A$2:$C$111,3,0)="Yes",1,0),"")</f>
        <v/>
      </c>
      <c r="O944" s="0" t="str">
        <f aca="false">IF($A944&lt;&gt;"",($H944-1)*'Project Description'!$B$10+$C944,"")</f>
        <v/>
      </c>
    </row>
    <row collapsed="false" customFormat="false" customHeight="true" hidden="false" ht="13.3" outlineLevel="0" r="945">
      <c r="A945" s="0" t="str">
        <f aca="false">IF(d110cc_csv!$A945&lt;&gt;"",d110cc_csv!$A945,"")</f>
        <v/>
      </c>
      <c r="B945" s="0" t="str">
        <f aca="false">IF($A945&lt;&gt;"",d110cc_csv!$C945,"")</f>
        <v/>
      </c>
      <c r="C945" s="0" t="str">
        <f aca="false">IF($A945&lt;&gt;"",d110cc_csv!$D945,"")</f>
        <v/>
      </c>
      <c r="D945" s="0" t="str">
        <f aca="false">IF($A945&lt;&gt;"",d110cc_csv!$E945,"")</f>
        <v/>
      </c>
      <c r="E945" s="0" t="str">
        <f aca="false">IF($A945&lt;&gt;"",d110cc_csv!$F945,"")</f>
        <v/>
      </c>
      <c r="F945" s="0" t="str">
        <f aca="false">IF($A945&lt;&gt;"",IF(MOD($C945,'Project Description'!$B$9)=0,'Project Description'!$B$9,MOD($C945,'Project Description'!$B$9)),"")</f>
        <v/>
      </c>
      <c r="G945" s="0" t="str">
        <f aca="false">IF($A945&lt;&gt;"",IF(MOD($D945,'Project Description'!$B$7)=0,'Project Description'!$B$7,MOD($D945,'Project Description'!$B$7)),"")</f>
        <v/>
      </c>
      <c r="H945" s="0" t="str">
        <f aca="false">IF($A945&lt;&gt;"",IF(MOD($D945,'Project Description'!$B$8)=0,'Project Description'!$B$8,MOD($D945,'Project Description'!$B$8)),"")</f>
        <v/>
      </c>
      <c r="I945" s="0" t="str">
        <f aca="false">IF($A945&lt;&gt;"",ROUNDUP($C945/'Project Description'!$B$9,0),"")</f>
        <v/>
      </c>
      <c r="J945" s="0" t="str">
        <f aca="false">IF($A945&lt;&gt;"",IF(MOD($A945,'Project Description'!$B$19)=0,'Project Description'!$B$19,MOD($A945,'Project Description'!$B$19)),"")</f>
        <v/>
      </c>
      <c r="K945" s="16" t="str">
        <f aca="false">IF($A945&lt;&gt;"",ROUNDUP(D945/'Project Description'!$B$7,0),"")</f>
        <v/>
      </c>
      <c r="L945" s="0" t="str">
        <f aca="false">IF($A945&lt;&gt;"",(K945-1)*'Project Description'!$B$17+I945,"")</f>
        <v/>
      </c>
      <c r="M945" s="0" t="str">
        <f aca="false">IF($A945&lt;&gt;"",($G945-1)*'Project Description'!$B$9+$F945,"")</f>
        <v/>
      </c>
      <c r="N945" s="0" t="str">
        <f aca="false">IF($A945&lt;&gt;"",IF(VLOOKUP($B945,LineNames!$A$2:$C$111,3,0)="Yes",1,0),"")</f>
        <v/>
      </c>
      <c r="O945" s="0" t="str">
        <f aca="false">IF($A945&lt;&gt;"",($H945-1)*'Project Description'!$B$10+$C945,"")</f>
        <v/>
      </c>
    </row>
    <row collapsed="false" customFormat="false" customHeight="true" hidden="false" ht="13.3" outlineLevel="0" r="946">
      <c r="A946" s="0" t="str">
        <f aca="false">IF(d110cc_csv!$A946&lt;&gt;"",d110cc_csv!$A946,"")</f>
        <v/>
      </c>
      <c r="B946" s="0" t="str">
        <f aca="false">IF($A946&lt;&gt;"",d110cc_csv!$C946,"")</f>
        <v/>
      </c>
      <c r="C946" s="0" t="str">
        <f aca="false">IF($A946&lt;&gt;"",d110cc_csv!$D946,"")</f>
        <v/>
      </c>
      <c r="D946" s="0" t="str">
        <f aca="false">IF($A946&lt;&gt;"",d110cc_csv!$E946,"")</f>
        <v/>
      </c>
      <c r="E946" s="0" t="str">
        <f aca="false">IF($A946&lt;&gt;"",d110cc_csv!$F946,"")</f>
        <v/>
      </c>
      <c r="F946" s="0" t="str">
        <f aca="false">IF($A946&lt;&gt;"",IF(MOD($C946,'Project Description'!$B$9)=0,'Project Description'!$B$9,MOD($C946,'Project Description'!$B$9)),"")</f>
        <v/>
      </c>
      <c r="G946" s="0" t="str">
        <f aca="false">IF($A946&lt;&gt;"",IF(MOD($D946,'Project Description'!$B$7)=0,'Project Description'!$B$7,MOD($D946,'Project Description'!$B$7)),"")</f>
        <v/>
      </c>
      <c r="H946" s="0" t="str">
        <f aca="false">IF($A946&lt;&gt;"",IF(MOD($D946,'Project Description'!$B$8)=0,'Project Description'!$B$8,MOD($D946,'Project Description'!$B$8)),"")</f>
        <v/>
      </c>
      <c r="I946" s="0" t="str">
        <f aca="false">IF($A946&lt;&gt;"",ROUNDUP($C946/'Project Description'!$B$9,0),"")</f>
        <v/>
      </c>
      <c r="J946" s="0" t="str">
        <f aca="false">IF($A946&lt;&gt;"",IF(MOD($A946,'Project Description'!$B$19)=0,'Project Description'!$B$19,MOD($A946,'Project Description'!$B$19)),"")</f>
        <v/>
      </c>
      <c r="K946" s="16" t="str">
        <f aca="false">IF($A946&lt;&gt;"",ROUNDUP(D946/'Project Description'!$B$7,0),"")</f>
        <v/>
      </c>
      <c r="L946" s="0" t="str">
        <f aca="false">IF($A946&lt;&gt;"",(K946-1)*'Project Description'!$B$17+I946,"")</f>
        <v/>
      </c>
      <c r="M946" s="0" t="str">
        <f aca="false">IF($A946&lt;&gt;"",($G946-1)*'Project Description'!$B$9+$F946,"")</f>
        <v/>
      </c>
      <c r="N946" s="0" t="str">
        <f aca="false">IF($A946&lt;&gt;"",IF(VLOOKUP($B946,LineNames!$A$2:$C$111,3,0)="Yes",1,0),"")</f>
        <v/>
      </c>
      <c r="O946" s="0" t="str">
        <f aca="false">IF($A946&lt;&gt;"",($H946-1)*'Project Description'!$B$10+$C946,"")</f>
        <v/>
      </c>
    </row>
    <row collapsed="false" customFormat="false" customHeight="true" hidden="false" ht="13.3" outlineLevel="0" r="947">
      <c r="A947" s="0" t="str">
        <f aca="false">IF(d110cc_csv!$A947&lt;&gt;"",d110cc_csv!$A947,"")</f>
        <v/>
      </c>
      <c r="B947" s="0" t="str">
        <f aca="false">IF($A947&lt;&gt;"",d110cc_csv!$C947,"")</f>
        <v/>
      </c>
      <c r="C947" s="0" t="str">
        <f aca="false">IF($A947&lt;&gt;"",d110cc_csv!$D947,"")</f>
        <v/>
      </c>
      <c r="D947" s="0" t="str">
        <f aca="false">IF($A947&lt;&gt;"",d110cc_csv!$E947,"")</f>
        <v/>
      </c>
      <c r="E947" s="0" t="str">
        <f aca="false">IF($A947&lt;&gt;"",d110cc_csv!$F947,"")</f>
        <v/>
      </c>
      <c r="F947" s="0" t="str">
        <f aca="false">IF($A947&lt;&gt;"",IF(MOD($C947,'Project Description'!$B$9)=0,'Project Description'!$B$9,MOD($C947,'Project Description'!$B$9)),"")</f>
        <v/>
      </c>
      <c r="G947" s="0" t="str">
        <f aca="false">IF($A947&lt;&gt;"",IF(MOD($D947,'Project Description'!$B$7)=0,'Project Description'!$B$7,MOD($D947,'Project Description'!$B$7)),"")</f>
        <v/>
      </c>
      <c r="H947" s="0" t="str">
        <f aca="false">IF($A947&lt;&gt;"",IF(MOD($D947,'Project Description'!$B$8)=0,'Project Description'!$B$8,MOD($D947,'Project Description'!$B$8)),"")</f>
        <v/>
      </c>
      <c r="I947" s="0" t="str">
        <f aca="false">IF($A947&lt;&gt;"",ROUNDUP($C947/'Project Description'!$B$9,0),"")</f>
        <v/>
      </c>
      <c r="J947" s="0" t="str">
        <f aca="false">IF($A947&lt;&gt;"",IF(MOD($A947,'Project Description'!$B$19)=0,'Project Description'!$B$19,MOD($A947,'Project Description'!$B$19)),"")</f>
        <v/>
      </c>
      <c r="K947" s="16" t="str">
        <f aca="false">IF($A947&lt;&gt;"",ROUNDUP(D947/'Project Description'!$B$7,0),"")</f>
        <v/>
      </c>
      <c r="L947" s="0" t="str">
        <f aca="false">IF($A947&lt;&gt;"",(K947-1)*'Project Description'!$B$17+I947,"")</f>
        <v/>
      </c>
      <c r="M947" s="0" t="str">
        <f aca="false">IF($A947&lt;&gt;"",($G947-1)*'Project Description'!$B$9+$F947,"")</f>
        <v/>
      </c>
      <c r="N947" s="0" t="str">
        <f aca="false">IF($A947&lt;&gt;"",IF(VLOOKUP($B947,LineNames!$A$2:$C$111,3,0)="Yes",1,0),"")</f>
        <v/>
      </c>
      <c r="O947" s="0" t="str">
        <f aca="false">IF($A947&lt;&gt;"",($H947-1)*'Project Description'!$B$10+$C947,"")</f>
        <v/>
      </c>
    </row>
    <row collapsed="false" customFormat="false" customHeight="true" hidden="false" ht="13.3" outlineLevel="0" r="948">
      <c r="A948" s="0" t="str">
        <f aca="false">IF(d110cc_csv!$A948&lt;&gt;"",d110cc_csv!$A948,"")</f>
        <v/>
      </c>
      <c r="B948" s="0" t="str">
        <f aca="false">IF($A948&lt;&gt;"",d110cc_csv!$C948,"")</f>
        <v/>
      </c>
      <c r="C948" s="0" t="str">
        <f aca="false">IF($A948&lt;&gt;"",d110cc_csv!$D948,"")</f>
        <v/>
      </c>
      <c r="D948" s="0" t="str">
        <f aca="false">IF($A948&lt;&gt;"",d110cc_csv!$E948,"")</f>
        <v/>
      </c>
      <c r="E948" s="0" t="str">
        <f aca="false">IF($A948&lt;&gt;"",d110cc_csv!$F948,"")</f>
        <v/>
      </c>
      <c r="F948" s="0" t="str">
        <f aca="false">IF($A948&lt;&gt;"",IF(MOD($C948,'Project Description'!$B$9)=0,'Project Description'!$B$9,MOD($C948,'Project Description'!$B$9)),"")</f>
        <v/>
      </c>
      <c r="G948" s="0" t="str">
        <f aca="false">IF($A948&lt;&gt;"",IF(MOD($D948,'Project Description'!$B$7)=0,'Project Description'!$B$7,MOD($D948,'Project Description'!$B$7)),"")</f>
        <v/>
      </c>
      <c r="H948" s="0" t="str">
        <f aca="false">IF($A948&lt;&gt;"",IF(MOD($D948,'Project Description'!$B$8)=0,'Project Description'!$B$8,MOD($D948,'Project Description'!$B$8)),"")</f>
        <v/>
      </c>
      <c r="I948" s="0" t="str">
        <f aca="false">IF($A948&lt;&gt;"",ROUNDUP($C948/'Project Description'!$B$9,0),"")</f>
        <v/>
      </c>
      <c r="J948" s="0" t="str">
        <f aca="false">IF($A948&lt;&gt;"",IF(MOD($A948,'Project Description'!$B$19)=0,'Project Description'!$B$19,MOD($A948,'Project Description'!$B$19)),"")</f>
        <v/>
      </c>
      <c r="K948" s="16" t="str">
        <f aca="false">IF($A948&lt;&gt;"",ROUNDUP(D948/'Project Description'!$B$7,0),"")</f>
        <v/>
      </c>
      <c r="L948" s="0" t="str">
        <f aca="false">IF($A948&lt;&gt;"",(K948-1)*'Project Description'!$B$17+I948,"")</f>
        <v/>
      </c>
      <c r="M948" s="0" t="str">
        <f aca="false">IF($A948&lt;&gt;"",($G948-1)*'Project Description'!$B$9+$F948,"")</f>
        <v/>
      </c>
      <c r="N948" s="0" t="str">
        <f aca="false">IF($A948&lt;&gt;"",IF(VLOOKUP($B948,LineNames!$A$2:$C$111,3,0)="Yes",1,0),"")</f>
        <v/>
      </c>
      <c r="O948" s="0" t="str">
        <f aca="false">IF($A948&lt;&gt;"",($H948-1)*'Project Description'!$B$10+$C948,"")</f>
        <v/>
      </c>
    </row>
    <row collapsed="false" customFormat="false" customHeight="true" hidden="false" ht="13.3" outlineLevel="0" r="949">
      <c r="A949" s="0" t="str">
        <f aca="false">IF(d110cc_csv!$A949&lt;&gt;"",d110cc_csv!$A949,"")</f>
        <v/>
      </c>
      <c r="B949" s="0" t="str">
        <f aca="false">IF($A949&lt;&gt;"",d110cc_csv!$C949,"")</f>
        <v/>
      </c>
      <c r="C949" s="0" t="str">
        <f aca="false">IF($A949&lt;&gt;"",d110cc_csv!$D949,"")</f>
        <v/>
      </c>
      <c r="D949" s="0" t="str">
        <f aca="false">IF($A949&lt;&gt;"",d110cc_csv!$E949,"")</f>
        <v/>
      </c>
      <c r="E949" s="0" t="str">
        <f aca="false">IF($A949&lt;&gt;"",d110cc_csv!$F949,"")</f>
        <v/>
      </c>
      <c r="F949" s="0" t="str">
        <f aca="false">IF($A949&lt;&gt;"",IF(MOD($C949,'Project Description'!$B$9)=0,'Project Description'!$B$9,MOD($C949,'Project Description'!$B$9)),"")</f>
        <v/>
      </c>
      <c r="G949" s="0" t="str">
        <f aca="false">IF($A949&lt;&gt;"",IF(MOD($D949,'Project Description'!$B$7)=0,'Project Description'!$B$7,MOD($D949,'Project Description'!$B$7)),"")</f>
        <v/>
      </c>
      <c r="H949" s="0" t="str">
        <f aca="false">IF($A949&lt;&gt;"",IF(MOD($D949,'Project Description'!$B$8)=0,'Project Description'!$B$8,MOD($D949,'Project Description'!$B$8)),"")</f>
        <v/>
      </c>
      <c r="I949" s="0" t="str">
        <f aca="false">IF($A949&lt;&gt;"",ROUNDUP($C949/'Project Description'!$B$9,0),"")</f>
        <v/>
      </c>
      <c r="J949" s="0" t="str">
        <f aca="false">IF($A949&lt;&gt;"",IF(MOD($A949,'Project Description'!$B$19)=0,'Project Description'!$B$19,MOD($A949,'Project Description'!$B$19)),"")</f>
        <v/>
      </c>
      <c r="K949" s="16" t="str">
        <f aca="false">IF($A949&lt;&gt;"",ROUNDUP(D949/'Project Description'!$B$7,0),"")</f>
        <v/>
      </c>
      <c r="L949" s="0" t="str">
        <f aca="false">IF($A949&lt;&gt;"",(K949-1)*'Project Description'!$B$17+I949,"")</f>
        <v/>
      </c>
      <c r="M949" s="0" t="str">
        <f aca="false">IF($A949&lt;&gt;"",($G949-1)*'Project Description'!$B$9+$F949,"")</f>
        <v/>
      </c>
      <c r="N949" s="0" t="str">
        <f aca="false">IF($A949&lt;&gt;"",IF(VLOOKUP($B949,LineNames!$A$2:$C$111,3,0)="Yes",1,0),"")</f>
        <v/>
      </c>
      <c r="O949" s="0" t="str">
        <f aca="false">IF($A949&lt;&gt;"",($H949-1)*'Project Description'!$B$10+$C949,"")</f>
        <v/>
      </c>
    </row>
    <row collapsed="false" customFormat="false" customHeight="true" hidden="false" ht="13.3" outlineLevel="0" r="950">
      <c r="A950" s="0" t="str">
        <f aca="false">IF(d110cc_csv!$A950&lt;&gt;"",d110cc_csv!$A950,"")</f>
        <v/>
      </c>
      <c r="B950" s="0" t="str">
        <f aca="false">IF($A950&lt;&gt;"",d110cc_csv!$C950,"")</f>
        <v/>
      </c>
      <c r="C950" s="0" t="str">
        <f aca="false">IF($A950&lt;&gt;"",d110cc_csv!$D950,"")</f>
        <v/>
      </c>
      <c r="D950" s="0" t="str">
        <f aca="false">IF($A950&lt;&gt;"",d110cc_csv!$E950,"")</f>
        <v/>
      </c>
      <c r="E950" s="0" t="str">
        <f aca="false">IF($A950&lt;&gt;"",d110cc_csv!$F950,"")</f>
        <v/>
      </c>
      <c r="F950" s="0" t="str">
        <f aca="false">IF($A950&lt;&gt;"",IF(MOD($C950,'Project Description'!$B$9)=0,'Project Description'!$B$9,MOD($C950,'Project Description'!$B$9)),"")</f>
        <v/>
      </c>
      <c r="G950" s="0" t="str">
        <f aca="false">IF($A950&lt;&gt;"",IF(MOD($D950,'Project Description'!$B$7)=0,'Project Description'!$B$7,MOD($D950,'Project Description'!$B$7)),"")</f>
        <v/>
      </c>
      <c r="H950" s="0" t="str">
        <f aca="false">IF($A950&lt;&gt;"",IF(MOD($D950,'Project Description'!$B$8)=0,'Project Description'!$B$8,MOD($D950,'Project Description'!$B$8)),"")</f>
        <v/>
      </c>
      <c r="I950" s="0" t="str">
        <f aca="false">IF($A950&lt;&gt;"",ROUNDUP($C950/'Project Description'!$B$9,0),"")</f>
        <v/>
      </c>
      <c r="J950" s="0" t="str">
        <f aca="false">IF($A950&lt;&gt;"",IF(MOD($A950,'Project Description'!$B$19)=0,'Project Description'!$B$19,MOD($A950,'Project Description'!$B$19)),"")</f>
        <v/>
      </c>
      <c r="K950" s="16" t="str">
        <f aca="false">IF($A950&lt;&gt;"",ROUNDUP(D950/'Project Description'!$B$7,0),"")</f>
        <v/>
      </c>
      <c r="L950" s="0" t="str">
        <f aca="false">IF($A950&lt;&gt;"",(K950-1)*'Project Description'!$B$17+I950,"")</f>
        <v/>
      </c>
      <c r="M950" s="0" t="str">
        <f aca="false">IF($A950&lt;&gt;"",($G950-1)*'Project Description'!$B$9+$F950,"")</f>
        <v/>
      </c>
      <c r="N950" s="0" t="str">
        <f aca="false">IF($A950&lt;&gt;"",IF(VLOOKUP($B950,LineNames!$A$2:$C$111,3,0)="Yes",1,0),"")</f>
        <v/>
      </c>
      <c r="O950" s="0" t="str">
        <f aca="false">IF($A950&lt;&gt;"",($H950-1)*'Project Description'!$B$10+$C950,"")</f>
        <v/>
      </c>
    </row>
    <row collapsed="false" customFormat="false" customHeight="true" hidden="false" ht="13.3" outlineLevel="0" r="951">
      <c r="A951" s="0" t="str">
        <f aca="false">IF(d110cc_csv!$A951&lt;&gt;"",d110cc_csv!$A951,"")</f>
        <v/>
      </c>
      <c r="B951" s="0" t="str">
        <f aca="false">IF($A951&lt;&gt;"",d110cc_csv!$C951,"")</f>
        <v/>
      </c>
      <c r="C951" s="0" t="str">
        <f aca="false">IF($A951&lt;&gt;"",d110cc_csv!$D951,"")</f>
        <v/>
      </c>
      <c r="D951" s="0" t="str">
        <f aca="false">IF($A951&lt;&gt;"",d110cc_csv!$E951,"")</f>
        <v/>
      </c>
      <c r="E951" s="0" t="str">
        <f aca="false">IF($A951&lt;&gt;"",d110cc_csv!$F951,"")</f>
        <v/>
      </c>
      <c r="F951" s="0" t="str">
        <f aca="false">IF($A951&lt;&gt;"",IF(MOD($C951,'Project Description'!$B$9)=0,'Project Description'!$B$9,MOD($C951,'Project Description'!$B$9)),"")</f>
        <v/>
      </c>
      <c r="G951" s="0" t="str">
        <f aca="false">IF($A951&lt;&gt;"",IF(MOD($D951,'Project Description'!$B$7)=0,'Project Description'!$B$7,MOD($D951,'Project Description'!$B$7)),"")</f>
        <v/>
      </c>
      <c r="H951" s="0" t="str">
        <f aca="false">IF($A951&lt;&gt;"",IF(MOD($D951,'Project Description'!$B$8)=0,'Project Description'!$B$8,MOD($D951,'Project Description'!$B$8)),"")</f>
        <v/>
      </c>
      <c r="I951" s="0" t="str">
        <f aca="false">IF($A951&lt;&gt;"",ROUNDUP($C951/'Project Description'!$B$9,0),"")</f>
        <v/>
      </c>
      <c r="J951" s="0" t="str">
        <f aca="false">IF($A951&lt;&gt;"",IF(MOD($A951,'Project Description'!$B$19)=0,'Project Description'!$B$19,MOD($A951,'Project Description'!$B$19)),"")</f>
        <v/>
      </c>
      <c r="K951" s="16" t="str">
        <f aca="false">IF($A951&lt;&gt;"",ROUNDUP(D951/'Project Description'!$B$7,0),"")</f>
        <v/>
      </c>
      <c r="L951" s="0" t="str">
        <f aca="false">IF($A951&lt;&gt;"",(K951-1)*'Project Description'!$B$17+I951,"")</f>
        <v/>
      </c>
      <c r="M951" s="0" t="str">
        <f aca="false">IF($A951&lt;&gt;"",($G951-1)*'Project Description'!$B$9+$F951,"")</f>
        <v/>
      </c>
      <c r="N951" s="0" t="str">
        <f aca="false">IF($A951&lt;&gt;"",IF(VLOOKUP($B951,LineNames!$A$2:$C$111,3,0)="Yes",1,0),"")</f>
        <v/>
      </c>
      <c r="O951" s="0" t="str">
        <f aca="false">IF($A951&lt;&gt;"",($H951-1)*'Project Description'!$B$10+$C951,"")</f>
        <v/>
      </c>
    </row>
    <row collapsed="false" customFormat="false" customHeight="true" hidden="false" ht="13.3" outlineLevel="0" r="952">
      <c r="A952" s="0" t="str">
        <f aca="false">IF(d110cc_csv!$A952&lt;&gt;"",d110cc_csv!$A952,"")</f>
        <v/>
      </c>
      <c r="B952" s="0" t="str">
        <f aca="false">IF($A952&lt;&gt;"",d110cc_csv!$C952,"")</f>
        <v/>
      </c>
      <c r="C952" s="0" t="str">
        <f aca="false">IF($A952&lt;&gt;"",d110cc_csv!$D952,"")</f>
        <v/>
      </c>
      <c r="D952" s="0" t="str">
        <f aca="false">IF($A952&lt;&gt;"",d110cc_csv!$E952,"")</f>
        <v/>
      </c>
      <c r="E952" s="0" t="str">
        <f aca="false">IF($A952&lt;&gt;"",d110cc_csv!$F952,"")</f>
        <v/>
      </c>
      <c r="F952" s="0" t="str">
        <f aca="false">IF($A952&lt;&gt;"",IF(MOD($C952,'Project Description'!$B$9)=0,'Project Description'!$B$9,MOD($C952,'Project Description'!$B$9)),"")</f>
        <v/>
      </c>
      <c r="G952" s="0" t="str">
        <f aca="false">IF($A952&lt;&gt;"",IF(MOD($D952,'Project Description'!$B$7)=0,'Project Description'!$B$7,MOD($D952,'Project Description'!$B$7)),"")</f>
        <v/>
      </c>
      <c r="H952" s="0" t="str">
        <f aca="false">IF($A952&lt;&gt;"",IF(MOD($D952,'Project Description'!$B$8)=0,'Project Description'!$B$8,MOD($D952,'Project Description'!$B$8)),"")</f>
        <v/>
      </c>
      <c r="I952" s="0" t="str">
        <f aca="false">IF($A952&lt;&gt;"",ROUNDUP($C952/'Project Description'!$B$9,0),"")</f>
        <v/>
      </c>
      <c r="J952" s="0" t="str">
        <f aca="false">IF($A952&lt;&gt;"",IF(MOD($A952,'Project Description'!$B$19)=0,'Project Description'!$B$19,MOD($A952,'Project Description'!$B$19)),"")</f>
        <v/>
      </c>
      <c r="K952" s="16" t="str">
        <f aca="false">IF($A952&lt;&gt;"",ROUNDUP(D952/'Project Description'!$B$7,0),"")</f>
        <v/>
      </c>
      <c r="L952" s="0" t="str">
        <f aca="false">IF($A952&lt;&gt;"",(K952-1)*'Project Description'!$B$17+I952,"")</f>
        <v/>
      </c>
      <c r="M952" s="0" t="str">
        <f aca="false">IF($A952&lt;&gt;"",($G952-1)*'Project Description'!$B$9+$F952,"")</f>
        <v/>
      </c>
      <c r="N952" s="0" t="str">
        <f aca="false">IF($A952&lt;&gt;"",IF(VLOOKUP($B952,LineNames!$A$2:$C$111,3,0)="Yes",1,0),"")</f>
        <v/>
      </c>
      <c r="O952" s="0" t="str">
        <f aca="false">IF($A952&lt;&gt;"",($H952-1)*'Project Description'!$B$10+$C952,"")</f>
        <v/>
      </c>
    </row>
    <row collapsed="false" customFormat="false" customHeight="true" hidden="false" ht="13.3" outlineLevel="0" r="953">
      <c r="A953" s="0" t="str">
        <f aca="false">IF(d110cc_csv!$A953&lt;&gt;"",d110cc_csv!$A953,"")</f>
        <v/>
      </c>
      <c r="B953" s="0" t="str">
        <f aca="false">IF($A953&lt;&gt;"",d110cc_csv!$C953,"")</f>
        <v/>
      </c>
      <c r="C953" s="0" t="str">
        <f aca="false">IF($A953&lt;&gt;"",d110cc_csv!$D953,"")</f>
        <v/>
      </c>
      <c r="D953" s="0" t="str">
        <f aca="false">IF($A953&lt;&gt;"",d110cc_csv!$E953,"")</f>
        <v/>
      </c>
      <c r="E953" s="0" t="str">
        <f aca="false">IF($A953&lt;&gt;"",d110cc_csv!$F953,"")</f>
        <v/>
      </c>
      <c r="F953" s="0" t="str">
        <f aca="false">IF($A953&lt;&gt;"",IF(MOD($C953,'Project Description'!$B$9)=0,'Project Description'!$B$9,MOD($C953,'Project Description'!$B$9)),"")</f>
        <v/>
      </c>
      <c r="G953" s="0" t="str">
        <f aca="false">IF($A953&lt;&gt;"",IF(MOD($D953,'Project Description'!$B$7)=0,'Project Description'!$B$7,MOD($D953,'Project Description'!$B$7)),"")</f>
        <v/>
      </c>
      <c r="H953" s="0" t="str">
        <f aca="false">IF($A953&lt;&gt;"",IF(MOD($D953,'Project Description'!$B$8)=0,'Project Description'!$B$8,MOD($D953,'Project Description'!$B$8)),"")</f>
        <v/>
      </c>
      <c r="I953" s="0" t="str">
        <f aca="false">IF($A953&lt;&gt;"",ROUNDUP($C953/'Project Description'!$B$9,0),"")</f>
        <v/>
      </c>
      <c r="J953" s="0" t="str">
        <f aca="false">IF($A953&lt;&gt;"",IF(MOD($A953,'Project Description'!$B$19)=0,'Project Description'!$B$19,MOD($A953,'Project Description'!$B$19)),"")</f>
        <v/>
      </c>
      <c r="K953" s="16" t="str">
        <f aca="false">IF($A953&lt;&gt;"",ROUNDUP(D953/'Project Description'!$B$7,0),"")</f>
        <v/>
      </c>
      <c r="L953" s="0" t="str">
        <f aca="false">IF($A953&lt;&gt;"",(K953-1)*'Project Description'!$B$17+I953,"")</f>
        <v/>
      </c>
      <c r="M953" s="0" t="str">
        <f aca="false">IF($A953&lt;&gt;"",($G953-1)*'Project Description'!$B$9+$F953,"")</f>
        <v/>
      </c>
      <c r="N953" s="0" t="str">
        <f aca="false">IF($A953&lt;&gt;"",IF(VLOOKUP($B953,LineNames!$A$2:$C$111,3,0)="Yes",1,0),"")</f>
        <v/>
      </c>
      <c r="O953" s="0" t="str">
        <f aca="false">IF($A953&lt;&gt;"",($H953-1)*'Project Description'!$B$10+$C953,"")</f>
        <v/>
      </c>
    </row>
    <row collapsed="false" customFormat="false" customHeight="true" hidden="false" ht="13.3" outlineLevel="0" r="954">
      <c r="A954" s="0" t="str">
        <f aca="false">IF(d110cc_csv!$A954&lt;&gt;"",d110cc_csv!$A954,"")</f>
        <v/>
      </c>
      <c r="B954" s="0" t="str">
        <f aca="false">IF($A954&lt;&gt;"",d110cc_csv!$C954,"")</f>
        <v/>
      </c>
      <c r="C954" s="0" t="str">
        <f aca="false">IF($A954&lt;&gt;"",d110cc_csv!$D954,"")</f>
        <v/>
      </c>
      <c r="D954" s="0" t="str">
        <f aca="false">IF($A954&lt;&gt;"",d110cc_csv!$E954,"")</f>
        <v/>
      </c>
      <c r="E954" s="0" t="str">
        <f aca="false">IF($A954&lt;&gt;"",d110cc_csv!$F954,"")</f>
        <v/>
      </c>
      <c r="F954" s="0" t="str">
        <f aca="false">IF($A954&lt;&gt;"",IF(MOD($C954,'Project Description'!$B$9)=0,'Project Description'!$B$9,MOD($C954,'Project Description'!$B$9)),"")</f>
        <v/>
      </c>
      <c r="G954" s="0" t="str">
        <f aca="false">IF($A954&lt;&gt;"",IF(MOD($D954,'Project Description'!$B$7)=0,'Project Description'!$B$7,MOD($D954,'Project Description'!$B$7)),"")</f>
        <v/>
      </c>
      <c r="H954" s="0" t="str">
        <f aca="false">IF($A954&lt;&gt;"",IF(MOD($D954,'Project Description'!$B$8)=0,'Project Description'!$B$8,MOD($D954,'Project Description'!$B$8)),"")</f>
        <v/>
      </c>
      <c r="I954" s="0" t="str">
        <f aca="false">IF($A954&lt;&gt;"",ROUNDUP($C954/'Project Description'!$B$9,0),"")</f>
        <v/>
      </c>
      <c r="J954" s="0" t="str">
        <f aca="false">IF($A954&lt;&gt;"",IF(MOD($A954,'Project Description'!$B$19)=0,'Project Description'!$B$19,MOD($A954,'Project Description'!$B$19)),"")</f>
        <v/>
      </c>
      <c r="K954" s="16" t="str">
        <f aca="false">IF($A954&lt;&gt;"",ROUNDUP(D954/'Project Description'!$B$7,0),"")</f>
        <v/>
      </c>
      <c r="L954" s="0" t="str">
        <f aca="false">IF($A954&lt;&gt;"",(K954-1)*'Project Description'!$B$17+I954,"")</f>
        <v/>
      </c>
      <c r="M954" s="0" t="str">
        <f aca="false">IF($A954&lt;&gt;"",($G954-1)*'Project Description'!$B$9+$F954,"")</f>
        <v/>
      </c>
      <c r="N954" s="0" t="str">
        <f aca="false">IF($A954&lt;&gt;"",IF(VLOOKUP($B954,LineNames!$A$2:$C$111,3,0)="Yes",1,0),"")</f>
        <v/>
      </c>
      <c r="O954" s="0" t="str">
        <f aca="false">IF($A954&lt;&gt;"",($H954-1)*'Project Description'!$B$10+$C954,"")</f>
        <v/>
      </c>
    </row>
    <row collapsed="false" customFormat="false" customHeight="true" hidden="false" ht="13.3" outlineLevel="0" r="955">
      <c r="A955" s="0" t="str">
        <f aca="false">IF(d110cc_csv!$A955&lt;&gt;"",d110cc_csv!$A955,"")</f>
        <v/>
      </c>
      <c r="B955" s="0" t="str">
        <f aca="false">IF($A955&lt;&gt;"",d110cc_csv!$C955,"")</f>
        <v/>
      </c>
      <c r="C955" s="0" t="str">
        <f aca="false">IF($A955&lt;&gt;"",d110cc_csv!$D955,"")</f>
        <v/>
      </c>
      <c r="D955" s="0" t="str">
        <f aca="false">IF($A955&lt;&gt;"",d110cc_csv!$E955,"")</f>
        <v/>
      </c>
      <c r="E955" s="0" t="str">
        <f aca="false">IF($A955&lt;&gt;"",d110cc_csv!$F955,"")</f>
        <v/>
      </c>
      <c r="F955" s="0" t="str">
        <f aca="false">IF($A955&lt;&gt;"",IF(MOD($C955,'Project Description'!$B$9)=0,'Project Description'!$B$9,MOD($C955,'Project Description'!$B$9)),"")</f>
        <v/>
      </c>
      <c r="G955" s="0" t="str">
        <f aca="false">IF($A955&lt;&gt;"",IF(MOD($D955,'Project Description'!$B$7)=0,'Project Description'!$B$7,MOD($D955,'Project Description'!$B$7)),"")</f>
        <v/>
      </c>
      <c r="H955" s="0" t="str">
        <f aca="false">IF($A955&lt;&gt;"",IF(MOD($D955,'Project Description'!$B$8)=0,'Project Description'!$B$8,MOD($D955,'Project Description'!$B$8)),"")</f>
        <v/>
      </c>
      <c r="I955" s="0" t="str">
        <f aca="false">IF($A955&lt;&gt;"",ROUNDUP($C955/'Project Description'!$B$9,0),"")</f>
        <v/>
      </c>
      <c r="J955" s="0" t="str">
        <f aca="false">IF($A955&lt;&gt;"",IF(MOD($A955,'Project Description'!$B$19)=0,'Project Description'!$B$19,MOD($A955,'Project Description'!$B$19)),"")</f>
        <v/>
      </c>
      <c r="K955" s="16" t="str">
        <f aca="false">IF($A955&lt;&gt;"",ROUNDUP(D955/'Project Description'!$B$7,0),"")</f>
        <v/>
      </c>
      <c r="L955" s="0" t="str">
        <f aca="false">IF($A955&lt;&gt;"",(K955-1)*'Project Description'!$B$17+I955,"")</f>
        <v/>
      </c>
      <c r="M955" s="0" t="str">
        <f aca="false">IF($A955&lt;&gt;"",($G955-1)*'Project Description'!$B$9+$F955,"")</f>
        <v/>
      </c>
      <c r="N955" s="0" t="str">
        <f aca="false">IF($A955&lt;&gt;"",IF(VLOOKUP($B955,LineNames!$A$2:$C$111,3,0)="Yes",1,0),"")</f>
        <v/>
      </c>
      <c r="O955" s="0" t="str">
        <f aca="false">IF($A955&lt;&gt;"",($H955-1)*'Project Description'!$B$10+$C955,"")</f>
        <v/>
      </c>
    </row>
    <row collapsed="false" customFormat="false" customHeight="true" hidden="false" ht="13.3" outlineLevel="0" r="956">
      <c r="A956" s="0" t="str">
        <f aca="false">IF(d110cc_csv!$A956&lt;&gt;"",d110cc_csv!$A956,"")</f>
        <v/>
      </c>
      <c r="B956" s="0" t="str">
        <f aca="false">IF($A956&lt;&gt;"",d110cc_csv!$C956,"")</f>
        <v/>
      </c>
      <c r="C956" s="0" t="str">
        <f aca="false">IF($A956&lt;&gt;"",d110cc_csv!$D956,"")</f>
        <v/>
      </c>
      <c r="D956" s="0" t="str">
        <f aca="false">IF($A956&lt;&gt;"",d110cc_csv!$E956,"")</f>
        <v/>
      </c>
      <c r="E956" s="0" t="str">
        <f aca="false">IF($A956&lt;&gt;"",d110cc_csv!$F956,"")</f>
        <v/>
      </c>
      <c r="F956" s="0" t="str">
        <f aca="false">IF($A956&lt;&gt;"",IF(MOD($C956,'Project Description'!$B$9)=0,'Project Description'!$B$9,MOD($C956,'Project Description'!$B$9)),"")</f>
        <v/>
      </c>
      <c r="G956" s="0" t="str">
        <f aca="false">IF($A956&lt;&gt;"",IF(MOD($D956,'Project Description'!$B$7)=0,'Project Description'!$B$7,MOD($D956,'Project Description'!$B$7)),"")</f>
        <v/>
      </c>
      <c r="H956" s="0" t="str">
        <f aca="false">IF($A956&lt;&gt;"",IF(MOD($D956,'Project Description'!$B$8)=0,'Project Description'!$B$8,MOD($D956,'Project Description'!$B$8)),"")</f>
        <v/>
      </c>
      <c r="I956" s="0" t="str">
        <f aca="false">IF($A956&lt;&gt;"",ROUNDUP($C956/'Project Description'!$B$9,0),"")</f>
        <v/>
      </c>
      <c r="J956" s="0" t="str">
        <f aca="false">IF($A956&lt;&gt;"",IF(MOD($A956,'Project Description'!$B$19)=0,'Project Description'!$B$19,MOD($A956,'Project Description'!$B$19)),"")</f>
        <v/>
      </c>
      <c r="K956" s="16" t="str">
        <f aca="false">IF($A956&lt;&gt;"",ROUNDUP(D956/'Project Description'!$B$7,0),"")</f>
        <v/>
      </c>
      <c r="L956" s="0" t="str">
        <f aca="false">IF($A956&lt;&gt;"",(K956-1)*'Project Description'!$B$17+I956,"")</f>
        <v/>
      </c>
      <c r="M956" s="0" t="str">
        <f aca="false">IF($A956&lt;&gt;"",($G956-1)*'Project Description'!$B$9+$F956,"")</f>
        <v/>
      </c>
      <c r="N956" s="0" t="str">
        <f aca="false">IF($A956&lt;&gt;"",IF(VLOOKUP($B956,LineNames!$A$2:$C$111,3,0)="Yes",1,0),"")</f>
        <v/>
      </c>
      <c r="O956" s="0" t="str">
        <f aca="false">IF($A956&lt;&gt;"",($H956-1)*'Project Description'!$B$10+$C956,"")</f>
        <v/>
      </c>
    </row>
    <row collapsed="false" customFormat="false" customHeight="true" hidden="false" ht="13.3" outlineLevel="0" r="957">
      <c r="A957" s="0" t="str">
        <f aca="false">IF(d110cc_csv!$A957&lt;&gt;"",d110cc_csv!$A957,"")</f>
        <v/>
      </c>
      <c r="B957" s="0" t="str">
        <f aca="false">IF($A957&lt;&gt;"",d110cc_csv!$C957,"")</f>
        <v/>
      </c>
      <c r="C957" s="0" t="str">
        <f aca="false">IF($A957&lt;&gt;"",d110cc_csv!$D957,"")</f>
        <v/>
      </c>
      <c r="D957" s="0" t="str">
        <f aca="false">IF($A957&lt;&gt;"",d110cc_csv!$E957,"")</f>
        <v/>
      </c>
      <c r="E957" s="0" t="str">
        <f aca="false">IF($A957&lt;&gt;"",d110cc_csv!$F957,"")</f>
        <v/>
      </c>
      <c r="F957" s="0" t="str">
        <f aca="false">IF($A957&lt;&gt;"",IF(MOD($C957,'Project Description'!$B$9)=0,'Project Description'!$B$9,MOD($C957,'Project Description'!$B$9)),"")</f>
        <v/>
      </c>
      <c r="G957" s="0" t="str">
        <f aca="false">IF($A957&lt;&gt;"",IF(MOD($D957,'Project Description'!$B$7)=0,'Project Description'!$B$7,MOD($D957,'Project Description'!$B$7)),"")</f>
        <v/>
      </c>
      <c r="H957" s="0" t="str">
        <f aca="false">IF($A957&lt;&gt;"",IF(MOD($D957,'Project Description'!$B$8)=0,'Project Description'!$B$8,MOD($D957,'Project Description'!$B$8)),"")</f>
        <v/>
      </c>
      <c r="I957" s="0" t="str">
        <f aca="false">IF($A957&lt;&gt;"",ROUNDUP($C957/'Project Description'!$B$9,0),"")</f>
        <v/>
      </c>
      <c r="J957" s="0" t="str">
        <f aca="false">IF($A957&lt;&gt;"",IF(MOD($A957,'Project Description'!$B$19)=0,'Project Description'!$B$19,MOD($A957,'Project Description'!$B$19)),"")</f>
        <v/>
      </c>
      <c r="K957" s="16" t="str">
        <f aca="false">IF($A957&lt;&gt;"",ROUNDUP(D957/'Project Description'!$B$7,0),"")</f>
        <v/>
      </c>
      <c r="L957" s="0" t="str">
        <f aca="false">IF($A957&lt;&gt;"",(K957-1)*'Project Description'!$B$17+I957,"")</f>
        <v/>
      </c>
      <c r="M957" s="0" t="str">
        <f aca="false">IF($A957&lt;&gt;"",($G957-1)*'Project Description'!$B$9+$F957,"")</f>
        <v/>
      </c>
      <c r="N957" s="0" t="str">
        <f aca="false">IF($A957&lt;&gt;"",IF(VLOOKUP($B957,LineNames!$A$2:$C$111,3,0)="Yes",1,0),"")</f>
        <v/>
      </c>
      <c r="O957" s="0" t="str">
        <f aca="false">IF($A957&lt;&gt;"",($H957-1)*'Project Description'!$B$10+$C957,"")</f>
        <v/>
      </c>
    </row>
    <row collapsed="false" customFormat="false" customHeight="true" hidden="false" ht="13.3" outlineLevel="0" r="958">
      <c r="A958" s="0" t="str">
        <f aca="false">IF(d110cc_csv!$A958&lt;&gt;"",d110cc_csv!$A958,"")</f>
        <v/>
      </c>
      <c r="B958" s="0" t="str">
        <f aca="false">IF($A958&lt;&gt;"",d110cc_csv!$C958,"")</f>
        <v/>
      </c>
      <c r="C958" s="0" t="str">
        <f aca="false">IF($A958&lt;&gt;"",d110cc_csv!$D958,"")</f>
        <v/>
      </c>
      <c r="D958" s="0" t="str">
        <f aca="false">IF($A958&lt;&gt;"",d110cc_csv!$E958,"")</f>
        <v/>
      </c>
      <c r="E958" s="0" t="str">
        <f aca="false">IF($A958&lt;&gt;"",d110cc_csv!$F958,"")</f>
        <v/>
      </c>
      <c r="F958" s="0" t="str">
        <f aca="false">IF($A958&lt;&gt;"",IF(MOD($C958,'Project Description'!$B$9)=0,'Project Description'!$B$9,MOD($C958,'Project Description'!$B$9)),"")</f>
        <v/>
      </c>
      <c r="G958" s="0" t="str">
        <f aca="false">IF($A958&lt;&gt;"",IF(MOD($D958,'Project Description'!$B$7)=0,'Project Description'!$B$7,MOD($D958,'Project Description'!$B$7)),"")</f>
        <v/>
      </c>
      <c r="H958" s="0" t="str">
        <f aca="false">IF($A958&lt;&gt;"",IF(MOD($D958,'Project Description'!$B$8)=0,'Project Description'!$B$8,MOD($D958,'Project Description'!$B$8)),"")</f>
        <v/>
      </c>
      <c r="I958" s="0" t="str">
        <f aca="false">IF($A958&lt;&gt;"",ROUNDUP($C958/'Project Description'!$B$9,0),"")</f>
        <v/>
      </c>
      <c r="J958" s="0" t="str">
        <f aca="false">IF($A958&lt;&gt;"",IF(MOD($A958,'Project Description'!$B$19)=0,'Project Description'!$B$19,MOD($A958,'Project Description'!$B$19)),"")</f>
        <v/>
      </c>
      <c r="K958" s="16" t="str">
        <f aca="false">IF($A958&lt;&gt;"",ROUNDUP(D958/'Project Description'!$B$7,0),"")</f>
        <v/>
      </c>
      <c r="L958" s="0" t="str">
        <f aca="false">IF($A958&lt;&gt;"",(K958-1)*'Project Description'!$B$17+I958,"")</f>
        <v/>
      </c>
      <c r="M958" s="0" t="str">
        <f aca="false">IF($A958&lt;&gt;"",($G958-1)*'Project Description'!$B$9+$F958,"")</f>
        <v/>
      </c>
      <c r="N958" s="0" t="str">
        <f aca="false">IF($A958&lt;&gt;"",IF(VLOOKUP($B958,LineNames!$A$2:$C$111,3,0)="Yes",1,0),"")</f>
        <v/>
      </c>
      <c r="O958" s="0" t="str">
        <f aca="false">IF($A958&lt;&gt;"",($H958-1)*'Project Description'!$B$10+$C958,"")</f>
        <v/>
      </c>
    </row>
    <row collapsed="false" customFormat="false" customHeight="true" hidden="false" ht="13.3" outlineLevel="0" r="959">
      <c r="A959" s="0" t="str">
        <f aca="false">IF(d110cc_csv!$A959&lt;&gt;"",d110cc_csv!$A959,"")</f>
        <v/>
      </c>
      <c r="B959" s="0" t="str">
        <f aca="false">IF($A959&lt;&gt;"",d110cc_csv!$C959,"")</f>
        <v/>
      </c>
      <c r="C959" s="0" t="str">
        <f aca="false">IF($A959&lt;&gt;"",d110cc_csv!$D959,"")</f>
        <v/>
      </c>
      <c r="D959" s="0" t="str">
        <f aca="false">IF($A959&lt;&gt;"",d110cc_csv!$E959,"")</f>
        <v/>
      </c>
      <c r="E959" s="0" t="str">
        <f aca="false">IF($A959&lt;&gt;"",d110cc_csv!$F959,"")</f>
        <v/>
      </c>
      <c r="F959" s="0" t="str">
        <f aca="false">IF($A959&lt;&gt;"",IF(MOD($C959,'Project Description'!$B$9)=0,'Project Description'!$B$9,MOD($C959,'Project Description'!$B$9)),"")</f>
        <v/>
      </c>
      <c r="G959" s="0" t="str">
        <f aca="false">IF($A959&lt;&gt;"",IF(MOD($D959,'Project Description'!$B$7)=0,'Project Description'!$B$7,MOD($D959,'Project Description'!$B$7)),"")</f>
        <v/>
      </c>
      <c r="H959" s="0" t="str">
        <f aca="false">IF($A959&lt;&gt;"",IF(MOD($D959,'Project Description'!$B$8)=0,'Project Description'!$B$8,MOD($D959,'Project Description'!$B$8)),"")</f>
        <v/>
      </c>
      <c r="I959" s="0" t="str">
        <f aca="false">IF($A959&lt;&gt;"",ROUNDUP($C959/'Project Description'!$B$9,0),"")</f>
        <v/>
      </c>
      <c r="J959" s="0" t="str">
        <f aca="false">IF($A959&lt;&gt;"",IF(MOD($A959,'Project Description'!$B$19)=0,'Project Description'!$B$19,MOD($A959,'Project Description'!$B$19)),"")</f>
        <v/>
      </c>
      <c r="K959" s="16" t="str">
        <f aca="false">IF($A959&lt;&gt;"",ROUNDUP(D959/'Project Description'!$B$7,0),"")</f>
        <v/>
      </c>
      <c r="L959" s="0" t="str">
        <f aca="false">IF($A959&lt;&gt;"",(K959-1)*'Project Description'!$B$17+I959,"")</f>
        <v/>
      </c>
      <c r="M959" s="0" t="str">
        <f aca="false">IF($A959&lt;&gt;"",($G959-1)*'Project Description'!$B$9+$F959,"")</f>
        <v/>
      </c>
      <c r="N959" s="0" t="str">
        <f aca="false">IF($A959&lt;&gt;"",IF(VLOOKUP($B959,LineNames!$A$2:$C$111,3,0)="Yes",1,0),"")</f>
        <v/>
      </c>
      <c r="O959" s="0" t="str">
        <f aca="false">IF($A959&lt;&gt;"",($H959-1)*'Project Description'!$B$10+$C959,"")</f>
        <v/>
      </c>
    </row>
    <row collapsed="false" customFormat="false" customHeight="true" hidden="false" ht="13.3" outlineLevel="0" r="960">
      <c r="A960" s="0" t="str">
        <f aca="false">IF(d110cc_csv!$A960&lt;&gt;"",d110cc_csv!$A960,"")</f>
        <v/>
      </c>
      <c r="B960" s="0" t="str">
        <f aca="false">IF($A960&lt;&gt;"",d110cc_csv!$C960,"")</f>
        <v/>
      </c>
      <c r="C960" s="0" t="str">
        <f aca="false">IF($A960&lt;&gt;"",d110cc_csv!$D960,"")</f>
        <v/>
      </c>
      <c r="D960" s="0" t="str">
        <f aca="false">IF($A960&lt;&gt;"",d110cc_csv!$E960,"")</f>
        <v/>
      </c>
      <c r="E960" s="0" t="str">
        <f aca="false">IF($A960&lt;&gt;"",d110cc_csv!$F960,"")</f>
        <v/>
      </c>
      <c r="F960" s="0" t="str">
        <f aca="false">IF($A960&lt;&gt;"",IF(MOD($C960,'Project Description'!$B$9)=0,'Project Description'!$B$9,MOD($C960,'Project Description'!$B$9)),"")</f>
        <v/>
      </c>
      <c r="G960" s="0" t="str">
        <f aca="false">IF($A960&lt;&gt;"",IF(MOD($D960,'Project Description'!$B$7)=0,'Project Description'!$B$7,MOD($D960,'Project Description'!$B$7)),"")</f>
        <v/>
      </c>
      <c r="H960" s="0" t="str">
        <f aca="false">IF($A960&lt;&gt;"",IF(MOD($D960,'Project Description'!$B$8)=0,'Project Description'!$B$8,MOD($D960,'Project Description'!$B$8)),"")</f>
        <v/>
      </c>
      <c r="I960" s="0" t="str">
        <f aca="false">IF($A960&lt;&gt;"",ROUNDUP($C960/'Project Description'!$B$9,0),"")</f>
        <v/>
      </c>
      <c r="J960" s="0" t="str">
        <f aca="false">IF($A960&lt;&gt;"",IF(MOD($A960,'Project Description'!$B$19)=0,'Project Description'!$B$19,MOD($A960,'Project Description'!$B$19)),"")</f>
        <v/>
      </c>
      <c r="K960" s="16" t="str">
        <f aca="false">IF($A960&lt;&gt;"",ROUNDUP(D960/'Project Description'!$B$7,0),"")</f>
        <v/>
      </c>
      <c r="L960" s="0" t="str">
        <f aca="false">IF($A960&lt;&gt;"",(K960-1)*'Project Description'!$B$17+I960,"")</f>
        <v/>
      </c>
      <c r="M960" s="0" t="str">
        <f aca="false">IF($A960&lt;&gt;"",($G960-1)*'Project Description'!$B$9+$F960,"")</f>
        <v/>
      </c>
      <c r="N960" s="0" t="str">
        <f aca="false">IF($A960&lt;&gt;"",IF(VLOOKUP($B960,LineNames!$A$2:$C$111,3,0)="Yes",1,0),"")</f>
        <v/>
      </c>
      <c r="O960" s="0" t="str">
        <f aca="false">IF($A960&lt;&gt;"",($H960-1)*'Project Description'!$B$10+$C960,"")</f>
        <v/>
      </c>
    </row>
    <row collapsed="false" customFormat="false" customHeight="true" hidden="false" ht="13.3" outlineLevel="0" r="961">
      <c r="A961" s="0" t="str">
        <f aca="false">IF(d110cc_csv!$A961&lt;&gt;"",d110cc_csv!$A961,"")</f>
        <v/>
      </c>
      <c r="B961" s="0" t="str">
        <f aca="false">IF($A961&lt;&gt;"",d110cc_csv!$C961,"")</f>
        <v/>
      </c>
      <c r="C961" s="0" t="str">
        <f aca="false">IF($A961&lt;&gt;"",d110cc_csv!$D961,"")</f>
        <v/>
      </c>
      <c r="D961" s="0" t="str">
        <f aca="false">IF($A961&lt;&gt;"",d110cc_csv!$E961,"")</f>
        <v/>
      </c>
      <c r="E961" s="0" t="str">
        <f aca="false">IF($A961&lt;&gt;"",d110cc_csv!$F961,"")</f>
        <v/>
      </c>
      <c r="F961" s="0" t="str">
        <f aca="false">IF($A961&lt;&gt;"",IF(MOD($C961,'Project Description'!$B$9)=0,'Project Description'!$B$9,MOD($C961,'Project Description'!$B$9)),"")</f>
        <v/>
      </c>
      <c r="G961" s="0" t="str">
        <f aca="false">IF($A961&lt;&gt;"",IF(MOD($D961,'Project Description'!$B$7)=0,'Project Description'!$B$7,MOD($D961,'Project Description'!$B$7)),"")</f>
        <v/>
      </c>
      <c r="H961" s="0" t="str">
        <f aca="false">IF($A961&lt;&gt;"",IF(MOD($D961,'Project Description'!$B$8)=0,'Project Description'!$B$8,MOD($D961,'Project Description'!$B$8)),"")</f>
        <v/>
      </c>
      <c r="I961" s="0" t="str">
        <f aca="false">IF($A961&lt;&gt;"",ROUNDUP($C961/'Project Description'!$B$9,0),"")</f>
        <v/>
      </c>
      <c r="J961" s="0" t="str">
        <f aca="false">IF($A961&lt;&gt;"",IF(MOD($A961,'Project Description'!$B$19)=0,'Project Description'!$B$19,MOD($A961,'Project Description'!$B$19)),"")</f>
        <v/>
      </c>
      <c r="K961" s="16" t="str">
        <f aca="false">IF($A961&lt;&gt;"",ROUNDUP(D961/'Project Description'!$B$7,0),"")</f>
        <v/>
      </c>
      <c r="L961" s="0" t="str">
        <f aca="false">IF($A961&lt;&gt;"",(K961-1)*'Project Description'!$B$17+I961,"")</f>
        <v/>
      </c>
      <c r="M961" s="0" t="str">
        <f aca="false">IF($A961&lt;&gt;"",($G961-1)*'Project Description'!$B$9+$F961,"")</f>
        <v/>
      </c>
      <c r="N961" s="0" t="str">
        <f aca="false">IF($A961&lt;&gt;"",IF(VLOOKUP($B961,LineNames!$A$2:$C$111,3,0)="Yes",1,0),"")</f>
        <v/>
      </c>
      <c r="O961" s="0" t="str">
        <f aca="false">IF($A961&lt;&gt;"",($H961-1)*'Project Description'!$B$10+$C961,"")</f>
        <v/>
      </c>
    </row>
    <row collapsed="false" customFormat="false" customHeight="true" hidden="false" ht="13.3" outlineLevel="0" r="962">
      <c r="A962" s="0" t="str">
        <f aca="false">IF(d110cc_csv!$A962&lt;&gt;"",d110cc_csv!$A962,"")</f>
        <v/>
      </c>
      <c r="B962" s="0" t="str">
        <f aca="false">IF($A962&lt;&gt;"",d110cc_csv!$C962,"")</f>
        <v/>
      </c>
      <c r="C962" s="0" t="str">
        <f aca="false">IF($A962&lt;&gt;"",d110cc_csv!$D962,"")</f>
        <v/>
      </c>
      <c r="D962" s="0" t="str">
        <f aca="false">IF($A962&lt;&gt;"",d110cc_csv!$E962,"")</f>
        <v/>
      </c>
      <c r="E962" s="0" t="str">
        <f aca="false">IF($A962&lt;&gt;"",d110cc_csv!$F962,"")</f>
        <v/>
      </c>
      <c r="F962" s="0" t="str">
        <f aca="false">IF($A962&lt;&gt;"",IF(MOD($C962,'Project Description'!$B$9)=0,'Project Description'!$B$9,MOD($C962,'Project Description'!$B$9)),"")</f>
        <v/>
      </c>
      <c r="G962" s="0" t="str">
        <f aca="false">IF($A962&lt;&gt;"",IF(MOD($D962,'Project Description'!$B$7)=0,'Project Description'!$B$7,MOD($D962,'Project Description'!$B$7)),"")</f>
        <v/>
      </c>
      <c r="H962" s="0" t="str">
        <f aca="false">IF($A962&lt;&gt;"",IF(MOD($D962,'Project Description'!$B$8)=0,'Project Description'!$B$8,MOD($D962,'Project Description'!$B$8)),"")</f>
        <v/>
      </c>
      <c r="I962" s="0" t="str">
        <f aca="false">IF($A962&lt;&gt;"",ROUNDUP($C962/'Project Description'!$B$9,0),"")</f>
        <v/>
      </c>
      <c r="J962" s="0" t="str">
        <f aca="false">IF($A962&lt;&gt;"",IF(MOD($A962,'Project Description'!$B$19)=0,'Project Description'!$B$19,MOD($A962,'Project Description'!$B$19)),"")</f>
        <v/>
      </c>
      <c r="K962" s="16" t="str">
        <f aca="false">IF($A962&lt;&gt;"",ROUNDUP(D962/'Project Description'!$B$7,0),"")</f>
        <v/>
      </c>
      <c r="L962" s="0" t="str">
        <f aca="false">IF($A962&lt;&gt;"",(K962-1)*'Project Description'!$B$17+I962,"")</f>
        <v/>
      </c>
      <c r="M962" s="0" t="str">
        <f aca="false">IF($A962&lt;&gt;"",($G962-1)*'Project Description'!$B$9+$F962,"")</f>
        <v/>
      </c>
      <c r="N962" s="0" t="str">
        <f aca="false">IF($A962&lt;&gt;"",IF(VLOOKUP($B962,LineNames!$A$2:$C$111,3,0)="Yes",1,0),"")</f>
        <v/>
      </c>
      <c r="O962" s="0" t="str">
        <f aca="false">IF($A962&lt;&gt;"",($H962-1)*'Project Description'!$B$10+$C962,"")</f>
        <v/>
      </c>
    </row>
    <row collapsed="false" customFormat="false" customHeight="true" hidden="false" ht="13.3" outlineLevel="0" r="963">
      <c r="A963" s="0" t="str">
        <f aca="false">IF(d110cc_csv!$A963&lt;&gt;"",d110cc_csv!$A963,"")</f>
        <v/>
      </c>
      <c r="B963" s="0" t="str">
        <f aca="false">IF($A963&lt;&gt;"",d110cc_csv!$C963,"")</f>
        <v/>
      </c>
      <c r="C963" s="0" t="str">
        <f aca="false">IF($A963&lt;&gt;"",d110cc_csv!$D963,"")</f>
        <v/>
      </c>
      <c r="D963" s="0" t="str">
        <f aca="false">IF($A963&lt;&gt;"",d110cc_csv!$E963,"")</f>
        <v/>
      </c>
      <c r="E963" s="0" t="str">
        <f aca="false">IF($A963&lt;&gt;"",d110cc_csv!$F963,"")</f>
        <v/>
      </c>
      <c r="F963" s="0" t="str">
        <f aca="false">IF($A963&lt;&gt;"",IF(MOD($C963,'Project Description'!$B$9)=0,'Project Description'!$B$9,MOD($C963,'Project Description'!$B$9)),"")</f>
        <v/>
      </c>
      <c r="G963" s="0" t="str">
        <f aca="false">IF($A963&lt;&gt;"",IF(MOD($D963,'Project Description'!$B$7)=0,'Project Description'!$B$7,MOD($D963,'Project Description'!$B$7)),"")</f>
        <v/>
      </c>
      <c r="H963" s="0" t="str">
        <f aca="false">IF($A963&lt;&gt;"",IF(MOD($D963,'Project Description'!$B$8)=0,'Project Description'!$B$8,MOD($D963,'Project Description'!$B$8)),"")</f>
        <v/>
      </c>
      <c r="I963" s="0" t="str">
        <f aca="false">IF($A963&lt;&gt;"",ROUNDUP($C963/'Project Description'!$B$9,0),"")</f>
        <v/>
      </c>
      <c r="J963" s="0" t="str">
        <f aca="false">IF($A963&lt;&gt;"",IF(MOD($A963,'Project Description'!$B$19)=0,'Project Description'!$B$19,MOD($A963,'Project Description'!$B$19)),"")</f>
        <v/>
      </c>
      <c r="K963" s="16" t="str">
        <f aca="false">IF($A963&lt;&gt;"",ROUNDUP(D963/'Project Description'!$B$7,0),"")</f>
        <v/>
      </c>
      <c r="L963" s="0" t="str">
        <f aca="false">IF($A963&lt;&gt;"",(K963-1)*'Project Description'!$B$17+I963,"")</f>
        <v/>
      </c>
      <c r="M963" s="0" t="str">
        <f aca="false">IF($A963&lt;&gt;"",($G963-1)*'Project Description'!$B$9+$F963,"")</f>
        <v/>
      </c>
      <c r="N963" s="0" t="str">
        <f aca="false">IF($A963&lt;&gt;"",IF(VLOOKUP($B963,LineNames!$A$2:$C$111,3,0)="Yes",1,0),"")</f>
        <v/>
      </c>
      <c r="O963" s="0" t="str">
        <f aca="false">IF($A963&lt;&gt;"",($H963-1)*'Project Description'!$B$10+$C963,"")</f>
        <v/>
      </c>
    </row>
    <row collapsed="false" customFormat="false" customHeight="true" hidden="false" ht="13.3" outlineLevel="0" r="964">
      <c r="A964" s="0" t="str">
        <f aca="false">IF(d110cc_csv!$A964&lt;&gt;"",d110cc_csv!$A964,"")</f>
        <v/>
      </c>
      <c r="B964" s="0" t="str">
        <f aca="false">IF($A964&lt;&gt;"",d110cc_csv!$C964,"")</f>
        <v/>
      </c>
      <c r="C964" s="0" t="str">
        <f aca="false">IF($A964&lt;&gt;"",d110cc_csv!$D964,"")</f>
        <v/>
      </c>
      <c r="D964" s="0" t="str">
        <f aca="false">IF($A964&lt;&gt;"",d110cc_csv!$E964,"")</f>
        <v/>
      </c>
      <c r="E964" s="0" t="str">
        <f aca="false">IF($A964&lt;&gt;"",d110cc_csv!$F964,"")</f>
        <v/>
      </c>
      <c r="F964" s="0" t="str">
        <f aca="false">IF($A964&lt;&gt;"",IF(MOD($C964,'Project Description'!$B$9)=0,'Project Description'!$B$9,MOD($C964,'Project Description'!$B$9)),"")</f>
        <v/>
      </c>
      <c r="G964" s="0" t="str">
        <f aca="false">IF($A964&lt;&gt;"",IF(MOD($D964,'Project Description'!$B$7)=0,'Project Description'!$B$7,MOD($D964,'Project Description'!$B$7)),"")</f>
        <v/>
      </c>
      <c r="H964" s="0" t="str">
        <f aca="false">IF($A964&lt;&gt;"",IF(MOD($D964,'Project Description'!$B$8)=0,'Project Description'!$B$8,MOD($D964,'Project Description'!$B$8)),"")</f>
        <v/>
      </c>
      <c r="I964" s="0" t="str">
        <f aca="false">IF($A964&lt;&gt;"",ROUNDUP($C964/'Project Description'!$B$9,0),"")</f>
        <v/>
      </c>
      <c r="J964" s="0" t="str">
        <f aca="false">IF($A964&lt;&gt;"",IF(MOD($A964,'Project Description'!$B$19)=0,'Project Description'!$B$19,MOD($A964,'Project Description'!$B$19)),"")</f>
        <v/>
      </c>
      <c r="K964" s="16" t="str">
        <f aca="false">IF($A964&lt;&gt;"",ROUNDUP(D964/'Project Description'!$B$7,0),"")</f>
        <v/>
      </c>
      <c r="L964" s="0" t="str">
        <f aca="false">IF($A964&lt;&gt;"",(K964-1)*'Project Description'!$B$17+I964,"")</f>
        <v/>
      </c>
      <c r="M964" s="0" t="str">
        <f aca="false">IF($A964&lt;&gt;"",($G964-1)*'Project Description'!$B$9+$F964,"")</f>
        <v/>
      </c>
      <c r="N964" s="0" t="str">
        <f aca="false">IF($A964&lt;&gt;"",IF(VLOOKUP($B964,LineNames!$A$2:$C$111,3,0)="Yes",1,0),"")</f>
        <v/>
      </c>
      <c r="O964" s="0" t="str">
        <f aca="false">IF($A964&lt;&gt;"",($H964-1)*'Project Description'!$B$10+$C964,"")</f>
        <v/>
      </c>
    </row>
    <row collapsed="false" customFormat="false" customHeight="true" hidden="false" ht="13.3" outlineLevel="0" r="965">
      <c r="A965" s="0" t="str">
        <f aca="false">IF(d110cc_csv!$A965&lt;&gt;"",d110cc_csv!$A965,"")</f>
        <v/>
      </c>
      <c r="B965" s="0" t="str">
        <f aca="false">IF($A965&lt;&gt;"",d110cc_csv!$C965,"")</f>
        <v/>
      </c>
      <c r="C965" s="0" t="str">
        <f aca="false">IF($A965&lt;&gt;"",d110cc_csv!$D965,"")</f>
        <v/>
      </c>
      <c r="D965" s="0" t="str">
        <f aca="false">IF($A965&lt;&gt;"",d110cc_csv!$E965,"")</f>
        <v/>
      </c>
      <c r="E965" s="0" t="str">
        <f aca="false">IF($A965&lt;&gt;"",d110cc_csv!$F965,"")</f>
        <v/>
      </c>
      <c r="F965" s="0" t="str">
        <f aca="false">IF($A965&lt;&gt;"",IF(MOD($C965,'Project Description'!$B$9)=0,'Project Description'!$B$9,MOD($C965,'Project Description'!$B$9)),"")</f>
        <v/>
      </c>
      <c r="G965" s="0" t="str">
        <f aca="false">IF($A965&lt;&gt;"",IF(MOD($D965,'Project Description'!$B$7)=0,'Project Description'!$B$7,MOD($D965,'Project Description'!$B$7)),"")</f>
        <v/>
      </c>
      <c r="H965" s="0" t="str">
        <f aca="false">IF($A965&lt;&gt;"",IF(MOD($D965,'Project Description'!$B$8)=0,'Project Description'!$B$8,MOD($D965,'Project Description'!$B$8)),"")</f>
        <v/>
      </c>
      <c r="I965" s="0" t="str">
        <f aca="false">IF($A965&lt;&gt;"",ROUNDUP($C965/'Project Description'!$B$9,0),"")</f>
        <v/>
      </c>
      <c r="J965" s="0" t="str">
        <f aca="false">IF($A965&lt;&gt;"",IF(MOD($A965,'Project Description'!$B$19)=0,'Project Description'!$B$19,MOD($A965,'Project Description'!$B$19)),"")</f>
        <v/>
      </c>
      <c r="K965" s="16" t="str">
        <f aca="false">IF($A965&lt;&gt;"",ROUNDUP(D965/'Project Description'!$B$7,0),"")</f>
        <v/>
      </c>
      <c r="L965" s="0" t="str">
        <f aca="false">IF($A965&lt;&gt;"",(K965-1)*'Project Description'!$B$17+I965,"")</f>
        <v/>
      </c>
      <c r="M965" s="0" t="str">
        <f aca="false">IF($A965&lt;&gt;"",($G965-1)*'Project Description'!$B$9+$F965,"")</f>
        <v/>
      </c>
      <c r="N965" s="0" t="str">
        <f aca="false">IF($A965&lt;&gt;"",IF(VLOOKUP($B965,LineNames!$A$2:$C$111,3,0)="Yes",1,0),"")</f>
        <v/>
      </c>
      <c r="O965" s="0" t="str">
        <f aca="false">IF($A965&lt;&gt;"",($H965-1)*'Project Description'!$B$10+$C965,"")</f>
        <v/>
      </c>
    </row>
    <row collapsed="false" customFormat="false" customHeight="true" hidden="false" ht="13.3" outlineLevel="0" r="966">
      <c r="A966" s="0" t="str">
        <f aca="false">IF(d110cc_csv!$A966&lt;&gt;"",d110cc_csv!$A966,"")</f>
        <v/>
      </c>
      <c r="B966" s="0" t="str">
        <f aca="false">IF($A966&lt;&gt;"",d110cc_csv!$C966,"")</f>
        <v/>
      </c>
      <c r="C966" s="0" t="str">
        <f aca="false">IF($A966&lt;&gt;"",d110cc_csv!$D966,"")</f>
        <v/>
      </c>
      <c r="D966" s="0" t="str">
        <f aca="false">IF($A966&lt;&gt;"",d110cc_csv!$E966,"")</f>
        <v/>
      </c>
      <c r="E966" s="0" t="str">
        <f aca="false">IF($A966&lt;&gt;"",d110cc_csv!$F966,"")</f>
        <v/>
      </c>
      <c r="F966" s="0" t="str">
        <f aca="false">IF($A966&lt;&gt;"",IF(MOD($C966,'Project Description'!$B$9)=0,'Project Description'!$B$9,MOD($C966,'Project Description'!$B$9)),"")</f>
        <v/>
      </c>
      <c r="G966" s="0" t="str">
        <f aca="false">IF($A966&lt;&gt;"",IF(MOD($D966,'Project Description'!$B$7)=0,'Project Description'!$B$7,MOD($D966,'Project Description'!$B$7)),"")</f>
        <v/>
      </c>
      <c r="H966" s="0" t="str">
        <f aca="false">IF($A966&lt;&gt;"",IF(MOD($D966,'Project Description'!$B$8)=0,'Project Description'!$B$8,MOD($D966,'Project Description'!$B$8)),"")</f>
        <v/>
      </c>
      <c r="I966" s="0" t="str">
        <f aca="false">IF($A966&lt;&gt;"",ROUNDUP($C966/'Project Description'!$B$9,0),"")</f>
        <v/>
      </c>
      <c r="J966" s="0" t="str">
        <f aca="false">IF($A966&lt;&gt;"",IF(MOD($A966,'Project Description'!$B$19)=0,'Project Description'!$B$19,MOD($A966,'Project Description'!$B$19)),"")</f>
        <v/>
      </c>
      <c r="K966" s="16" t="str">
        <f aca="false">IF($A966&lt;&gt;"",ROUNDUP(D966/'Project Description'!$B$7,0),"")</f>
        <v/>
      </c>
      <c r="L966" s="0" t="str">
        <f aca="false">IF($A966&lt;&gt;"",(K966-1)*'Project Description'!$B$17+I966,"")</f>
        <v/>
      </c>
      <c r="M966" s="0" t="str">
        <f aca="false">IF($A966&lt;&gt;"",($G966-1)*'Project Description'!$B$9+$F966,"")</f>
        <v/>
      </c>
      <c r="N966" s="0" t="str">
        <f aca="false">IF($A966&lt;&gt;"",IF(VLOOKUP($B966,LineNames!$A$2:$C$111,3,0)="Yes",1,0),"")</f>
        <v/>
      </c>
      <c r="O966" s="0" t="str">
        <f aca="false">IF($A966&lt;&gt;"",($H966-1)*'Project Description'!$B$10+$C966,"")</f>
        <v/>
      </c>
    </row>
    <row collapsed="false" customFormat="false" customHeight="true" hidden="false" ht="13.3" outlineLevel="0" r="967">
      <c r="A967" s="0" t="str">
        <f aca="false">IF(d110cc_csv!$A967&lt;&gt;"",d110cc_csv!$A967,"")</f>
        <v/>
      </c>
      <c r="B967" s="0" t="str">
        <f aca="false">IF($A967&lt;&gt;"",d110cc_csv!$C967,"")</f>
        <v/>
      </c>
      <c r="C967" s="0" t="str">
        <f aca="false">IF($A967&lt;&gt;"",d110cc_csv!$D967,"")</f>
        <v/>
      </c>
      <c r="D967" s="0" t="str">
        <f aca="false">IF($A967&lt;&gt;"",d110cc_csv!$E967,"")</f>
        <v/>
      </c>
      <c r="E967" s="0" t="str">
        <f aca="false">IF($A967&lt;&gt;"",d110cc_csv!$F967,"")</f>
        <v/>
      </c>
      <c r="F967" s="0" t="str">
        <f aca="false">IF($A967&lt;&gt;"",IF(MOD($C967,'Project Description'!$B$9)=0,'Project Description'!$B$9,MOD($C967,'Project Description'!$B$9)),"")</f>
        <v/>
      </c>
      <c r="G967" s="0" t="str">
        <f aca="false">IF($A967&lt;&gt;"",IF(MOD($D967,'Project Description'!$B$7)=0,'Project Description'!$B$7,MOD($D967,'Project Description'!$B$7)),"")</f>
        <v/>
      </c>
      <c r="H967" s="0" t="str">
        <f aca="false">IF($A967&lt;&gt;"",IF(MOD($D967,'Project Description'!$B$8)=0,'Project Description'!$B$8,MOD($D967,'Project Description'!$B$8)),"")</f>
        <v/>
      </c>
      <c r="I967" s="0" t="str">
        <f aca="false">IF($A967&lt;&gt;"",ROUNDUP($C967/'Project Description'!$B$9,0),"")</f>
        <v/>
      </c>
      <c r="J967" s="0" t="str">
        <f aca="false">IF($A967&lt;&gt;"",IF(MOD($A967,'Project Description'!$B$19)=0,'Project Description'!$B$19,MOD($A967,'Project Description'!$B$19)),"")</f>
        <v/>
      </c>
      <c r="K967" s="16" t="str">
        <f aca="false">IF($A967&lt;&gt;"",ROUNDUP(D967/'Project Description'!$B$7,0),"")</f>
        <v/>
      </c>
      <c r="L967" s="0" t="str">
        <f aca="false">IF($A967&lt;&gt;"",(K967-1)*'Project Description'!$B$17+I967,"")</f>
        <v/>
      </c>
      <c r="M967" s="0" t="str">
        <f aca="false">IF($A967&lt;&gt;"",($G967-1)*'Project Description'!$B$9+$F967,"")</f>
        <v/>
      </c>
      <c r="N967" s="0" t="str">
        <f aca="false">IF($A967&lt;&gt;"",IF(VLOOKUP($B967,LineNames!$A$2:$C$111,3,0)="Yes",1,0),"")</f>
        <v/>
      </c>
      <c r="O967" s="0" t="str">
        <f aca="false">IF($A967&lt;&gt;"",($H967-1)*'Project Description'!$B$10+$C967,"")</f>
        <v/>
      </c>
    </row>
    <row collapsed="false" customFormat="false" customHeight="true" hidden="false" ht="13.3" outlineLevel="0" r="968">
      <c r="A968" s="0" t="str">
        <f aca="false">IF(d110cc_csv!$A968&lt;&gt;"",d110cc_csv!$A968,"")</f>
        <v/>
      </c>
      <c r="B968" s="0" t="str">
        <f aca="false">IF($A968&lt;&gt;"",d110cc_csv!$C968,"")</f>
        <v/>
      </c>
      <c r="C968" s="0" t="str">
        <f aca="false">IF($A968&lt;&gt;"",d110cc_csv!$D968,"")</f>
        <v/>
      </c>
      <c r="D968" s="0" t="str">
        <f aca="false">IF($A968&lt;&gt;"",d110cc_csv!$E968,"")</f>
        <v/>
      </c>
      <c r="E968" s="0" t="str">
        <f aca="false">IF($A968&lt;&gt;"",d110cc_csv!$F968,"")</f>
        <v/>
      </c>
      <c r="F968" s="0" t="str">
        <f aca="false">IF($A968&lt;&gt;"",IF(MOD($C968,'Project Description'!$B$9)=0,'Project Description'!$B$9,MOD($C968,'Project Description'!$B$9)),"")</f>
        <v/>
      </c>
      <c r="G968" s="0" t="str">
        <f aca="false">IF($A968&lt;&gt;"",IF(MOD($D968,'Project Description'!$B$7)=0,'Project Description'!$B$7,MOD($D968,'Project Description'!$B$7)),"")</f>
        <v/>
      </c>
      <c r="H968" s="0" t="str">
        <f aca="false">IF($A968&lt;&gt;"",IF(MOD($D968,'Project Description'!$B$8)=0,'Project Description'!$B$8,MOD($D968,'Project Description'!$B$8)),"")</f>
        <v/>
      </c>
      <c r="I968" s="0" t="str">
        <f aca="false">IF($A968&lt;&gt;"",ROUNDUP($C968/'Project Description'!$B$9,0),"")</f>
        <v/>
      </c>
      <c r="J968" s="0" t="str">
        <f aca="false">IF($A968&lt;&gt;"",IF(MOD($A968,'Project Description'!$B$19)=0,'Project Description'!$B$19,MOD($A968,'Project Description'!$B$19)),"")</f>
        <v/>
      </c>
      <c r="K968" s="16" t="str">
        <f aca="false">IF($A968&lt;&gt;"",ROUNDUP(D968/'Project Description'!$B$7,0),"")</f>
        <v/>
      </c>
      <c r="L968" s="0" t="str">
        <f aca="false">IF($A968&lt;&gt;"",(K968-1)*'Project Description'!$B$17+I968,"")</f>
        <v/>
      </c>
      <c r="M968" s="0" t="str">
        <f aca="false">IF($A968&lt;&gt;"",($G968-1)*'Project Description'!$B$9+$F968,"")</f>
        <v/>
      </c>
      <c r="N968" s="0" t="str">
        <f aca="false">IF($A968&lt;&gt;"",IF(VLOOKUP($B968,LineNames!$A$2:$C$111,3,0)="Yes",1,0),"")</f>
        <v/>
      </c>
      <c r="O968" s="0" t="str">
        <f aca="false">IF($A968&lt;&gt;"",($H968-1)*'Project Description'!$B$10+$C968,"")</f>
        <v/>
      </c>
    </row>
    <row collapsed="false" customFormat="false" customHeight="true" hidden="false" ht="13.3" outlineLevel="0" r="969">
      <c r="A969" s="0" t="str">
        <f aca="false">IF(d110cc_csv!$A969&lt;&gt;"",d110cc_csv!$A969,"")</f>
        <v/>
      </c>
      <c r="B969" s="0" t="str">
        <f aca="false">IF($A969&lt;&gt;"",d110cc_csv!$C969,"")</f>
        <v/>
      </c>
      <c r="C969" s="0" t="str">
        <f aca="false">IF($A969&lt;&gt;"",d110cc_csv!$D969,"")</f>
        <v/>
      </c>
      <c r="D969" s="0" t="str">
        <f aca="false">IF($A969&lt;&gt;"",d110cc_csv!$E969,"")</f>
        <v/>
      </c>
      <c r="E969" s="0" t="str">
        <f aca="false">IF($A969&lt;&gt;"",d110cc_csv!$F969,"")</f>
        <v/>
      </c>
      <c r="F969" s="0" t="str">
        <f aca="false">IF($A969&lt;&gt;"",IF(MOD($C969,'Project Description'!$B$9)=0,'Project Description'!$B$9,MOD($C969,'Project Description'!$B$9)),"")</f>
        <v/>
      </c>
      <c r="G969" s="0" t="str">
        <f aca="false">IF($A969&lt;&gt;"",IF(MOD($D969,'Project Description'!$B$7)=0,'Project Description'!$B$7,MOD($D969,'Project Description'!$B$7)),"")</f>
        <v/>
      </c>
      <c r="H969" s="0" t="str">
        <f aca="false">IF($A969&lt;&gt;"",IF(MOD($D969,'Project Description'!$B$8)=0,'Project Description'!$B$8,MOD($D969,'Project Description'!$B$8)),"")</f>
        <v/>
      </c>
      <c r="I969" s="0" t="str">
        <f aca="false">IF($A969&lt;&gt;"",ROUNDUP($C969/'Project Description'!$B$9,0),"")</f>
        <v/>
      </c>
      <c r="J969" s="0" t="str">
        <f aca="false">IF($A969&lt;&gt;"",IF(MOD($A969,'Project Description'!$B$19)=0,'Project Description'!$B$19,MOD($A969,'Project Description'!$B$19)),"")</f>
        <v/>
      </c>
      <c r="K969" s="16" t="str">
        <f aca="false">IF($A969&lt;&gt;"",ROUNDUP(D969/'Project Description'!$B$7,0),"")</f>
        <v/>
      </c>
      <c r="L969" s="0" t="str">
        <f aca="false">IF($A969&lt;&gt;"",(K969-1)*'Project Description'!$B$17+I969,"")</f>
        <v/>
      </c>
      <c r="M969" s="0" t="str">
        <f aca="false">IF($A969&lt;&gt;"",($G969-1)*'Project Description'!$B$9+$F969,"")</f>
        <v/>
      </c>
      <c r="N969" s="0" t="str">
        <f aca="false">IF($A969&lt;&gt;"",IF(VLOOKUP($B969,LineNames!$A$2:$C$111,3,0)="Yes",1,0),"")</f>
        <v/>
      </c>
      <c r="O969" s="0" t="str">
        <f aca="false">IF($A969&lt;&gt;"",($H969-1)*'Project Description'!$B$10+$C969,"")</f>
        <v/>
      </c>
    </row>
    <row collapsed="false" customFormat="false" customHeight="true" hidden="false" ht="13.3" outlineLevel="0" r="970">
      <c r="A970" s="0" t="str">
        <f aca="false">IF(d110cc_csv!$A970&lt;&gt;"",d110cc_csv!$A970,"")</f>
        <v/>
      </c>
      <c r="B970" s="0" t="str">
        <f aca="false">IF($A970&lt;&gt;"",d110cc_csv!$C970,"")</f>
        <v/>
      </c>
      <c r="C970" s="0" t="str">
        <f aca="false">IF($A970&lt;&gt;"",d110cc_csv!$D970,"")</f>
        <v/>
      </c>
      <c r="D970" s="0" t="str">
        <f aca="false">IF($A970&lt;&gt;"",d110cc_csv!$E970,"")</f>
        <v/>
      </c>
      <c r="E970" s="0" t="str">
        <f aca="false">IF($A970&lt;&gt;"",d110cc_csv!$F970,"")</f>
        <v/>
      </c>
      <c r="F970" s="0" t="str">
        <f aca="false">IF($A970&lt;&gt;"",IF(MOD($C970,'Project Description'!$B$9)=0,'Project Description'!$B$9,MOD($C970,'Project Description'!$B$9)),"")</f>
        <v/>
      </c>
      <c r="G970" s="0" t="str">
        <f aca="false">IF($A970&lt;&gt;"",IF(MOD($D970,'Project Description'!$B$7)=0,'Project Description'!$B$7,MOD($D970,'Project Description'!$B$7)),"")</f>
        <v/>
      </c>
      <c r="H970" s="0" t="str">
        <f aca="false">IF($A970&lt;&gt;"",IF(MOD($D970,'Project Description'!$B$8)=0,'Project Description'!$B$8,MOD($D970,'Project Description'!$B$8)),"")</f>
        <v/>
      </c>
      <c r="I970" s="0" t="str">
        <f aca="false">IF($A970&lt;&gt;"",ROUNDUP($C970/'Project Description'!$B$9,0),"")</f>
        <v/>
      </c>
      <c r="J970" s="0" t="str">
        <f aca="false">IF($A970&lt;&gt;"",IF(MOD($A970,'Project Description'!$B$19)=0,'Project Description'!$B$19,MOD($A970,'Project Description'!$B$19)),"")</f>
        <v/>
      </c>
      <c r="K970" s="16" t="str">
        <f aca="false">IF($A970&lt;&gt;"",ROUNDUP(D970/'Project Description'!$B$7,0),"")</f>
        <v/>
      </c>
      <c r="L970" s="0" t="str">
        <f aca="false">IF($A970&lt;&gt;"",(K970-1)*'Project Description'!$B$17+I970,"")</f>
        <v/>
      </c>
      <c r="M970" s="0" t="str">
        <f aca="false">IF($A970&lt;&gt;"",($G970-1)*'Project Description'!$B$9+$F970,"")</f>
        <v/>
      </c>
      <c r="N970" s="0" t="str">
        <f aca="false">IF($A970&lt;&gt;"",IF(VLOOKUP($B970,LineNames!$A$2:$C$111,3,0)="Yes",1,0),"")</f>
        <v/>
      </c>
      <c r="O970" s="0" t="str">
        <f aca="false">IF($A970&lt;&gt;"",($H970-1)*'Project Description'!$B$10+$C970,"")</f>
        <v/>
      </c>
    </row>
    <row collapsed="false" customFormat="false" customHeight="true" hidden="false" ht="13.3" outlineLevel="0" r="971">
      <c r="A971" s="0" t="str">
        <f aca="false">IF(d110cc_csv!$A971&lt;&gt;"",d110cc_csv!$A971,"")</f>
        <v/>
      </c>
      <c r="B971" s="0" t="str">
        <f aca="false">IF($A971&lt;&gt;"",d110cc_csv!$C971,"")</f>
        <v/>
      </c>
      <c r="C971" s="0" t="str">
        <f aca="false">IF($A971&lt;&gt;"",d110cc_csv!$D971,"")</f>
        <v/>
      </c>
      <c r="D971" s="0" t="str">
        <f aca="false">IF($A971&lt;&gt;"",d110cc_csv!$E971,"")</f>
        <v/>
      </c>
      <c r="E971" s="0" t="str">
        <f aca="false">IF($A971&lt;&gt;"",d110cc_csv!$F971,"")</f>
        <v/>
      </c>
      <c r="F971" s="0" t="str">
        <f aca="false">IF($A971&lt;&gt;"",IF(MOD($C971,'Project Description'!$B$9)=0,'Project Description'!$B$9,MOD($C971,'Project Description'!$B$9)),"")</f>
        <v/>
      </c>
      <c r="G971" s="0" t="str">
        <f aca="false">IF($A971&lt;&gt;"",IF(MOD($D971,'Project Description'!$B$7)=0,'Project Description'!$B$7,MOD($D971,'Project Description'!$B$7)),"")</f>
        <v/>
      </c>
      <c r="H971" s="0" t="str">
        <f aca="false">IF($A971&lt;&gt;"",IF(MOD($D971,'Project Description'!$B$8)=0,'Project Description'!$B$8,MOD($D971,'Project Description'!$B$8)),"")</f>
        <v/>
      </c>
      <c r="I971" s="0" t="str">
        <f aca="false">IF($A971&lt;&gt;"",ROUNDUP($C971/'Project Description'!$B$9,0),"")</f>
        <v/>
      </c>
      <c r="J971" s="0" t="str">
        <f aca="false">IF($A971&lt;&gt;"",IF(MOD($A971,'Project Description'!$B$19)=0,'Project Description'!$B$19,MOD($A971,'Project Description'!$B$19)),"")</f>
        <v/>
      </c>
      <c r="K971" s="16" t="str">
        <f aca="false">IF($A971&lt;&gt;"",ROUNDUP(D971/'Project Description'!$B$7,0),"")</f>
        <v/>
      </c>
      <c r="L971" s="0" t="str">
        <f aca="false">IF($A971&lt;&gt;"",(K971-1)*'Project Description'!$B$17+I971,"")</f>
        <v/>
      </c>
      <c r="M971" s="0" t="str">
        <f aca="false">IF($A971&lt;&gt;"",($G971-1)*'Project Description'!$B$9+$F971,"")</f>
        <v/>
      </c>
      <c r="N971" s="0" t="str">
        <f aca="false">IF($A971&lt;&gt;"",IF(VLOOKUP($B971,LineNames!$A$2:$C$111,3,0)="Yes",1,0),"")</f>
        <v/>
      </c>
      <c r="O971" s="0" t="str">
        <f aca="false">IF($A971&lt;&gt;"",($H971-1)*'Project Description'!$B$10+$C971,"")</f>
        <v/>
      </c>
    </row>
    <row collapsed="false" customFormat="false" customHeight="true" hidden="false" ht="13.3" outlineLevel="0" r="972">
      <c r="A972" s="0" t="str">
        <f aca="false">IF(d110cc_csv!$A972&lt;&gt;"",d110cc_csv!$A972,"")</f>
        <v/>
      </c>
      <c r="B972" s="0" t="str">
        <f aca="false">IF($A972&lt;&gt;"",d110cc_csv!$C972,"")</f>
        <v/>
      </c>
      <c r="C972" s="0" t="str">
        <f aca="false">IF($A972&lt;&gt;"",d110cc_csv!$D972,"")</f>
        <v/>
      </c>
      <c r="D972" s="0" t="str">
        <f aca="false">IF($A972&lt;&gt;"",d110cc_csv!$E972,"")</f>
        <v/>
      </c>
      <c r="E972" s="0" t="str">
        <f aca="false">IF($A972&lt;&gt;"",d110cc_csv!$F972,"")</f>
        <v/>
      </c>
      <c r="F972" s="0" t="str">
        <f aca="false">IF($A972&lt;&gt;"",IF(MOD($C972,'Project Description'!$B$9)=0,'Project Description'!$B$9,MOD($C972,'Project Description'!$B$9)),"")</f>
        <v/>
      </c>
      <c r="G972" s="0" t="str">
        <f aca="false">IF($A972&lt;&gt;"",IF(MOD($D972,'Project Description'!$B$7)=0,'Project Description'!$B$7,MOD($D972,'Project Description'!$B$7)),"")</f>
        <v/>
      </c>
      <c r="H972" s="0" t="str">
        <f aca="false">IF($A972&lt;&gt;"",IF(MOD($D972,'Project Description'!$B$8)=0,'Project Description'!$B$8,MOD($D972,'Project Description'!$B$8)),"")</f>
        <v/>
      </c>
      <c r="I972" s="0" t="str">
        <f aca="false">IF($A972&lt;&gt;"",ROUNDUP($C972/'Project Description'!$B$9,0),"")</f>
        <v/>
      </c>
      <c r="J972" s="0" t="str">
        <f aca="false">IF($A972&lt;&gt;"",IF(MOD($A972,'Project Description'!$B$19)=0,'Project Description'!$B$19,MOD($A972,'Project Description'!$B$19)),"")</f>
        <v/>
      </c>
      <c r="K972" s="16" t="str">
        <f aca="false">IF($A972&lt;&gt;"",ROUNDUP(D972/'Project Description'!$B$7,0),"")</f>
        <v/>
      </c>
      <c r="L972" s="0" t="str">
        <f aca="false">IF($A972&lt;&gt;"",(K972-1)*'Project Description'!$B$17+I972,"")</f>
        <v/>
      </c>
      <c r="M972" s="0" t="str">
        <f aca="false">IF($A972&lt;&gt;"",($G972-1)*'Project Description'!$B$9+$F972,"")</f>
        <v/>
      </c>
      <c r="N972" s="0" t="str">
        <f aca="false">IF($A972&lt;&gt;"",IF(VLOOKUP($B972,LineNames!$A$2:$C$111,3,0)="Yes",1,0),"")</f>
        <v/>
      </c>
      <c r="O972" s="0" t="str">
        <f aca="false">IF($A972&lt;&gt;"",($H972-1)*'Project Description'!$B$10+$C972,"")</f>
        <v/>
      </c>
    </row>
    <row collapsed="false" customFormat="false" customHeight="true" hidden="false" ht="13.3" outlineLevel="0" r="973">
      <c r="A973" s="0" t="str">
        <f aca="false">IF(d110cc_csv!$A973&lt;&gt;"",d110cc_csv!$A973,"")</f>
        <v/>
      </c>
      <c r="B973" s="0" t="str">
        <f aca="false">IF($A973&lt;&gt;"",d110cc_csv!$C973,"")</f>
        <v/>
      </c>
      <c r="C973" s="0" t="str">
        <f aca="false">IF($A973&lt;&gt;"",d110cc_csv!$D973,"")</f>
        <v/>
      </c>
      <c r="D973" s="0" t="str">
        <f aca="false">IF($A973&lt;&gt;"",d110cc_csv!$E973,"")</f>
        <v/>
      </c>
      <c r="E973" s="0" t="str">
        <f aca="false">IF($A973&lt;&gt;"",d110cc_csv!$F973,"")</f>
        <v/>
      </c>
      <c r="F973" s="0" t="str">
        <f aca="false">IF($A973&lt;&gt;"",IF(MOD($C973,'Project Description'!$B$9)=0,'Project Description'!$B$9,MOD($C973,'Project Description'!$B$9)),"")</f>
        <v/>
      </c>
      <c r="G973" s="0" t="str">
        <f aca="false">IF($A973&lt;&gt;"",IF(MOD($D973,'Project Description'!$B$7)=0,'Project Description'!$B$7,MOD($D973,'Project Description'!$B$7)),"")</f>
        <v/>
      </c>
      <c r="H973" s="0" t="str">
        <f aca="false">IF($A973&lt;&gt;"",IF(MOD($D973,'Project Description'!$B$8)=0,'Project Description'!$B$8,MOD($D973,'Project Description'!$B$8)),"")</f>
        <v/>
      </c>
      <c r="I973" s="0" t="str">
        <f aca="false">IF($A973&lt;&gt;"",ROUNDUP($C973/'Project Description'!$B$9,0),"")</f>
        <v/>
      </c>
      <c r="J973" s="0" t="str">
        <f aca="false">IF($A973&lt;&gt;"",IF(MOD($A973,'Project Description'!$B$19)=0,'Project Description'!$B$19,MOD($A973,'Project Description'!$B$19)),"")</f>
        <v/>
      </c>
      <c r="K973" s="16" t="str">
        <f aca="false">IF($A973&lt;&gt;"",ROUNDUP(D973/'Project Description'!$B$7,0),"")</f>
        <v/>
      </c>
      <c r="L973" s="0" t="str">
        <f aca="false">IF($A973&lt;&gt;"",(K973-1)*'Project Description'!$B$17+I973,"")</f>
        <v/>
      </c>
      <c r="M973" s="0" t="str">
        <f aca="false">IF($A973&lt;&gt;"",($G973-1)*'Project Description'!$B$9+$F973,"")</f>
        <v/>
      </c>
      <c r="N973" s="0" t="str">
        <f aca="false">IF($A973&lt;&gt;"",IF(VLOOKUP($B973,LineNames!$A$2:$C$111,3,0)="Yes",1,0),"")</f>
        <v/>
      </c>
      <c r="O973" s="0" t="str">
        <f aca="false">IF($A973&lt;&gt;"",($H973-1)*'Project Description'!$B$10+$C973,"")</f>
        <v/>
      </c>
    </row>
    <row collapsed="false" customFormat="false" customHeight="true" hidden="false" ht="13.3" outlineLevel="0" r="974">
      <c r="A974" s="0" t="str">
        <f aca="false">IF(d110cc_csv!$A974&lt;&gt;"",d110cc_csv!$A974,"")</f>
        <v/>
      </c>
      <c r="B974" s="0" t="str">
        <f aca="false">IF($A974&lt;&gt;"",d110cc_csv!$C974,"")</f>
        <v/>
      </c>
      <c r="C974" s="0" t="str">
        <f aca="false">IF($A974&lt;&gt;"",d110cc_csv!$D974,"")</f>
        <v/>
      </c>
      <c r="D974" s="0" t="str">
        <f aca="false">IF($A974&lt;&gt;"",d110cc_csv!$E974,"")</f>
        <v/>
      </c>
      <c r="E974" s="0" t="str">
        <f aca="false">IF($A974&lt;&gt;"",d110cc_csv!$F974,"")</f>
        <v/>
      </c>
      <c r="F974" s="0" t="str">
        <f aca="false">IF($A974&lt;&gt;"",IF(MOD($C974,'Project Description'!$B$9)=0,'Project Description'!$B$9,MOD($C974,'Project Description'!$B$9)),"")</f>
        <v/>
      </c>
      <c r="G974" s="0" t="str">
        <f aca="false">IF($A974&lt;&gt;"",IF(MOD($D974,'Project Description'!$B$7)=0,'Project Description'!$B$7,MOD($D974,'Project Description'!$B$7)),"")</f>
        <v/>
      </c>
      <c r="H974" s="0" t="str">
        <f aca="false">IF($A974&lt;&gt;"",IF(MOD($D974,'Project Description'!$B$8)=0,'Project Description'!$B$8,MOD($D974,'Project Description'!$B$8)),"")</f>
        <v/>
      </c>
      <c r="I974" s="0" t="str">
        <f aca="false">IF($A974&lt;&gt;"",ROUNDUP($C974/'Project Description'!$B$9,0),"")</f>
        <v/>
      </c>
      <c r="J974" s="0" t="str">
        <f aca="false">IF($A974&lt;&gt;"",IF(MOD($A974,'Project Description'!$B$19)=0,'Project Description'!$B$19,MOD($A974,'Project Description'!$B$19)),"")</f>
        <v/>
      </c>
      <c r="K974" s="16" t="str">
        <f aca="false">IF($A974&lt;&gt;"",ROUNDUP(D974/'Project Description'!$B$7,0),"")</f>
        <v/>
      </c>
      <c r="L974" s="0" t="str">
        <f aca="false">IF($A974&lt;&gt;"",(K974-1)*'Project Description'!$B$17+I974,"")</f>
        <v/>
      </c>
      <c r="M974" s="0" t="str">
        <f aca="false">IF($A974&lt;&gt;"",($G974-1)*'Project Description'!$B$9+$F974,"")</f>
        <v/>
      </c>
      <c r="N974" s="0" t="str">
        <f aca="false">IF($A974&lt;&gt;"",IF(VLOOKUP($B974,LineNames!$A$2:$C$111,3,0)="Yes",1,0),"")</f>
        <v/>
      </c>
      <c r="O974" s="0" t="str">
        <f aca="false">IF($A974&lt;&gt;"",($H974-1)*'Project Description'!$B$10+$C974,"")</f>
        <v/>
      </c>
    </row>
    <row collapsed="false" customFormat="false" customHeight="true" hidden="false" ht="13.3" outlineLevel="0" r="975">
      <c r="A975" s="0" t="str">
        <f aca="false">IF(d110cc_csv!$A975&lt;&gt;"",d110cc_csv!$A975,"")</f>
        <v/>
      </c>
      <c r="B975" s="0" t="str">
        <f aca="false">IF($A975&lt;&gt;"",d110cc_csv!$C975,"")</f>
        <v/>
      </c>
      <c r="C975" s="0" t="str">
        <f aca="false">IF($A975&lt;&gt;"",d110cc_csv!$D975,"")</f>
        <v/>
      </c>
      <c r="D975" s="0" t="str">
        <f aca="false">IF($A975&lt;&gt;"",d110cc_csv!$E975,"")</f>
        <v/>
      </c>
      <c r="E975" s="0" t="str">
        <f aca="false">IF($A975&lt;&gt;"",d110cc_csv!$F975,"")</f>
        <v/>
      </c>
      <c r="F975" s="0" t="str">
        <f aca="false">IF($A975&lt;&gt;"",IF(MOD($C975,'Project Description'!$B$9)=0,'Project Description'!$B$9,MOD($C975,'Project Description'!$B$9)),"")</f>
        <v/>
      </c>
      <c r="G975" s="0" t="str">
        <f aca="false">IF($A975&lt;&gt;"",IF(MOD($D975,'Project Description'!$B$7)=0,'Project Description'!$B$7,MOD($D975,'Project Description'!$B$7)),"")</f>
        <v/>
      </c>
      <c r="H975" s="0" t="str">
        <f aca="false">IF($A975&lt;&gt;"",IF(MOD($D975,'Project Description'!$B$8)=0,'Project Description'!$B$8,MOD($D975,'Project Description'!$B$8)),"")</f>
        <v/>
      </c>
      <c r="I975" s="0" t="str">
        <f aca="false">IF($A975&lt;&gt;"",ROUNDUP($C975/'Project Description'!$B$9,0),"")</f>
        <v/>
      </c>
      <c r="J975" s="0" t="str">
        <f aca="false">IF($A975&lt;&gt;"",IF(MOD($A975,'Project Description'!$B$19)=0,'Project Description'!$B$19,MOD($A975,'Project Description'!$B$19)),"")</f>
        <v/>
      </c>
      <c r="K975" s="16" t="str">
        <f aca="false">IF($A975&lt;&gt;"",ROUNDUP(D975/'Project Description'!$B$7,0),"")</f>
        <v/>
      </c>
      <c r="L975" s="0" t="str">
        <f aca="false">IF($A975&lt;&gt;"",(K975-1)*'Project Description'!$B$17+I975,"")</f>
        <v/>
      </c>
      <c r="M975" s="0" t="str">
        <f aca="false">IF($A975&lt;&gt;"",($G975-1)*'Project Description'!$B$9+$F975,"")</f>
        <v/>
      </c>
      <c r="N975" s="0" t="str">
        <f aca="false">IF($A975&lt;&gt;"",IF(VLOOKUP($B975,LineNames!$A$2:$C$111,3,0)="Yes",1,0),"")</f>
        <v/>
      </c>
      <c r="O975" s="0" t="str">
        <f aca="false">IF($A975&lt;&gt;"",($H975-1)*'Project Description'!$B$10+$C975,"")</f>
        <v/>
      </c>
    </row>
    <row collapsed="false" customFormat="false" customHeight="true" hidden="false" ht="13.3" outlineLevel="0" r="976">
      <c r="A976" s="0" t="str">
        <f aca="false">IF(d110cc_csv!$A976&lt;&gt;"",d110cc_csv!$A976,"")</f>
        <v/>
      </c>
      <c r="B976" s="0" t="str">
        <f aca="false">IF($A976&lt;&gt;"",d110cc_csv!$C976,"")</f>
        <v/>
      </c>
      <c r="C976" s="0" t="str">
        <f aca="false">IF($A976&lt;&gt;"",d110cc_csv!$D976,"")</f>
        <v/>
      </c>
      <c r="D976" s="0" t="str">
        <f aca="false">IF($A976&lt;&gt;"",d110cc_csv!$E976,"")</f>
        <v/>
      </c>
      <c r="E976" s="0" t="str">
        <f aca="false">IF($A976&lt;&gt;"",d110cc_csv!$F976,"")</f>
        <v/>
      </c>
      <c r="F976" s="0" t="str">
        <f aca="false">IF($A976&lt;&gt;"",IF(MOD($C976,'Project Description'!$B$9)=0,'Project Description'!$B$9,MOD($C976,'Project Description'!$B$9)),"")</f>
        <v/>
      </c>
      <c r="G976" s="0" t="str">
        <f aca="false">IF($A976&lt;&gt;"",IF(MOD($D976,'Project Description'!$B$7)=0,'Project Description'!$B$7,MOD($D976,'Project Description'!$B$7)),"")</f>
        <v/>
      </c>
      <c r="H976" s="0" t="str">
        <f aca="false">IF($A976&lt;&gt;"",IF(MOD($D976,'Project Description'!$B$8)=0,'Project Description'!$B$8,MOD($D976,'Project Description'!$B$8)),"")</f>
        <v/>
      </c>
      <c r="I976" s="0" t="str">
        <f aca="false">IF($A976&lt;&gt;"",ROUNDUP($C976/'Project Description'!$B$9,0),"")</f>
        <v/>
      </c>
      <c r="J976" s="0" t="str">
        <f aca="false">IF($A976&lt;&gt;"",IF(MOD($A976,'Project Description'!$B$19)=0,'Project Description'!$B$19,MOD($A976,'Project Description'!$B$19)),"")</f>
        <v/>
      </c>
      <c r="K976" s="16" t="str">
        <f aca="false">IF($A976&lt;&gt;"",ROUNDUP(D976/'Project Description'!$B$7,0),"")</f>
        <v/>
      </c>
      <c r="L976" s="0" t="str">
        <f aca="false">IF($A976&lt;&gt;"",(K976-1)*'Project Description'!$B$17+I976,"")</f>
        <v/>
      </c>
      <c r="M976" s="0" t="str">
        <f aca="false">IF($A976&lt;&gt;"",($G976-1)*'Project Description'!$B$9+$F976,"")</f>
        <v/>
      </c>
      <c r="N976" s="0" t="str">
        <f aca="false">IF($A976&lt;&gt;"",IF(VLOOKUP($B976,LineNames!$A$2:$C$111,3,0)="Yes",1,0),"")</f>
        <v/>
      </c>
      <c r="O976" s="0" t="str">
        <f aca="false">IF($A976&lt;&gt;"",($H976-1)*'Project Description'!$B$10+$C976,"")</f>
        <v/>
      </c>
    </row>
    <row collapsed="false" customFormat="false" customHeight="true" hidden="false" ht="13.3" outlineLevel="0" r="977">
      <c r="A977" s="0" t="str">
        <f aca="false">IF(d110cc_csv!$A977&lt;&gt;"",d110cc_csv!$A977,"")</f>
        <v/>
      </c>
      <c r="B977" s="0" t="str">
        <f aca="false">IF($A977&lt;&gt;"",d110cc_csv!$C977,"")</f>
        <v/>
      </c>
      <c r="C977" s="0" t="str">
        <f aca="false">IF($A977&lt;&gt;"",d110cc_csv!$D977,"")</f>
        <v/>
      </c>
      <c r="D977" s="0" t="str">
        <f aca="false">IF($A977&lt;&gt;"",d110cc_csv!$E977,"")</f>
        <v/>
      </c>
      <c r="E977" s="0" t="str">
        <f aca="false">IF($A977&lt;&gt;"",d110cc_csv!$F977,"")</f>
        <v/>
      </c>
      <c r="F977" s="0" t="str">
        <f aca="false">IF($A977&lt;&gt;"",IF(MOD($C977,'Project Description'!$B$9)=0,'Project Description'!$B$9,MOD($C977,'Project Description'!$B$9)),"")</f>
        <v/>
      </c>
      <c r="G977" s="0" t="str">
        <f aca="false">IF($A977&lt;&gt;"",IF(MOD($D977,'Project Description'!$B$7)=0,'Project Description'!$B$7,MOD($D977,'Project Description'!$B$7)),"")</f>
        <v/>
      </c>
      <c r="H977" s="0" t="str">
        <f aca="false">IF($A977&lt;&gt;"",IF(MOD($D977,'Project Description'!$B$8)=0,'Project Description'!$B$8,MOD($D977,'Project Description'!$B$8)),"")</f>
        <v/>
      </c>
      <c r="I977" s="0" t="str">
        <f aca="false">IF($A977&lt;&gt;"",ROUNDUP($C977/'Project Description'!$B$9,0),"")</f>
        <v/>
      </c>
      <c r="J977" s="0" t="str">
        <f aca="false">IF($A977&lt;&gt;"",IF(MOD($A977,'Project Description'!$B$19)=0,'Project Description'!$B$19,MOD($A977,'Project Description'!$B$19)),"")</f>
        <v/>
      </c>
      <c r="K977" s="16" t="str">
        <f aca="false">IF($A977&lt;&gt;"",ROUNDUP(D977/'Project Description'!$B$7,0),"")</f>
        <v/>
      </c>
      <c r="L977" s="0" t="str">
        <f aca="false">IF($A977&lt;&gt;"",(K977-1)*'Project Description'!$B$17+I977,"")</f>
        <v/>
      </c>
      <c r="M977" s="0" t="str">
        <f aca="false">IF($A977&lt;&gt;"",($G977-1)*'Project Description'!$B$9+$F977,"")</f>
        <v/>
      </c>
      <c r="N977" s="0" t="str">
        <f aca="false">IF($A977&lt;&gt;"",IF(VLOOKUP($B977,LineNames!$A$2:$C$111,3,0)="Yes",1,0),"")</f>
        <v/>
      </c>
      <c r="O977" s="0" t="str">
        <f aca="false">IF($A977&lt;&gt;"",($H977-1)*'Project Description'!$B$10+$C977,"")</f>
        <v/>
      </c>
    </row>
    <row collapsed="false" customFormat="false" customHeight="true" hidden="false" ht="13.3" outlineLevel="0" r="978">
      <c r="A978" s="0" t="str">
        <f aca="false">IF(d110cc_csv!$A978&lt;&gt;"",d110cc_csv!$A978,"")</f>
        <v/>
      </c>
      <c r="B978" s="0" t="str">
        <f aca="false">IF($A978&lt;&gt;"",d110cc_csv!$C978,"")</f>
        <v/>
      </c>
      <c r="C978" s="0" t="str">
        <f aca="false">IF($A978&lt;&gt;"",d110cc_csv!$D978,"")</f>
        <v/>
      </c>
      <c r="D978" s="0" t="str">
        <f aca="false">IF($A978&lt;&gt;"",d110cc_csv!$E978,"")</f>
        <v/>
      </c>
      <c r="E978" s="0" t="str">
        <f aca="false">IF($A978&lt;&gt;"",d110cc_csv!$F978,"")</f>
        <v/>
      </c>
      <c r="F978" s="0" t="str">
        <f aca="false">IF($A978&lt;&gt;"",IF(MOD($C978,'Project Description'!$B$9)=0,'Project Description'!$B$9,MOD($C978,'Project Description'!$B$9)),"")</f>
        <v/>
      </c>
      <c r="G978" s="0" t="str">
        <f aca="false">IF($A978&lt;&gt;"",IF(MOD($D978,'Project Description'!$B$7)=0,'Project Description'!$B$7,MOD($D978,'Project Description'!$B$7)),"")</f>
        <v/>
      </c>
      <c r="H978" s="0" t="str">
        <f aca="false">IF($A978&lt;&gt;"",IF(MOD($D978,'Project Description'!$B$8)=0,'Project Description'!$B$8,MOD($D978,'Project Description'!$B$8)),"")</f>
        <v/>
      </c>
      <c r="I978" s="0" t="str">
        <f aca="false">IF($A978&lt;&gt;"",ROUNDUP($C978/'Project Description'!$B$9,0),"")</f>
        <v/>
      </c>
      <c r="J978" s="0" t="str">
        <f aca="false">IF($A978&lt;&gt;"",IF(MOD($A978,'Project Description'!$B$19)=0,'Project Description'!$B$19,MOD($A978,'Project Description'!$B$19)),"")</f>
        <v/>
      </c>
      <c r="K978" s="16" t="str">
        <f aca="false">IF($A978&lt;&gt;"",ROUNDUP(D978/'Project Description'!$B$7,0),"")</f>
        <v/>
      </c>
      <c r="L978" s="0" t="str">
        <f aca="false">IF($A978&lt;&gt;"",(K978-1)*'Project Description'!$B$17+I978,"")</f>
        <v/>
      </c>
      <c r="M978" s="0" t="str">
        <f aca="false">IF($A978&lt;&gt;"",($G978-1)*'Project Description'!$B$9+$F978,"")</f>
        <v/>
      </c>
      <c r="N978" s="0" t="str">
        <f aca="false">IF($A978&lt;&gt;"",IF(VLOOKUP($B978,LineNames!$A$2:$C$111,3,0)="Yes",1,0),"")</f>
        <v/>
      </c>
      <c r="O978" s="0" t="str">
        <f aca="false">IF($A978&lt;&gt;"",($H978-1)*'Project Description'!$B$10+$C978,"")</f>
        <v/>
      </c>
    </row>
    <row collapsed="false" customFormat="false" customHeight="true" hidden="false" ht="13.3" outlineLevel="0" r="979">
      <c r="A979" s="0" t="str">
        <f aca="false">IF(d110cc_csv!$A979&lt;&gt;"",d110cc_csv!$A979,"")</f>
        <v/>
      </c>
      <c r="B979" s="0" t="str">
        <f aca="false">IF($A979&lt;&gt;"",d110cc_csv!$C979,"")</f>
        <v/>
      </c>
      <c r="C979" s="0" t="str">
        <f aca="false">IF($A979&lt;&gt;"",d110cc_csv!$D979,"")</f>
        <v/>
      </c>
      <c r="D979" s="0" t="str">
        <f aca="false">IF($A979&lt;&gt;"",d110cc_csv!$E979,"")</f>
        <v/>
      </c>
      <c r="E979" s="0" t="str">
        <f aca="false">IF($A979&lt;&gt;"",d110cc_csv!$F979,"")</f>
        <v/>
      </c>
      <c r="F979" s="0" t="str">
        <f aca="false">IF($A979&lt;&gt;"",IF(MOD($C979,'Project Description'!$B$9)=0,'Project Description'!$B$9,MOD($C979,'Project Description'!$B$9)),"")</f>
        <v/>
      </c>
      <c r="G979" s="0" t="str">
        <f aca="false">IF($A979&lt;&gt;"",IF(MOD($D979,'Project Description'!$B$7)=0,'Project Description'!$B$7,MOD($D979,'Project Description'!$B$7)),"")</f>
        <v/>
      </c>
      <c r="H979" s="0" t="str">
        <f aca="false">IF($A979&lt;&gt;"",IF(MOD($D979,'Project Description'!$B$8)=0,'Project Description'!$B$8,MOD($D979,'Project Description'!$B$8)),"")</f>
        <v/>
      </c>
      <c r="I979" s="0" t="str">
        <f aca="false">IF($A979&lt;&gt;"",ROUNDUP($C979/'Project Description'!$B$9,0),"")</f>
        <v/>
      </c>
      <c r="J979" s="0" t="str">
        <f aca="false">IF($A979&lt;&gt;"",IF(MOD($A979,'Project Description'!$B$19)=0,'Project Description'!$B$19,MOD($A979,'Project Description'!$B$19)),"")</f>
        <v/>
      </c>
      <c r="K979" s="16" t="str">
        <f aca="false">IF($A979&lt;&gt;"",ROUNDUP(D979/'Project Description'!$B$7,0),"")</f>
        <v/>
      </c>
      <c r="L979" s="0" t="str">
        <f aca="false">IF($A979&lt;&gt;"",(K979-1)*'Project Description'!$B$17+I979,"")</f>
        <v/>
      </c>
      <c r="M979" s="0" t="str">
        <f aca="false">IF($A979&lt;&gt;"",($G979-1)*'Project Description'!$B$9+$F979,"")</f>
        <v/>
      </c>
      <c r="N979" s="0" t="str">
        <f aca="false">IF($A979&lt;&gt;"",IF(VLOOKUP($B979,LineNames!$A$2:$C$111,3,0)="Yes",1,0),"")</f>
        <v/>
      </c>
      <c r="O979" s="0" t="str">
        <f aca="false">IF($A979&lt;&gt;"",($H979-1)*'Project Description'!$B$10+$C979,"")</f>
        <v/>
      </c>
    </row>
    <row collapsed="false" customFormat="false" customHeight="true" hidden="false" ht="13.3" outlineLevel="0" r="980">
      <c r="A980" s="0" t="str">
        <f aca="false">IF(d110cc_csv!$A980&lt;&gt;"",d110cc_csv!$A980,"")</f>
        <v/>
      </c>
      <c r="B980" s="0" t="str">
        <f aca="false">IF($A980&lt;&gt;"",d110cc_csv!$C980,"")</f>
        <v/>
      </c>
      <c r="C980" s="0" t="str">
        <f aca="false">IF($A980&lt;&gt;"",d110cc_csv!$D980,"")</f>
        <v/>
      </c>
      <c r="D980" s="0" t="str">
        <f aca="false">IF($A980&lt;&gt;"",d110cc_csv!$E980,"")</f>
        <v/>
      </c>
      <c r="E980" s="0" t="str">
        <f aca="false">IF($A980&lt;&gt;"",d110cc_csv!$F980,"")</f>
        <v/>
      </c>
      <c r="F980" s="0" t="str">
        <f aca="false">IF($A980&lt;&gt;"",IF(MOD($C980,'Project Description'!$B$9)=0,'Project Description'!$B$9,MOD($C980,'Project Description'!$B$9)),"")</f>
        <v/>
      </c>
      <c r="G980" s="0" t="str">
        <f aca="false">IF($A980&lt;&gt;"",IF(MOD($D980,'Project Description'!$B$7)=0,'Project Description'!$B$7,MOD($D980,'Project Description'!$B$7)),"")</f>
        <v/>
      </c>
      <c r="H980" s="0" t="str">
        <f aca="false">IF($A980&lt;&gt;"",IF(MOD($D980,'Project Description'!$B$8)=0,'Project Description'!$B$8,MOD($D980,'Project Description'!$B$8)),"")</f>
        <v/>
      </c>
      <c r="I980" s="0" t="str">
        <f aca="false">IF($A980&lt;&gt;"",ROUNDUP($C980/'Project Description'!$B$9,0),"")</f>
        <v/>
      </c>
      <c r="J980" s="0" t="str">
        <f aca="false">IF($A980&lt;&gt;"",IF(MOD($A980,'Project Description'!$B$19)=0,'Project Description'!$B$19,MOD($A980,'Project Description'!$B$19)),"")</f>
        <v/>
      </c>
      <c r="K980" s="16" t="str">
        <f aca="false">IF($A980&lt;&gt;"",ROUNDUP(D980/'Project Description'!$B$7,0),"")</f>
        <v/>
      </c>
      <c r="L980" s="0" t="str">
        <f aca="false">IF($A980&lt;&gt;"",(K980-1)*'Project Description'!$B$17+I980,"")</f>
        <v/>
      </c>
      <c r="M980" s="0" t="str">
        <f aca="false">IF($A980&lt;&gt;"",($G980-1)*'Project Description'!$B$9+$F980,"")</f>
        <v/>
      </c>
      <c r="N980" s="0" t="str">
        <f aca="false">IF($A980&lt;&gt;"",IF(VLOOKUP($B980,LineNames!$A$2:$C$111,3,0)="Yes",1,0),"")</f>
        <v/>
      </c>
      <c r="O980" s="0" t="str">
        <f aca="false">IF($A980&lt;&gt;"",($H980-1)*'Project Description'!$B$10+$C980,"")</f>
        <v/>
      </c>
    </row>
    <row collapsed="false" customFormat="false" customHeight="true" hidden="false" ht="13.3" outlineLevel="0" r="981">
      <c r="A981" s="0" t="str">
        <f aca="false">IF(d110cc_csv!$A981&lt;&gt;"",d110cc_csv!$A981,"")</f>
        <v/>
      </c>
      <c r="B981" s="0" t="str">
        <f aca="false">IF($A981&lt;&gt;"",d110cc_csv!$C981,"")</f>
        <v/>
      </c>
      <c r="C981" s="0" t="str">
        <f aca="false">IF($A981&lt;&gt;"",d110cc_csv!$D981,"")</f>
        <v/>
      </c>
      <c r="D981" s="0" t="str">
        <f aca="false">IF($A981&lt;&gt;"",d110cc_csv!$E981,"")</f>
        <v/>
      </c>
      <c r="E981" s="0" t="str">
        <f aca="false">IF($A981&lt;&gt;"",d110cc_csv!$F981,"")</f>
        <v/>
      </c>
      <c r="F981" s="0" t="str">
        <f aca="false">IF($A981&lt;&gt;"",IF(MOD($C981,'Project Description'!$B$9)=0,'Project Description'!$B$9,MOD($C981,'Project Description'!$B$9)),"")</f>
        <v/>
      </c>
      <c r="G981" s="0" t="str">
        <f aca="false">IF($A981&lt;&gt;"",IF(MOD($D981,'Project Description'!$B$7)=0,'Project Description'!$B$7,MOD($D981,'Project Description'!$B$7)),"")</f>
        <v/>
      </c>
      <c r="H981" s="0" t="str">
        <f aca="false">IF($A981&lt;&gt;"",IF(MOD($D981,'Project Description'!$B$8)=0,'Project Description'!$B$8,MOD($D981,'Project Description'!$B$8)),"")</f>
        <v/>
      </c>
      <c r="I981" s="0" t="str">
        <f aca="false">IF($A981&lt;&gt;"",ROUNDUP($C981/'Project Description'!$B$9,0),"")</f>
        <v/>
      </c>
      <c r="J981" s="0" t="str">
        <f aca="false">IF($A981&lt;&gt;"",IF(MOD($A981,'Project Description'!$B$19)=0,'Project Description'!$B$19,MOD($A981,'Project Description'!$B$19)),"")</f>
        <v/>
      </c>
      <c r="K981" s="16" t="str">
        <f aca="false">IF($A981&lt;&gt;"",ROUNDUP(D981/'Project Description'!$B$7,0),"")</f>
        <v/>
      </c>
      <c r="L981" s="0" t="str">
        <f aca="false">IF($A981&lt;&gt;"",(K981-1)*'Project Description'!$B$17+I981,"")</f>
        <v/>
      </c>
      <c r="M981" s="0" t="str">
        <f aca="false">IF($A981&lt;&gt;"",($G981-1)*'Project Description'!$B$9+$F981,"")</f>
        <v/>
      </c>
      <c r="N981" s="0" t="str">
        <f aca="false">IF($A981&lt;&gt;"",IF(VLOOKUP($B981,LineNames!$A$2:$C$111,3,0)="Yes",1,0),"")</f>
        <v/>
      </c>
      <c r="O981" s="0" t="str">
        <f aca="false">IF($A981&lt;&gt;"",($H981-1)*'Project Description'!$B$10+$C981,"")</f>
        <v/>
      </c>
    </row>
    <row collapsed="false" customFormat="false" customHeight="true" hidden="false" ht="13.3" outlineLevel="0" r="982">
      <c r="A982" s="0" t="str">
        <f aca="false">IF(d110cc_csv!$A982&lt;&gt;"",d110cc_csv!$A982,"")</f>
        <v/>
      </c>
      <c r="B982" s="0" t="str">
        <f aca="false">IF($A982&lt;&gt;"",d110cc_csv!$C982,"")</f>
        <v/>
      </c>
      <c r="C982" s="0" t="str">
        <f aca="false">IF($A982&lt;&gt;"",d110cc_csv!$D982,"")</f>
        <v/>
      </c>
      <c r="D982" s="0" t="str">
        <f aca="false">IF($A982&lt;&gt;"",d110cc_csv!$E982,"")</f>
        <v/>
      </c>
      <c r="E982" s="0" t="str">
        <f aca="false">IF($A982&lt;&gt;"",d110cc_csv!$F982,"")</f>
        <v/>
      </c>
      <c r="F982" s="0" t="str">
        <f aca="false">IF($A982&lt;&gt;"",IF(MOD($C982,'Project Description'!$B$9)=0,'Project Description'!$B$9,MOD($C982,'Project Description'!$B$9)),"")</f>
        <v/>
      </c>
      <c r="G982" s="0" t="str">
        <f aca="false">IF($A982&lt;&gt;"",IF(MOD($D982,'Project Description'!$B$7)=0,'Project Description'!$B$7,MOD($D982,'Project Description'!$B$7)),"")</f>
        <v/>
      </c>
      <c r="H982" s="0" t="str">
        <f aca="false">IF($A982&lt;&gt;"",IF(MOD($D982,'Project Description'!$B$8)=0,'Project Description'!$B$8,MOD($D982,'Project Description'!$B$8)),"")</f>
        <v/>
      </c>
      <c r="I982" s="0" t="str">
        <f aca="false">IF($A982&lt;&gt;"",ROUNDUP($C982/'Project Description'!$B$9,0),"")</f>
        <v/>
      </c>
      <c r="J982" s="0" t="str">
        <f aca="false">IF($A982&lt;&gt;"",IF(MOD($A982,'Project Description'!$B$19)=0,'Project Description'!$B$19,MOD($A982,'Project Description'!$B$19)),"")</f>
        <v/>
      </c>
      <c r="K982" s="16" t="str">
        <f aca="false">IF($A982&lt;&gt;"",ROUNDUP(D982/'Project Description'!$B$7,0),"")</f>
        <v/>
      </c>
      <c r="L982" s="0" t="str">
        <f aca="false">IF($A982&lt;&gt;"",(K982-1)*'Project Description'!$B$17+I982,"")</f>
        <v/>
      </c>
      <c r="M982" s="0" t="str">
        <f aca="false">IF($A982&lt;&gt;"",($G982-1)*'Project Description'!$B$9+$F982,"")</f>
        <v/>
      </c>
      <c r="N982" s="0" t="str">
        <f aca="false">IF($A982&lt;&gt;"",IF(VLOOKUP($B982,LineNames!$A$2:$C$111,3,0)="Yes",1,0),"")</f>
        <v/>
      </c>
      <c r="O982" s="0" t="str">
        <f aca="false">IF($A982&lt;&gt;"",($H982-1)*'Project Description'!$B$10+$C982,"")</f>
        <v/>
      </c>
    </row>
    <row collapsed="false" customFormat="false" customHeight="true" hidden="false" ht="13.3" outlineLevel="0" r="983">
      <c r="A983" s="0" t="str">
        <f aca="false">IF(d110cc_csv!$A983&lt;&gt;"",d110cc_csv!$A983,"")</f>
        <v/>
      </c>
      <c r="B983" s="0" t="str">
        <f aca="false">IF($A983&lt;&gt;"",d110cc_csv!$C983,"")</f>
        <v/>
      </c>
      <c r="C983" s="0" t="str">
        <f aca="false">IF($A983&lt;&gt;"",d110cc_csv!$D983,"")</f>
        <v/>
      </c>
      <c r="D983" s="0" t="str">
        <f aca="false">IF($A983&lt;&gt;"",d110cc_csv!$E983,"")</f>
        <v/>
      </c>
      <c r="E983" s="0" t="str">
        <f aca="false">IF($A983&lt;&gt;"",d110cc_csv!$F983,"")</f>
        <v/>
      </c>
      <c r="F983" s="0" t="str">
        <f aca="false">IF($A983&lt;&gt;"",IF(MOD($C983,'Project Description'!$B$9)=0,'Project Description'!$B$9,MOD($C983,'Project Description'!$B$9)),"")</f>
        <v/>
      </c>
      <c r="G983" s="0" t="str">
        <f aca="false">IF($A983&lt;&gt;"",IF(MOD($D983,'Project Description'!$B$7)=0,'Project Description'!$B$7,MOD($D983,'Project Description'!$B$7)),"")</f>
        <v/>
      </c>
      <c r="H983" s="0" t="str">
        <f aca="false">IF($A983&lt;&gt;"",IF(MOD($D983,'Project Description'!$B$8)=0,'Project Description'!$B$8,MOD($D983,'Project Description'!$B$8)),"")</f>
        <v/>
      </c>
      <c r="I983" s="0" t="str">
        <f aca="false">IF($A983&lt;&gt;"",ROUNDUP($C983/'Project Description'!$B$9,0),"")</f>
        <v/>
      </c>
      <c r="J983" s="0" t="str">
        <f aca="false">IF($A983&lt;&gt;"",IF(MOD($A983,'Project Description'!$B$19)=0,'Project Description'!$B$19,MOD($A983,'Project Description'!$B$19)),"")</f>
        <v/>
      </c>
      <c r="K983" s="16" t="str">
        <f aca="false">IF($A983&lt;&gt;"",ROUNDUP(D983/'Project Description'!$B$7,0),"")</f>
        <v/>
      </c>
      <c r="L983" s="0" t="str">
        <f aca="false">IF($A983&lt;&gt;"",(K983-1)*'Project Description'!$B$17+I983,"")</f>
        <v/>
      </c>
      <c r="M983" s="0" t="str">
        <f aca="false">IF($A983&lt;&gt;"",($G983-1)*'Project Description'!$B$9+$F983,"")</f>
        <v/>
      </c>
      <c r="N983" s="0" t="str">
        <f aca="false">IF($A983&lt;&gt;"",IF(VLOOKUP($B983,LineNames!$A$2:$C$111,3,0)="Yes",1,0),"")</f>
        <v/>
      </c>
      <c r="O983" s="0" t="str">
        <f aca="false">IF($A983&lt;&gt;"",($H983-1)*'Project Description'!$B$10+$C983,"")</f>
        <v/>
      </c>
    </row>
    <row collapsed="false" customFormat="false" customHeight="true" hidden="false" ht="13.3" outlineLevel="0" r="984">
      <c r="A984" s="0" t="str">
        <f aca="false">IF(d110cc_csv!$A984&lt;&gt;"",d110cc_csv!$A984,"")</f>
        <v/>
      </c>
      <c r="B984" s="0" t="str">
        <f aca="false">IF($A984&lt;&gt;"",d110cc_csv!$C984,"")</f>
        <v/>
      </c>
      <c r="C984" s="0" t="str">
        <f aca="false">IF($A984&lt;&gt;"",d110cc_csv!$D984,"")</f>
        <v/>
      </c>
      <c r="D984" s="0" t="str">
        <f aca="false">IF($A984&lt;&gt;"",d110cc_csv!$E984,"")</f>
        <v/>
      </c>
      <c r="E984" s="0" t="str">
        <f aca="false">IF($A984&lt;&gt;"",d110cc_csv!$F984,"")</f>
        <v/>
      </c>
      <c r="F984" s="0" t="str">
        <f aca="false">IF($A984&lt;&gt;"",IF(MOD($C984,'Project Description'!$B$9)=0,'Project Description'!$B$9,MOD($C984,'Project Description'!$B$9)),"")</f>
        <v/>
      </c>
      <c r="G984" s="0" t="str">
        <f aca="false">IF($A984&lt;&gt;"",IF(MOD($D984,'Project Description'!$B$7)=0,'Project Description'!$B$7,MOD($D984,'Project Description'!$B$7)),"")</f>
        <v/>
      </c>
      <c r="H984" s="0" t="str">
        <f aca="false">IF($A984&lt;&gt;"",IF(MOD($D984,'Project Description'!$B$8)=0,'Project Description'!$B$8,MOD($D984,'Project Description'!$B$8)),"")</f>
        <v/>
      </c>
      <c r="I984" s="0" t="str">
        <f aca="false">IF($A984&lt;&gt;"",ROUNDUP($C984/'Project Description'!$B$9,0),"")</f>
        <v/>
      </c>
      <c r="J984" s="0" t="str">
        <f aca="false">IF($A984&lt;&gt;"",IF(MOD($A984,'Project Description'!$B$19)=0,'Project Description'!$B$19,MOD($A984,'Project Description'!$B$19)),"")</f>
        <v/>
      </c>
      <c r="K984" s="16" t="str">
        <f aca="false">IF($A984&lt;&gt;"",ROUNDUP(D984/'Project Description'!$B$7,0),"")</f>
        <v/>
      </c>
      <c r="L984" s="0" t="str">
        <f aca="false">IF($A984&lt;&gt;"",(K984-1)*'Project Description'!$B$17+I984,"")</f>
        <v/>
      </c>
      <c r="M984" s="0" t="str">
        <f aca="false">IF($A984&lt;&gt;"",($G984-1)*'Project Description'!$B$9+$F984,"")</f>
        <v/>
      </c>
      <c r="N984" s="0" t="str">
        <f aca="false">IF($A984&lt;&gt;"",IF(VLOOKUP($B984,LineNames!$A$2:$C$111,3,0)="Yes",1,0),"")</f>
        <v/>
      </c>
      <c r="O984" s="0" t="str">
        <f aca="false">IF($A984&lt;&gt;"",($H984-1)*'Project Description'!$B$10+$C984,"")</f>
        <v/>
      </c>
    </row>
    <row collapsed="false" customFormat="false" customHeight="true" hidden="false" ht="13.3" outlineLevel="0" r="985">
      <c r="A985" s="0" t="str">
        <f aca="false">IF(d110cc_csv!$A985&lt;&gt;"",d110cc_csv!$A985,"")</f>
        <v/>
      </c>
      <c r="B985" s="0" t="str">
        <f aca="false">IF($A985&lt;&gt;"",d110cc_csv!$C985,"")</f>
        <v/>
      </c>
      <c r="C985" s="0" t="str">
        <f aca="false">IF($A985&lt;&gt;"",d110cc_csv!$D985,"")</f>
        <v/>
      </c>
      <c r="D985" s="0" t="str">
        <f aca="false">IF($A985&lt;&gt;"",d110cc_csv!$E985,"")</f>
        <v/>
      </c>
      <c r="E985" s="0" t="str">
        <f aca="false">IF($A985&lt;&gt;"",d110cc_csv!$F985,"")</f>
        <v/>
      </c>
      <c r="F985" s="0" t="str">
        <f aca="false">IF($A985&lt;&gt;"",IF(MOD($C985,'Project Description'!$B$9)=0,'Project Description'!$B$9,MOD($C985,'Project Description'!$B$9)),"")</f>
        <v/>
      </c>
      <c r="G985" s="0" t="str">
        <f aca="false">IF($A985&lt;&gt;"",IF(MOD($D985,'Project Description'!$B$7)=0,'Project Description'!$B$7,MOD($D985,'Project Description'!$B$7)),"")</f>
        <v/>
      </c>
      <c r="H985" s="0" t="str">
        <f aca="false">IF($A985&lt;&gt;"",IF(MOD($D985,'Project Description'!$B$8)=0,'Project Description'!$B$8,MOD($D985,'Project Description'!$B$8)),"")</f>
        <v/>
      </c>
      <c r="I985" s="0" t="str">
        <f aca="false">IF($A985&lt;&gt;"",ROUNDUP($C985/'Project Description'!$B$9,0),"")</f>
        <v/>
      </c>
      <c r="J985" s="0" t="str">
        <f aca="false">IF($A985&lt;&gt;"",IF(MOD($A985,'Project Description'!$B$19)=0,'Project Description'!$B$19,MOD($A985,'Project Description'!$B$19)),"")</f>
        <v/>
      </c>
      <c r="K985" s="16" t="str">
        <f aca="false">IF($A985&lt;&gt;"",ROUNDUP(D985/'Project Description'!$B$7,0),"")</f>
        <v/>
      </c>
      <c r="L985" s="0" t="str">
        <f aca="false">IF($A985&lt;&gt;"",(K985-1)*'Project Description'!$B$17+I985,"")</f>
        <v/>
      </c>
      <c r="M985" s="0" t="str">
        <f aca="false">IF($A985&lt;&gt;"",($G985-1)*'Project Description'!$B$9+$F985,"")</f>
        <v/>
      </c>
      <c r="N985" s="0" t="str">
        <f aca="false">IF($A985&lt;&gt;"",IF(VLOOKUP($B985,LineNames!$A$2:$C$111,3,0)="Yes",1,0),"")</f>
        <v/>
      </c>
      <c r="O985" s="0" t="str">
        <f aca="false">IF($A985&lt;&gt;"",($H985-1)*'Project Description'!$B$10+$C985,"")</f>
        <v/>
      </c>
    </row>
    <row collapsed="false" customFormat="false" customHeight="true" hidden="false" ht="13.3" outlineLevel="0" r="986">
      <c r="A986" s="0" t="str">
        <f aca="false">IF(d110cc_csv!$A986&lt;&gt;"",d110cc_csv!$A986,"")</f>
        <v/>
      </c>
      <c r="B986" s="0" t="str">
        <f aca="false">IF($A986&lt;&gt;"",d110cc_csv!$C986,"")</f>
        <v/>
      </c>
      <c r="C986" s="0" t="str">
        <f aca="false">IF($A986&lt;&gt;"",d110cc_csv!$D986,"")</f>
        <v/>
      </c>
      <c r="D986" s="0" t="str">
        <f aca="false">IF($A986&lt;&gt;"",d110cc_csv!$E986,"")</f>
        <v/>
      </c>
      <c r="E986" s="0" t="str">
        <f aca="false">IF($A986&lt;&gt;"",d110cc_csv!$F986,"")</f>
        <v/>
      </c>
      <c r="F986" s="0" t="str">
        <f aca="false">IF($A986&lt;&gt;"",IF(MOD($C986,'Project Description'!$B$9)=0,'Project Description'!$B$9,MOD($C986,'Project Description'!$B$9)),"")</f>
        <v/>
      </c>
      <c r="G986" s="0" t="str">
        <f aca="false">IF($A986&lt;&gt;"",IF(MOD($D986,'Project Description'!$B$7)=0,'Project Description'!$B$7,MOD($D986,'Project Description'!$B$7)),"")</f>
        <v/>
      </c>
      <c r="H986" s="0" t="str">
        <f aca="false">IF($A986&lt;&gt;"",IF(MOD($D986,'Project Description'!$B$8)=0,'Project Description'!$B$8,MOD($D986,'Project Description'!$B$8)),"")</f>
        <v/>
      </c>
      <c r="I986" s="0" t="str">
        <f aca="false">IF($A986&lt;&gt;"",ROUNDUP($C986/'Project Description'!$B$9,0),"")</f>
        <v/>
      </c>
      <c r="J986" s="0" t="str">
        <f aca="false">IF($A986&lt;&gt;"",IF(MOD($A986,'Project Description'!$B$19)=0,'Project Description'!$B$19,MOD($A986,'Project Description'!$B$19)),"")</f>
        <v/>
      </c>
      <c r="K986" s="16" t="str">
        <f aca="false">IF($A986&lt;&gt;"",ROUNDUP(D986/'Project Description'!$B$7,0),"")</f>
        <v/>
      </c>
      <c r="L986" s="0" t="str">
        <f aca="false">IF($A986&lt;&gt;"",(K986-1)*'Project Description'!$B$17+I986,"")</f>
        <v/>
      </c>
      <c r="M986" s="0" t="str">
        <f aca="false">IF($A986&lt;&gt;"",($G986-1)*'Project Description'!$B$9+$F986,"")</f>
        <v/>
      </c>
      <c r="N986" s="0" t="str">
        <f aca="false">IF($A986&lt;&gt;"",IF(VLOOKUP($B986,LineNames!$A$2:$C$111,3,0)="Yes",1,0),"")</f>
        <v/>
      </c>
      <c r="O986" s="0" t="str">
        <f aca="false">IF($A986&lt;&gt;"",($H986-1)*'Project Description'!$B$10+$C986,"")</f>
        <v/>
      </c>
    </row>
    <row collapsed="false" customFormat="false" customHeight="true" hidden="false" ht="13.3" outlineLevel="0" r="987">
      <c r="A987" s="0" t="str">
        <f aca="false">IF(d110cc_csv!$A987&lt;&gt;"",d110cc_csv!$A987,"")</f>
        <v/>
      </c>
      <c r="B987" s="0" t="str">
        <f aca="false">IF($A987&lt;&gt;"",d110cc_csv!$C987,"")</f>
        <v/>
      </c>
      <c r="C987" s="0" t="str">
        <f aca="false">IF($A987&lt;&gt;"",d110cc_csv!$D987,"")</f>
        <v/>
      </c>
      <c r="D987" s="0" t="str">
        <f aca="false">IF($A987&lt;&gt;"",d110cc_csv!$E987,"")</f>
        <v/>
      </c>
      <c r="E987" s="0" t="str">
        <f aca="false">IF($A987&lt;&gt;"",d110cc_csv!$F987,"")</f>
        <v/>
      </c>
      <c r="F987" s="0" t="str">
        <f aca="false">IF($A987&lt;&gt;"",IF(MOD($C987,'Project Description'!$B$9)=0,'Project Description'!$B$9,MOD($C987,'Project Description'!$B$9)),"")</f>
        <v/>
      </c>
      <c r="G987" s="0" t="str">
        <f aca="false">IF($A987&lt;&gt;"",IF(MOD($D987,'Project Description'!$B$7)=0,'Project Description'!$B$7,MOD($D987,'Project Description'!$B$7)),"")</f>
        <v/>
      </c>
      <c r="H987" s="0" t="str">
        <f aca="false">IF($A987&lt;&gt;"",IF(MOD($D987,'Project Description'!$B$8)=0,'Project Description'!$B$8,MOD($D987,'Project Description'!$B$8)),"")</f>
        <v/>
      </c>
      <c r="I987" s="0" t="str">
        <f aca="false">IF($A987&lt;&gt;"",ROUNDUP($C987/'Project Description'!$B$9,0),"")</f>
        <v/>
      </c>
      <c r="J987" s="0" t="str">
        <f aca="false">IF($A987&lt;&gt;"",IF(MOD($A987,'Project Description'!$B$19)=0,'Project Description'!$B$19,MOD($A987,'Project Description'!$B$19)),"")</f>
        <v/>
      </c>
      <c r="K987" s="16" t="str">
        <f aca="false">IF($A987&lt;&gt;"",ROUNDUP(D987/'Project Description'!$B$7,0),"")</f>
        <v/>
      </c>
      <c r="L987" s="0" t="str">
        <f aca="false">IF($A987&lt;&gt;"",(K987-1)*'Project Description'!$B$17+I987,"")</f>
        <v/>
      </c>
      <c r="M987" s="0" t="str">
        <f aca="false">IF($A987&lt;&gt;"",($G987-1)*'Project Description'!$B$9+$F987,"")</f>
        <v/>
      </c>
      <c r="N987" s="0" t="str">
        <f aca="false">IF($A987&lt;&gt;"",IF(VLOOKUP($B987,LineNames!$A$2:$C$111,3,0)="Yes",1,0),"")</f>
        <v/>
      </c>
      <c r="O987" s="0" t="str">
        <f aca="false">IF($A987&lt;&gt;"",($H987-1)*'Project Description'!$B$10+$C987,"")</f>
        <v/>
      </c>
    </row>
    <row collapsed="false" customFormat="false" customHeight="true" hidden="false" ht="13.3" outlineLevel="0" r="988">
      <c r="A988" s="0" t="str">
        <f aca="false">IF(d110cc_csv!$A988&lt;&gt;"",d110cc_csv!$A988,"")</f>
        <v/>
      </c>
      <c r="B988" s="0" t="str">
        <f aca="false">IF($A988&lt;&gt;"",d110cc_csv!$C988,"")</f>
        <v/>
      </c>
      <c r="C988" s="0" t="str">
        <f aca="false">IF($A988&lt;&gt;"",d110cc_csv!$D988,"")</f>
        <v/>
      </c>
      <c r="D988" s="0" t="str">
        <f aca="false">IF($A988&lt;&gt;"",d110cc_csv!$E988,"")</f>
        <v/>
      </c>
      <c r="E988" s="0" t="str">
        <f aca="false">IF($A988&lt;&gt;"",d110cc_csv!$F988,"")</f>
        <v/>
      </c>
      <c r="F988" s="0" t="str">
        <f aca="false">IF($A988&lt;&gt;"",IF(MOD($C988,'Project Description'!$B$9)=0,'Project Description'!$B$9,MOD($C988,'Project Description'!$B$9)),"")</f>
        <v/>
      </c>
      <c r="G988" s="0" t="str">
        <f aca="false">IF($A988&lt;&gt;"",IF(MOD($D988,'Project Description'!$B$7)=0,'Project Description'!$B$7,MOD($D988,'Project Description'!$B$7)),"")</f>
        <v/>
      </c>
      <c r="H988" s="0" t="str">
        <f aca="false">IF($A988&lt;&gt;"",IF(MOD($D988,'Project Description'!$B$8)=0,'Project Description'!$B$8,MOD($D988,'Project Description'!$B$8)),"")</f>
        <v/>
      </c>
      <c r="I988" s="0" t="str">
        <f aca="false">IF($A988&lt;&gt;"",ROUNDUP($C988/'Project Description'!$B$9,0),"")</f>
        <v/>
      </c>
      <c r="J988" s="0" t="str">
        <f aca="false">IF($A988&lt;&gt;"",IF(MOD($A988,'Project Description'!$B$19)=0,'Project Description'!$B$19,MOD($A988,'Project Description'!$B$19)),"")</f>
        <v/>
      </c>
      <c r="K988" s="16" t="str">
        <f aca="false">IF($A988&lt;&gt;"",ROUNDUP(D988/'Project Description'!$B$7,0),"")</f>
        <v/>
      </c>
      <c r="L988" s="0" t="str">
        <f aca="false">IF($A988&lt;&gt;"",(K988-1)*'Project Description'!$B$17+I988,"")</f>
        <v/>
      </c>
      <c r="M988" s="0" t="str">
        <f aca="false">IF($A988&lt;&gt;"",($G988-1)*'Project Description'!$B$9+$F988,"")</f>
        <v/>
      </c>
      <c r="N988" s="0" t="str">
        <f aca="false">IF($A988&lt;&gt;"",IF(VLOOKUP($B988,LineNames!$A$2:$C$111,3,0)="Yes",1,0),"")</f>
        <v/>
      </c>
      <c r="O988" s="0" t="str">
        <f aca="false">IF($A988&lt;&gt;"",($H988-1)*'Project Description'!$B$10+$C988,"")</f>
        <v/>
      </c>
    </row>
    <row collapsed="false" customFormat="false" customHeight="true" hidden="false" ht="13.3" outlineLevel="0" r="989">
      <c r="A989" s="0" t="str">
        <f aca="false">IF(d110cc_csv!$A989&lt;&gt;"",d110cc_csv!$A989,"")</f>
        <v/>
      </c>
      <c r="B989" s="0" t="str">
        <f aca="false">IF($A989&lt;&gt;"",d110cc_csv!$C989,"")</f>
        <v/>
      </c>
      <c r="C989" s="0" t="str">
        <f aca="false">IF($A989&lt;&gt;"",d110cc_csv!$D989,"")</f>
        <v/>
      </c>
      <c r="D989" s="0" t="str">
        <f aca="false">IF($A989&lt;&gt;"",d110cc_csv!$E989,"")</f>
        <v/>
      </c>
      <c r="E989" s="0" t="str">
        <f aca="false">IF($A989&lt;&gt;"",d110cc_csv!$F989,"")</f>
        <v/>
      </c>
      <c r="F989" s="0" t="str">
        <f aca="false">IF($A989&lt;&gt;"",IF(MOD($C989,'Project Description'!$B$9)=0,'Project Description'!$B$9,MOD($C989,'Project Description'!$B$9)),"")</f>
        <v/>
      </c>
      <c r="G989" s="0" t="str">
        <f aca="false">IF($A989&lt;&gt;"",IF(MOD($D989,'Project Description'!$B$7)=0,'Project Description'!$B$7,MOD($D989,'Project Description'!$B$7)),"")</f>
        <v/>
      </c>
      <c r="H989" s="0" t="str">
        <f aca="false">IF($A989&lt;&gt;"",IF(MOD($D989,'Project Description'!$B$8)=0,'Project Description'!$B$8,MOD($D989,'Project Description'!$B$8)),"")</f>
        <v/>
      </c>
      <c r="I989" s="0" t="str">
        <f aca="false">IF($A989&lt;&gt;"",ROUNDUP($C989/'Project Description'!$B$9,0),"")</f>
        <v/>
      </c>
      <c r="J989" s="0" t="str">
        <f aca="false">IF($A989&lt;&gt;"",IF(MOD($A989,'Project Description'!$B$19)=0,'Project Description'!$B$19,MOD($A989,'Project Description'!$B$19)),"")</f>
        <v/>
      </c>
      <c r="K989" s="16" t="str">
        <f aca="false">IF($A989&lt;&gt;"",ROUNDUP(D989/'Project Description'!$B$7,0),"")</f>
        <v/>
      </c>
      <c r="L989" s="0" t="str">
        <f aca="false">IF($A989&lt;&gt;"",(K989-1)*'Project Description'!$B$17+I989,"")</f>
        <v/>
      </c>
      <c r="M989" s="0" t="str">
        <f aca="false">IF($A989&lt;&gt;"",($G989-1)*'Project Description'!$B$9+$F989,"")</f>
        <v/>
      </c>
      <c r="N989" s="0" t="str">
        <f aca="false">IF($A989&lt;&gt;"",IF(VLOOKUP($B989,LineNames!$A$2:$C$111,3,0)="Yes",1,0),"")</f>
        <v/>
      </c>
      <c r="O989" s="0" t="str">
        <f aca="false">IF($A989&lt;&gt;"",($H989-1)*'Project Description'!$B$10+$C989,"")</f>
        <v/>
      </c>
    </row>
    <row collapsed="false" customFormat="false" customHeight="true" hidden="false" ht="13.3" outlineLevel="0" r="990">
      <c r="A990" s="0" t="str">
        <f aca="false">IF(d110cc_csv!$A990&lt;&gt;"",d110cc_csv!$A990,"")</f>
        <v/>
      </c>
      <c r="B990" s="0" t="str">
        <f aca="false">IF($A990&lt;&gt;"",d110cc_csv!$C990,"")</f>
        <v/>
      </c>
      <c r="C990" s="0" t="str">
        <f aca="false">IF($A990&lt;&gt;"",d110cc_csv!$D990,"")</f>
        <v/>
      </c>
      <c r="D990" s="0" t="str">
        <f aca="false">IF($A990&lt;&gt;"",d110cc_csv!$E990,"")</f>
        <v/>
      </c>
      <c r="E990" s="0" t="str">
        <f aca="false">IF($A990&lt;&gt;"",d110cc_csv!$F990,"")</f>
        <v/>
      </c>
      <c r="F990" s="0" t="str">
        <f aca="false">IF($A990&lt;&gt;"",IF(MOD($C990,'Project Description'!$B$9)=0,'Project Description'!$B$9,MOD($C990,'Project Description'!$B$9)),"")</f>
        <v/>
      </c>
      <c r="G990" s="0" t="str">
        <f aca="false">IF($A990&lt;&gt;"",IF(MOD($D990,'Project Description'!$B$7)=0,'Project Description'!$B$7,MOD($D990,'Project Description'!$B$7)),"")</f>
        <v/>
      </c>
      <c r="H990" s="0" t="str">
        <f aca="false">IF($A990&lt;&gt;"",IF(MOD($D990,'Project Description'!$B$8)=0,'Project Description'!$B$8,MOD($D990,'Project Description'!$B$8)),"")</f>
        <v/>
      </c>
      <c r="I990" s="0" t="str">
        <f aca="false">IF($A990&lt;&gt;"",ROUNDUP($C990/'Project Description'!$B$9,0),"")</f>
        <v/>
      </c>
      <c r="J990" s="0" t="str">
        <f aca="false">IF($A990&lt;&gt;"",IF(MOD($A990,'Project Description'!$B$19)=0,'Project Description'!$B$19,MOD($A990,'Project Description'!$B$19)),"")</f>
        <v/>
      </c>
      <c r="K990" s="16" t="str">
        <f aca="false">IF($A990&lt;&gt;"",ROUNDUP(D990/'Project Description'!$B$7,0),"")</f>
        <v/>
      </c>
      <c r="L990" s="0" t="str">
        <f aca="false">IF($A990&lt;&gt;"",(K990-1)*'Project Description'!$B$17+I990,"")</f>
        <v/>
      </c>
      <c r="M990" s="0" t="str">
        <f aca="false">IF($A990&lt;&gt;"",($G990-1)*'Project Description'!$B$9+$F990,"")</f>
        <v/>
      </c>
      <c r="N990" s="0" t="str">
        <f aca="false">IF($A990&lt;&gt;"",IF(VLOOKUP($B990,LineNames!$A$2:$C$111,3,0)="Yes",1,0),"")</f>
        <v/>
      </c>
      <c r="O990" s="0" t="str">
        <f aca="false">IF($A990&lt;&gt;"",($H990-1)*'Project Description'!$B$10+$C990,"")</f>
        <v/>
      </c>
    </row>
    <row collapsed="false" customFormat="false" customHeight="true" hidden="false" ht="13.3" outlineLevel="0" r="991">
      <c r="A991" s="0" t="str">
        <f aca="false">IF(d110cc_csv!$A991&lt;&gt;"",d110cc_csv!$A991,"")</f>
        <v/>
      </c>
      <c r="B991" s="0" t="str">
        <f aca="false">IF($A991&lt;&gt;"",d110cc_csv!$C991,"")</f>
        <v/>
      </c>
      <c r="C991" s="0" t="str">
        <f aca="false">IF($A991&lt;&gt;"",d110cc_csv!$D991,"")</f>
        <v/>
      </c>
      <c r="D991" s="0" t="str">
        <f aca="false">IF($A991&lt;&gt;"",d110cc_csv!$E991,"")</f>
        <v/>
      </c>
      <c r="E991" s="0" t="str">
        <f aca="false">IF($A991&lt;&gt;"",d110cc_csv!$F991,"")</f>
        <v/>
      </c>
      <c r="F991" s="0" t="str">
        <f aca="false">IF($A991&lt;&gt;"",IF(MOD($C991,'Project Description'!$B$9)=0,'Project Description'!$B$9,MOD($C991,'Project Description'!$B$9)),"")</f>
        <v/>
      </c>
      <c r="G991" s="0" t="str">
        <f aca="false">IF($A991&lt;&gt;"",IF(MOD($D991,'Project Description'!$B$7)=0,'Project Description'!$B$7,MOD($D991,'Project Description'!$B$7)),"")</f>
        <v/>
      </c>
      <c r="H991" s="0" t="str">
        <f aca="false">IF($A991&lt;&gt;"",IF(MOD($D991,'Project Description'!$B$8)=0,'Project Description'!$B$8,MOD($D991,'Project Description'!$B$8)),"")</f>
        <v/>
      </c>
      <c r="I991" s="0" t="str">
        <f aca="false">IF($A991&lt;&gt;"",ROUNDUP($C991/'Project Description'!$B$9,0),"")</f>
        <v/>
      </c>
      <c r="J991" s="0" t="str">
        <f aca="false">IF($A991&lt;&gt;"",IF(MOD($A991,'Project Description'!$B$19)=0,'Project Description'!$B$19,MOD($A991,'Project Description'!$B$19)),"")</f>
        <v/>
      </c>
      <c r="K991" s="16" t="str">
        <f aca="false">IF($A991&lt;&gt;"",ROUNDUP(D991/'Project Description'!$B$7,0),"")</f>
        <v/>
      </c>
      <c r="L991" s="0" t="str">
        <f aca="false">IF($A991&lt;&gt;"",(K991-1)*'Project Description'!$B$17+I991,"")</f>
        <v/>
      </c>
      <c r="M991" s="0" t="str">
        <f aca="false">IF($A991&lt;&gt;"",($G991-1)*'Project Description'!$B$9+$F991,"")</f>
        <v/>
      </c>
      <c r="N991" s="0" t="str">
        <f aca="false">IF($A991&lt;&gt;"",IF(VLOOKUP($B991,LineNames!$A$2:$C$111,3,0)="Yes",1,0),"")</f>
        <v/>
      </c>
      <c r="O991" s="0" t="str">
        <f aca="false">IF($A991&lt;&gt;"",($H991-1)*'Project Description'!$B$10+$C991,"")</f>
        <v/>
      </c>
    </row>
    <row collapsed="false" customFormat="false" customHeight="true" hidden="false" ht="13.3" outlineLevel="0" r="992">
      <c r="A992" s="0" t="str">
        <f aca="false">IF(d110cc_csv!$A992&lt;&gt;"",d110cc_csv!$A992,"")</f>
        <v/>
      </c>
      <c r="B992" s="0" t="str">
        <f aca="false">IF($A992&lt;&gt;"",d110cc_csv!$C992,"")</f>
        <v/>
      </c>
      <c r="C992" s="0" t="str">
        <f aca="false">IF($A992&lt;&gt;"",d110cc_csv!$D992,"")</f>
        <v/>
      </c>
      <c r="D992" s="0" t="str">
        <f aca="false">IF($A992&lt;&gt;"",d110cc_csv!$E992,"")</f>
        <v/>
      </c>
      <c r="E992" s="0" t="str">
        <f aca="false">IF($A992&lt;&gt;"",d110cc_csv!$F992,"")</f>
        <v/>
      </c>
      <c r="F992" s="0" t="str">
        <f aca="false">IF($A992&lt;&gt;"",IF(MOD($C992,'Project Description'!$B$9)=0,'Project Description'!$B$9,MOD($C992,'Project Description'!$B$9)),"")</f>
        <v/>
      </c>
      <c r="G992" s="0" t="str">
        <f aca="false">IF($A992&lt;&gt;"",IF(MOD($D992,'Project Description'!$B$7)=0,'Project Description'!$B$7,MOD($D992,'Project Description'!$B$7)),"")</f>
        <v/>
      </c>
      <c r="H992" s="0" t="str">
        <f aca="false">IF($A992&lt;&gt;"",IF(MOD($D992,'Project Description'!$B$8)=0,'Project Description'!$B$8,MOD($D992,'Project Description'!$B$8)),"")</f>
        <v/>
      </c>
      <c r="I992" s="0" t="str">
        <f aca="false">IF($A992&lt;&gt;"",ROUNDUP($C992/'Project Description'!$B$9,0),"")</f>
        <v/>
      </c>
      <c r="J992" s="0" t="str">
        <f aca="false">IF($A992&lt;&gt;"",IF(MOD($A992,'Project Description'!$B$19)=0,'Project Description'!$B$19,MOD($A992,'Project Description'!$B$19)),"")</f>
        <v/>
      </c>
      <c r="K992" s="16" t="str">
        <f aca="false">IF($A992&lt;&gt;"",ROUNDUP(D992/'Project Description'!$B$7,0),"")</f>
        <v/>
      </c>
      <c r="L992" s="0" t="str">
        <f aca="false">IF($A992&lt;&gt;"",(K992-1)*'Project Description'!$B$17+I992,"")</f>
        <v/>
      </c>
      <c r="M992" s="0" t="str">
        <f aca="false">IF($A992&lt;&gt;"",($G992-1)*'Project Description'!$B$9+$F992,"")</f>
        <v/>
      </c>
      <c r="N992" s="0" t="str">
        <f aca="false">IF($A992&lt;&gt;"",IF(VLOOKUP($B992,LineNames!$A$2:$C$111,3,0)="Yes",1,0),"")</f>
        <v/>
      </c>
      <c r="O992" s="0" t="str">
        <f aca="false">IF($A992&lt;&gt;"",($H992-1)*'Project Description'!$B$10+$C992,"")</f>
        <v/>
      </c>
    </row>
    <row collapsed="false" customFormat="false" customHeight="true" hidden="false" ht="13.3" outlineLevel="0" r="993">
      <c r="A993" s="0" t="str">
        <f aca="false">IF(d110cc_csv!$A993&lt;&gt;"",d110cc_csv!$A993,"")</f>
        <v/>
      </c>
      <c r="B993" s="0" t="str">
        <f aca="false">IF($A993&lt;&gt;"",d110cc_csv!$C993,"")</f>
        <v/>
      </c>
      <c r="C993" s="0" t="str">
        <f aca="false">IF($A993&lt;&gt;"",d110cc_csv!$D993,"")</f>
        <v/>
      </c>
      <c r="D993" s="0" t="str">
        <f aca="false">IF($A993&lt;&gt;"",d110cc_csv!$E993,"")</f>
        <v/>
      </c>
      <c r="E993" s="0" t="str">
        <f aca="false">IF($A993&lt;&gt;"",d110cc_csv!$F993,"")</f>
        <v/>
      </c>
      <c r="F993" s="0" t="str">
        <f aca="false">IF($A993&lt;&gt;"",IF(MOD($C993,'Project Description'!$B$9)=0,'Project Description'!$B$9,MOD($C993,'Project Description'!$B$9)),"")</f>
        <v/>
      </c>
      <c r="G993" s="0" t="str">
        <f aca="false">IF($A993&lt;&gt;"",IF(MOD($D993,'Project Description'!$B$7)=0,'Project Description'!$B$7,MOD($D993,'Project Description'!$B$7)),"")</f>
        <v/>
      </c>
      <c r="H993" s="0" t="str">
        <f aca="false">IF($A993&lt;&gt;"",IF(MOD($D993,'Project Description'!$B$8)=0,'Project Description'!$B$8,MOD($D993,'Project Description'!$B$8)),"")</f>
        <v/>
      </c>
      <c r="I993" s="0" t="str">
        <f aca="false">IF($A993&lt;&gt;"",ROUNDUP($C993/'Project Description'!$B$9,0),"")</f>
        <v/>
      </c>
      <c r="J993" s="0" t="str">
        <f aca="false">IF($A993&lt;&gt;"",IF(MOD($A993,'Project Description'!$B$19)=0,'Project Description'!$B$19,MOD($A993,'Project Description'!$B$19)),"")</f>
        <v/>
      </c>
      <c r="K993" s="16" t="str">
        <f aca="false">IF($A993&lt;&gt;"",ROUNDUP(D993/'Project Description'!$B$7,0),"")</f>
        <v/>
      </c>
      <c r="L993" s="0" t="str">
        <f aca="false">IF($A993&lt;&gt;"",(K993-1)*'Project Description'!$B$17+I993,"")</f>
        <v/>
      </c>
      <c r="M993" s="0" t="str">
        <f aca="false">IF($A993&lt;&gt;"",($G993-1)*'Project Description'!$B$9+$F993,"")</f>
        <v/>
      </c>
      <c r="N993" s="0" t="str">
        <f aca="false">IF($A993&lt;&gt;"",IF(VLOOKUP($B993,LineNames!$A$2:$C$111,3,0)="Yes",1,0),"")</f>
        <v/>
      </c>
      <c r="O993" s="0" t="str">
        <f aca="false">IF($A993&lt;&gt;"",($H993-1)*'Project Description'!$B$10+$C993,"")</f>
        <v/>
      </c>
    </row>
    <row collapsed="false" customFormat="false" customHeight="true" hidden="false" ht="13.3" outlineLevel="0" r="994">
      <c r="A994" s="0" t="str">
        <f aca="false">IF(d110cc_csv!$A994&lt;&gt;"",d110cc_csv!$A994,"")</f>
        <v/>
      </c>
      <c r="B994" s="0" t="str">
        <f aca="false">IF($A994&lt;&gt;"",d110cc_csv!$C994,"")</f>
        <v/>
      </c>
      <c r="C994" s="0" t="str">
        <f aca="false">IF($A994&lt;&gt;"",d110cc_csv!$D994,"")</f>
        <v/>
      </c>
      <c r="D994" s="0" t="str">
        <f aca="false">IF($A994&lt;&gt;"",d110cc_csv!$E994,"")</f>
        <v/>
      </c>
      <c r="E994" s="0" t="str">
        <f aca="false">IF($A994&lt;&gt;"",d110cc_csv!$F994,"")</f>
        <v/>
      </c>
      <c r="F994" s="0" t="str">
        <f aca="false">IF($A994&lt;&gt;"",IF(MOD($C994,'Project Description'!$B$9)=0,'Project Description'!$B$9,MOD($C994,'Project Description'!$B$9)),"")</f>
        <v/>
      </c>
      <c r="G994" s="0" t="str">
        <f aca="false">IF($A994&lt;&gt;"",IF(MOD($D994,'Project Description'!$B$7)=0,'Project Description'!$B$7,MOD($D994,'Project Description'!$B$7)),"")</f>
        <v/>
      </c>
      <c r="H994" s="0" t="str">
        <f aca="false">IF($A994&lt;&gt;"",IF(MOD($D994,'Project Description'!$B$8)=0,'Project Description'!$B$8,MOD($D994,'Project Description'!$B$8)),"")</f>
        <v/>
      </c>
      <c r="I994" s="0" t="str">
        <f aca="false">IF($A994&lt;&gt;"",ROUNDUP($C994/'Project Description'!$B$9,0),"")</f>
        <v/>
      </c>
      <c r="J994" s="0" t="str">
        <f aca="false">IF($A994&lt;&gt;"",IF(MOD($A994,'Project Description'!$B$19)=0,'Project Description'!$B$19,MOD($A994,'Project Description'!$B$19)),"")</f>
        <v/>
      </c>
      <c r="K994" s="16" t="str">
        <f aca="false">IF($A994&lt;&gt;"",ROUNDUP(D994/'Project Description'!$B$7,0),"")</f>
        <v/>
      </c>
      <c r="L994" s="0" t="str">
        <f aca="false">IF($A994&lt;&gt;"",(K994-1)*'Project Description'!$B$17+I994,"")</f>
        <v/>
      </c>
      <c r="M994" s="0" t="str">
        <f aca="false">IF($A994&lt;&gt;"",($G994-1)*'Project Description'!$B$9+$F994,"")</f>
        <v/>
      </c>
      <c r="N994" s="0" t="str">
        <f aca="false">IF($A994&lt;&gt;"",IF(VLOOKUP($B994,LineNames!$A$2:$C$111,3,0)="Yes",1,0),"")</f>
        <v/>
      </c>
      <c r="O994" s="0" t="str">
        <f aca="false">IF($A994&lt;&gt;"",($H994-1)*'Project Description'!$B$10+$C994,"")</f>
        <v/>
      </c>
    </row>
    <row collapsed="false" customFormat="false" customHeight="true" hidden="false" ht="13.3" outlineLevel="0" r="995">
      <c r="A995" s="0" t="str">
        <f aca="false">IF(d110cc_csv!$A995&lt;&gt;"",d110cc_csv!$A995,"")</f>
        <v/>
      </c>
      <c r="B995" s="0" t="str">
        <f aca="false">IF($A995&lt;&gt;"",d110cc_csv!$C995,"")</f>
        <v/>
      </c>
      <c r="C995" s="0" t="str">
        <f aca="false">IF($A995&lt;&gt;"",d110cc_csv!$D995,"")</f>
        <v/>
      </c>
      <c r="D995" s="0" t="str">
        <f aca="false">IF($A995&lt;&gt;"",d110cc_csv!$E995,"")</f>
        <v/>
      </c>
      <c r="E995" s="0" t="str">
        <f aca="false">IF($A995&lt;&gt;"",d110cc_csv!$F995,"")</f>
        <v/>
      </c>
      <c r="F995" s="0" t="str">
        <f aca="false">IF($A995&lt;&gt;"",IF(MOD($C995,'Project Description'!$B$9)=0,'Project Description'!$B$9,MOD($C995,'Project Description'!$B$9)),"")</f>
        <v/>
      </c>
      <c r="G995" s="0" t="str">
        <f aca="false">IF($A995&lt;&gt;"",IF(MOD($D995,'Project Description'!$B$7)=0,'Project Description'!$B$7,MOD($D995,'Project Description'!$B$7)),"")</f>
        <v/>
      </c>
      <c r="H995" s="0" t="str">
        <f aca="false">IF($A995&lt;&gt;"",IF(MOD($D995,'Project Description'!$B$8)=0,'Project Description'!$B$8,MOD($D995,'Project Description'!$B$8)),"")</f>
        <v/>
      </c>
      <c r="I995" s="0" t="str">
        <f aca="false">IF($A995&lt;&gt;"",ROUNDUP($C995/'Project Description'!$B$9,0),"")</f>
        <v/>
      </c>
      <c r="J995" s="0" t="str">
        <f aca="false">IF($A995&lt;&gt;"",IF(MOD($A995,'Project Description'!$B$19)=0,'Project Description'!$B$19,MOD($A995,'Project Description'!$B$19)),"")</f>
        <v/>
      </c>
      <c r="K995" s="16" t="str">
        <f aca="false">IF($A995&lt;&gt;"",ROUNDUP(D995/'Project Description'!$B$7,0),"")</f>
        <v/>
      </c>
      <c r="L995" s="0" t="str">
        <f aca="false">IF($A995&lt;&gt;"",(K995-1)*'Project Description'!$B$17+I995,"")</f>
        <v/>
      </c>
      <c r="M995" s="0" t="str">
        <f aca="false">IF($A995&lt;&gt;"",($G995-1)*'Project Description'!$B$9+$F995,"")</f>
        <v/>
      </c>
      <c r="N995" s="0" t="str">
        <f aca="false">IF($A995&lt;&gt;"",IF(VLOOKUP($B995,LineNames!$A$2:$C$111,3,0)="Yes",1,0),"")</f>
        <v/>
      </c>
      <c r="O995" s="0" t="str">
        <f aca="false">IF($A995&lt;&gt;"",($H995-1)*'Project Description'!$B$10+$C995,"")</f>
        <v/>
      </c>
    </row>
    <row collapsed="false" customFormat="false" customHeight="true" hidden="false" ht="13.3" outlineLevel="0" r="996">
      <c r="A996" s="0" t="str">
        <f aca="false">IF(d110cc_csv!$A996&lt;&gt;"",d110cc_csv!$A996,"")</f>
        <v/>
      </c>
      <c r="B996" s="0" t="str">
        <f aca="false">IF($A996&lt;&gt;"",d110cc_csv!$C996,"")</f>
        <v/>
      </c>
      <c r="C996" s="0" t="str">
        <f aca="false">IF($A996&lt;&gt;"",d110cc_csv!$D996,"")</f>
        <v/>
      </c>
      <c r="D996" s="0" t="str">
        <f aca="false">IF($A996&lt;&gt;"",d110cc_csv!$E996,"")</f>
        <v/>
      </c>
      <c r="E996" s="0" t="str">
        <f aca="false">IF($A996&lt;&gt;"",d110cc_csv!$F996,"")</f>
        <v/>
      </c>
      <c r="F996" s="0" t="str">
        <f aca="false">IF($A996&lt;&gt;"",IF(MOD($C996,'Project Description'!$B$9)=0,'Project Description'!$B$9,MOD($C996,'Project Description'!$B$9)),"")</f>
        <v/>
      </c>
      <c r="G996" s="0" t="str">
        <f aca="false">IF($A996&lt;&gt;"",IF(MOD($D996,'Project Description'!$B$7)=0,'Project Description'!$B$7,MOD($D996,'Project Description'!$B$7)),"")</f>
        <v/>
      </c>
      <c r="H996" s="0" t="str">
        <f aca="false">IF($A996&lt;&gt;"",IF(MOD($D996,'Project Description'!$B$8)=0,'Project Description'!$B$8,MOD($D996,'Project Description'!$B$8)),"")</f>
        <v/>
      </c>
      <c r="I996" s="0" t="str">
        <f aca="false">IF($A996&lt;&gt;"",ROUNDUP($C996/'Project Description'!$B$9,0),"")</f>
        <v/>
      </c>
      <c r="J996" s="0" t="str">
        <f aca="false">IF($A996&lt;&gt;"",IF(MOD($A996,'Project Description'!$B$19)=0,'Project Description'!$B$19,MOD($A996,'Project Description'!$B$19)),"")</f>
        <v/>
      </c>
      <c r="K996" s="16" t="str">
        <f aca="false">IF($A996&lt;&gt;"",ROUNDUP(D996/'Project Description'!$B$7,0),"")</f>
        <v/>
      </c>
      <c r="L996" s="0" t="str">
        <f aca="false">IF($A996&lt;&gt;"",(K996-1)*'Project Description'!$B$17+I996,"")</f>
        <v/>
      </c>
      <c r="M996" s="0" t="str">
        <f aca="false">IF($A996&lt;&gt;"",($G996-1)*'Project Description'!$B$9+$F996,"")</f>
        <v/>
      </c>
      <c r="N996" s="0" t="str">
        <f aca="false">IF($A996&lt;&gt;"",IF(VLOOKUP($B996,LineNames!$A$2:$C$111,3,0)="Yes",1,0),"")</f>
        <v/>
      </c>
      <c r="O996" s="0" t="str">
        <f aca="false">IF($A996&lt;&gt;"",($H996-1)*'Project Description'!$B$10+$C996,"")</f>
        <v/>
      </c>
    </row>
    <row collapsed="false" customFormat="false" customHeight="true" hidden="false" ht="13.3" outlineLevel="0" r="997">
      <c r="A997" s="0" t="str">
        <f aca="false">IF(d110cc_csv!$A997&lt;&gt;"",d110cc_csv!$A997,"")</f>
        <v/>
      </c>
      <c r="B997" s="0" t="str">
        <f aca="false">IF($A997&lt;&gt;"",d110cc_csv!$C997,"")</f>
        <v/>
      </c>
      <c r="C997" s="0" t="str">
        <f aca="false">IF($A997&lt;&gt;"",d110cc_csv!$D997,"")</f>
        <v/>
      </c>
      <c r="D997" s="0" t="str">
        <f aca="false">IF($A997&lt;&gt;"",d110cc_csv!$E997,"")</f>
        <v/>
      </c>
      <c r="E997" s="0" t="str">
        <f aca="false">IF($A997&lt;&gt;"",d110cc_csv!$F997,"")</f>
        <v/>
      </c>
      <c r="F997" s="0" t="str">
        <f aca="false">IF($A997&lt;&gt;"",IF(MOD($C997,'Project Description'!$B$9)=0,'Project Description'!$B$9,MOD($C997,'Project Description'!$B$9)),"")</f>
        <v/>
      </c>
      <c r="G997" s="0" t="str">
        <f aca="false">IF($A997&lt;&gt;"",IF(MOD($D997,'Project Description'!$B$7)=0,'Project Description'!$B$7,MOD($D997,'Project Description'!$B$7)),"")</f>
        <v/>
      </c>
      <c r="H997" s="0" t="str">
        <f aca="false">IF($A997&lt;&gt;"",IF(MOD($D997,'Project Description'!$B$8)=0,'Project Description'!$B$8,MOD($D997,'Project Description'!$B$8)),"")</f>
        <v/>
      </c>
      <c r="I997" s="0" t="str">
        <f aca="false">IF($A997&lt;&gt;"",ROUNDUP($C997/'Project Description'!$B$9,0),"")</f>
        <v/>
      </c>
      <c r="J997" s="0" t="str">
        <f aca="false">IF($A997&lt;&gt;"",IF(MOD($A997,'Project Description'!$B$19)=0,'Project Description'!$B$19,MOD($A997,'Project Description'!$B$19)),"")</f>
        <v/>
      </c>
      <c r="K997" s="16" t="str">
        <f aca="false">IF($A997&lt;&gt;"",ROUNDUP(D997/'Project Description'!$B$7,0),"")</f>
        <v/>
      </c>
      <c r="L997" s="0" t="str">
        <f aca="false">IF($A997&lt;&gt;"",(K997-1)*'Project Description'!$B$17+I997,"")</f>
        <v/>
      </c>
      <c r="M997" s="0" t="str">
        <f aca="false">IF($A997&lt;&gt;"",($G997-1)*'Project Description'!$B$9+$F997,"")</f>
        <v/>
      </c>
      <c r="N997" s="0" t="str">
        <f aca="false">IF($A997&lt;&gt;"",IF(VLOOKUP($B997,LineNames!$A$2:$C$111,3,0)="Yes",1,0),"")</f>
        <v/>
      </c>
      <c r="O997" s="0" t="str">
        <f aca="false">IF($A997&lt;&gt;"",($H997-1)*'Project Description'!$B$10+$C997,"")</f>
        <v/>
      </c>
    </row>
    <row collapsed="false" customFormat="false" customHeight="true" hidden="false" ht="13.3" outlineLevel="0" r="998">
      <c r="A998" s="0" t="str">
        <f aca="false">IF(d110cc_csv!$A998&lt;&gt;"",d110cc_csv!$A998,"")</f>
        <v/>
      </c>
      <c r="B998" s="0" t="str">
        <f aca="false">IF($A998&lt;&gt;"",d110cc_csv!$C998,"")</f>
        <v/>
      </c>
      <c r="C998" s="0" t="str">
        <f aca="false">IF($A998&lt;&gt;"",d110cc_csv!$D998,"")</f>
        <v/>
      </c>
      <c r="D998" s="0" t="str">
        <f aca="false">IF($A998&lt;&gt;"",d110cc_csv!$E998,"")</f>
        <v/>
      </c>
      <c r="E998" s="0" t="str">
        <f aca="false">IF($A998&lt;&gt;"",d110cc_csv!$F998,"")</f>
        <v/>
      </c>
      <c r="F998" s="0" t="str">
        <f aca="false">IF($A998&lt;&gt;"",IF(MOD($C998,'Project Description'!$B$9)=0,'Project Description'!$B$9,MOD($C998,'Project Description'!$B$9)),"")</f>
        <v/>
      </c>
      <c r="G998" s="0" t="str">
        <f aca="false">IF($A998&lt;&gt;"",IF(MOD($D998,'Project Description'!$B$7)=0,'Project Description'!$B$7,MOD($D998,'Project Description'!$B$7)),"")</f>
        <v/>
      </c>
      <c r="H998" s="0" t="str">
        <f aca="false">IF($A998&lt;&gt;"",IF(MOD($D998,'Project Description'!$B$8)=0,'Project Description'!$B$8,MOD($D998,'Project Description'!$B$8)),"")</f>
        <v/>
      </c>
      <c r="I998" s="0" t="str">
        <f aca="false">IF($A998&lt;&gt;"",ROUNDUP($C998/'Project Description'!$B$9,0),"")</f>
        <v/>
      </c>
      <c r="J998" s="0" t="str">
        <f aca="false">IF($A998&lt;&gt;"",IF(MOD($A998,'Project Description'!$B$19)=0,'Project Description'!$B$19,MOD($A998,'Project Description'!$B$19)),"")</f>
        <v/>
      </c>
      <c r="K998" s="16" t="str">
        <f aca="false">IF($A998&lt;&gt;"",ROUNDUP(D998/'Project Description'!$B$7,0),"")</f>
        <v/>
      </c>
      <c r="L998" s="0" t="str">
        <f aca="false">IF($A998&lt;&gt;"",(K998-1)*'Project Description'!$B$17+I998,"")</f>
        <v/>
      </c>
      <c r="M998" s="0" t="str">
        <f aca="false">IF($A998&lt;&gt;"",($G998-1)*'Project Description'!$B$9+$F998,"")</f>
        <v/>
      </c>
      <c r="N998" s="0" t="str">
        <f aca="false">IF($A998&lt;&gt;"",IF(VLOOKUP($B998,LineNames!$A$2:$C$111,3,0)="Yes",1,0),"")</f>
        <v/>
      </c>
      <c r="O998" s="0" t="str">
        <f aca="false">IF($A998&lt;&gt;"",($H998-1)*'Project Description'!$B$10+$C998,"")</f>
        <v/>
      </c>
    </row>
    <row collapsed="false" customFormat="false" customHeight="true" hidden="false" ht="13.3" outlineLevel="0" r="999">
      <c r="A999" s="0" t="str">
        <f aca="false">IF(d110cc_csv!$A999&lt;&gt;"",d110cc_csv!$A999,"")</f>
        <v/>
      </c>
      <c r="B999" s="0" t="str">
        <f aca="false">IF($A999&lt;&gt;"",d110cc_csv!$C999,"")</f>
        <v/>
      </c>
      <c r="C999" s="0" t="str">
        <f aca="false">IF($A999&lt;&gt;"",d110cc_csv!$D999,"")</f>
        <v/>
      </c>
      <c r="D999" s="0" t="str">
        <f aca="false">IF($A999&lt;&gt;"",d110cc_csv!$E999,"")</f>
        <v/>
      </c>
      <c r="E999" s="0" t="str">
        <f aca="false">IF($A999&lt;&gt;"",d110cc_csv!$F999,"")</f>
        <v/>
      </c>
      <c r="F999" s="0" t="str">
        <f aca="false">IF($A999&lt;&gt;"",IF(MOD($C999,'Project Description'!$B$9)=0,'Project Description'!$B$9,MOD($C999,'Project Description'!$B$9)),"")</f>
        <v/>
      </c>
      <c r="G999" s="0" t="str">
        <f aca="false">IF($A999&lt;&gt;"",IF(MOD($D999,'Project Description'!$B$7)=0,'Project Description'!$B$7,MOD($D999,'Project Description'!$B$7)),"")</f>
        <v/>
      </c>
      <c r="H999" s="0" t="str">
        <f aca="false">IF($A999&lt;&gt;"",IF(MOD($D999,'Project Description'!$B$8)=0,'Project Description'!$B$8,MOD($D999,'Project Description'!$B$8)),"")</f>
        <v/>
      </c>
      <c r="I999" s="0" t="str">
        <f aca="false">IF($A999&lt;&gt;"",ROUNDUP($C999/'Project Description'!$B$9,0),"")</f>
        <v/>
      </c>
      <c r="J999" s="0" t="str">
        <f aca="false">IF($A999&lt;&gt;"",IF(MOD($A999,'Project Description'!$B$19)=0,'Project Description'!$B$19,MOD($A999,'Project Description'!$B$19)),"")</f>
        <v/>
      </c>
      <c r="K999" s="16" t="str">
        <f aca="false">IF($A999&lt;&gt;"",ROUNDUP(D999/'Project Description'!$B$7,0),"")</f>
        <v/>
      </c>
      <c r="L999" s="0" t="str">
        <f aca="false">IF($A999&lt;&gt;"",(K999-1)*'Project Description'!$B$17+I999,"")</f>
        <v/>
      </c>
      <c r="M999" s="0" t="str">
        <f aca="false">IF($A999&lt;&gt;"",($G999-1)*'Project Description'!$B$9+$F999,"")</f>
        <v/>
      </c>
      <c r="N999" s="0" t="str">
        <f aca="false">IF($A999&lt;&gt;"",IF(VLOOKUP($B999,LineNames!$A$2:$C$111,3,0)="Yes",1,0),"")</f>
        <v/>
      </c>
      <c r="O999" s="0" t="str">
        <f aca="false">IF($A999&lt;&gt;"",($H999-1)*'Project Description'!$B$10+$C999,"")</f>
        <v/>
      </c>
    </row>
    <row collapsed="false" customFormat="false" customHeight="true" hidden="false" ht="13.3" outlineLevel="0" r="1000">
      <c r="A1000" s="0" t="str">
        <f aca="false">IF(d110cc_csv!$A1000&lt;&gt;"",d110cc_csv!$A1000,"")</f>
        <v/>
      </c>
      <c r="B1000" s="0" t="str">
        <f aca="false">IF($A1000&lt;&gt;"",d110cc_csv!$C1000,"")</f>
        <v/>
      </c>
      <c r="C1000" s="0" t="str">
        <f aca="false">IF($A1000&lt;&gt;"",d110cc_csv!$D1000,"")</f>
        <v/>
      </c>
      <c r="D1000" s="0" t="str">
        <f aca="false">IF($A1000&lt;&gt;"",d110cc_csv!$E1000,"")</f>
        <v/>
      </c>
      <c r="E1000" s="0" t="str">
        <f aca="false">IF($A1000&lt;&gt;"",d110cc_csv!$F1000,"")</f>
        <v/>
      </c>
      <c r="F1000" s="0" t="str">
        <f aca="false">IF($A1000&lt;&gt;"",IF(MOD($C1000,'Project Description'!$B$9)=0,'Project Description'!$B$9,MOD($C1000,'Project Description'!$B$9)),"")</f>
        <v/>
      </c>
      <c r="G1000" s="0" t="str">
        <f aca="false">IF($A1000&lt;&gt;"",IF(MOD($D1000,'Project Description'!$B$7)=0,'Project Description'!$B$7,MOD($D1000,'Project Description'!$B$7)),"")</f>
        <v/>
      </c>
      <c r="H1000" s="0" t="str">
        <f aca="false">IF($A1000&lt;&gt;"",IF(MOD($D1000,'Project Description'!$B$8)=0,'Project Description'!$B$8,MOD($D1000,'Project Description'!$B$8)),"")</f>
        <v/>
      </c>
      <c r="I1000" s="0" t="str">
        <f aca="false">IF($A1000&lt;&gt;"",ROUNDUP($C1000/'Project Description'!$B$9,0),"")</f>
        <v/>
      </c>
      <c r="J1000" s="0" t="str">
        <f aca="false">IF($A1000&lt;&gt;"",IF(MOD($A1000,'Project Description'!$B$19)=0,'Project Description'!$B$19,MOD($A1000,'Project Description'!$B$19)),"")</f>
        <v/>
      </c>
      <c r="K1000" s="16" t="str">
        <f aca="false">IF($A1000&lt;&gt;"",ROUNDUP(D1000/'Project Description'!$B$7,0),"")</f>
        <v/>
      </c>
      <c r="L1000" s="0" t="str">
        <f aca="false">IF($A1000&lt;&gt;"",(K1000-1)*'Project Description'!$B$17+I1000,"")</f>
        <v/>
      </c>
      <c r="M1000" s="0" t="str">
        <f aca="false">IF($A1000&lt;&gt;"",($G1000-1)*'Project Description'!$B$9+$F1000,"")</f>
        <v/>
      </c>
      <c r="N1000" s="0" t="str">
        <f aca="false">IF($A1000&lt;&gt;"",IF(VLOOKUP($B1000,LineNames!$A$2:$C$111,3,0)="Yes",1,0),"")</f>
        <v/>
      </c>
      <c r="O1000" s="0" t="str">
        <f aca="false">IF($A1000&lt;&gt;"",($H1000-1)*'Project Description'!$B$10+$C1000,"")</f>
        <v/>
      </c>
    </row>
    <row collapsed="false" customFormat="false" customHeight="true" hidden="false" ht="13.3" outlineLevel="0" r="1001">
      <c r="A1001" s="0" t="str">
        <f aca="false">IF(d110cc_csv!$A1001&lt;&gt;"",d110cc_csv!$A1001,"")</f>
        <v/>
      </c>
      <c r="B1001" s="0" t="str">
        <f aca="false">IF($A1001&lt;&gt;"",d110cc_csv!$C1001,"")</f>
        <v/>
      </c>
      <c r="C1001" s="0" t="str">
        <f aca="false">IF($A1001&lt;&gt;"",d110cc_csv!$D1001,"")</f>
        <v/>
      </c>
      <c r="D1001" s="0" t="str">
        <f aca="false">IF($A1001&lt;&gt;"",d110cc_csv!$E1001,"")</f>
        <v/>
      </c>
      <c r="E1001" s="0" t="str">
        <f aca="false">IF($A1001&lt;&gt;"",d110cc_csv!$F1001,"")</f>
        <v/>
      </c>
      <c r="F1001" s="0" t="str">
        <f aca="false">IF($A1001&lt;&gt;"",IF(MOD($C1001,'Project Description'!$B$9)=0,'Project Description'!$B$9,MOD($C1001,'Project Description'!$B$9)),"")</f>
        <v/>
      </c>
      <c r="G1001" s="0" t="str">
        <f aca="false">IF($A1001&lt;&gt;"",IF(MOD($D1001,'Project Description'!$B$7)=0,'Project Description'!$B$7,MOD($D1001,'Project Description'!$B$7)),"")</f>
        <v/>
      </c>
      <c r="H1001" s="0" t="str">
        <f aca="false">IF($A1001&lt;&gt;"",IF(MOD($D1001,'Project Description'!$B$8)=0,'Project Description'!$B$8,MOD($D1001,'Project Description'!$B$8)),"")</f>
        <v/>
      </c>
      <c r="I1001" s="0" t="str">
        <f aca="false">IF($A1001&lt;&gt;"",ROUNDUP($C1001/'Project Description'!$B$9,0),"")</f>
        <v/>
      </c>
      <c r="J1001" s="0" t="str">
        <f aca="false">IF($A1001&lt;&gt;"",IF(MOD($A1001,'Project Description'!$B$19)=0,'Project Description'!$B$19,MOD($A1001,'Project Description'!$B$19)),"")</f>
        <v/>
      </c>
      <c r="K1001" s="16" t="str">
        <f aca="false">IF($A1001&lt;&gt;"",ROUNDUP(D1001/'Project Description'!$B$7,0),"")</f>
        <v/>
      </c>
      <c r="L1001" s="0" t="str">
        <f aca="false">IF($A1001&lt;&gt;"",(K1001-1)*'Project Description'!$B$17+I1001,"")</f>
        <v/>
      </c>
      <c r="M1001" s="0" t="str">
        <f aca="false">IF($A1001&lt;&gt;"",($G1001-1)*'Project Description'!$B$9+$F1001,"")</f>
        <v/>
      </c>
      <c r="N1001" s="0" t="str">
        <f aca="false">IF($A1001&lt;&gt;"",IF(VLOOKUP($B1001,LineNames!$A$2:$C$111,3,0)="Yes",1,0),"")</f>
        <v/>
      </c>
      <c r="O1001" s="0" t="str">
        <f aca="false">IF($A1001&lt;&gt;"",($H1001-1)*'Project Description'!$B$10+$C1001,"")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K18" activeCellId="0" pane="topLeft" sqref="K18"/>
    </sheetView>
  </sheetViews>
  <sheetFormatPr defaultRowHeight="12.8"/>
  <cols>
    <col collapsed="false" hidden="false" max="11" min="1" style="0" width="8.64777327935223"/>
    <col collapsed="false" hidden="false" max="12" min="12" style="0" width="9.78947368421053"/>
    <col collapsed="false" hidden="false" max="1025" min="13" style="0" width="8.64777327935223"/>
  </cols>
  <sheetData>
    <row collapsed="false" customFormat="false" customHeight="true" hidden="false" ht="15" outlineLevel="0" r="1">
      <c r="C1" s="18" t="s">
        <v>239</v>
      </c>
      <c r="D1" s="18" t="s">
        <v>240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 t="s">
        <v>239</v>
      </c>
      <c r="P1" s="18" t="s">
        <v>241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collapsed="false" customFormat="false" customHeight="true" hidden="false" ht="15" outlineLevel="0" r="2">
      <c r="C2" s="10" t="n">
        <v>1</v>
      </c>
      <c r="D2" s="10" t="n">
        <v>2</v>
      </c>
      <c r="E2" s="10" t="n">
        <v>3</v>
      </c>
      <c r="F2" s="10" t="n">
        <v>4</v>
      </c>
      <c r="G2" s="10" t="n">
        <v>5</v>
      </c>
      <c r="H2" s="10" t="n">
        <v>6</v>
      </c>
      <c r="I2" s="10" t="n">
        <v>7</v>
      </c>
      <c r="J2" s="10" t="n">
        <v>8</v>
      </c>
      <c r="K2" s="10" t="n">
        <v>9</v>
      </c>
      <c r="L2" s="10" t="n">
        <v>10</v>
      </c>
      <c r="M2" s="10" t="n">
        <v>11</v>
      </c>
      <c r="N2" s="10" t="n">
        <v>12</v>
      </c>
      <c r="O2" s="10"/>
      <c r="P2" s="10" t="n">
        <v>1</v>
      </c>
      <c r="Q2" s="10" t="n">
        <v>2</v>
      </c>
      <c r="R2" s="10" t="n">
        <v>3</v>
      </c>
      <c r="S2" s="10" t="n">
        <v>4</v>
      </c>
      <c r="T2" s="10" t="n">
        <v>5</v>
      </c>
      <c r="U2" s="10" t="n">
        <v>6</v>
      </c>
      <c r="V2" s="10" t="n">
        <v>7</v>
      </c>
      <c r="W2" s="10" t="n">
        <v>8</v>
      </c>
      <c r="X2" s="10" t="n">
        <v>9</v>
      </c>
      <c r="Y2" s="10" t="n">
        <v>10</v>
      </c>
      <c r="Z2" s="10" t="n">
        <v>11</v>
      </c>
      <c r="AA2" s="10" t="n">
        <v>12</v>
      </c>
    </row>
    <row collapsed="false" customFormat="false" customHeight="true" hidden="false" ht="15.75" outlineLevel="0" r="3">
      <c r="C3" s="35" t="n">
        <v>1</v>
      </c>
      <c r="D3" s="35" t="n">
        <v>2</v>
      </c>
      <c r="E3" s="35" t="n">
        <v>3</v>
      </c>
      <c r="F3" s="35" t="n">
        <v>4</v>
      </c>
      <c r="G3" s="35" t="n">
        <v>5</v>
      </c>
      <c r="H3" s="35" t="n">
        <v>6</v>
      </c>
      <c r="I3" s="35" t="n">
        <v>7</v>
      </c>
      <c r="J3" s="35" t="n">
        <v>8</v>
      </c>
      <c r="K3" s="35" t="n">
        <v>9</v>
      </c>
      <c r="L3" s="35" t="n">
        <v>10</v>
      </c>
      <c r="M3" s="35" t="n">
        <v>11</v>
      </c>
      <c r="N3" s="35" t="n">
        <v>12</v>
      </c>
      <c r="O3" s="35"/>
      <c r="P3" s="35" t="n">
        <v>13</v>
      </c>
      <c r="Q3" s="35" t="n">
        <v>14</v>
      </c>
      <c r="R3" s="35" t="n">
        <v>15</v>
      </c>
      <c r="S3" s="35" t="n">
        <v>16</v>
      </c>
      <c r="T3" s="35" t="n">
        <v>17</v>
      </c>
      <c r="U3" s="35" t="n">
        <v>18</v>
      </c>
      <c r="V3" s="35" t="n">
        <v>19</v>
      </c>
      <c r="W3" s="35" t="n">
        <v>20</v>
      </c>
      <c r="X3" s="35" t="n">
        <v>21</v>
      </c>
      <c r="Y3" s="35" t="n">
        <v>22</v>
      </c>
      <c r="Z3" s="35" t="n">
        <v>23</v>
      </c>
      <c r="AA3" s="35" t="n">
        <v>24</v>
      </c>
    </row>
    <row collapsed="false" customFormat="false" customHeight="true" hidden="false" ht="15.75" outlineLevel="0" r="4">
      <c r="C4" s="35" t="s">
        <v>221</v>
      </c>
      <c r="D4" s="35" t="s">
        <v>222</v>
      </c>
      <c r="E4" s="35" t="s">
        <v>223</v>
      </c>
      <c r="F4" s="35" t="s">
        <v>224</v>
      </c>
      <c r="G4" s="35" t="s">
        <v>221</v>
      </c>
      <c r="H4" s="35" t="s">
        <v>222</v>
      </c>
      <c r="I4" s="35" t="s">
        <v>223</v>
      </c>
      <c r="J4" s="35" t="s">
        <v>224</v>
      </c>
      <c r="K4" s="35" t="s">
        <v>221</v>
      </c>
      <c r="L4" s="35" t="s">
        <v>222</v>
      </c>
      <c r="M4" s="35" t="s">
        <v>223</v>
      </c>
      <c r="N4" s="35" t="s">
        <v>224</v>
      </c>
      <c r="O4" s="35"/>
      <c r="P4" s="35" t="s">
        <v>221</v>
      </c>
      <c r="Q4" s="35" t="s">
        <v>222</v>
      </c>
      <c r="R4" s="35" t="s">
        <v>223</v>
      </c>
      <c r="S4" s="35" t="s">
        <v>224</v>
      </c>
      <c r="T4" s="35" t="s">
        <v>221</v>
      </c>
      <c r="U4" s="35" t="s">
        <v>222</v>
      </c>
      <c r="V4" s="35" t="s">
        <v>223</v>
      </c>
      <c r="W4" s="35" t="s">
        <v>224</v>
      </c>
      <c r="X4" s="35" t="s">
        <v>221</v>
      </c>
      <c r="Y4" s="35" t="s">
        <v>222</v>
      </c>
      <c r="Z4" s="35" t="s">
        <v>223</v>
      </c>
      <c r="AA4" s="35" t="s">
        <v>224</v>
      </c>
    </row>
    <row collapsed="false" customFormat="false" customHeight="true" hidden="false" ht="15.75" outlineLevel="0" r="5">
      <c r="C5" s="10" t="n">
        <v>1</v>
      </c>
      <c r="D5" s="10" t="n">
        <v>2</v>
      </c>
      <c r="E5" s="10" t="n">
        <v>3</v>
      </c>
      <c r="F5" s="10" t="n">
        <v>4</v>
      </c>
      <c r="G5" s="10" t="n">
        <v>1</v>
      </c>
      <c r="H5" s="10" t="n">
        <v>2</v>
      </c>
      <c r="I5" s="10" t="n">
        <v>3</v>
      </c>
      <c r="J5" s="10" t="n">
        <v>4</v>
      </c>
      <c r="K5" s="10" t="n">
        <v>1</v>
      </c>
      <c r="L5" s="10" t="n">
        <v>2</v>
      </c>
      <c r="M5" s="10" t="n">
        <v>3</v>
      </c>
      <c r="N5" s="10" t="n">
        <v>4</v>
      </c>
      <c r="O5" s="10"/>
      <c r="P5" s="10" t="n">
        <v>1</v>
      </c>
      <c r="Q5" s="10" t="n">
        <v>2</v>
      </c>
      <c r="R5" s="10" t="n">
        <v>3</v>
      </c>
      <c r="S5" s="10" t="n">
        <v>4</v>
      </c>
      <c r="T5" s="10" t="n">
        <v>1</v>
      </c>
      <c r="U5" s="10" t="n">
        <v>2</v>
      </c>
      <c r="V5" s="10" t="n">
        <v>3</v>
      </c>
      <c r="W5" s="10" t="n">
        <v>4</v>
      </c>
      <c r="X5" s="10" t="n">
        <v>1</v>
      </c>
      <c r="Y5" s="10" t="n">
        <v>2</v>
      </c>
      <c r="Z5" s="10" t="n">
        <v>3</v>
      </c>
      <c r="AA5" s="10" t="n">
        <v>4</v>
      </c>
    </row>
    <row collapsed="false" customFormat="false" customHeight="true" hidden="false" ht="15.75" outlineLevel="0" r="6">
      <c r="A6" s="10" t="n">
        <v>1</v>
      </c>
      <c r="B6" s="10" t="n">
        <v>1</v>
      </c>
      <c r="C6" s="36" t="n">
        <v>35</v>
      </c>
      <c r="D6" s="37" t="n">
        <v>21</v>
      </c>
      <c r="E6" s="37" t="n">
        <v>52</v>
      </c>
      <c r="F6" s="38" t="n">
        <v>9</v>
      </c>
      <c r="G6" s="39" t="n">
        <v>4</v>
      </c>
      <c r="H6" s="37" t="n">
        <v>40</v>
      </c>
      <c r="I6" s="37" t="n">
        <v>51</v>
      </c>
      <c r="J6" s="38" t="n">
        <v>18</v>
      </c>
      <c r="K6" s="39" t="n">
        <v>58</v>
      </c>
      <c r="L6" s="37" t="n">
        <v>101</v>
      </c>
      <c r="M6" s="37" t="n">
        <v>25</v>
      </c>
      <c r="N6" s="40" t="n">
        <v>43</v>
      </c>
      <c r="O6" s="10" t="n">
        <v>1</v>
      </c>
      <c r="P6" s="36" t="n">
        <v>47</v>
      </c>
      <c r="Q6" s="37" t="n">
        <v>33</v>
      </c>
      <c r="R6" s="37" t="n">
        <v>93</v>
      </c>
      <c r="S6" s="38" t="n">
        <v>79</v>
      </c>
      <c r="T6" s="39" t="n">
        <v>75</v>
      </c>
      <c r="U6" s="37" t="n">
        <v>91</v>
      </c>
      <c r="V6" s="37" t="n">
        <v>22</v>
      </c>
      <c r="W6" s="38" t="n">
        <v>90</v>
      </c>
      <c r="X6" s="39" t="n">
        <v>88</v>
      </c>
      <c r="Y6" s="37" t="n">
        <v>67</v>
      </c>
      <c r="Z6" s="37" t="n">
        <v>30</v>
      </c>
      <c r="AA6" s="40" t="n">
        <v>110</v>
      </c>
    </row>
    <row collapsed="false" customFormat="false" customHeight="true" hidden="false" ht="15" outlineLevel="0" r="7">
      <c r="A7" s="10" t="n">
        <v>2</v>
      </c>
      <c r="B7" s="10" t="n">
        <v>2</v>
      </c>
      <c r="C7" s="41" t="n">
        <v>98</v>
      </c>
      <c r="D7" s="42" t="n">
        <v>20</v>
      </c>
      <c r="E7" s="42" t="n">
        <v>109</v>
      </c>
      <c r="F7" s="43" t="n">
        <v>108</v>
      </c>
      <c r="G7" s="44" t="n">
        <v>64</v>
      </c>
      <c r="H7" s="42" t="n">
        <v>94</v>
      </c>
      <c r="I7" s="42" t="n">
        <v>24</v>
      </c>
      <c r="J7" s="43" t="n">
        <v>110</v>
      </c>
      <c r="K7" s="44" t="n">
        <v>49</v>
      </c>
      <c r="L7" s="42" t="n">
        <v>110</v>
      </c>
      <c r="M7" s="42" t="n">
        <v>109</v>
      </c>
      <c r="N7" s="45" t="n">
        <v>44</v>
      </c>
      <c r="O7" s="10" t="n">
        <v>2</v>
      </c>
      <c r="P7" s="41" t="n">
        <v>39</v>
      </c>
      <c r="Q7" s="42" t="n">
        <v>1</v>
      </c>
      <c r="R7" s="42" t="n">
        <v>46</v>
      </c>
      <c r="S7" s="43" t="n">
        <v>14</v>
      </c>
      <c r="T7" s="44" t="n">
        <v>20</v>
      </c>
      <c r="U7" s="42" t="n">
        <v>109</v>
      </c>
      <c r="V7" s="42" t="n">
        <v>82</v>
      </c>
      <c r="W7" s="43" t="n">
        <v>4</v>
      </c>
      <c r="X7" s="44" t="n">
        <v>31</v>
      </c>
      <c r="Y7" s="42" t="n">
        <v>109</v>
      </c>
      <c r="Z7" s="42" t="n">
        <v>57</v>
      </c>
      <c r="AA7" s="45" t="n">
        <v>96</v>
      </c>
    </row>
    <row collapsed="false" customFormat="false" customHeight="true" hidden="false" ht="15" outlineLevel="0" r="8">
      <c r="A8" s="10" t="n">
        <v>3</v>
      </c>
      <c r="B8" s="10" t="n">
        <v>3</v>
      </c>
      <c r="C8" s="41" t="n">
        <v>107</v>
      </c>
      <c r="D8" s="42" t="n">
        <v>13</v>
      </c>
      <c r="E8" s="42" t="n">
        <v>33</v>
      </c>
      <c r="F8" s="43" t="n">
        <v>75</v>
      </c>
      <c r="G8" s="44" t="n">
        <v>26</v>
      </c>
      <c r="H8" s="42" t="n">
        <v>56</v>
      </c>
      <c r="I8" s="42" t="n">
        <v>109</v>
      </c>
      <c r="J8" s="43" t="n">
        <v>39</v>
      </c>
      <c r="K8" s="44" t="n">
        <v>96</v>
      </c>
      <c r="L8" s="42" t="n">
        <v>63</v>
      </c>
      <c r="M8" s="42" t="n">
        <v>59</v>
      </c>
      <c r="N8" s="45" t="n">
        <v>83</v>
      </c>
      <c r="O8" s="10" t="n">
        <v>3</v>
      </c>
      <c r="P8" s="41" t="n">
        <v>54</v>
      </c>
      <c r="Q8" s="42" t="n">
        <v>66</v>
      </c>
      <c r="R8" s="42" t="n">
        <v>13</v>
      </c>
      <c r="S8" s="43" t="n">
        <v>34</v>
      </c>
      <c r="T8" s="44" t="n">
        <v>86</v>
      </c>
      <c r="U8" s="42" t="n">
        <v>5</v>
      </c>
      <c r="V8" s="42" t="n">
        <v>89</v>
      </c>
      <c r="W8" s="43" t="n">
        <v>94</v>
      </c>
      <c r="X8" s="44" t="n">
        <v>70</v>
      </c>
      <c r="Y8" s="42" t="n">
        <v>37</v>
      </c>
      <c r="Z8" s="42" t="n">
        <v>74</v>
      </c>
      <c r="AA8" s="45" t="n">
        <v>108</v>
      </c>
    </row>
    <row collapsed="false" customFormat="false" customHeight="true" hidden="false" ht="15" outlineLevel="0" r="9">
      <c r="A9" s="10" t="n">
        <v>4</v>
      </c>
      <c r="B9" s="10" t="n">
        <v>4</v>
      </c>
      <c r="C9" s="41" t="n">
        <v>106</v>
      </c>
      <c r="D9" s="42" t="n">
        <v>86</v>
      </c>
      <c r="E9" s="42" t="n">
        <v>36</v>
      </c>
      <c r="F9" s="43" t="n">
        <v>37</v>
      </c>
      <c r="G9" s="44" t="n">
        <v>47</v>
      </c>
      <c r="H9" s="42" t="n">
        <v>7</v>
      </c>
      <c r="I9" s="42" t="n">
        <v>76</v>
      </c>
      <c r="J9" s="43" t="n">
        <v>31</v>
      </c>
      <c r="K9" s="44" t="n">
        <v>97</v>
      </c>
      <c r="L9" s="42" t="n">
        <v>90</v>
      </c>
      <c r="M9" s="42" t="n">
        <v>48</v>
      </c>
      <c r="N9" s="45" t="n">
        <v>54</v>
      </c>
      <c r="O9" s="10" t="n">
        <v>4</v>
      </c>
      <c r="P9" s="41" t="n">
        <v>32</v>
      </c>
      <c r="Q9" s="42" t="n">
        <v>59</v>
      </c>
      <c r="R9" s="42" t="n">
        <v>27</v>
      </c>
      <c r="S9" s="43" t="n">
        <v>109</v>
      </c>
      <c r="T9" s="44" t="n">
        <v>51</v>
      </c>
      <c r="U9" s="42" t="n">
        <v>2</v>
      </c>
      <c r="V9" s="42" t="n">
        <v>110</v>
      </c>
      <c r="W9" s="43" t="n">
        <v>71</v>
      </c>
      <c r="X9" s="44" t="n">
        <v>29</v>
      </c>
      <c r="Y9" s="42" t="n">
        <v>106</v>
      </c>
      <c r="Z9" s="42" t="n">
        <v>42</v>
      </c>
      <c r="AA9" s="45" t="n">
        <v>69</v>
      </c>
    </row>
    <row collapsed="false" customFormat="false" customHeight="true" hidden="false" ht="15.75" outlineLevel="0" r="10">
      <c r="A10" s="10" t="n">
        <v>5</v>
      </c>
      <c r="B10" s="10" t="n">
        <v>5</v>
      </c>
      <c r="C10" s="46" t="n">
        <v>105</v>
      </c>
      <c r="D10" s="47" t="n">
        <v>110</v>
      </c>
      <c r="E10" s="47" t="n">
        <v>34</v>
      </c>
      <c r="F10" s="48" t="n">
        <v>1</v>
      </c>
      <c r="G10" s="49" t="n">
        <v>23</v>
      </c>
      <c r="H10" s="47" t="n">
        <v>8</v>
      </c>
      <c r="I10" s="47" t="n">
        <v>32</v>
      </c>
      <c r="J10" s="48" t="n">
        <v>70</v>
      </c>
      <c r="K10" s="49" t="n">
        <v>29</v>
      </c>
      <c r="L10" s="47" t="n">
        <v>60</v>
      </c>
      <c r="M10" s="47" t="n">
        <v>102</v>
      </c>
      <c r="N10" s="50" t="n">
        <v>74</v>
      </c>
      <c r="O10" s="10" t="n">
        <v>5</v>
      </c>
      <c r="P10" s="46" t="n">
        <v>10</v>
      </c>
      <c r="Q10" s="47" t="n">
        <v>110</v>
      </c>
      <c r="R10" s="47" t="n">
        <v>7</v>
      </c>
      <c r="S10" s="48" t="n">
        <v>25</v>
      </c>
      <c r="T10" s="49" t="n">
        <v>76</v>
      </c>
      <c r="U10" s="47" t="n">
        <v>19</v>
      </c>
      <c r="V10" s="47" t="n">
        <v>81</v>
      </c>
      <c r="W10" s="48" t="n">
        <v>102</v>
      </c>
      <c r="X10" s="49" t="n">
        <v>97</v>
      </c>
      <c r="Y10" s="47" t="n">
        <v>87</v>
      </c>
      <c r="Z10" s="47" t="n">
        <v>60</v>
      </c>
      <c r="AA10" s="50" t="n">
        <v>103</v>
      </c>
    </row>
    <row collapsed="false" customFormat="false" customHeight="true" hidden="false" ht="15" outlineLevel="0" r="11">
      <c r="A11" s="10" t="n">
        <v>6</v>
      </c>
      <c r="B11" s="10" t="n">
        <v>1</v>
      </c>
      <c r="C11" s="51" t="n">
        <v>22</v>
      </c>
      <c r="D11" s="52" t="n">
        <v>78</v>
      </c>
      <c r="E11" s="52" t="n">
        <v>82</v>
      </c>
      <c r="F11" s="53" t="n">
        <v>80</v>
      </c>
      <c r="G11" s="54" t="n">
        <v>93</v>
      </c>
      <c r="H11" s="52" t="n">
        <v>55</v>
      </c>
      <c r="I11" s="52" t="n">
        <v>89</v>
      </c>
      <c r="J11" s="53" t="n">
        <v>45</v>
      </c>
      <c r="K11" s="54" t="n">
        <v>14</v>
      </c>
      <c r="L11" s="52" t="n">
        <v>92</v>
      </c>
      <c r="M11" s="52" t="n">
        <v>10</v>
      </c>
      <c r="N11" s="55" t="n">
        <v>62</v>
      </c>
      <c r="O11" s="10" t="n">
        <v>1</v>
      </c>
      <c r="P11" s="51" t="n">
        <v>3</v>
      </c>
      <c r="Q11" s="52" t="n">
        <v>12</v>
      </c>
      <c r="R11" s="52" t="n">
        <v>80</v>
      </c>
      <c r="S11" s="53" t="n">
        <v>21</v>
      </c>
      <c r="T11" s="54" t="n">
        <v>95</v>
      </c>
      <c r="U11" s="52" t="n">
        <v>84</v>
      </c>
      <c r="V11" s="52" t="n">
        <v>98</v>
      </c>
      <c r="W11" s="53" t="n">
        <v>110</v>
      </c>
      <c r="X11" s="54" t="n">
        <v>101</v>
      </c>
      <c r="Y11" s="52" t="n">
        <v>16</v>
      </c>
      <c r="Z11" s="52" t="n">
        <v>58</v>
      </c>
      <c r="AA11" s="55" t="n">
        <v>24</v>
      </c>
    </row>
    <row collapsed="false" customFormat="false" customHeight="true" hidden="false" ht="15" outlineLevel="0" r="12">
      <c r="A12" s="10" t="n">
        <v>7</v>
      </c>
      <c r="B12" s="10" t="n">
        <v>2</v>
      </c>
      <c r="C12" s="41" t="n">
        <v>17</v>
      </c>
      <c r="D12" s="42" t="n">
        <v>61</v>
      </c>
      <c r="E12" s="42" t="n">
        <v>46</v>
      </c>
      <c r="F12" s="43" t="n">
        <v>41</v>
      </c>
      <c r="G12" s="44" t="n">
        <v>30</v>
      </c>
      <c r="H12" s="42" t="n">
        <v>84</v>
      </c>
      <c r="I12" s="42" t="n">
        <v>91</v>
      </c>
      <c r="J12" s="43" t="n">
        <v>109</v>
      </c>
      <c r="K12" s="44" t="n">
        <v>71</v>
      </c>
      <c r="L12" s="42" t="n">
        <v>6</v>
      </c>
      <c r="M12" s="42" t="n">
        <v>28</v>
      </c>
      <c r="N12" s="45" t="n">
        <v>85</v>
      </c>
      <c r="O12" s="10" t="n">
        <v>2</v>
      </c>
      <c r="P12" s="41" t="n">
        <v>109</v>
      </c>
      <c r="Q12" s="42" t="n">
        <v>56</v>
      </c>
      <c r="R12" s="42" t="n">
        <v>49</v>
      </c>
      <c r="S12" s="43" t="n">
        <v>9</v>
      </c>
      <c r="T12" s="44" t="n">
        <v>6</v>
      </c>
      <c r="U12" s="42" t="n">
        <v>45</v>
      </c>
      <c r="V12" s="42" t="n">
        <v>23</v>
      </c>
      <c r="W12" s="43" t="n">
        <v>92</v>
      </c>
      <c r="X12" s="44" t="n">
        <v>77</v>
      </c>
      <c r="Y12" s="42" t="n">
        <v>35</v>
      </c>
      <c r="Z12" s="42" t="n">
        <v>36</v>
      </c>
      <c r="AA12" s="45" t="n">
        <v>100</v>
      </c>
    </row>
    <row collapsed="false" customFormat="false" customHeight="true" hidden="false" ht="15" outlineLevel="0" r="13">
      <c r="A13" s="10" t="n">
        <v>8</v>
      </c>
      <c r="B13" s="10" t="n">
        <v>3</v>
      </c>
      <c r="C13" s="41" t="n">
        <v>50</v>
      </c>
      <c r="D13" s="42" t="n">
        <v>109</v>
      </c>
      <c r="E13" s="42" t="n">
        <v>27</v>
      </c>
      <c r="F13" s="43" t="n">
        <v>38</v>
      </c>
      <c r="G13" s="44" t="n">
        <v>16</v>
      </c>
      <c r="H13" s="42" t="n">
        <v>2</v>
      </c>
      <c r="I13" s="42" t="n">
        <v>100</v>
      </c>
      <c r="J13" s="43" t="n">
        <v>73</v>
      </c>
      <c r="K13" s="44" t="n">
        <v>11</v>
      </c>
      <c r="L13" s="42" t="n">
        <v>109</v>
      </c>
      <c r="M13" s="42" t="n">
        <v>12</v>
      </c>
      <c r="N13" s="45" t="n">
        <v>110</v>
      </c>
      <c r="O13" s="10" t="n">
        <v>3</v>
      </c>
      <c r="P13" s="41" t="n">
        <v>40</v>
      </c>
      <c r="Q13" s="42" t="n">
        <v>28</v>
      </c>
      <c r="R13" s="42" t="n">
        <v>52</v>
      </c>
      <c r="S13" s="43" t="n">
        <v>26</v>
      </c>
      <c r="T13" s="44" t="n">
        <v>68</v>
      </c>
      <c r="U13" s="42" t="n">
        <v>78</v>
      </c>
      <c r="V13" s="42" t="n">
        <v>55</v>
      </c>
      <c r="W13" s="43" t="n">
        <v>73</v>
      </c>
      <c r="X13" s="44" t="n">
        <v>50</v>
      </c>
      <c r="Y13" s="42" t="n">
        <v>109</v>
      </c>
      <c r="Z13" s="42" t="n">
        <v>72</v>
      </c>
      <c r="AA13" s="45" t="n">
        <v>15</v>
      </c>
    </row>
    <row collapsed="false" customFormat="false" customHeight="true" hidden="false" ht="15" outlineLevel="0" r="14">
      <c r="A14" s="10" t="n">
        <v>9</v>
      </c>
      <c r="B14" s="10" t="n">
        <v>4</v>
      </c>
      <c r="C14" s="41" t="n">
        <v>95</v>
      </c>
      <c r="D14" s="42" t="n">
        <v>110</v>
      </c>
      <c r="E14" s="42" t="n">
        <v>3</v>
      </c>
      <c r="F14" s="43" t="n">
        <v>15</v>
      </c>
      <c r="G14" s="44" t="n">
        <v>81</v>
      </c>
      <c r="H14" s="42" t="n">
        <v>110</v>
      </c>
      <c r="I14" s="42" t="n">
        <v>87</v>
      </c>
      <c r="J14" s="43" t="n">
        <v>53</v>
      </c>
      <c r="K14" s="44" t="n">
        <v>66</v>
      </c>
      <c r="L14" s="42" t="n">
        <v>65</v>
      </c>
      <c r="M14" s="42" t="n">
        <v>68</v>
      </c>
      <c r="N14" s="45" t="n">
        <v>103</v>
      </c>
      <c r="O14" s="10" t="n">
        <v>4</v>
      </c>
      <c r="P14" s="41" t="n">
        <v>17</v>
      </c>
      <c r="Q14" s="42" t="n">
        <v>41</v>
      </c>
      <c r="R14" s="42" t="n">
        <v>99</v>
      </c>
      <c r="S14" s="43" t="n">
        <v>105</v>
      </c>
      <c r="T14" s="44" t="n">
        <v>104</v>
      </c>
      <c r="U14" s="42" t="n">
        <v>11</v>
      </c>
      <c r="V14" s="42" t="n">
        <v>85</v>
      </c>
      <c r="W14" s="43" t="n">
        <v>107</v>
      </c>
      <c r="X14" s="44" t="n">
        <v>38</v>
      </c>
      <c r="Y14" s="42" t="n">
        <v>65</v>
      </c>
      <c r="Z14" s="42" t="n">
        <v>110</v>
      </c>
      <c r="AA14" s="45" t="n">
        <v>44</v>
      </c>
    </row>
    <row collapsed="false" customFormat="false" customHeight="true" hidden="false" ht="15.75" outlineLevel="0" r="15">
      <c r="A15" s="10" t="n">
        <v>10</v>
      </c>
      <c r="B15" s="10" t="n">
        <v>5</v>
      </c>
      <c r="C15" s="56" t="n">
        <v>77</v>
      </c>
      <c r="D15" s="57" t="n">
        <v>99</v>
      </c>
      <c r="E15" s="57" t="n">
        <v>67</v>
      </c>
      <c r="F15" s="58" t="n">
        <v>104</v>
      </c>
      <c r="G15" s="59" t="n">
        <v>72</v>
      </c>
      <c r="H15" s="57" t="n">
        <v>5</v>
      </c>
      <c r="I15" s="57" t="n">
        <v>69</v>
      </c>
      <c r="J15" s="58" t="n">
        <v>42</v>
      </c>
      <c r="K15" s="59" t="n">
        <v>79</v>
      </c>
      <c r="L15" s="57" t="n">
        <v>57</v>
      </c>
      <c r="M15" s="57" t="n">
        <v>88</v>
      </c>
      <c r="N15" s="60" t="n">
        <v>19</v>
      </c>
      <c r="O15" s="10" t="n">
        <v>5</v>
      </c>
      <c r="P15" s="56" t="n">
        <v>63</v>
      </c>
      <c r="Q15" s="57" t="n">
        <v>110</v>
      </c>
      <c r="R15" s="57" t="n">
        <v>62</v>
      </c>
      <c r="S15" s="58" t="n">
        <v>8</v>
      </c>
      <c r="T15" s="59" t="n">
        <v>83</v>
      </c>
      <c r="U15" s="57" t="n">
        <v>43</v>
      </c>
      <c r="V15" s="57" t="n">
        <v>109</v>
      </c>
      <c r="W15" s="58" t="n">
        <v>18</v>
      </c>
      <c r="X15" s="59" t="n">
        <v>64</v>
      </c>
      <c r="Y15" s="57" t="n">
        <v>48</v>
      </c>
      <c r="Z15" s="57" t="n">
        <v>53</v>
      </c>
      <c r="AA15" s="60" t="n">
        <v>61</v>
      </c>
    </row>
    <row collapsed="false" customFormat="false" customHeight="true" hidden="false" ht="15.75" outlineLevel="0" r="16"/>
    <row collapsed="false" customFormat="false" customHeight="true" hidden="false" ht="15" outlineLevel="0" r="17"/>
    <row collapsed="false" customFormat="false" customHeight="true" hidden="false" ht="15" outlineLevel="0" r="18">
      <c r="C18" s="18" t="s">
        <v>242</v>
      </c>
      <c r="D18" s="18" t="s">
        <v>240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 t="s">
        <v>242</v>
      </c>
      <c r="P18" s="18" t="s">
        <v>241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collapsed="false" customFormat="false" customHeight="true" hidden="false" ht="15" outlineLevel="0" r="19">
      <c r="C19" s="10" t="n">
        <v>1</v>
      </c>
      <c r="D19" s="10" t="n">
        <v>2</v>
      </c>
      <c r="E19" s="10" t="n">
        <v>3</v>
      </c>
      <c r="F19" s="10" t="n">
        <v>4</v>
      </c>
      <c r="G19" s="10" t="n">
        <v>5</v>
      </c>
      <c r="H19" s="10" t="n">
        <v>6</v>
      </c>
      <c r="I19" s="10" t="n">
        <v>7</v>
      </c>
      <c r="J19" s="10" t="n">
        <v>8</v>
      </c>
      <c r="K19" s="10" t="n">
        <v>9</v>
      </c>
      <c r="L19" s="10" t="n">
        <v>10</v>
      </c>
      <c r="M19" s="10" t="n">
        <v>11</v>
      </c>
      <c r="N19" s="10" t="n">
        <v>12</v>
      </c>
      <c r="O19" s="10"/>
      <c r="P19" s="10" t="n">
        <v>1</v>
      </c>
      <c r="Q19" s="10" t="n">
        <v>2</v>
      </c>
      <c r="R19" s="10" t="n">
        <v>3</v>
      </c>
      <c r="S19" s="10" t="n">
        <v>4</v>
      </c>
      <c r="T19" s="10" t="n">
        <v>5</v>
      </c>
      <c r="U19" s="10" t="n">
        <v>6</v>
      </c>
      <c r="V19" s="10" t="n">
        <v>7</v>
      </c>
      <c r="W19" s="10" t="n">
        <v>8</v>
      </c>
      <c r="X19" s="10" t="n">
        <v>9</v>
      </c>
      <c r="Y19" s="10" t="n">
        <v>10</v>
      </c>
      <c r="Z19" s="10" t="n">
        <v>11</v>
      </c>
      <c r="AA19" s="10" t="n">
        <v>12</v>
      </c>
    </row>
    <row collapsed="false" customFormat="false" customHeight="true" hidden="false" ht="15" outlineLevel="0" r="20">
      <c r="C20" s="35" t="n">
        <v>25</v>
      </c>
      <c r="D20" s="35" t="n">
        <v>26</v>
      </c>
      <c r="E20" s="35" t="n">
        <v>27</v>
      </c>
      <c r="F20" s="35" t="n">
        <v>28</v>
      </c>
      <c r="G20" s="35" t="n">
        <v>29</v>
      </c>
      <c r="H20" s="35" t="n">
        <v>30</v>
      </c>
      <c r="I20" s="35" t="n">
        <v>31</v>
      </c>
      <c r="J20" s="35" t="n">
        <v>32</v>
      </c>
      <c r="K20" s="35" t="n">
        <v>33</v>
      </c>
      <c r="L20" s="35" t="n">
        <v>34</v>
      </c>
      <c r="M20" s="35" t="n">
        <v>35</v>
      </c>
      <c r="N20" s="35" t="n">
        <v>36</v>
      </c>
      <c r="O20" s="35"/>
      <c r="P20" s="35" t="n">
        <v>37</v>
      </c>
      <c r="Q20" s="35" t="n">
        <v>38</v>
      </c>
      <c r="R20" s="35" t="n">
        <v>39</v>
      </c>
      <c r="S20" s="35" t="n">
        <v>40</v>
      </c>
      <c r="T20" s="35" t="n">
        <v>41</v>
      </c>
      <c r="U20" s="35" t="n">
        <v>42</v>
      </c>
      <c r="V20" s="35" t="n">
        <v>43</v>
      </c>
      <c r="W20" s="35" t="n">
        <v>44</v>
      </c>
      <c r="X20" s="35" t="n">
        <v>45</v>
      </c>
      <c r="Y20" s="35" t="n">
        <v>46</v>
      </c>
      <c r="Z20" s="35" t="n">
        <v>47</v>
      </c>
      <c r="AA20" s="35" t="n">
        <v>48</v>
      </c>
    </row>
    <row collapsed="false" customFormat="false" customHeight="true" hidden="false" ht="15" outlineLevel="0" r="21">
      <c r="C21" s="35" t="s">
        <v>221</v>
      </c>
      <c r="D21" s="35" t="s">
        <v>222</v>
      </c>
      <c r="E21" s="35" t="s">
        <v>223</v>
      </c>
      <c r="F21" s="35" t="s">
        <v>224</v>
      </c>
      <c r="G21" s="35" t="s">
        <v>221</v>
      </c>
      <c r="H21" s="35" t="s">
        <v>222</v>
      </c>
      <c r="I21" s="35" t="s">
        <v>223</v>
      </c>
      <c r="J21" s="35" t="s">
        <v>224</v>
      </c>
      <c r="K21" s="35" t="s">
        <v>221</v>
      </c>
      <c r="L21" s="35" t="s">
        <v>222</v>
      </c>
      <c r="M21" s="35" t="s">
        <v>223</v>
      </c>
      <c r="N21" s="35" t="s">
        <v>224</v>
      </c>
      <c r="O21" s="35"/>
      <c r="P21" s="35" t="s">
        <v>221</v>
      </c>
      <c r="Q21" s="35" t="s">
        <v>222</v>
      </c>
      <c r="R21" s="35" t="s">
        <v>223</v>
      </c>
      <c r="S21" s="35" t="s">
        <v>224</v>
      </c>
      <c r="T21" s="35" t="s">
        <v>221</v>
      </c>
      <c r="U21" s="35" t="s">
        <v>222</v>
      </c>
      <c r="V21" s="35" t="s">
        <v>223</v>
      </c>
      <c r="W21" s="35" t="s">
        <v>224</v>
      </c>
      <c r="X21" s="35" t="s">
        <v>221</v>
      </c>
      <c r="Y21" s="35" t="s">
        <v>222</v>
      </c>
      <c r="Z21" s="35" t="s">
        <v>223</v>
      </c>
      <c r="AA21" s="35" t="s">
        <v>224</v>
      </c>
    </row>
    <row collapsed="false" customFormat="false" customHeight="true" hidden="false" ht="15.75" outlineLevel="0" r="22">
      <c r="C22" s="10" t="n">
        <v>1</v>
      </c>
      <c r="D22" s="10" t="n">
        <v>2</v>
      </c>
      <c r="E22" s="10" t="n">
        <v>3</v>
      </c>
      <c r="F22" s="10" t="n">
        <v>4</v>
      </c>
      <c r="G22" s="10" t="n">
        <v>1</v>
      </c>
      <c r="H22" s="10" t="n">
        <v>2</v>
      </c>
      <c r="I22" s="10" t="n">
        <v>3</v>
      </c>
      <c r="J22" s="10" t="n">
        <v>4</v>
      </c>
      <c r="K22" s="10" t="n">
        <v>1</v>
      </c>
      <c r="L22" s="10" t="n">
        <v>2</v>
      </c>
      <c r="M22" s="10" t="n">
        <v>3</v>
      </c>
      <c r="N22" s="10" t="n">
        <v>4</v>
      </c>
      <c r="O22" s="10"/>
      <c r="P22" s="10" t="n">
        <v>1</v>
      </c>
      <c r="Q22" s="10" t="n">
        <v>2</v>
      </c>
      <c r="R22" s="10" t="n">
        <v>3</v>
      </c>
      <c r="S22" s="10" t="n">
        <v>4</v>
      </c>
      <c r="T22" s="10" t="n">
        <v>1</v>
      </c>
      <c r="U22" s="10" t="n">
        <v>2</v>
      </c>
      <c r="V22" s="10" t="n">
        <v>3</v>
      </c>
      <c r="W22" s="10" t="n">
        <v>4</v>
      </c>
      <c r="X22" s="10" t="n">
        <v>1</v>
      </c>
      <c r="Y22" s="10" t="n">
        <v>2</v>
      </c>
      <c r="Z22" s="10" t="n">
        <v>3</v>
      </c>
      <c r="AA22" s="10" t="n">
        <v>4</v>
      </c>
    </row>
    <row collapsed="false" customFormat="false" customHeight="true" hidden="false" ht="15.75" outlineLevel="0" r="23">
      <c r="A23" s="10" t="n">
        <v>1</v>
      </c>
      <c r="B23" s="10" t="n">
        <v>1</v>
      </c>
      <c r="C23" s="36" t="n">
        <v>13</v>
      </c>
      <c r="D23" s="37" t="n">
        <v>104</v>
      </c>
      <c r="E23" s="37" t="n">
        <v>14</v>
      </c>
      <c r="F23" s="38" t="n">
        <v>96</v>
      </c>
      <c r="G23" s="39" t="n">
        <v>68</v>
      </c>
      <c r="H23" s="37" t="n">
        <v>63</v>
      </c>
      <c r="I23" s="37" t="n">
        <v>105</v>
      </c>
      <c r="J23" s="38" t="n">
        <v>29</v>
      </c>
      <c r="K23" s="39" t="n">
        <v>9</v>
      </c>
      <c r="L23" s="37" t="n">
        <v>3</v>
      </c>
      <c r="M23" s="37" t="n">
        <v>8</v>
      </c>
      <c r="N23" s="40" t="n">
        <v>28</v>
      </c>
      <c r="O23" s="10" t="n">
        <v>1</v>
      </c>
      <c r="P23" s="36" t="n">
        <v>19</v>
      </c>
      <c r="Q23" s="37" t="n">
        <v>5</v>
      </c>
      <c r="R23" s="37" t="n">
        <v>82</v>
      </c>
      <c r="S23" s="38" t="n">
        <v>110</v>
      </c>
      <c r="T23" s="39" t="n">
        <v>41</v>
      </c>
      <c r="U23" s="37" t="n">
        <v>12</v>
      </c>
      <c r="V23" s="37" t="n">
        <v>29</v>
      </c>
      <c r="W23" s="38" t="n">
        <v>37</v>
      </c>
      <c r="X23" s="39" t="n">
        <v>30</v>
      </c>
      <c r="Y23" s="37" t="n">
        <v>74</v>
      </c>
      <c r="Z23" s="37" t="n">
        <v>14</v>
      </c>
      <c r="AA23" s="40" t="n">
        <v>40</v>
      </c>
    </row>
    <row collapsed="false" customFormat="false" customHeight="true" hidden="false" ht="15" outlineLevel="0" r="24">
      <c r="A24" s="10" t="n">
        <v>2</v>
      </c>
      <c r="B24" s="10" t="n">
        <v>2</v>
      </c>
      <c r="C24" s="41" t="n">
        <v>89</v>
      </c>
      <c r="D24" s="42" t="n">
        <v>94</v>
      </c>
      <c r="E24" s="42" t="n">
        <v>69</v>
      </c>
      <c r="F24" s="43" t="n">
        <v>34</v>
      </c>
      <c r="G24" s="44" t="n">
        <v>49</v>
      </c>
      <c r="H24" s="42" t="n">
        <v>109</v>
      </c>
      <c r="I24" s="42" t="n">
        <v>93</v>
      </c>
      <c r="J24" s="43" t="n">
        <v>92</v>
      </c>
      <c r="K24" s="44" t="n">
        <v>25</v>
      </c>
      <c r="L24" s="42" t="n">
        <v>30</v>
      </c>
      <c r="M24" s="42" t="n">
        <v>43</v>
      </c>
      <c r="N24" s="45" t="n">
        <v>109</v>
      </c>
      <c r="O24" s="10" t="n">
        <v>2</v>
      </c>
      <c r="P24" s="41" t="n">
        <v>99</v>
      </c>
      <c r="Q24" s="42" t="n">
        <v>23</v>
      </c>
      <c r="R24" s="42" t="n">
        <v>77</v>
      </c>
      <c r="S24" s="43" t="n">
        <v>80</v>
      </c>
      <c r="T24" s="44" t="n">
        <v>84</v>
      </c>
      <c r="U24" s="42" t="n">
        <v>18</v>
      </c>
      <c r="V24" s="42" t="n">
        <v>25</v>
      </c>
      <c r="W24" s="43" t="n">
        <v>70</v>
      </c>
      <c r="X24" s="44" t="n">
        <v>11</v>
      </c>
      <c r="Y24" s="42" t="n">
        <v>88</v>
      </c>
      <c r="Z24" s="42" t="n">
        <v>31</v>
      </c>
      <c r="AA24" s="45" t="n">
        <v>71</v>
      </c>
    </row>
    <row collapsed="false" customFormat="false" customHeight="true" hidden="false" ht="15" outlineLevel="0" r="25">
      <c r="A25" s="10" t="n">
        <v>3</v>
      </c>
      <c r="B25" s="10" t="n">
        <v>3</v>
      </c>
      <c r="C25" s="41" t="n">
        <v>45</v>
      </c>
      <c r="D25" s="42" t="n">
        <v>109</v>
      </c>
      <c r="E25" s="42" t="n">
        <v>4</v>
      </c>
      <c r="F25" s="43" t="n">
        <v>110</v>
      </c>
      <c r="G25" s="44" t="n">
        <v>73</v>
      </c>
      <c r="H25" s="42" t="n">
        <v>102</v>
      </c>
      <c r="I25" s="42" t="n">
        <v>56</v>
      </c>
      <c r="J25" s="43" t="n">
        <v>32</v>
      </c>
      <c r="K25" s="44" t="n">
        <v>5</v>
      </c>
      <c r="L25" s="42" t="n">
        <v>16</v>
      </c>
      <c r="M25" s="42" t="n">
        <v>101</v>
      </c>
      <c r="N25" s="45" t="n">
        <v>21</v>
      </c>
      <c r="O25" s="10" t="n">
        <v>3</v>
      </c>
      <c r="P25" s="41" t="n">
        <v>109</v>
      </c>
      <c r="Q25" s="42" t="n">
        <v>8</v>
      </c>
      <c r="R25" s="42" t="n">
        <v>105</v>
      </c>
      <c r="S25" s="43" t="n">
        <v>36</v>
      </c>
      <c r="T25" s="44" t="n">
        <v>45</v>
      </c>
      <c r="U25" s="42" t="n">
        <v>39</v>
      </c>
      <c r="V25" s="42" t="n">
        <v>16</v>
      </c>
      <c r="W25" s="43" t="n">
        <v>76</v>
      </c>
      <c r="X25" s="44" t="n">
        <v>54</v>
      </c>
      <c r="Y25" s="42" t="n">
        <v>52</v>
      </c>
      <c r="Z25" s="42" t="n">
        <v>69</v>
      </c>
      <c r="AA25" s="45" t="n">
        <v>103</v>
      </c>
    </row>
    <row collapsed="false" customFormat="false" customHeight="true" hidden="false" ht="15" outlineLevel="0" r="26">
      <c r="A26" s="10" t="n">
        <v>4</v>
      </c>
      <c r="B26" s="10" t="n">
        <v>4</v>
      </c>
      <c r="C26" s="41" t="n">
        <v>20</v>
      </c>
      <c r="D26" s="42" t="n">
        <v>80</v>
      </c>
      <c r="E26" s="42" t="n">
        <v>70</v>
      </c>
      <c r="F26" s="43" t="n">
        <v>27</v>
      </c>
      <c r="G26" s="44" t="n">
        <v>44</v>
      </c>
      <c r="H26" s="42" t="n">
        <v>57</v>
      </c>
      <c r="I26" s="42" t="n">
        <v>72</v>
      </c>
      <c r="J26" s="43" t="n">
        <v>110</v>
      </c>
      <c r="K26" s="44" t="n">
        <v>66</v>
      </c>
      <c r="L26" s="42" t="n">
        <v>53</v>
      </c>
      <c r="M26" s="42" t="n">
        <v>50</v>
      </c>
      <c r="N26" s="45" t="n">
        <v>79</v>
      </c>
      <c r="O26" s="10" t="n">
        <v>4</v>
      </c>
      <c r="P26" s="41" t="n">
        <v>34</v>
      </c>
      <c r="Q26" s="42" t="n">
        <v>83</v>
      </c>
      <c r="R26" s="42" t="n">
        <v>6</v>
      </c>
      <c r="S26" s="43" t="n">
        <v>46</v>
      </c>
      <c r="T26" s="44" t="n">
        <v>110</v>
      </c>
      <c r="U26" s="42" t="n">
        <v>109</v>
      </c>
      <c r="V26" s="42" t="n">
        <v>67</v>
      </c>
      <c r="W26" s="43" t="n">
        <v>35</v>
      </c>
      <c r="X26" s="44" t="n">
        <v>17</v>
      </c>
      <c r="Y26" s="42" t="n">
        <v>92</v>
      </c>
      <c r="Z26" s="42" t="n">
        <v>110</v>
      </c>
      <c r="AA26" s="45" t="n">
        <v>97</v>
      </c>
    </row>
    <row collapsed="false" customFormat="false" customHeight="true" hidden="false" ht="15.75" outlineLevel="0" r="27">
      <c r="A27" s="10" t="n">
        <v>5</v>
      </c>
      <c r="B27" s="10" t="n">
        <v>5</v>
      </c>
      <c r="C27" s="46" t="n">
        <v>108</v>
      </c>
      <c r="D27" s="47" t="n">
        <v>64</v>
      </c>
      <c r="E27" s="47" t="n">
        <v>85</v>
      </c>
      <c r="F27" s="48" t="n">
        <v>106</v>
      </c>
      <c r="G27" s="49" t="n">
        <v>95</v>
      </c>
      <c r="H27" s="47" t="n">
        <v>18</v>
      </c>
      <c r="I27" s="47" t="n">
        <v>2</v>
      </c>
      <c r="J27" s="48" t="n">
        <v>74</v>
      </c>
      <c r="K27" s="49" t="n">
        <v>10</v>
      </c>
      <c r="L27" s="47" t="n">
        <v>110</v>
      </c>
      <c r="M27" s="47" t="n">
        <v>26</v>
      </c>
      <c r="N27" s="50" t="n">
        <v>31</v>
      </c>
      <c r="O27" s="10" t="n">
        <v>5</v>
      </c>
      <c r="P27" s="46" t="n">
        <v>73</v>
      </c>
      <c r="Q27" s="47" t="n">
        <v>66</v>
      </c>
      <c r="R27" s="47" t="n">
        <v>44</v>
      </c>
      <c r="S27" s="48" t="n">
        <v>10</v>
      </c>
      <c r="T27" s="49" t="n">
        <v>15</v>
      </c>
      <c r="U27" s="47" t="n">
        <v>38</v>
      </c>
      <c r="V27" s="47" t="n">
        <v>107</v>
      </c>
      <c r="W27" s="48" t="n">
        <v>95</v>
      </c>
      <c r="X27" s="49" t="n">
        <v>13</v>
      </c>
      <c r="Y27" s="47" t="n">
        <v>72</v>
      </c>
      <c r="Z27" s="47" t="n">
        <v>109</v>
      </c>
      <c r="AA27" s="50" t="n">
        <v>32</v>
      </c>
    </row>
    <row collapsed="false" customFormat="false" customHeight="true" hidden="false" ht="15" outlineLevel="0" r="28">
      <c r="A28" s="10" t="n">
        <v>6</v>
      </c>
      <c r="B28" s="10" t="n">
        <v>1</v>
      </c>
      <c r="C28" s="51" t="n">
        <v>23</v>
      </c>
      <c r="D28" s="52" t="n">
        <v>76</v>
      </c>
      <c r="E28" s="52" t="n">
        <v>99</v>
      </c>
      <c r="F28" s="53" t="n">
        <v>67</v>
      </c>
      <c r="G28" s="54" t="n">
        <v>24</v>
      </c>
      <c r="H28" s="52" t="n">
        <v>35</v>
      </c>
      <c r="I28" s="52" t="n">
        <v>17</v>
      </c>
      <c r="J28" s="53" t="n">
        <v>109</v>
      </c>
      <c r="K28" s="54" t="n">
        <v>15</v>
      </c>
      <c r="L28" s="52" t="n">
        <v>36</v>
      </c>
      <c r="M28" s="52" t="n">
        <v>107</v>
      </c>
      <c r="N28" s="55" t="n">
        <v>39</v>
      </c>
      <c r="O28" s="10" t="n">
        <v>1</v>
      </c>
      <c r="P28" s="51" t="n">
        <v>61</v>
      </c>
      <c r="Q28" s="52" t="n">
        <v>75</v>
      </c>
      <c r="R28" s="52" t="n">
        <v>64</v>
      </c>
      <c r="S28" s="53" t="n">
        <v>63</v>
      </c>
      <c r="T28" s="54" t="n">
        <v>85</v>
      </c>
      <c r="U28" s="52" t="n">
        <v>51</v>
      </c>
      <c r="V28" s="52" t="n">
        <v>60</v>
      </c>
      <c r="W28" s="53" t="n">
        <v>26</v>
      </c>
      <c r="X28" s="54" t="n">
        <v>56</v>
      </c>
      <c r="Y28" s="52" t="n">
        <v>27</v>
      </c>
      <c r="Z28" s="52" t="n">
        <v>48</v>
      </c>
      <c r="AA28" s="55" t="n">
        <v>106</v>
      </c>
    </row>
    <row collapsed="false" customFormat="false" customHeight="true" hidden="false" ht="15" outlineLevel="0" r="29">
      <c r="A29" s="10" t="n">
        <v>7</v>
      </c>
      <c r="B29" s="10" t="n">
        <v>2</v>
      </c>
      <c r="C29" s="41" t="n">
        <v>40</v>
      </c>
      <c r="D29" s="42" t="n">
        <v>109</v>
      </c>
      <c r="E29" s="42" t="n">
        <v>1</v>
      </c>
      <c r="F29" s="43" t="n">
        <v>38</v>
      </c>
      <c r="G29" s="44" t="n">
        <v>87</v>
      </c>
      <c r="H29" s="42" t="n">
        <v>60</v>
      </c>
      <c r="I29" s="42" t="n">
        <v>62</v>
      </c>
      <c r="J29" s="43" t="n">
        <v>54</v>
      </c>
      <c r="K29" s="44" t="n">
        <v>61</v>
      </c>
      <c r="L29" s="42" t="n">
        <v>97</v>
      </c>
      <c r="M29" s="42" t="n">
        <v>55</v>
      </c>
      <c r="N29" s="45" t="n">
        <v>59</v>
      </c>
      <c r="O29" s="10" t="n">
        <v>2</v>
      </c>
      <c r="P29" s="41" t="n">
        <v>68</v>
      </c>
      <c r="Q29" s="42" t="n">
        <v>93</v>
      </c>
      <c r="R29" s="42" t="n">
        <v>9</v>
      </c>
      <c r="S29" s="43" t="n">
        <v>81</v>
      </c>
      <c r="T29" s="44" t="n">
        <v>109</v>
      </c>
      <c r="U29" s="42" t="n">
        <v>33</v>
      </c>
      <c r="V29" s="42" t="n">
        <v>86</v>
      </c>
      <c r="W29" s="43" t="n">
        <v>22</v>
      </c>
      <c r="X29" s="44" t="n">
        <v>94</v>
      </c>
      <c r="Y29" s="42" t="n">
        <v>62</v>
      </c>
      <c r="Z29" s="42" t="n">
        <v>42</v>
      </c>
      <c r="AA29" s="45" t="n">
        <v>59</v>
      </c>
    </row>
    <row collapsed="false" customFormat="false" customHeight="true" hidden="false" ht="15" outlineLevel="0" r="30">
      <c r="A30" s="10" t="n">
        <v>8</v>
      </c>
      <c r="B30" s="10" t="n">
        <v>3</v>
      </c>
      <c r="C30" s="41" t="n">
        <v>33</v>
      </c>
      <c r="D30" s="42" t="n">
        <v>103</v>
      </c>
      <c r="E30" s="42" t="n">
        <v>83</v>
      </c>
      <c r="F30" s="43" t="n">
        <v>82</v>
      </c>
      <c r="G30" s="44" t="n">
        <v>91</v>
      </c>
      <c r="H30" s="42" t="n">
        <v>110</v>
      </c>
      <c r="I30" s="42" t="n">
        <v>11</v>
      </c>
      <c r="J30" s="43" t="n">
        <v>7</v>
      </c>
      <c r="K30" s="44" t="n">
        <v>6</v>
      </c>
      <c r="L30" s="42" t="n">
        <v>84</v>
      </c>
      <c r="M30" s="42" t="n">
        <v>109</v>
      </c>
      <c r="N30" s="45" t="n">
        <v>48</v>
      </c>
      <c r="O30" s="10" t="n">
        <v>3</v>
      </c>
      <c r="P30" s="41" t="n">
        <v>100</v>
      </c>
      <c r="Q30" s="42" t="n">
        <v>109</v>
      </c>
      <c r="R30" s="42" t="n">
        <v>58</v>
      </c>
      <c r="S30" s="43" t="n">
        <v>96</v>
      </c>
      <c r="T30" s="44" t="n">
        <v>108</v>
      </c>
      <c r="U30" s="42" t="n">
        <v>91</v>
      </c>
      <c r="V30" s="42" t="n">
        <v>98</v>
      </c>
      <c r="W30" s="43" t="n">
        <v>90</v>
      </c>
      <c r="X30" s="44" t="n">
        <v>43</v>
      </c>
      <c r="Y30" s="42" t="n">
        <v>101</v>
      </c>
      <c r="Z30" s="42" t="n">
        <v>89</v>
      </c>
      <c r="AA30" s="45" t="n">
        <v>24</v>
      </c>
    </row>
    <row collapsed="false" customFormat="false" customHeight="true" hidden="false" ht="15" outlineLevel="0" r="31">
      <c r="A31" s="10" t="n">
        <v>9</v>
      </c>
      <c r="B31" s="10" t="n">
        <v>4</v>
      </c>
      <c r="C31" s="41" t="n">
        <v>51</v>
      </c>
      <c r="D31" s="42" t="n">
        <v>90</v>
      </c>
      <c r="E31" s="42" t="n">
        <v>47</v>
      </c>
      <c r="F31" s="43" t="n">
        <v>75</v>
      </c>
      <c r="G31" s="44" t="n">
        <v>19</v>
      </c>
      <c r="H31" s="42" t="n">
        <v>42</v>
      </c>
      <c r="I31" s="42" t="n">
        <v>12</v>
      </c>
      <c r="J31" s="43" t="n">
        <v>88</v>
      </c>
      <c r="K31" s="44" t="n">
        <v>65</v>
      </c>
      <c r="L31" s="42" t="n">
        <v>22</v>
      </c>
      <c r="M31" s="42" t="n">
        <v>52</v>
      </c>
      <c r="N31" s="45" t="n">
        <v>71</v>
      </c>
      <c r="O31" s="10" t="n">
        <v>4</v>
      </c>
      <c r="P31" s="41" t="n">
        <v>3</v>
      </c>
      <c r="Q31" s="42" t="n">
        <v>53</v>
      </c>
      <c r="R31" s="42" t="n">
        <v>110</v>
      </c>
      <c r="S31" s="43" t="n">
        <v>49</v>
      </c>
      <c r="T31" s="44" t="n">
        <v>21</v>
      </c>
      <c r="U31" s="42" t="n">
        <v>4</v>
      </c>
      <c r="V31" s="42" t="n">
        <v>110</v>
      </c>
      <c r="W31" s="43" t="n">
        <v>87</v>
      </c>
      <c r="X31" s="44" t="n">
        <v>110</v>
      </c>
      <c r="Y31" s="42" t="n">
        <v>2</v>
      </c>
      <c r="Z31" s="42" t="n">
        <v>7</v>
      </c>
      <c r="AA31" s="45" t="n">
        <v>109</v>
      </c>
    </row>
    <row collapsed="false" customFormat="false" customHeight="true" hidden="false" ht="15.75" outlineLevel="0" r="32">
      <c r="A32" s="10" t="n">
        <v>10</v>
      </c>
      <c r="B32" s="10" t="n">
        <v>5</v>
      </c>
      <c r="C32" s="56" t="n">
        <v>81</v>
      </c>
      <c r="D32" s="57" t="n">
        <v>86</v>
      </c>
      <c r="E32" s="57" t="n">
        <v>41</v>
      </c>
      <c r="F32" s="58" t="n">
        <v>110</v>
      </c>
      <c r="G32" s="59" t="n">
        <v>37</v>
      </c>
      <c r="H32" s="57" t="n">
        <v>77</v>
      </c>
      <c r="I32" s="57" t="n">
        <v>46</v>
      </c>
      <c r="J32" s="58" t="n">
        <v>100</v>
      </c>
      <c r="K32" s="59" t="n">
        <v>110</v>
      </c>
      <c r="L32" s="57" t="n">
        <v>98</v>
      </c>
      <c r="M32" s="57" t="n">
        <v>78</v>
      </c>
      <c r="N32" s="60" t="n">
        <v>58</v>
      </c>
      <c r="O32" s="10" t="n">
        <v>5</v>
      </c>
      <c r="P32" s="56" t="n">
        <v>55</v>
      </c>
      <c r="Q32" s="57" t="n">
        <v>28</v>
      </c>
      <c r="R32" s="57" t="n">
        <v>79</v>
      </c>
      <c r="S32" s="58" t="n">
        <v>78</v>
      </c>
      <c r="T32" s="59" t="n">
        <v>65</v>
      </c>
      <c r="U32" s="57" t="n">
        <v>50</v>
      </c>
      <c r="V32" s="57" t="n">
        <v>102</v>
      </c>
      <c r="W32" s="58" t="n">
        <v>20</v>
      </c>
      <c r="X32" s="59" t="n">
        <v>104</v>
      </c>
      <c r="Y32" s="57" t="n">
        <v>57</v>
      </c>
      <c r="Z32" s="57" t="n">
        <v>47</v>
      </c>
      <c r="AA32" s="60" t="n">
        <v>1</v>
      </c>
    </row>
    <row collapsed="false" customFormat="false" customHeight="true" hidden="false" ht="15.7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>
      <c r="C36" s="19" t="s">
        <v>243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8"/>
    </row>
    <row collapsed="false" customFormat="false" customHeight="true" hidden="false" ht="15" outlineLevel="0" r="37">
      <c r="C37" s="10" t="n">
        <v>1</v>
      </c>
      <c r="D37" s="10" t="n">
        <v>2</v>
      </c>
      <c r="E37" s="10" t="n">
        <v>3</v>
      </c>
      <c r="F37" s="10" t="n">
        <v>4</v>
      </c>
      <c r="G37" s="10" t="n">
        <v>5</v>
      </c>
      <c r="H37" s="10" t="n">
        <v>6</v>
      </c>
      <c r="I37" s="10" t="n">
        <v>7</v>
      </c>
      <c r="J37" s="10" t="n">
        <v>8</v>
      </c>
      <c r="K37" s="10" t="n">
        <v>9</v>
      </c>
      <c r="L37" s="10" t="n">
        <v>10</v>
      </c>
      <c r="M37" s="10" t="n">
        <v>11</v>
      </c>
      <c r="N37" s="10" t="n">
        <v>12</v>
      </c>
      <c r="O37" s="10"/>
    </row>
    <row collapsed="false" customFormat="false" customHeight="true" hidden="false" ht="15" outlineLevel="0" r="38">
      <c r="C38" s="35" t="n">
        <v>49</v>
      </c>
      <c r="D38" s="35" t="n">
        <v>50</v>
      </c>
      <c r="E38" s="35" t="n">
        <v>51</v>
      </c>
      <c r="F38" s="35" t="n">
        <v>52</v>
      </c>
      <c r="G38" s="35" t="n">
        <v>53</v>
      </c>
      <c r="H38" s="35" t="n">
        <v>54</v>
      </c>
      <c r="I38" s="35" t="n">
        <v>55</v>
      </c>
      <c r="J38" s="35" t="n">
        <v>56</v>
      </c>
      <c r="K38" s="35" t="n">
        <v>57</v>
      </c>
      <c r="L38" s="35" t="n">
        <v>58</v>
      </c>
      <c r="M38" s="35" t="n">
        <v>59</v>
      </c>
      <c r="N38" s="35" t="n">
        <v>60</v>
      </c>
      <c r="O38" s="35"/>
    </row>
    <row collapsed="false" customFormat="false" customHeight="true" hidden="false" ht="15" outlineLevel="0" r="39">
      <c r="C39" s="35" t="s">
        <v>221</v>
      </c>
      <c r="D39" s="35" t="s">
        <v>222</v>
      </c>
      <c r="E39" s="35" t="s">
        <v>223</v>
      </c>
      <c r="F39" s="35" t="s">
        <v>224</v>
      </c>
      <c r="G39" s="35" t="s">
        <v>221</v>
      </c>
      <c r="H39" s="35" t="s">
        <v>222</v>
      </c>
      <c r="I39" s="35" t="s">
        <v>223</v>
      </c>
      <c r="J39" s="35" t="s">
        <v>224</v>
      </c>
      <c r="K39" s="35" t="s">
        <v>221</v>
      </c>
      <c r="L39" s="35" t="s">
        <v>222</v>
      </c>
      <c r="M39" s="35" t="s">
        <v>223</v>
      </c>
      <c r="N39" s="35" t="s">
        <v>224</v>
      </c>
      <c r="O39" s="35"/>
    </row>
    <row collapsed="false" customFormat="false" customHeight="true" hidden="false" ht="15.75" outlineLevel="0" r="40">
      <c r="C40" s="10" t="n">
        <v>1</v>
      </c>
      <c r="D40" s="10" t="n">
        <v>2</v>
      </c>
      <c r="E40" s="10" t="n">
        <v>3</v>
      </c>
      <c r="F40" s="10" t="n">
        <v>4</v>
      </c>
      <c r="G40" s="10" t="n">
        <v>1</v>
      </c>
      <c r="H40" s="10" t="n">
        <v>2</v>
      </c>
      <c r="I40" s="10" t="n">
        <v>3</v>
      </c>
      <c r="J40" s="10" t="n">
        <v>4</v>
      </c>
      <c r="K40" s="10" t="n">
        <v>1</v>
      </c>
      <c r="L40" s="10" t="n">
        <v>2</v>
      </c>
      <c r="M40" s="10" t="n">
        <v>3</v>
      </c>
      <c r="N40" s="10" t="n">
        <v>4</v>
      </c>
      <c r="O40" s="10"/>
    </row>
    <row collapsed="false" customFormat="false" customHeight="true" hidden="false" ht="15.75" outlineLevel="0" r="41">
      <c r="A41" s="10" t="n">
        <v>1</v>
      </c>
      <c r="B41" s="10" t="n">
        <v>1</v>
      </c>
      <c r="C41" s="36" t="n">
        <v>85</v>
      </c>
      <c r="D41" s="37" t="n">
        <v>103</v>
      </c>
      <c r="E41" s="37" t="n">
        <v>33</v>
      </c>
      <c r="F41" s="38" t="n">
        <v>31</v>
      </c>
      <c r="G41" s="39" t="n">
        <v>65</v>
      </c>
      <c r="H41" s="37" t="n">
        <v>3</v>
      </c>
      <c r="I41" s="37" t="n">
        <v>87</v>
      </c>
      <c r="J41" s="38" t="n">
        <v>44</v>
      </c>
      <c r="K41" s="39" t="n">
        <v>1</v>
      </c>
      <c r="L41" s="37" t="n">
        <v>12</v>
      </c>
      <c r="M41" s="37" t="n">
        <v>19</v>
      </c>
      <c r="N41" s="40" t="n">
        <v>66</v>
      </c>
      <c r="O41" s="61"/>
    </row>
    <row collapsed="false" customFormat="false" customHeight="true" hidden="false" ht="15" outlineLevel="0" r="42">
      <c r="A42" s="10" t="n">
        <v>2</v>
      </c>
      <c r="B42" s="10" t="n">
        <v>2</v>
      </c>
      <c r="C42" s="41" t="n">
        <v>74</v>
      </c>
      <c r="D42" s="42" t="n">
        <v>50</v>
      </c>
      <c r="E42" s="42" t="n">
        <v>45</v>
      </c>
      <c r="F42" s="43" t="n">
        <v>60</v>
      </c>
      <c r="G42" s="44" t="n">
        <v>24</v>
      </c>
      <c r="H42" s="42" t="n">
        <v>16</v>
      </c>
      <c r="I42" s="42" t="n">
        <v>20</v>
      </c>
      <c r="J42" s="43" t="n">
        <v>42</v>
      </c>
      <c r="K42" s="44" t="n">
        <v>110</v>
      </c>
      <c r="L42" s="42" t="n">
        <v>109</v>
      </c>
      <c r="M42" s="42" t="n">
        <v>49</v>
      </c>
      <c r="N42" s="45" t="n">
        <v>71</v>
      </c>
      <c r="O42" s="61"/>
    </row>
    <row collapsed="false" customFormat="false" customHeight="true" hidden="false" ht="15" outlineLevel="0" r="43">
      <c r="A43" s="10" t="n">
        <v>3</v>
      </c>
      <c r="B43" s="10" t="n">
        <v>3</v>
      </c>
      <c r="C43" s="41" t="n">
        <v>67</v>
      </c>
      <c r="D43" s="42" t="n">
        <v>99</v>
      </c>
      <c r="E43" s="42" t="n">
        <v>32</v>
      </c>
      <c r="F43" s="43" t="n">
        <v>81</v>
      </c>
      <c r="G43" s="44" t="n">
        <v>95</v>
      </c>
      <c r="H43" s="42" t="n">
        <v>110</v>
      </c>
      <c r="I43" s="42" t="n">
        <v>59</v>
      </c>
      <c r="J43" s="43" t="n">
        <v>58</v>
      </c>
      <c r="K43" s="44" t="n">
        <v>54</v>
      </c>
      <c r="L43" s="42" t="n">
        <v>41</v>
      </c>
      <c r="M43" s="42" t="n">
        <v>92</v>
      </c>
      <c r="N43" s="45" t="n">
        <v>6</v>
      </c>
      <c r="O43" s="61"/>
    </row>
    <row collapsed="false" customFormat="false" customHeight="true" hidden="false" ht="15" outlineLevel="0" r="44">
      <c r="A44" s="10" t="n">
        <v>4</v>
      </c>
      <c r="B44" s="10" t="n">
        <v>4</v>
      </c>
      <c r="C44" s="41" t="n">
        <v>107</v>
      </c>
      <c r="D44" s="42" t="n">
        <v>84</v>
      </c>
      <c r="E44" s="42" t="n">
        <v>43</v>
      </c>
      <c r="F44" s="43" t="n">
        <v>109</v>
      </c>
      <c r="G44" s="44" t="n">
        <v>2</v>
      </c>
      <c r="H44" s="42" t="n">
        <v>52</v>
      </c>
      <c r="I44" s="42" t="n">
        <v>83</v>
      </c>
      <c r="J44" s="43" t="n">
        <v>109</v>
      </c>
      <c r="K44" s="44" t="n">
        <v>56</v>
      </c>
      <c r="L44" s="42" t="n">
        <v>37</v>
      </c>
      <c r="M44" s="42" t="n">
        <v>106</v>
      </c>
      <c r="N44" s="45" t="n">
        <v>61</v>
      </c>
      <c r="O44" s="61"/>
    </row>
    <row collapsed="false" customFormat="false" customHeight="true" hidden="false" ht="15.75" outlineLevel="0" r="45">
      <c r="A45" s="10" t="n">
        <v>5</v>
      </c>
      <c r="B45" s="10" t="n">
        <v>5</v>
      </c>
      <c r="C45" s="46" t="n">
        <v>21</v>
      </c>
      <c r="D45" s="47" t="n">
        <v>77</v>
      </c>
      <c r="E45" s="47" t="n">
        <v>36</v>
      </c>
      <c r="F45" s="48" t="n">
        <v>110</v>
      </c>
      <c r="G45" s="49" t="n">
        <v>68</v>
      </c>
      <c r="H45" s="47" t="n">
        <v>89</v>
      </c>
      <c r="I45" s="47" t="n">
        <v>29</v>
      </c>
      <c r="J45" s="48" t="n">
        <v>64</v>
      </c>
      <c r="K45" s="49" t="n">
        <v>62</v>
      </c>
      <c r="L45" s="47" t="n">
        <v>102</v>
      </c>
      <c r="M45" s="47" t="n">
        <v>108</v>
      </c>
      <c r="N45" s="50" t="n">
        <v>98</v>
      </c>
      <c r="O45" s="61"/>
    </row>
    <row collapsed="false" customFormat="false" customHeight="true" hidden="false" ht="15" outlineLevel="0" r="46">
      <c r="A46" s="10" t="n">
        <v>6</v>
      </c>
      <c r="B46" s="10" t="n">
        <v>1</v>
      </c>
      <c r="C46" s="51" t="n">
        <v>109</v>
      </c>
      <c r="D46" s="52" t="n">
        <v>110</v>
      </c>
      <c r="E46" s="52" t="n">
        <v>48</v>
      </c>
      <c r="F46" s="53" t="n">
        <v>23</v>
      </c>
      <c r="G46" s="54" t="n">
        <v>72</v>
      </c>
      <c r="H46" s="52" t="n">
        <v>94</v>
      </c>
      <c r="I46" s="52" t="n">
        <v>34</v>
      </c>
      <c r="J46" s="53" t="n">
        <v>14</v>
      </c>
      <c r="K46" s="54" t="n">
        <v>97</v>
      </c>
      <c r="L46" s="52" t="n">
        <v>100</v>
      </c>
      <c r="M46" s="52" t="n">
        <v>26</v>
      </c>
      <c r="N46" s="55" t="n">
        <v>7</v>
      </c>
      <c r="O46" s="61"/>
    </row>
    <row collapsed="false" customFormat="false" customHeight="true" hidden="false" ht="15" outlineLevel="0" r="47">
      <c r="A47" s="10" t="n">
        <v>7</v>
      </c>
      <c r="B47" s="10" t="n">
        <v>2</v>
      </c>
      <c r="C47" s="41" t="n">
        <v>35</v>
      </c>
      <c r="D47" s="42" t="n">
        <v>27</v>
      </c>
      <c r="E47" s="42" t="n">
        <v>13</v>
      </c>
      <c r="F47" s="43" t="n">
        <v>40</v>
      </c>
      <c r="G47" s="44" t="n">
        <v>63</v>
      </c>
      <c r="H47" s="42" t="n">
        <v>82</v>
      </c>
      <c r="I47" s="42" t="n">
        <v>90</v>
      </c>
      <c r="J47" s="43" t="n">
        <v>109</v>
      </c>
      <c r="K47" s="44" t="n">
        <v>101</v>
      </c>
      <c r="L47" s="42" t="n">
        <v>110</v>
      </c>
      <c r="M47" s="42" t="n">
        <v>51</v>
      </c>
      <c r="N47" s="45" t="n">
        <v>96</v>
      </c>
      <c r="O47" s="61"/>
    </row>
    <row collapsed="false" customFormat="false" customHeight="true" hidden="false" ht="15" outlineLevel="0" r="48">
      <c r="A48" s="10" t="n">
        <v>8</v>
      </c>
      <c r="B48" s="10" t="n">
        <v>3</v>
      </c>
      <c r="C48" s="41" t="n">
        <v>88</v>
      </c>
      <c r="D48" s="42" t="n">
        <v>17</v>
      </c>
      <c r="E48" s="42" t="n">
        <v>22</v>
      </c>
      <c r="F48" s="43" t="n">
        <v>75</v>
      </c>
      <c r="G48" s="44" t="n">
        <v>79</v>
      </c>
      <c r="H48" s="42" t="n">
        <v>93</v>
      </c>
      <c r="I48" s="42" t="n">
        <v>5</v>
      </c>
      <c r="J48" s="43" t="n">
        <v>104</v>
      </c>
      <c r="K48" s="44" t="n">
        <v>18</v>
      </c>
      <c r="L48" s="42" t="n">
        <v>69</v>
      </c>
      <c r="M48" s="42" t="n">
        <v>39</v>
      </c>
      <c r="N48" s="45" t="n">
        <v>11</v>
      </c>
      <c r="O48" s="61"/>
    </row>
    <row collapsed="false" customFormat="false" customHeight="true" hidden="false" ht="15" outlineLevel="0" r="49">
      <c r="A49" s="10" t="n">
        <v>9</v>
      </c>
      <c r="B49" s="10" t="n">
        <v>4</v>
      </c>
      <c r="C49" s="41" t="n">
        <v>73</v>
      </c>
      <c r="D49" s="42" t="n">
        <v>9</v>
      </c>
      <c r="E49" s="42" t="n">
        <v>28</v>
      </c>
      <c r="F49" s="43" t="n">
        <v>38</v>
      </c>
      <c r="G49" s="44" t="n">
        <v>110</v>
      </c>
      <c r="H49" s="42" t="n">
        <v>57</v>
      </c>
      <c r="I49" s="42" t="n">
        <v>55</v>
      </c>
      <c r="J49" s="43" t="n">
        <v>25</v>
      </c>
      <c r="K49" s="44" t="n">
        <v>46</v>
      </c>
      <c r="L49" s="42" t="n">
        <v>91</v>
      </c>
      <c r="M49" s="42" t="n">
        <v>4</v>
      </c>
      <c r="N49" s="45" t="n">
        <v>78</v>
      </c>
      <c r="O49" s="61"/>
    </row>
    <row collapsed="false" customFormat="false" customHeight="true" hidden="false" ht="15.75" outlineLevel="0" r="50">
      <c r="A50" s="10" t="n">
        <v>10</v>
      </c>
      <c r="B50" s="10" t="n">
        <v>5</v>
      </c>
      <c r="C50" s="56" t="n">
        <v>70</v>
      </c>
      <c r="D50" s="57" t="n">
        <v>47</v>
      </c>
      <c r="E50" s="57" t="n">
        <v>105</v>
      </c>
      <c r="F50" s="58" t="n">
        <v>76</v>
      </c>
      <c r="G50" s="59" t="n">
        <v>86</v>
      </c>
      <c r="H50" s="57" t="n">
        <v>80</v>
      </c>
      <c r="I50" s="57" t="n">
        <v>15</v>
      </c>
      <c r="J50" s="58" t="n">
        <v>30</v>
      </c>
      <c r="K50" s="59" t="n">
        <v>10</v>
      </c>
      <c r="L50" s="57" t="n">
        <v>109</v>
      </c>
      <c r="M50" s="57" t="n">
        <v>8</v>
      </c>
      <c r="N50" s="60" t="n">
        <v>53</v>
      </c>
      <c r="O50" s="61"/>
    </row>
  </sheetData>
  <mergeCells count="1">
    <mergeCell ref="C36:N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D13" activeCellId="0" pane="topLeft" sqref="D13"/>
    </sheetView>
  </sheetViews>
  <sheetFormatPr defaultRowHeight="12.8"/>
  <cols>
    <col collapsed="false" hidden="false" max="11" min="1" style="0" width="8.64777327935223"/>
    <col collapsed="false" hidden="false" max="12" min="12" style="0" width="9.78947368421053"/>
    <col collapsed="false" hidden="false" max="1025" min="13" style="0" width="8.64777327935223"/>
  </cols>
  <sheetData>
    <row collapsed="false" customFormat="false" customHeight="true" hidden="false" ht="15" outlineLevel="0" r="1">
      <c r="C1" s="18" t="s">
        <v>239</v>
      </c>
      <c r="D1" s="18" t="s">
        <v>240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 t="s">
        <v>239</v>
      </c>
      <c r="P1" s="18" t="s">
        <v>241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collapsed="false" customFormat="false" customHeight="true" hidden="false" ht="15" outlineLevel="0" r="2">
      <c r="C2" s="10" t="n">
        <v>1</v>
      </c>
      <c r="D2" s="10" t="n">
        <v>2</v>
      </c>
      <c r="E2" s="10" t="n">
        <v>3</v>
      </c>
      <c r="F2" s="10" t="n">
        <v>4</v>
      </c>
      <c r="G2" s="10" t="n">
        <v>5</v>
      </c>
      <c r="H2" s="10" t="n">
        <v>6</v>
      </c>
      <c r="I2" s="10" t="n">
        <v>7</v>
      </c>
      <c r="J2" s="10" t="n">
        <v>8</v>
      </c>
      <c r="K2" s="10" t="n">
        <v>9</v>
      </c>
      <c r="L2" s="10" t="n">
        <v>10</v>
      </c>
      <c r="M2" s="10" t="n">
        <v>11</v>
      </c>
      <c r="N2" s="10" t="n">
        <v>12</v>
      </c>
      <c r="O2" s="10"/>
      <c r="P2" s="10" t="n">
        <v>1</v>
      </c>
      <c r="Q2" s="10" t="n">
        <v>2</v>
      </c>
      <c r="R2" s="10" t="n">
        <v>3</v>
      </c>
      <c r="S2" s="10" t="n">
        <v>4</v>
      </c>
      <c r="T2" s="10" t="n">
        <v>5</v>
      </c>
      <c r="U2" s="10" t="n">
        <v>6</v>
      </c>
      <c r="V2" s="10" t="n">
        <v>7</v>
      </c>
      <c r="W2" s="10" t="n">
        <v>8</v>
      </c>
      <c r="X2" s="10" t="n">
        <v>9</v>
      </c>
      <c r="Y2" s="10" t="n">
        <v>10</v>
      </c>
      <c r="Z2" s="10" t="n">
        <v>11</v>
      </c>
      <c r="AA2" s="10" t="n">
        <v>12</v>
      </c>
    </row>
    <row collapsed="false" customFormat="false" customHeight="true" hidden="false" ht="15.75" outlineLevel="0" r="3">
      <c r="C3" s="35" t="n">
        <v>1</v>
      </c>
      <c r="D3" s="35" t="n">
        <v>2</v>
      </c>
      <c r="E3" s="35" t="n">
        <v>3</v>
      </c>
      <c r="F3" s="35" t="n">
        <v>4</v>
      </c>
      <c r="G3" s="35" t="n">
        <v>5</v>
      </c>
      <c r="H3" s="35" t="n">
        <v>6</v>
      </c>
      <c r="I3" s="35" t="n">
        <v>7</v>
      </c>
      <c r="J3" s="35" t="n">
        <v>8</v>
      </c>
      <c r="K3" s="35" t="n">
        <v>9</v>
      </c>
      <c r="L3" s="35" t="n">
        <v>10</v>
      </c>
      <c r="M3" s="35" t="n">
        <v>11</v>
      </c>
      <c r="N3" s="35" t="n">
        <v>12</v>
      </c>
      <c r="O3" s="35"/>
      <c r="P3" s="35" t="n">
        <v>13</v>
      </c>
      <c r="Q3" s="35" t="n">
        <v>14</v>
      </c>
      <c r="R3" s="35" t="n">
        <v>15</v>
      </c>
      <c r="S3" s="35" t="n">
        <v>16</v>
      </c>
      <c r="T3" s="35" t="n">
        <v>17</v>
      </c>
      <c r="U3" s="35" t="n">
        <v>18</v>
      </c>
      <c r="V3" s="35" t="n">
        <v>19</v>
      </c>
      <c r="W3" s="35" t="n">
        <v>20</v>
      </c>
      <c r="X3" s="35" t="n">
        <v>21</v>
      </c>
      <c r="Y3" s="35" t="n">
        <v>22</v>
      </c>
      <c r="Z3" s="35" t="n">
        <v>23</v>
      </c>
      <c r="AA3" s="35" t="n">
        <v>24</v>
      </c>
    </row>
    <row collapsed="false" customFormat="false" customHeight="true" hidden="false" ht="15.75" outlineLevel="0" r="4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collapsed="false" customFormat="false" customHeight="true" hidden="false" ht="15.75" outlineLevel="0" r="5">
      <c r="A5" s="10" t="n">
        <v>1</v>
      </c>
      <c r="B5" s="10"/>
      <c r="C5" s="22" t="n">
        <f aca="false">VLOOKUP(manual_input!C6, LineNames!$A$2:$B$111, 2)</f>
        <v>114</v>
      </c>
      <c r="D5" s="23" t="n">
        <f aca="false">VLOOKUP(manual_input!D6, LineNames!$A$2:$B$111, 2)</f>
        <v>98</v>
      </c>
      <c r="E5" s="23" t="n">
        <f aca="false">VLOOKUP(manual_input!E6, LineNames!$A$2:$B$111, 2)</f>
        <v>131</v>
      </c>
      <c r="F5" s="24" t="n">
        <f aca="false">VLOOKUP(manual_input!F6, LineNames!$A$2:$B$111, 2)</f>
        <v>85</v>
      </c>
      <c r="G5" s="22" t="n">
        <f aca="false">VLOOKUP(manual_input!G6, LineNames!$A$2:$B$111, 2)</f>
        <v>79</v>
      </c>
      <c r="H5" s="23" t="n">
        <f aca="false">VLOOKUP(manual_input!H6, LineNames!$A$2:$B$111, 2)</f>
        <v>119</v>
      </c>
      <c r="I5" s="23" t="n">
        <f aca="false">VLOOKUP(manual_input!I6, LineNames!$A$2:$B$111, 2)</f>
        <v>130</v>
      </c>
      <c r="J5" s="24" t="n">
        <f aca="false">VLOOKUP(manual_input!J6, LineNames!$A$2:$B$111, 2)</f>
        <v>95</v>
      </c>
      <c r="K5" s="22" t="n">
        <f aca="false">VLOOKUP(manual_input!K6, LineNames!$A$2:$B$111, 2)</f>
        <v>140</v>
      </c>
      <c r="L5" s="23" t="n">
        <f aca="false">VLOOKUP(manual_input!L6, LineNames!$A$2:$B$111, 2)</f>
        <v>42</v>
      </c>
      <c r="M5" s="23" t="n">
        <f aca="false">VLOOKUP(manual_input!M6, LineNames!$A$2:$B$111, 2)</f>
        <v>102</v>
      </c>
      <c r="N5" s="24" t="n">
        <f aca="false">VLOOKUP(manual_input!N6, LineNames!$A$2:$B$111, 2)</f>
        <v>122</v>
      </c>
      <c r="O5" s="61"/>
      <c r="P5" s="22" t="n">
        <f aca="false">VLOOKUP(manual_input!P6, LineNames!$A$2:$B$111, 2)</f>
        <v>126</v>
      </c>
      <c r="Q5" s="23" t="n">
        <f aca="false">VLOOKUP(manual_input!Q6, LineNames!$A$2:$B$111, 2)</f>
        <v>112</v>
      </c>
      <c r="R5" s="23" t="n">
        <f aca="false">VLOOKUP(manual_input!R6, LineNames!$A$2:$B$111, 2)</f>
        <v>4</v>
      </c>
      <c r="S5" s="24" t="n">
        <f aca="false">VLOOKUP(manual_input!S6, LineNames!$A$2:$B$111, 2)</f>
        <v>165</v>
      </c>
      <c r="T5" s="22" t="n">
        <f aca="false">VLOOKUP(manual_input!T6, LineNames!$A$2:$B$111, 2)</f>
        <v>161</v>
      </c>
      <c r="U5" s="23" t="n">
        <f aca="false">VLOOKUP(manual_input!U6, LineNames!$A$2:$B$111, 2)</f>
        <v>182</v>
      </c>
      <c r="V5" s="23" t="n">
        <f aca="false">VLOOKUP(manual_input!V6, LineNames!$A$2:$B$111, 2)</f>
        <v>99</v>
      </c>
      <c r="W5" s="24" t="n">
        <f aca="false">VLOOKUP(manual_input!W6, LineNames!$A$2:$B$111, 2)</f>
        <v>181</v>
      </c>
      <c r="X5" s="22" t="n">
        <f aca="false">VLOOKUP(manual_input!X6, LineNames!$A$2:$B$111, 2)</f>
        <v>175</v>
      </c>
      <c r="Y5" s="23" t="n">
        <f aca="false">VLOOKUP(manual_input!Y6, LineNames!$A$2:$B$111, 2)</f>
        <v>153</v>
      </c>
      <c r="Z5" s="23" t="n">
        <f aca="false">VLOOKUP(manual_input!Z6, LineNames!$A$2:$B$111, 2)</f>
        <v>108</v>
      </c>
      <c r="AA5" s="24" t="str">
        <f aca="false">VLOOKUP(manual_input!AA6, LineNames!$A$2:$B$111, 2)</f>
        <v>Bd3-1</v>
      </c>
    </row>
    <row collapsed="false" customFormat="false" customHeight="true" hidden="false" ht="15" outlineLevel="0" r="6">
      <c r="A6" s="10" t="n">
        <v>2</v>
      </c>
      <c r="B6" s="10"/>
      <c r="C6" s="25" t="n">
        <f aca="false">VLOOKUP(manual_input!C7, LineNames!$A$2:$B$111, 2)</f>
        <v>29</v>
      </c>
      <c r="D6" s="17" t="n">
        <f aca="false">VLOOKUP(manual_input!D7, LineNames!$A$2:$B$111, 2)</f>
        <v>97</v>
      </c>
      <c r="E6" s="17" t="str">
        <f aca="false">VLOOKUP(manual_input!E7, LineNames!$A$2:$B$111, 2)</f>
        <v>Bd21</v>
      </c>
      <c r="F6" s="27" t="n">
        <f aca="false">VLOOKUP(manual_input!F7, LineNames!$A$2:$B$111, 2)</f>
        <v>74</v>
      </c>
      <c r="G6" s="25" t="n">
        <f aca="false">VLOOKUP(manual_input!G7, LineNames!$A$2:$B$111, 2)</f>
        <v>149</v>
      </c>
      <c r="H6" s="17" t="n">
        <f aca="false">VLOOKUP(manual_input!H7, LineNames!$A$2:$B$111, 2)</f>
        <v>8</v>
      </c>
      <c r="I6" s="17" t="n">
        <f aca="false">VLOOKUP(manual_input!I7, LineNames!$A$2:$B$111, 2)</f>
        <v>101</v>
      </c>
      <c r="J6" s="27" t="str">
        <f aca="false">VLOOKUP(manual_input!J7, LineNames!$A$2:$B$111, 2)</f>
        <v>Bd3-1</v>
      </c>
      <c r="K6" s="25" t="n">
        <f aca="false">VLOOKUP(manual_input!K7, LineNames!$A$2:$B$111, 2)</f>
        <v>128</v>
      </c>
      <c r="L6" s="17" t="str">
        <f aca="false">VLOOKUP(manual_input!L7, LineNames!$A$2:$B$111, 2)</f>
        <v>Bd3-1</v>
      </c>
      <c r="M6" s="17" t="str">
        <f aca="false">VLOOKUP(manual_input!M7, LineNames!$A$2:$B$111, 2)</f>
        <v>Bd21</v>
      </c>
      <c r="N6" s="27" t="n">
        <f aca="false">VLOOKUP(manual_input!N7, LineNames!$A$2:$B$111, 2)</f>
        <v>123</v>
      </c>
      <c r="O6" s="61"/>
      <c r="P6" s="25" t="n">
        <f aca="false">VLOOKUP(manual_input!P7, LineNames!$A$2:$B$111, 2)</f>
        <v>118</v>
      </c>
      <c r="Q6" s="17" t="n">
        <f aca="false">VLOOKUP(manual_input!Q7, LineNames!$A$2:$B$111, 2)</f>
        <v>76</v>
      </c>
      <c r="R6" s="17" t="n">
        <f aca="false">VLOOKUP(manual_input!R7, LineNames!$A$2:$B$111, 2)</f>
        <v>125</v>
      </c>
      <c r="S6" s="27" t="n">
        <f aca="false">VLOOKUP(manual_input!S7, LineNames!$A$2:$B$111, 2)</f>
        <v>90</v>
      </c>
      <c r="T6" s="25" t="n">
        <f aca="false">VLOOKUP(manual_input!T7, LineNames!$A$2:$B$111, 2)</f>
        <v>97</v>
      </c>
      <c r="U6" s="17" t="str">
        <f aca="false">VLOOKUP(manual_input!U7, LineNames!$A$2:$B$111, 2)</f>
        <v>Bd21</v>
      </c>
      <c r="V6" s="17" t="n">
        <f aca="false">VLOOKUP(manual_input!V7, LineNames!$A$2:$B$111, 2)</f>
        <v>169</v>
      </c>
      <c r="W6" s="27" t="n">
        <f aca="false">VLOOKUP(manual_input!W7, LineNames!$A$2:$B$111, 2)</f>
        <v>79</v>
      </c>
      <c r="X6" s="25" t="n">
        <f aca="false">VLOOKUP(manual_input!X7, LineNames!$A$2:$B$111, 2)</f>
        <v>109</v>
      </c>
      <c r="Y6" s="17" t="str">
        <f aca="false">VLOOKUP(manual_input!Y7, LineNames!$A$2:$B$111, 2)</f>
        <v>Bd21</v>
      </c>
      <c r="Z6" s="17" t="n">
        <f aca="false">VLOOKUP(manual_input!Z7, LineNames!$A$2:$B$111, 2)</f>
        <v>139</v>
      </c>
      <c r="AA6" s="27" t="n">
        <f aca="false">VLOOKUP(manual_input!AA7, LineNames!$A$2:$B$111, 2)</f>
        <v>19</v>
      </c>
    </row>
    <row collapsed="false" customFormat="false" customHeight="true" hidden="false" ht="15" outlineLevel="0" r="7">
      <c r="A7" s="10" t="n">
        <v>3</v>
      </c>
      <c r="B7" s="10"/>
      <c r="C7" s="25" t="n">
        <f aca="false">VLOOKUP(manual_input!C8, LineNames!$A$2:$B$111, 2)</f>
        <v>71</v>
      </c>
      <c r="D7" s="17" t="n">
        <f aca="false">VLOOKUP(manual_input!D8, LineNames!$A$2:$B$111, 2)</f>
        <v>89</v>
      </c>
      <c r="E7" s="17" t="n">
        <f aca="false">VLOOKUP(manual_input!E8, LineNames!$A$2:$B$111, 2)</f>
        <v>112</v>
      </c>
      <c r="F7" s="27" t="n">
        <f aca="false">VLOOKUP(manual_input!F8, LineNames!$A$2:$B$111, 2)</f>
        <v>161</v>
      </c>
      <c r="G7" s="25" t="n">
        <f aca="false">VLOOKUP(manual_input!G8, LineNames!$A$2:$B$111, 2)</f>
        <v>103</v>
      </c>
      <c r="H7" s="17" t="n">
        <f aca="false">VLOOKUP(manual_input!H8, LineNames!$A$2:$B$111, 2)</f>
        <v>138</v>
      </c>
      <c r="I7" s="17" t="str">
        <f aca="false">VLOOKUP(manual_input!I8, LineNames!$A$2:$B$111, 2)</f>
        <v>Bd21</v>
      </c>
      <c r="J7" s="27" t="n">
        <f aca="false">VLOOKUP(manual_input!J8, LineNames!$A$2:$B$111, 2)</f>
        <v>118</v>
      </c>
      <c r="K7" s="25" t="n">
        <f aca="false">VLOOKUP(manual_input!K8, LineNames!$A$2:$B$111, 2)</f>
        <v>19</v>
      </c>
      <c r="L7" s="17" t="n">
        <f aca="false">VLOOKUP(manual_input!L8, LineNames!$A$2:$B$111, 2)</f>
        <v>147</v>
      </c>
      <c r="M7" s="17" t="n">
        <f aca="false">VLOOKUP(manual_input!M8, LineNames!$A$2:$B$111, 2)</f>
        <v>141</v>
      </c>
      <c r="N7" s="27" t="n">
        <f aca="false">VLOOKUP(manual_input!N8, LineNames!$A$2:$B$111, 2)</f>
        <v>170</v>
      </c>
      <c r="O7" s="61"/>
      <c r="P7" s="25" t="n">
        <f aca="false">VLOOKUP(manual_input!P8, LineNames!$A$2:$B$111, 2)</f>
        <v>136</v>
      </c>
      <c r="Q7" s="17" t="n">
        <f aca="false">VLOOKUP(manual_input!Q8, LineNames!$A$2:$B$111, 2)</f>
        <v>152</v>
      </c>
      <c r="R7" s="17" t="n">
        <f aca="false">VLOOKUP(manual_input!R8, LineNames!$A$2:$B$111, 2)</f>
        <v>89</v>
      </c>
      <c r="S7" s="27" t="n">
        <f aca="false">VLOOKUP(manual_input!S8, LineNames!$A$2:$B$111, 2)</f>
        <v>113</v>
      </c>
      <c r="T7" s="25" t="n">
        <f aca="false">VLOOKUP(manual_input!T8, LineNames!$A$2:$B$111, 2)</f>
        <v>173</v>
      </c>
      <c r="U7" s="17" t="n">
        <f aca="false">VLOOKUP(manual_input!U8, LineNames!$A$2:$B$111, 2)</f>
        <v>80</v>
      </c>
      <c r="V7" s="17" t="n">
        <f aca="false">VLOOKUP(manual_input!V8, LineNames!$A$2:$B$111, 2)</f>
        <v>176</v>
      </c>
      <c r="W7" s="27" t="n">
        <f aca="false">VLOOKUP(manual_input!W8, LineNames!$A$2:$B$111, 2)</f>
        <v>8</v>
      </c>
      <c r="X7" s="25" t="n">
        <f aca="false">VLOOKUP(manual_input!X8, LineNames!$A$2:$B$111, 2)</f>
        <v>156</v>
      </c>
      <c r="Y7" s="17" t="n">
        <f aca="false">VLOOKUP(manual_input!Y8, LineNames!$A$2:$B$111, 2)</f>
        <v>116</v>
      </c>
      <c r="Z7" s="17" t="n">
        <f aca="false">VLOOKUP(manual_input!Z8, LineNames!$A$2:$B$111, 2)</f>
        <v>160</v>
      </c>
      <c r="AA7" s="27" t="n">
        <f aca="false">VLOOKUP(manual_input!AA8, LineNames!$A$2:$B$111, 2)</f>
        <v>74</v>
      </c>
    </row>
    <row collapsed="false" customFormat="false" customHeight="true" hidden="false" ht="15" outlineLevel="0" r="8">
      <c r="A8" s="10" t="n">
        <v>4</v>
      </c>
      <c r="B8" s="10"/>
      <c r="C8" s="25" t="n">
        <f aca="false">VLOOKUP(manual_input!C9, LineNames!$A$2:$B$111, 2)</f>
        <v>66</v>
      </c>
      <c r="D8" s="17" t="n">
        <f aca="false">VLOOKUP(manual_input!D9, LineNames!$A$2:$B$111, 2)</f>
        <v>173</v>
      </c>
      <c r="E8" s="17" t="n">
        <f aca="false">VLOOKUP(manual_input!E9, LineNames!$A$2:$B$111, 2)</f>
        <v>115</v>
      </c>
      <c r="F8" s="27" t="n">
        <f aca="false">VLOOKUP(manual_input!F9, LineNames!$A$2:$B$111, 2)</f>
        <v>116</v>
      </c>
      <c r="G8" s="25" t="n">
        <f aca="false">VLOOKUP(manual_input!G9, LineNames!$A$2:$B$111, 2)</f>
        <v>126</v>
      </c>
      <c r="H8" s="17" t="n">
        <f aca="false">VLOOKUP(manual_input!H9, LineNames!$A$2:$B$111, 2)</f>
        <v>83</v>
      </c>
      <c r="I8" s="17" t="n">
        <f aca="false">VLOOKUP(manual_input!I9, LineNames!$A$2:$B$111, 2)</f>
        <v>162</v>
      </c>
      <c r="J8" s="27" t="n">
        <f aca="false">VLOOKUP(manual_input!J9, LineNames!$A$2:$B$111, 2)</f>
        <v>109</v>
      </c>
      <c r="K8" s="25" t="n">
        <f aca="false">VLOOKUP(manual_input!K9, LineNames!$A$2:$B$111, 2)</f>
        <v>26</v>
      </c>
      <c r="L8" s="17" t="n">
        <f aca="false">VLOOKUP(manual_input!L9, LineNames!$A$2:$B$111, 2)</f>
        <v>181</v>
      </c>
      <c r="M8" s="17" t="n">
        <f aca="false">VLOOKUP(manual_input!M9, LineNames!$A$2:$B$111, 2)</f>
        <v>127</v>
      </c>
      <c r="N8" s="27" t="n">
        <f aca="false">VLOOKUP(manual_input!N9, LineNames!$A$2:$B$111, 2)</f>
        <v>136</v>
      </c>
      <c r="O8" s="61"/>
      <c r="P8" s="25" t="n">
        <f aca="false">VLOOKUP(manual_input!P9, LineNames!$A$2:$B$111, 2)</f>
        <v>111</v>
      </c>
      <c r="Q8" s="17" t="n">
        <f aca="false">VLOOKUP(manual_input!Q9, LineNames!$A$2:$B$111, 2)</f>
        <v>141</v>
      </c>
      <c r="R8" s="17" t="n">
        <f aca="false">VLOOKUP(manual_input!R9, LineNames!$A$2:$B$111, 2)</f>
        <v>104</v>
      </c>
      <c r="S8" s="27" t="str">
        <f aca="false">VLOOKUP(manual_input!S9, LineNames!$A$2:$B$111, 2)</f>
        <v>Bd21</v>
      </c>
      <c r="T8" s="25" t="n">
        <f aca="false">VLOOKUP(manual_input!T9, LineNames!$A$2:$B$111, 2)</f>
        <v>130</v>
      </c>
      <c r="U8" s="17" t="n">
        <f aca="false">VLOOKUP(manual_input!U9, LineNames!$A$2:$B$111, 2)</f>
        <v>77</v>
      </c>
      <c r="V8" s="17" t="str">
        <f aca="false">VLOOKUP(manual_input!V9, LineNames!$A$2:$B$111, 2)</f>
        <v>Bd3-1</v>
      </c>
      <c r="W8" s="27" t="n">
        <f aca="false">VLOOKUP(manual_input!W9, LineNames!$A$2:$B$111, 2)</f>
        <v>157</v>
      </c>
      <c r="X8" s="25" t="n">
        <f aca="false">VLOOKUP(manual_input!X9, LineNames!$A$2:$B$111, 2)</f>
        <v>107</v>
      </c>
      <c r="Y8" s="17" t="n">
        <f aca="false">VLOOKUP(manual_input!Y9, LineNames!$A$2:$B$111, 2)</f>
        <v>66</v>
      </c>
      <c r="Z8" s="17" t="n">
        <f aca="false">VLOOKUP(manual_input!Z9, LineNames!$A$2:$B$111, 2)</f>
        <v>121</v>
      </c>
      <c r="AA8" s="27" t="n">
        <f aca="false">VLOOKUP(manual_input!AA9, LineNames!$A$2:$B$111, 2)</f>
        <v>155</v>
      </c>
    </row>
    <row collapsed="false" customFormat="false" customHeight="true" hidden="false" ht="15.75" outlineLevel="0" r="9">
      <c r="A9" s="10" t="n">
        <v>5</v>
      </c>
      <c r="B9" s="10"/>
      <c r="C9" s="28" t="n">
        <f aca="false">VLOOKUP(manual_input!C10, LineNames!$A$2:$B$111, 2)</f>
        <v>63</v>
      </c>
      <c r="D9" s="29" t="str">
        <f aca="false">VLOOKUP(manual_input!D10, LineNames!$A$2:$B$111, 2)</f>
        <v>Bd3-1</v>
      </c>
      <c r="E9" s="29" t="n">
        <f aca="false">VLOOKUP(manual_input!E10, LineNames!$A$2:$B$111, 2)</f>
        <v>113</v>
      </c>
      <c r="F9" s="30" t="n">
        <f aca="false">VLOOKUP(manual_input!F10, LineNames!$A$2:$B$111, 2)</f>
        <v>76</v>
      </c>
      <c r="G9" s="28" t="n">
        <f aca="false">VLOOKUP(manual_input!G10, LineNames!$A$2:$B$111, 2)</f>
        <v>100</v>
      </c>
      <c r="H9" s="29" t="n">
        <f aca="false">VLOOKUP(manual_input!H10, LineNames!$A$2:$B$111, 2)</f>
        <v>84</v>
      </c>
      <c r="I9" s="29" t="n">
        <f aca="false">VLOOKUP(manual_input!I10, LineNames!$A$2:$B$111, 2)</f>
        <v>111</v>
      </c>
      <c r="J9" s="30" t="n">
        <f aca="false">VLOOKUP(manual_input!J10, LineNames!$A$2:$B$111, 2)</f>
        <v>156</v>
      </c>
      <c r="K9" s="28" t="n">
        <f aca="false">VLOOKUP(manual_input!K10, LineNames!$A$2:$B$111, 2)</f>
        <v>107</v>
      </c>
      <c r="L9" s="29" t="n">
        <f aca="false">VLOOKUP(manual_input!L10, LineNames!$A$2:$B$111, 2)</f>
        <v>142</v>
      </c>
      <c r="M9" s="29" t="n">
        <f aca="false">VLOOKUP(manual_input!M10, LineNames!$A$2:$B$111, 2)</f>
        <v>45</v>
      </c>
      <c r="N9" s="30" t="n">
        <f aca="false">VLOOKUP(manual_input!N10, LineNames!$A$2:$B$111, 2)</f>
        <v>160</v>
      </c>
      <c r="P9" s="28" t="n">
        <f aca="false">VLOOKUP(manual_input!P10, LineNames!$A$2:$B$111, 2)</f>
        <v>86</v>
      </c>
      <c r="Q9" s="29" t="str">
        <f aca="false">VLOOKUP(manual_input!Q10, LineNames!$A$2:$B$111, 2)</f>
        <v>Bd3-1</v>
      </c>
      <c r="R9" s="29" t="n">
        <f aca="false">VLOOKUP(manual_input!R10, LineNames!$A$2:$B$111, 2)</f>
        <v>83</v>
      </c>
      <c r="S9" s="30" t="n">
        <f aca="false">VLOOKUP(manual_input!S10, LineNames!$A$2:$B$111, 2)</f>
        <v>102</v>
      </c>
      <c r="T9" s="28" t="n">
        <f aca="false">VLOOKUP(manual_input!T10, LineNames!$A$2:$B$111, 2)</f>
        <v>162</v>
      </c>
      <c r="U9" s="29" t="n">
        <f aca="false">VLOOKUP(manual_input!U10, LineNames!$A$2:$B$111, 2)</f>
        <v>96</v>
      </c>
      <c r="V9" s="29" t="n">
        <f aca="false">VLOOKUP(manual_input!V10, LineNames!$A$2:$B$111, 2)</f>
        <v>168</v>
      </c>
      <c r="W9" s="30" t="n">
        <f aca="false">VLOOKUP(manual_input!W10, LineNames!$A$2:$B$111, 2)</f>
        <v>45</v>
      </c>
      <c r="X9" s="28" t="n">
        <f aca="false">VLOOKUP(manual_input!X10, LineNames!$A$2:$B$111, 2)</f>
        <v>26</v>
      </c>
      <c r="Y9" s="29" t="n">
        <f aca="false">VLOOKUP(manual_input!Y10, LineNames!$A$2:$B$111, 2)</f>
        <v>174</v>
      </c>
      <c r="Z9" s="29" t="n">
        <f aca="false">VLOOKUP(manual_input!Z10, LineNames!$A$2:$B$111, 2)</f>
        <v>142</v>
      </c>
      <c r="AA9" s="30" t="n">
        <f aca="false">VLOOKUP(manual_input!AA10, LineNames!$A$2:$B$111, 2)</f>
        <v>54</v>
      </c>
    </row>
    <row collapsed="false" customFormat="false" customHeight="true" hidden="false" ht="15" outlineLevel="0" r="10">
      <c r="A10" s="10" t="n">
        <v>6</v>
      </c>
      <c r="B10" s="10"/>
      <c r="C10" s="22" t="n">
        <f aca="false">VLOOKUP(manual_input!C11, LineNames!$A$2:$B$111, 2)</f>
        <v>99</v>
      </c>
      <c r="D10" s="23" t="n">
        <f aca="false">VLOOKUP(manual_input!D11, LineNames!$A$2:$B$111, 2)</f>
        <v>164</v>
      </c>
      <c r="E10" s="23" t="n">
        <f aca="false">VLOOKUP(manual_input!E11, LineNames!$A$2:$B$111, 2)</f>
        <v>169</v>
      </c>
      <c r="F10" s="24" t="n">
        <f aca="false">VLOOKUP(manual_input!F11, LineNames!$A$2:$B$111, 2)</f>
        <v>166</v>
      </c>
      <c r="G10" s="22" t="n">
        <f aca="false">VLOOKUP(manual_input!G11, LineNames!$A$2:$B$111, 2)</f>
        <v>4</v>
      </c>
      <c r="H10" s="23" t="n">
        <f aca="false">VLOOKUP(manual_input!H11, LineNames!$A$2:$B$111, 2)</f>
        <v>137</v>
      </c>
      <c r="I10" s="23" t="n">
        <f aca="false">VLOOKUP(manual_input!I11, LineNames!$A$2:$B$111, 2)</f>
        <v>176</v>
      </c>
      <c r="J10" s="24" t="n">
        <f aca="false">VLOOKUP(manual_input!J11, LineNames!$A$2:$B$111, 2)</f>
        <v>124</v>
      </c>
      <c r="K10" s="22" t="n">
        <f aca="false">VLOOKUP(manual_input!K11, LineNames!$A$2:$B$111, 2)</f>
        <v>90</v>
      </c>
      <c r="L10" s="23" t="n">
        <f aca="false">VLOOKUP(manual_input!L11, LineNames!$A$2:$B$111, 2)</f>
        <v>183</v>
      </c>
      <c r="M10" s="23" t="n">
        <f aca="false">VLOOKUP(manual_input!M11, LineNames!$A$2:$B$111, 2)</f>
        <v>86</v>
      </c>
      <c r="N10" s="24" t="n">
        <f aca="false">VLOOKUP(manual_input!N11, LineNames!$A$2:$B$111, 2)</f>
        <v>146</v>
      </c>
      <c r="O10" s="61"/>
      <c r="P10" s="22" t="n">
        <f aca="false">VLOOKUP(manual_input!P11, LineNames!$A$2:$B$111, 2)</f>
        <v>78</v>
      </c>
      <c r="Q10" s="23" t="n">
        <f aca="false">VLOOKUP(manual_input!Q11, LineNames!$A$2:$B$111, 2)</f>
        <v>88</v>
      </c>
      <c r="R10" s="23" t="n">
        <f aca="false">VLOOKUP(manual_input!R11, LineNames!$A$2:$B$111, 2)</f>
        <v>166</v>
      </c>
      <c r="S10" s="24" t="n">
        <f aca="false">VLOOKUP(manual_input!S11, LineNames!$A$2:$B$111, 2)</f>
        <v>98</v>
      </c>
      <c r="T10" s="22" t="n">
        <f aca="false">VLOOKUP(manual_input!T11, LineNames!$A$2:$B$111, 2)</f>
        <v>17</v>
      </c>
      <c r="U10" s="23" t="n">
        <f aca="false">VLOOKUP(manual_input!U11, LineNames!$A$2:$B$111, 2)</f>
        <v>171</v>
      </c>
      <c r="V10" s="23" t="n">
        <f aca="false">VLOOKUP(manual_input!V11, LineNames!$A$2:$B$111, 2)</f>
        <v>29</v>
      </c>
      <c r="W10" s="24" t="str">
        <f aca="false">VLOOKUP(manual_input!W11, LineNames!$A$2:$B$111, 2)</f>
        <v>Bd3-1</v>
      </c>
      <c r="X10" s="22" t="n">
        <f aca="false">VLOOKUP(manual_input!X11, LineNames!$A$2:$B$111, 2)</f>
        <v>42</v>
      </c>
      <c r="Y10" s="23" t="n">
        <f aca="false">VLOOKUP(manual_input!Y11, LineNames!$A$2:$B$111, 2)</f>
        <v>92</v>
      </c>
      <c r="Z10" s="23" t="n">
        <f aca="false">VLOOKUP(manual_input!Z11, LineNames!$A$2:$B$111, 2)</f>
        <v>140</v>
      </c>
      <c r="AA10" s="24" t="n">
        <f aca="false">VLOOKUP(manual_input!AA11, LineNames!$A$2:$B$111, 2)</f>
        <v>101</v>
      </c>
    </row>
    <row collapsed="false" customFormat="false" customHeight="true" hidden="false" ht="15" outlineLevel="0" r="11">
      <c r="A11" s="10" t="n">
        <v>7</v>
      </c>
      <c r="B11" s="10"/>
      <c r="C11" s="25" t="n">
        <f aca="false">VLOOKUP(manual_input!C12, LineNames!$A$2:$B$111, 2)</f>
        <v>94</v>
      </c>
      <c r="D11" s="17" t="n">
        <f aca="false">VLOOKUP(manual_input!D12, LineNames!$A$2:$B$111, 2)</f>
        <v>144</v>
      </c>
      <c r="E11" s="17" t="n">
        <f aca="false">VLOOKUP(manual_input!E12, LineNames!$A$2:$B$111, 2)</f>
        <v>125</v>
      </c>
      <c r="F11" s="27" t="n">
        <f aca="false">VLOOKUP(manual_input!F12, LineNames!$A$2:$B$111, 2)</f>
        <v>120</v>
      </c>
      <c r="G11" s="25" t="n">
        <f aca="false">VLOOKUP(manual_input!G12, LineNames!$A$2:$B$111, 2)</f>
        <v>108</v>
      </c>
      <c r="H11" s="17" t="n">
        <f aca="false">VLOOKUP(manual_input!H12, LineNames!$A$2:$B$111, 2)</f>
        <v>171</v>
      </c>
      <c r="I11" s="17" t="n">
        <f aca="false">VLOOKUP(manual_input!I12, LineNames!$A$2:$B$111, 2)</f>
        <v>182</v>
      </c>
      <c r="J11" s="27" t="str">
        <f aca="false">VLOOKUP(manual_input!J12, LineNames!$A$2:$B$111, 2)</f>
        <v>Bd21</v>
      </c>
      <c r="K11" s="25" t="n">
        <f aca="false">VLOOKUP(manual_input!K12, LineNames!$A$2:$B$111, 2)</f>
        <v>157</v>
      </c>
      <c r="L11" s="17" t="n">
        <f aca="false">VLOOKUP(manual_input!L12, LineNames!$A$2:$B$111, 2)</f>
        <v>81</v>
      </c>
      <c r="M11" s="17" t="n">
        <f aca="false">VLOOKUP(manual_input!M12, LineNames!$A$2:$B$111, 2)</f>
        <v>106</v>
      </c>
      <c r="N11" s="27" t="n">
        <f aca="false">VLOOKUP(manual_input!N12, LineNames!$A$2:$B$111, 2)</f>
        <v>172</v>
      </c>
      <c r="O11" s="61"/>
      <c r="P11" s="25" t="str">
        <f aca="false">VLOOKUP(manual_input!P12, LineNames!$A$2:$B$111, 2)</f>
        <v>Bd21</v>
      </c>
      <c r="Q11" s="17" t="n">
        <f aca="false">VLOOKUP(manual_input!Q12, LineNames!$A$2:$B$111, 2)</f>
        <v>138</v>
      </c>
      <c r="R11" s="17" t="n">
        <f aca="false">VLOOKUP(manual_input!R12, LineNames!$A$2:$B$111, 2)</f>
        <v>128</v>
      </c>
      <c r="S11" s="27" t="n">
        <f aca="false">VLOOKUP(manual_input!S12, LineNames!$A$2:$B$111, 2)</f>
        <v>85</v>
      </c>
      <c r="T11" s="25" t="n">
        <f aca="false">VLOOKUP(manual_input!T12, LineNames!$A$2:$B$111, 2)</f>
        <v>81</v>
      </c>
      <c r="U11" s="17" t="n">
        <f aca="false">VLOOKUP(manual_input!U12, LineNames!$A$2:$B$111, 2)</f>
        <v>124</v>
      </c>
      <c r="V11" s="17" t="n">
        <f aca="false">VLOOKUP(manual_input!V12, LineNames!$A$2:$B$111, 2)</f>
        <v>100</v>
      </c>
      <c r="W11" s="27" t="n">
        <f aca="false">VLOOKUP(manual_input!W12, LineNames!$A$2:$B$111, 2)</f>
        <v>183</v>
      </c>
      <c r="X11" s="25" t="n">
        <f aca="false">VLOOKUP(manual_input!X12, LineNames!$A$2:$B$111, 2)</f>
        <v>163</v>
      </c>
      <c r="Y11" s="17" t="n">
        <f aca="false">VLOOKUP(manual_input!Y12, LineNames!$A$2:$B$111, 2)</f>
        <v>114</v>
      </c>
      <c r="Z11" s="17" t="n">
        <f aca="false">VLOOKUP(manual_input!Z12, LineNames!$A$2:$B$111, 2)</f>
        <v>115</v>
      </c>
      <c r="AA11" s="27" t="n">
        <f aca="false">VLOOKUP(manual_input!AA12, LineNames!$A$2:$B$111, 2)</f>
        <v>35</v>
      </c>
    </row>
    <row collapsed="false" customFormat="false" customHeight="true" hidden="false" ht="15" outlineLevel="0" r="12">
      <c r="A12" s="10" t="n">
        <v>8</v>
      </c>
      <c r="B12" s="10"/>
      <c r="C12" s="25" t="n">
        <f aca="false">VLOOKUP(manual_input!C13, LineNames!$A$2:$B$111, 2)</f>
        <v>129</v>
      </c>
      <c r="D12" s="17" t="str">
        <f aca="false">VLOOKUP(manual_input!D13, LineNames!$A$2:$B$111, 2)</f>
        <v>Bd21</v>
      </c>
      <c r="E12" s="17" t="n">
        <f aca="false">VLOOKUP(manual_input!E13, LineNames!$A$2:$B$111, 2)</f>
        <v>104</v>
      </c>
      <c r="F12" s="27" t="n">
        <f aca="false">VLOOKUP(manual_input!F13, LineNames!$A$2:$B$111, 2)</f>
        <v>117</v>
      </c>
      <c r="G12" s="25" t="n">
        <f aca="false">VLOOKUP(manual_input!G13, LineNames!$A$2:$B$111, 2)</f>
        <v>92</v>
      </c>
      <c r="H12" s="17" t="n">
        <f aca="false">VLOOKUP(manual_input!H13, LineNames!$A$2:$B$111, 2)</f>
        <v>77</v>
      </c>
      <c r="I12" s="17" t="n">
        <f aca="false">VLOOKUP(manual_input!I13, LineNames!$A$2:$B$111, 2)</f>
        <v>35</v>
      </c>
      <c r="J12" s="27" t="n">
        <f aca="false">VLOOKUP(manual_input!J13, LineNames!$A$2:$B$111, 2)</f>
        <v>159</v>
      </c>
      <c r="K12" s="25" t="n">
        <f aca="false">VLOOKUP(manual_input!K13, LineNames!$A$2:$B$111, 2)</f>
        <v>87</v>
      </c>
      <c r="L12" s="17" t="str">
        <f aca="false">VLOOKUP(manual_input!L13, LineNames!$A$2:$B$111, 2)</f>
        <v>Bd21</v>
      </c>
      <c r="M12" s="17" t="n">
        <f aca="false">VLOOKUP(manual_input!M13, LineNames!$A$2:$B$111, 2)</f>
        <v>88</v>
      </c>
      <c r="N12" s="27" t="str">
        <f aca="false">VLOOKUP(manual_input!N13, LineNames!$A$2:$B$111, 2)</f>
        <v>Bd3-1</v>
      </c>
      <c r="O12" s="61"/>
      <c r="P12" s="25" t="n">
        <f aca="false">VLOOKUP(manual_input!P13, LineNames!$A$2:$B$111, 2)</f>
        <v>119</v>
      </c>
      <c r="Q12" s="17" t="n">
        <f aca="false">VLOOKUP(manual_input!Q13, LineNames!$A$2:$B$111, 2)</f>
        <v>106</v>
      </c>
      <c r="R12" s="17" t="n">
        <f aca="false">VLOOKUP(manual_input!R13, LineNames!$A$2:$B$111, 2)</f>
        <v>131</v>
      </c>
      <c r="S12" s="27" t="n">
        <f aca="false">VLOOKUP(manual_input!S13, LineNames!$A$2:$B$111, 2)</f>
        <v>103</v>
      </c>
      <c r="T12" s="25" t="n">
        <f aca="false">VLOOKUP(manual_input!T13, LineNames!$A$2:$B$111, 2)</f>
        <v>154</v>
      </c>
      <c r="U12" s="17" t="n">
        <f aca="false">VLOOKUP(manual_input!U13, LineNames!$A$2:$B$111, 2)</f>
        <v>164</v>
      </c>
      <c r="V12" s="17" t="n">
        <f aca="false">VLOOKUP(manual_input!V13, LineNames!$A$2:$B$111, 2)</f>
        <v>137</v>
      </c>
      <c r="W12" s="27" t="n">
        <f aca="false">VLOOKUP(manual_input!W13, LineNames!$A$2:$B$111, 2)</f>
        <v>159</v>
      </c>
      <c r="X12" s="25" t="n">
        <f aca="false">VLOOKUP(manual_input!X13, LineNames!$A$2:$B$111, 2)</f>
        <v>129</v>
      </c>
      <c r="Y12" s="17" t="str">
        <f aca="false">VLOOKUP(manual_input!Y13, LineNames!$A$2:$B$111, 2)</f>
        <v>Bd21</v>
      </c>
      <c r="Z12" s="17" t="n">
        <f aca="false">VLOOKUP(manual_input!Z13, LineNames!$A$2:$B$111, 2)</f>
        <v>158</v>
      </c>
      <c r="AA12" s="27" t="n">
        <f aca="false">VLOOKUP(manual_input!AA13, LineNames!$A$2:$B$111, 2)</f>
        <v>91</v>
      </c>
    </row>
    <row collapsed="false" customFormat="false" customHeight="true" hidden="false" ht="15" outlineLevel="0" r="13">
      <c r="A13" s="10" t="n">
        <v>9</v>
      </c>
      <c r="B13" s="10"/>
      <c r="C13" s="25" t="n">
        <f aca="false">VLOOKUP(manual_input!C14, LineNames!$A$2:$B$111, 2)</f>
        <v>17</v>
      </c>
      <c r="D13" s="17" t="str">
        <f aca="false">VLOOKUP(manual_input!D14, LineNames!$A$2:$B$111, 2)</f>
        <v>Bd3-1</v>
      </c>
      <c r="E13" s="17" t="n">
        <f aca="false">VLOOKUP(manual_input!E14, LineNames!$A$2:$B$111, 2)</f>
        <v>78</v>
      </c>
      <c r="F13" s="27" t="n">
        <f aca="false">VLOOKUP(manual_input!F14, LineNames!$A$2:$B$111, 2)</f>
        <v>91</v>
      </c>
      <c r="G13" s="25" t="n">
        <f aca="false">VLOOKUP(manual_input!G14, LineNames!$A$2:$B$111, 2)</f>
        <v>168</v>
      </c>
      <c r="H13" s="17" t="str">
        <f aca="false">VLOOKUP(manual_input!H14, LineNames!$A$2:$B$111, 2)</f>
        <v>Bd3-1</v>
      </c>
      <c r="I13" s="17" t="n">
        <f aca="false">VLOOKUP(manual_input!I14, LineNames!$A$2:$B$111, 2)</f>
        <v>174</v>
      </c>
      <c r="J13" s="27" t="n">
        <f aca="false">VLOOKUP(manual_input!J14, LineNames!$A$2:$B$111, 2)</f>
        <v>132</v>
      </c>
      <c r="K13" s="25" t="n">
        <f aca="false">VLOOKUP(manual_input!K14, LineNames!$A$2:$B$111, 2)</f>
        <v>152</v>
      </c>
      <c r="L13" s="17" t="n">
        <f aca="false">VLOOKUP(manual_input!L14, LineNames!$A$2:$B$111, 2)</f>
        <v>150</v>
      </c>
      <c r="M13" s="17" t="n">
        <f aca="false">VLOOKUP(manual_input!M14, LineNames!$A$2:$B$111, 2)</f>
        <v>154</v>
      </c>
      <c r="N13" s="27" t="n">
        <f aca="false">VLOOKUP(manual_input!N14, LineNames!$A$2:$B$111, 2)</f>
        <v>54</v>
      </c>
      <c r="O13" s="61"/>
      <c r="P13" s="25" t="n">
        <f aca="false">VLOOKUP(manual_input!P14, LineNames!$A$2:$B$111, 2)</f>
        <v>94</v>
      </c>
      <c r="Q13" s="17" t="n">
        <f aca="false">VLOOKUP(manual_input!Q14, LineNames!$A$2:$B$111, 2)</f>
        <v>120</v>
      </c>
      <c r="R13" s="17" t="n">
        <f aca="false">VLOOKUP(manual_input!R14, LineNames!$A$2:$B$111, 2)</f>
        <v>31</v>
      </c>
      <c r="S13" s="27" t="n">
        <f aca="false">VLOOKUP(manual_input!S14, LineNames!$A$2:$B$111, 2)</f>
        <v>63</v>
      </c>
      <c r="T13" s="25" t="n">
        <f aca="false">VLOOKUP(manual_input!T14, LineNames!$A$2:$B$111, 2)</f>
        <v>59</v>
      </c>
      <c r="U13" s="17" t="n">
        <f aca="false">VLOOKUP(manual_input!U14, LineNames!$A$2:$B$111, 2)</f>
        <v>87</v>
      </c>
      <c r="V13" s="17" t="n">
        <f aca="false">VLOOKUP(manual_input!V14, LineNames!$A$2:$B$111, 2)</f>
        <v>172</v>
      </c>
      <c r="W13" s="27" t="n">
        <f aca="false">VLOOKUP(manual_input!W14, LineNames!$A$2:$B$111, 2)</f>
        <v>71</v>
      </c>
      <c r="X13" s="25" t="n">
        <f aca="false">VLOOKUP(manual_input!X14, LineNames!$A$2:$B$111, 2)</f>
        <v>117</v>
      </c>
      <c r="Y13" s="17" t="n">
        <f aca="false">VLOOKUP(manual_input!Y14, LineNames!$A$2:$B$111, 2)</f>
        <v>150</v>
      </c>
      <c r="Z13" s="17" t="str">
        <f aca="false">VLOOKUP(manual_input!Z14, LineNames!$A$2:$B$111, 2)</f>
        <v>Bd3-1</v>
      </c>
      <c r="AA13" s="27" t="n">
        <f aca="false">VLOOKUP(manual_input!AA14, LineNames!$A$2:$B$111, 2)</f>
        <v>123</v>
      </c>
    </row>
    <row collapsed="false" customFormat="false" customHeight="true" hidden="false" ht="15.75" outlineLevel="0" r="14">
      <c r="A14" s="10" t="n">
        <v>10</v>
      </c>
      <c r="B14" s="10"/>
      <c r="C14" s="28" t="n">
        <f aca="false">VLOOKUP(manual_input!C15, LineNames!$A$2:$B$111, 2)</f>
        <v>163</v>
      </c>
      <c r="D14" s="29" t="n">
        <f aca="false">VLOOKUP(manual_input!D15, LineNames!$A$2:$B$111, 2)</f>
        <v>31</v>
      </c>
      <c r="E14" s="29" t="n">
        <f aca="false">VLOOKUP(manual_input!E15, LineNames!$A$2:$B$111, 2)</f>
        <v>153</v>
      </c>
      <c r="F14" s="30" t="n">
        <f aca="false">VLOOKUP(manual_input!F15, LineNames!$A$2:$B$111, 2)</f>
        <v>59</v>
      </c>
      <c r="G14" s="28" t="n">
        <f aca="false">VLOOKUP(manual_input!G15, LineNames!$A$2:$B$111, 2)</f>
        <v>158</v>
      </c>
      <c r="H14" s="29" t="n">
        <f aca="false">VLOOKUP(manual_input!H15, LineNames!$A$2:$B$111, 2)</f>
        <v>80</v>
      </c>
      <c r="I14" s="29" t="n">
        <f aca="false">VLOOKUP(manual_input!I15, LineNames!$A$2:$B$111, 2)</f>
        <v>155</v>
      </c>
      <c r="J14" s="30" t="n">
        <f aca="false">VLOOKUP(manual_input!J15, LineNames!$A$2:$B$111, 2)</f>
        <v>121</v>
      </c>
      <c r="K14" s="28" t="n">
        <f aca="false">VLOOKUP(manual_input!K15, LineNames!$A$2:$B$111, 2)</f>
        <v>165</v>
      </c>
      <c r="L14" s="29" t="n">
        <f aca="false">VLOOKUP(manual_input!L15, LineNames!$A$2:$B$111, 2)</f>
        <v>139</v>
      </c>
      <c r="M14" s="29" t="n">
        <f aca="false">VLOOKUP(manual_input!M15, LineNames!$A$2:$B$111, 2)</f>
        <v>175</v>
      </c>
      <c r="N14" s="30" t="n">
        <f aca="false">VLOOKUP(manual_input!N15, LineNames!$A$2:$B$111, 2)</f>
        <v>96</v>
      </c>
      <c r="O14" s="61"/>
      <c r="P14" s="28" t="n">
        <f aca="false">VLOOKUP(manual_input!P15, LineNames!$A$2:$B$111, 2)</f>
        <v>147</v>
      </c>
      <c r="Q14" s="29" t="str">
        <f aca="false">VLOOKUP(manual_input!Q15, LineNames!$A$2:$B$111, 2)</f>
        <v>Bd3-1</v>
      </c>
      <c r="R14" s="29" t="n">
        <f aca="false">VLOOKUP(manual_input!R15, LineNames!$A$2:$B$111, 2)</f>
        <v>146</v>
      </c>
      <c r="S14" s="30" t="n">
        <f aca="false">VLOOKUP(manual_input!S15, LineNames!$A$2:$B$111, 2)</f>
        <v>84</v>
      </c>
      <c r="T14" s="28" t="n">
        <f aca="false">VLOOKUP(manual_input!T15, LineNames!$A$2:$B$111, 2)</f>
        <v>170</v>
      </c>
      <c r="U14" s="29" t="n">
        <f aca="false">VLOOKUP(manual_input!U15, LineNames!$A$2:$B$111, 2)</f>
        <v>122</v>
      </c>
      <c r="V14" s="29" t="str">
        <f aca="false">VLOOKUP(manual_input!V15, LineNames!$A$2:$B$111, 2)</f>
        <v>Bd21</v>
      </c>
      <c r="W14" s="30" t="n">
        <f aca="false">VLOOKUP(manual_input!W15, LineNames!$A$2:$B$111, 2)</f>
        <v>95</v>
      </c>
      <c r="X14" s="28" t="n">
        <f aca="false">VLOOKUP(manual_input!X15, LineNames!$A$2:$B$111, 2)</f>
        <v>149</v>
      </c>
      <c r="Y14" s="29" t="n">
        <f aca="false">VLOOKUP(manual_input!Y15, LineNames!$A$2:$B$111, 2)</f>
        <v>127</v>
      </c>
      <c r="Z14" s="29" t="n">
        <f aca="false">VLOOKUP(manual_input!Z15, LineNames!$A$2:$B$111, 2)</f>
        <v>132</v>
      </c>
      <c r="AA14" s="30" t="n">
        <f aca="false">VLOOKUP(manual_input!AA15, LineNames!$A$2:$B$111, 2)</f>
        <v>144</v>
      </c>
    </row>
    <row collapsed="false" customFormat="false" customHeight="true" hidden="false" ht="15.75" outlineLevel="0" r="15"/>
    <row collapsed="false" customFormat="false" customHeight="true" hidden="false" ht="15" outlineLevel="0" r="16"/>
    <row collapsed="false" customFormat="false" customHeight="true" hidden="false" ht="15" outlineLevel="0" r="17">
      <c r="C17" s="18" t="s">
        <v>242</v>
      </c>
      <c r="D17" s="18" t="s">
        <v>240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 t="s">
        <v>242</v>
      </c>
      <c r="P17" s="18" t="s">
        <v>241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collapsed="false" customFormat="false" customHeight="true" hidden="false" ht="15" outlineLevel="0" r="18">
      <c r="C18" s="10" t="n">
        <v>1</v>
      </c>
      <c r="D18" s="10" t="n">
        <v>2</v>
      </c>
      <c r="E18" s="10" t="n">
        <v>3</v>
      </c>
      <c r="F18" s="10" t="n">
        <v>4</v>
      </c>
      <c r="G18" s="10" t="n">
        <v>5</v>
      </c>
      <c r="H18" s="10" t="n">
        <v>6</v>
      </c>
      <c r="I18" s="10" t="n">
        <v>7</v>
      </c>
      <c r="J18" s="10" t="n">
        <v>8</v>
      </c>
      <c r="K18" s="10" t="n">
        <v>9</v>
      </c>
      <c r="L18" s="10" t="n">
        <v>10</v>
      </c>
      <c r="M18" s="10" t="n">
        <v>11</v>
      </c>
      <c r="N18" s="10" t="n">
        <v>12</v>
      </c>
      <c r="O18" s="10"/>
      <c r="P18" s="10" t="n">
        <v>1</v>
      </c>
      <c r="Q18" s="10" t="n">
        <v>2</v>
      </c>
      <c r="R18" s="10" t="n">
        <v>3</v>
      </c>
      <c r="S18" s="10" t="n">
        <v>4</v>
      </c>
      <c r="T18" s="10" t="n">
        <v>5</v>
      </c>
      <c r="U18" s="10" t="n">
        <v>6</v>
      </c>
      <c r="V18" s="10" t="n">
        <v>7</v>
      </c>
      <c r="W18" s="10" t="n">
        <v>8</v>
      </c>
      <c r="X18" s="10" t="n">
        <v>9</v>
      </c>
      <c r="Y18" s="10" t="n">
        <v>10</v>
      </c>
      <c r="Z18" s="10" t="n">
        <v>11</v>
      </c>
      <c r="AA18" s="10" t="n">
        <v>12</v>
      </c>
    </row>
    <row collapsed="false" customFormat="false" customHeight="true" hidden="false" ht="15" outlineLevel="0" r="19">
      <c r="C19" s="35" t="n">
        <v>25</v>
      </c>
      <c r="D19" s="35" t="n">
        <v>26</v>
      </c>
      <c r="E19" s="35" t="n">
        <v>27</v>
      </c>
      <c r="F19" s="35" t="n">
        <v>28</v>
      </c>
      <c r="G19" s="35" t="n">
        <v>29</v>
      </c>
      <c r="H19" s="35" t="n">
        <v>30</v>
      </c>
      <c r="I19" s="35" t="n">
        <v>31</v>
      </c>
      <c r="J19" s="35" t="n">
        <v>32</v>
      </c>
      <c r="K19" s="35" t="n">
        <v>33</v>
      </c>
      <c r="L19" s="35" t="n">
        <v>34</v>
      </c>
      <c r="M19" s="35" t="n">
        <v>35</v>
      </c>
      <c r="N19" s="35" t="n">
        <v>36</v>
      </c>
      <c r="O19" s="35"/>
      <c r="P19" s="35" t="n">
        <v>37</v>
      </c>
      <c r="Q19" s="35" t="n">
        <v>38</v>
      </c>
      <c r="R19" s="35" t="n">
        <v>39</v>
      </c>
      <c r="S19" s="35" t="n">
        <v>40</v>
      </c>
      <c r="T19" s="35" t="n">
        <v>41</v>
      </c>
      <c r="U19" s="35" t="n">
        <v>42</v>
      </c>
      <c r="V19" s="35" t="n">
        <v>43</v>
      </c>
      <c r="W19" s="35" t="n">
        <v>44</v>
      </c>
      <c r="X19" s="35" t="n">
        <v>45</v>
      </c>
      <c r="Y19" s="35" t="n">
        <v>46</v>
      </c>
      <c r="Z19" s="35" t="n">
        <v>47</v>
      </c>
      <c r="AA19" s="35" t="n">
        <v>48</v>
      </c>
    </row>
    <row collapsed="false" customFormat="false" customHeight="true" hidden="false" ht="15.75" outlineLevel="0" r="20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collapsed="false" customFormat="false" customHeight="true" hidden="false" ht="15.75" outlineLevel="0" r="21">
      <c r="A21" s="10" t="n">
        <v>1</v>
      </c>
      <c r="C21" s="22" t="n">
        <f aca="false">VLOOKUP(manual_input!C23, LineNames!$A$2:$B$111, 2)</f>
        <v>89</v>
      </c>
      <c r="D21" s="23" t="n">
        <f aca="false">VLOOKUP(manual_input!D23, LineNames!$A$2:$B$111, 2)</f>
        <v>59</v>
      </c>
      <c r="E21" s="23" t="n">
        <f aca="false">VLOOKUP(manual_input!E23, LineNames!$A$2:$B$111, 2)</f>
        <v>90</v>
      </c>
      <c r="F21" s="24" t="n">
        <f aca="false">VLOOKUP(manual_input!F23, LineNames!$A$2:$B$111, 2)</f>
        <v>19</v>
      </c>
      <c r="G21" s="22" t="n">
        <f aca="false">VLOOKUP(manual_input!G23, LineNames!$A$2:$B$111, 2)</f>
        <v>154</v>
      </c>
      <c r="H21" s="23" t="n">
        <f aca="false">VLOOKUP(manual_input!H23, LineNames!$A$2:$B$111, 2)</f>
        <v>147</v>
      </c>
      <c r="I21" s="23" t="n">
        <f aca="false">VLOOKUP(manual_input!I23, LineNames!$A$2:$B$111, 2)</f>
        <v>63</v>
      </c>
      <c r="J21" s="24" t="n">
        <f aca="false">VLOOKUP(manual_input!J23, LineNames!$A$2:$B$111, 2)</f>
        <v>107</v>
      </c>
      <c r="K21" s="22" t="n">
        <f aca="false">VLOOKUP(manual_input!K23, LineNames!$A$2:$B$111, 2)</f>
        <v>85</v>
      </c>
      <c r="L21" s="23" t="n">
        <f aca="false">VLOOKUP(manual_input!L23, LineNames!$A$2:$B$111, 2)</f>
        <v>78</v>
      </c>
      <c r="M21" s="23" t="n">
        <f aca="false">VLOOKUP(manual_input!M23, LineNames!$A$2:$B$111, 2)</f>
        <v>84</v>
      </c>
      <c r="N21" s="24" t="n">
        <f aca="false">VLOOKUP(manual_input!N23, LineNames!$A$2:$B$111, 2)</f>
        <v>106</v>
      </c>
      <c r="O21" s="61"/>
      <c r="P21" s="22" t="n">
        <f aca="false">VLOOKUP(manual_input!P23, LineNames!$A$2:$B$111, 2)</f>
        <v>96</v>
      </c>
      <c r="Q21" s="23" t="n">
        <f aca="false">VLOOKUP(manual_input!Q23, LineNames!$A$2:$B$111, 2)</f>
        <v>80</v>
      </c>
      <c r="R21" s="23" t="n">
        <f aca="false">VLOOKUP(manual_input!R23, LineNames!$A$2:$B$111, 2)</f>
        <v>169</v>
      </c>
      <c r="S21" s="24" t="str">
        <f aca="false">VLOOKUP(manual_input!S23, LineNames!$A$2:$B$111, 2)</f>
        <v>Bd3-1</v>
      </c>
      <c r="T21" s="22" t="n">
        <f aca="false">VLOOKUP(manual_input!T23, LineNames!$A$2:$B$111, 2)</f>
        <v>120</v>
      </c>
      <c r="U21" s="23" t="n">
        <f aca="false">VLOOKUP(manual_input!U23, LineNames!$A$2:$B$111, 2)</f>
        <v>88</v>
      </c>
      <c r="V21" s="23" t="n">
        <f aca="false">VLOOKUP(manual_input!V23, LineNames!$A$2:$B$111, 2)</f>
        <v>107</v>
      </c>
      <c r="W21" s="24" t="n">
        <f aca="false">VLOOKUP(manual_input!W23, LineNames!$A$2:$B$111, 2)</f>
        <v>116</v>
      </c>
      <c r="X21" s="22" t="n">
        <f aca="false">VLOOKUP(manual_input!X23, LineNames!$A$2:$B$111, 2)</f>
        <v>108</v>
      </c>
      <c r="Y21" s="23" t="n">
        <f aca="false">VLOOKUP(manual_input!Y23, LineNames!$A$2:$B$111, 2)</f>
        <v>160</v>
      </c>
      <c r="Z21" s="23" t="n">
        <f aca="false">VLOOKUP(manual_input!Z23, LineNames!$A$2:$B$111, 2)</f>
        <v>90</v>
      </c>
      <c r="AA21" s="24" t="n">
        <f aca="false">VLOOKUP(manual_input!AA23, LineNames!$A$2:$B$111, 2)</f>
        <v>119</v>
      </c>
    </row>
    <row collapsed="false" customFormat="false" customHeight="true" hidden="false" ht="15" outlineLevel="0" r="22">
      <c r="A22" s="10" t="n">
        <v>2</v>
      </c>
      <c r="C22" s="25" t="n">
        <f aca="false">VLOOKUP(manual_input!C24, LineNames!$A$2:$B$111, 2)</f>
        <v>176</v>
      </c>
      <c r="D22" s="17" t="n">
        <f aca="false">VLOOKUP(manual_input!D24, LineNames!$A$2:$B$111, 2)</f>
        <v>8</v>
      </c>
      <c r="E22" s="17" t="n">
        <f aca="false">VLOOKUP(manual_input!E24, LineNames!$A$2:$B$111, 2)</f>
        <v>155</v>
      </c>
      <c r="F22" s="27" t="n">
        <f aca="false">VLOOKUP(manual_input!F24, LineNames!$A$2:$B$111, 2)</f>
        <v>113</v>
      </c>
      <c r="G22" s="25" t="n">
        <f aca="false">VLOOKUP(manual_input!G24, LineNames!$A$2:$B$111, 2)</f>
        <v>128</v>
      </c>
      <c r="H22" s="17" t="str">
        <f aca="false">VLOOKUP(manual_input!H24, LineNames!$A$2:$B$111, 2)</f>
        <v>Bd21</v>
      </c>
      <c r="I22" s="17" t="n">
        <f aca="false">VLOOKUP(manual_input!I24, LineNames!$A$2:$B$111, 2)</f>
        <v>4</v>
      </c>
      <c r="J22" s="27" t="n">
        <f aca="false">VLOOKUP(manual_input!J24, LineNames!$A$2:$B$111, 2)</f>
        <v>183</v>
      </c>
      <c r="K22" s="25" t="n">
        <f aca="false">VLOOKUP(manual_input!K24, LineNames!$A$2:$B$111, 2)</f>
        <v>102</v>
      </c>
      <c r="L22" s="17" t="n">
        <f aca="false">VLOOKUP(manual_input!L24, LineNames!$A$2:$B$111, 2)</f>
        <v>108</v>
      </c>
      <c r="M22" s="17" t="n">
        <f aca="false">VLOOKUP(manual_input!M24, LineNames!$A$2:$B$111, 2)</f>
        <v>122</v>
      </c>
      <c r="N22" s="27" t="str">
        <f aca="false">VLOOKUP(manual_input!N24, LineNames!$A$2:$B$111, 2)</f>
        <v>Bd21</v>
      </c>
      <c r="O22" s="61"/>
      <c r="P22" s="25" t="n">
        <f aca="false">VLOOKUP(manual_input!P24, LineNames!$A$2:$B$111, 2)</f>
        <v>31</v>
      </c>
      <c r="Q22" s="17" t="n">
        <f aca="false">VLOOKUP(manual_input!Q24, LineNames!$A$2:$B$111, 2)</f>
        <v>100</v>
      </c>
      <c r="R22" s="17" t="n">
        <f aca="false">VLOOKUP(manual_input!R24, LineNames!$A$2:$B$111, 2)</f>
        <v>163</v>
      </c>
      <c r="S22" s="27" t="n">
        <f aca="false">VLOOKUP(manual_input!S24, LineNames!$A$2:$B$111, 2)</f>
        <v>166</v>
      </c>
      <c r="T22" s="25" t="n">
        <f aca="false">VLOOKUP(manual_input!T24, LineNames!$A$2:$B$111, 2)</f>
        <v>171</v>
      </c>
      <c r="U22" s="17" t="n">
        <f aca="false">VLOOKUP(manual_input!U24, LineNames!$A$2:$B$111, 2)</f>
        <v>95</v>
      </c>
      <c r="V22" s="17" t="n">
        <f aca="false">VLOOKUP(manual_input!V24, LineNames!$A$2:$B$111, 2)</f>
        <v>102</v>
      </c>
      <c r="W22" s="27" t="n">
        <f aca="false">VLOOKUP(manual_input!W24, LineNames!$A$2:$B$111, 2)</f>
        <v>156</v>
      </c>
      <c r="X22" s="25" t="n">
        <f aca="false">VLOOKUP(manual_input!X24, LineNames!$A$2:$B$111, 2)</f>
        <v>87</v>
      </c>
      <c r="Y22" s="17" t="n">
        <f aca="false">VLOOKUP(manual_input!Y24, LineNames!$A$2:$B$111, 2)</f>
        <v>175</v>
      </c>
      <c r="Z22" s="17" t="n">
        <f aca="false">VLOOKUP(manual_input!Z24, LineNames!$A$2:$B$111, 2)</f>
        <v>109</v>
      </c>
      <c r="AA22" s="27" t="n">
        <f aca="false">VLOOKUP(manual_input!AA24, LineNames!$A$2:$B$111, 2)</f>
        <v>157</v>
      </c>
    </row>
    <row collapsed="false" customFormat="false" customHeight="true" hidden="false" ht="15" outlineLevel="0" r="23">
      <c r="A23" s="10" t="n">
        <v>3</v>
      </c>
      <c r="C23" s="25" t="n">
        <f aca="false">VLOOKUP(manual_input!C25, LineNames!$A$2:$B$111, 2)</f>
        <v>124</v>
      </c>
      <c r="D23" s="17" t="str">
        <f aca="false">VLOOKUP(manual_input!D25, LineNames!$A$2:$B$111, 2)</f>
        <v>Bd21</v>
      </c>
      <c r="E23" s="17" t="n">
        <f aca="false">VLOOKUP(manual_input!E25, LineNames!$A$2:$B$111, 2)</f>
        <v>79</v>
      </c>
      <c r="F23" s="27" t="str">
        <f aca="false">VLOOKUP(manual_input!F25, LineNames!$A$2:$B$111, 2)</f>
        <v>Bd3-1</v>
      </c>
      <c r="G23" s="25" t="n">
        <f aca="false">VLOOKUP(manual_input!G25, LineNames!$A$2:$B$111, 2)</f>
        <v>159</v>
      </c>
      <c r="H23" s="17" t="n">
        <f aca="false">VLOOKUP(manual_input!H25, LineNames!$A$2:$B$111, 2)</f>
        <v>45</v>
      </c>
      <c r="I23" s="17" t="n">
        <f aca="false">VLOOKUP(manual_input!I25, LineNames!$A$2:$B$111, 2)</f>
        <v>138</v>
      </c>
      <c r="J23" s="27" t="n">
        <f aca="false">VLOOKUP(manual_input!J25, LineNames!$A$2:$B$111, 2)</f>
        <v>111</v>
      </c>
      <c r="K23" s="25" t="n">
        <f aca="false">VLOOKUP(manual_input!K25, LineNames!$A$2:$B$111, 2)</f>
        <v>80</v>
      </c>
      <c r="L23" s="17" t="n">
        <f aca="false">VLOOKUP(manual_input!L25, LineNames!$A$2:$B$111, 2)</f>
        <v>92</v>
      </c>
      <c r="M23" s="17" t="n">
        <f aca="false">VLOOKUP(manual_input!M25, LineNames!$A$2:$B$111, 2)</f>
        <v>42</v>
      </c>
      <c r="N23" s="27" t="n">
        <f aca="false">VLOOKUP(manual_input!N25, LineNames!$A$2:$B$111, 2)</f>
        <v>98</v>
      </c>
      <c r="O23" s="61"/>
      <c r="P23" s="25" t="str">
        <f aca="false">VLOOKUP(manual_input!P25, LineNames!$A$2:$B$111, 2)</f>
        <v>Bd21</v>
      </c>
      <c r="Q23" s="17" t="n">
        <f aca="false">VLOOKUP(manual_input!Q25, LineNames!$A$2:$B$111, 2)</f>
        <v>84</v>
      </c>
      <c r="R23" s="17" t="n">
        <f aca="false">VLOOKUP(manual_input!R25, LineNames!$A$2:$B$111, 2)</f>
        <v>63</v>
      </c>
      <c r="S23" s="27" t="n">
        <f aca="false">VLOOKUP(manual_input!S25, LineNames!$A$2:$B$111, 2)</f>
        <v>115</v>
      </c>
      <c r="T23" s="25" t="n">
        <f aca="false">VLOOKUP(manual_input!T25, LineNames!$A$2:$B$111, 2)</f>
        <v>124</v>
      </c>
      <c r="U23" s="17" t="n">
        <f aca="false">VLOOKUP(manual_input!U25, LineNames!$A$2:$B$111, 2)</f>
        <v>118</v>
      </c>
      <c r="V23" s="17" t="n">
        <f aca="false">VLOOKUP(manual_input!V25, LineNames!$A$2:$B$111, 2)</f>
        <v>92</v>
      </c>
      <c r="W23" s="27" t="n">
        <f aca="false">VLOOKUP(manual_input!W25, LineNames!$A$2:$B$111, 2)</f>
        <v>162</v>
      </c>
      <c r="X23" s="25" t="n">
        <f aca="false">VLOOKUP(manual_input!X25, LineNames!$A$2:$B$111, 2)</f>
        <v>136</v>
      </c>
      <c r="Y23" s="17" t="n">
        <f aca="false">VLOOKUP(manual_input!Y25, LineNames!$A$2:$B$111, 2)</f>
        <v>131</v>
      </c>
      <c r="Z23" s="17" t="n">
        <f aca="false">VLOOKUP(manual_input!Z25, LineNames!$A$2:$B$111, 2)</f>
        <v>155</v>
      </c>
      <c r="AA23" s="27" t="n">
        <f aca="false">VLOOKUP(manual_input!AA25, LineNames!$A$2:$B$111, 2)</f>
        <v>54</v>
      </c>
    </row>
    <row collapsed="false" customFormat="false" customHeight="true" hidden="false" ht="15" outlineLevel="0" r="24">
      <c r="A24" s="10" t="n">
        <v>4</v>
      </c>
      <c r="C24" s="25" t="n">
        <f aca="false">VLOOKUP(manual_input!C26, LineNames!$A$2:$B$111, 2)</f>
        <v>97</v>
      </c>
      <c r="D24" s="17" t="n">
        <f aca="false">VLOOKUP(manual_input!D26, LineNames!$A$2:$B$111, 2)</f>
        <v>166</v>
      </c>
      <c r="E24" s="17" t="n">
        <f aca="false">VLOOKUP(manual_input!E26, LineNames!$A$2:$B$111, 2)</f>
        <v>156</v>
      </c>
      <c r="F24" s="27" t="n">
        <f aca="false">VLOOKUP(manual_input!F26, LineNames!$A$2:$B$111, 2)</f>
        <v>104</v>
      </c>
      <c r="G24" s="25" t="n">
        <f aca="false">VLOOKUP(manual_input!G26, LineNames!$A$2:$B$111, 2)</f>
        <v>123</v>
      </c>
      <c r="H24" s="17" t="n">
        <f aca="false">VLOOKUP(manual_input!H26, LineNames!$A$2:$B$111, 2)</f>
        <v>139</v>
      </c>
      <c r="I24" s="17" t="n">
        <f aca="false">VLOOKUP(manual_input!I26, LineNames!$A$2:$B$111, 2)</f>
        <v>158</v>
      </c>
      <c r="J24" s="27" t="str">
        <f aca="false">VLOOKUP(manual_input!J26, LineNames!$A$2:$B$111, 2)</f>
        <v>Bd3-1</v>
      </c>
      <c r="K24" s="25" t="n">
        <f aca="false">VLOOKUP(manual_input!K26, LineNames!$A$2:$B$111, 2)</f>
        <v>152</v>
      </c>
      <c r="L24" s="17" t="n">
        <f aca="false">VLOOKUP(manual_input!L26, LineNames!$A$2:$B$111, 2)</f>
        <v>132</v>
      </c>
      <c r="M24" s="17" t="n">
        <f aca="false">VLOOKUP(manual_input!M26, LineNames!$A$2:$B$111, 2)</f>
        <v>129</v>
      </c>
      <c r="N24" s="27" t="n">
        <f aca="false">VLOOKUP(manual_input!N26, LineNames!$A$2:$B$111, 2)</f>
        <v>165</v>
      </c>
      <c r="O24" s="61"/>
      <c r="P24" s="25" t="n">
        <f aca="false">VLOOKUP(manual_input!P26, LineNames!$A$2:$B$111, 2)</f>
        <v>113</v>
      </c>
      <c r="Q24" s="17" t="n">
        <f aca="false">VLOOKUP(manual_input!Q26, LineNames!$A$2:$B$111, 2)</f>
        <v>170</v>
      </c>
      <c r="R24" s="17" t="n">
        <f aca="false">VLOOKUP(manual_input!R26, LineNames!$A$2:$B$111, 2)</f>
        <v>81</v>
      </c>
      <c r="S24" s="27" t="n">
        <f aca="false">VLOOKUP(manual_input!S26, LineNames!$A$2:$B$111, 2)</f>
        <v>125</v>
      </c>
      <c r="T24" s="25" t="str">
        <f aca="false">VLOOKUP(manual_input!T26, LineNames!$A$2:$B$111, 2)</f>
        <v>Bd3-1</v>
      </c>
      <c r="U24" s="17" t="str">
        <f aca="false">VLOOKUP(manual_input!U26, LineNames!$A$2:$B$111, 2)</f>
        <v>Bd21</v>
      </c>
      <c r="V24" s="17" t="n">
        <f aca="false">VLOOKUP(manual_input!V26, LineNames!$A$2:$B$111, 2)</f>
        <v>153</v>
      </c>
      <c r="W24" s="27" t="n">
        <f aca="false">VLOOKUP(manual_input!W26, LineNames!$A$2:$B$111, 2)</f>
        <v>114</v>
      </c>
      <c r="X24" s="25" t="n">
        <f aca="false">VLOOKUP(manual_input!X26, LineNames!$A$2:$B$111, 2)</f>
        <v>94</v>
      </c>
      <c r="Y24" s="17" t="n">
        <f aca="false">VLOOKUP(manual_input!Y26, LineNames!$A$2:$B$111, 2)</f>
        <v>183</v>
      </c>
      <c r="Z24" s="17" t="str">
        <f aca="false">VLOOKUP(manual_input!Z26, LineNames!$A$2:$B$111, 2)</f>
        <v>Bd3-1</v>
      </c>
      <c r="AA24" s="27" t="n">
        <f aca="false">VLOOKUP(manual_input!AA26, LineNames!$A$2:$B$111, 2)</f>
        <v>26</v>
      </c>
    </row>
    <row collapsed="false" customFormat="false" customHeight="true" hidden="false" ht="15.75" outlineLevel="0" r="25">
      <c r="A25" s="10" t="n">
        <v>5</v>
      </c>
      <c r="C25" s="28" t="n">
        <f aca="false">VLOOKUP(manual_input!C27, LineNames!$A$2:$B$111, 2)</f>
        <v>74</v>
      </c>
      <c r="D25" s="29" t="n">
        <f aca="false">VLOOKUP(manual_input!D27, LineNames!$A$2:$B$111, 2)</f>
        <v>149</v>
      </c>
      <c r="E25" s="29" t="n">
        <f aca="false">VLOOKUP(manual_input!E27, LineNames!$A$2:$B$111, 2)</f>
        <v>172</v>
      </c>
      <c r="F25" s="30" t="n">
        <f aca="false">VLOOKUP(manual_input!F27, LineNames!$A$2:$B$111, 2)</f>
        <v>66</v>
      </c>
      <c r="G25" s="28" t="n">
        <f aca="false">VLOOKUP(manual_input!G27, LineNames!$A$2:$B$111, 2)</f>
        <v>17</v>
      </c>
      <c r="H25" s="29" t="n">
        <f aca="false">VLOOKUP(manual_input!H27, LineNames!$A$2:$B$111, 2)</f>
        <v>95</v>
      </c>
      <c r="I25" s="29" t="n">
        <f aca="false">VLOOKUP(manual_input!I27, LineNames!$A$2:$B$111, 2)</f>
        <v>77</v>
      </c>
      <c r="J25" s="30" t="n">
        <f aca="false">VLOOKUP(manual_input!J27, LineNames!$A$2:$B$111, 2)</f>
        <v>160</v>
      </c>
      <c r="K25" s="28" t="n">
        <f aca="false">VLOOKUP(manual_input!K27, LineNames!$A$2:$B$111, 2)</f>
        <v>86</v>
      </c>
      <c r="L25" s="29" t="str">
        <f aca="false">VLOOKUP(manual_input!L27, LineNames!$A$2:$B$111, 2)</f>
        <v>Bd3-1</v>
      </c>
      <c r="M25" s="29" t="n">
        <f aca="false">VLOOKUP(manual_input!M27, LineNames!$A$2:$B$111, 2)</f>
        <v>103</v>
      </c>
      <c r="N25" s="30" t="n">
        <f aca="false">VLOOKUP(manual_input!N27, LineNames!$A$2:$B$111, 2)</f>
        <v>109</v>
      </c>
      <c r="P25" s="28" t="n">
        <f aca="false">VLOOKUP(manual_input!P27, LineNames!$A$2:$B$111, 2)</f>
        <v>159</v>
      </c>
      <c r="Q25" s="29" t="n">
        <f aca="false">VLOOKUP(manual_input!Q27, LineNames!$A$2:$B$111, 2)</f>
        <v>152</v>
      </c>
      <c r="R25" s="29" t="n">
        <f aca="false">VLOOKUP(manual_input!R27, LineNames!$A$2:$B$111, 2)</f>
        <v>123</v>
      </c>
      <c r="S25" s="30" t="n">
        <f aca="false">VLOOKUP(manual_input!S27, LineNames!$A$2:$B$111, 2)</f>
        <v>86</v>
      </c>
      <c r="T25" s="28" t="n">
        <f aca="false">VLOOKUP(manual_input!T27, LineNames!$A$2:$B$111, 2)</f>
        <v>91</v>
      </c>
      <c r="U25" s="29" t="n">
        <f aca="false">VLOOKUP(manual_input!U27, LineNames!$A$2:$B$111, 2)</f>
        <v>117</v>
      </c>
      <c r="V25" s="29" t="n">
        <f aca="false">VLOOKUP(manual_input!V27, LineNames!$A$2:$B$111, 2)</f>
        <v>71</v>
      </c>
      <c r="W25" s="30" t="n">
        <f aca="false">VLOOKUP(manual_input!W27, LineNames!$A$2:$B$111, 2)</f>
        <v>17</v>
      </c>
      <c r="X25" s="28" t="n">
        <f aca="false">VLOOKUP(manual_input!X27, LineNames!$A$2:$B$111, 2)</f>
        <v>89</v>
      </c>
      <c r="Y25" s="29" t="n">
        <f aca="false">VLOOKUP(manual_input!Y27, LineNames!$A$2:$B$111, 2)</f>
        <v>158</v>
      </c>
      <c r="Z25" s="29" t="str">
        <f aca="false">VLOOKUP(manual_input!Z27, LineNames!$A$2:$B$111, 2)</f>
        <v>Bd21</v>
      </c>
      <c r="AA25" s="30" t="n">
        <f aca="false">VLOOKUP(manual_input!AA27, LineNames!$A$2:$B$111, 2)</f>
        <v>111</v>
      </c>
    </row>
    <row collapsed="false" customFormat="false" customHeight="true" hidden="false" ht="15" outlineLevel="0" r="26">
      <c r="A26" s="10" t="n">
        <v>6</v>
      </c>
      <c r="C26" s="22" t="n">
        <f aca="false">VLOOKUP(manual_input!C28, LineNames!$A$2:$B$111, 2)</f>
        <v>100</v>
      </c>
      <c r="D26" s="23" t="n">
        <f aca="false">VLOOKUP(manual_input!D28, LineNames!$A$2:$B$111, 2)</f>
        <v>162</v>
      </c>
      <c r="E26" s="23" t="n">
        <f aca="false">VLOOKUP(manual_input!E28, LineNames!$A$2:$B$111, 2)</f>
        <v>31</v>
      </c>
      <c r="F26" s="24" t="n">
        <f aca="false">VLOOKUP(manual_input!F28, LineNames!$A$2:$B$111, 2)</f>
        <v>153</v>
      </c>
      <c r="G26" s="22" t="n">
        <f aca="false">VLOOKUP(manual_input!G28, LineNames!$A$2:$B$111, 2)</f>
        <v>101</v>
      </c>
      <c r="H26" s="23" t="n">
        <f aca="false">VLOOKUP(manual_input!H28, LineNames!$A$2:$B$111, 2)</f>
        <v>114</v>
      </c>
      <c r="I26" s="23" t="n">
        <f aca="false">VLOOKUP(manual_input!I28, LineNames!$A$2:$B$111, 2)</f>
        <v>94</v>
      </c>
      <c r="J26" s="24" t="str">
        <f aca="false">VLOOKUP(manual_input!J28, LineNames!$A$2:$B$111, 2)</f>
        <v>Bd21</v>
      </c>
      <c r="K26" s="22" t="n">
        <f aca="false">VLOOKUP(manual_input!K28, LineNames!$A$2:$B$111, 2)</f>
        <v>91</v>
      </c>
      <c r="L26" s="23" t="n">
        <f aca="false">VLOOKUP(manual_input!L28, LineNames!$A$2:$B$111, 2)</f>
        <v>115</v>
      </c>
      <c r="M26" s="23" t="n">
        <f aca="false">VLOOKUP(manual_input!M28, LineNames!$A$2:$B$111, 2)</f>
        <v>71</v>
      </c>
      <c r="N26" s="24" t="n">
        <f aca="false">VLOOKUP(manual_input!N28, LineNames!$A$2:$B$111, 2)</f>
        <v>118</v>
      </c>
      <c r="O26" s="61"/>
      <c r="P26" s="22" t="n">
        <f aca="false">VLOOKUP(manual_input!P28, LineNames!$A$2:$B$111, 2)</f>
        <v>144</v>
      </c>
      <c r="Q26" s="23" t="n">
        <f aca="false">VLOOKUP(manual_input!Q28, LineNames!$A$2:$B$111, 2)</f>
        <v>161</v>
      </c>
      <c r="R26" s="23" t="n">
        <f aca="false">VLOOKUP(manual_input!R28, LineNames!$A$2:$B$111, 2)</f>
        <v>149</v>
      </c>
      <c r="S26" s="24" t="n">
        <f aca="false">VLOOKUP(manual_input!S28, LineNames!$A$2:$B$111, 2)</f>
        <v>147</v>
      </c>
      <c r="T26" s="22" t="n">
        <f aca="false">VLOOKUP(manual_input!T28, LineNames!$A$2:$B$111, 2)</f>
        <v>172</v>
      </c>
      <c r="U26" s="23" t="n">
        <f aca="false">VLOOKUP(manual_input!U28, LineNames!$A$2:$B$111, 2)</f>
        <v>130</v>
      </c>
      <c r="V26" s="23" t="n">
        <f aca="false">VLOOKUP(manual_input!V28, LineNames!$A$2:$B$111, 2)</f>
        <v>142</v>
      </c>
      <c r="W26" s="24" t="n">
        <f aca="false">VLOOKUP(manual_input!W28, LineNames!$A$2:$B$111, 2)</f>
        <v>103</v>
      </c>
      <c r="X26" s="22" t="n">
        <f aca="false">VLOOKUP(manual_input!X28, LineNames!$A$2:$B$111, 2)</f>
        <v>138</v>
      </c>
      <c r="Y26" s="23" t="n">
        <f aca="false">VLOOKUP(manual_input!Y28, LineNames!$A$2:$B$111, 2)</f>
        <v>104</v>
      </c>
      <c r="Z26" s="23" t="n">
        <f aca="false">VLOOKUP(manual_input!Z28, LineNames!$A$2:$B$111, 2)</f>
        <v>127</v>
      </c>
      <c r="AA26" s="24" t="n">
        <f aca="false">VLOOKUP(manual_input!AA28, LineNames!$A$2:$B$111, 2)</f>
        <v>66</v>
      </c>
    </row>
    <row collapsed="false" customFormat="false" customHeight="true" hidden="false" ht="15" outlineLevel="0" r="27">
      <c r="A27" s="10" t="n">
        <v>7</v>
      </c>
      <c r="C27" s="25" t="n">
        <f aca="false">VLOOKUP(manual_input!C29, LineNames!$A$2:$B$111, 2)</f>
        <v>119</v>
      </c>
      <c r="D27" s="17" t="str">
        <f aca="false">VLOOKUP(manual_input!D29, LineNames!$A$2:$B$111, 2)</f>
        <v>Bd21</v>
      </c>
      <c r="E27" s="17" t="n">
        <f aca="false">VLOOKUP(manual_input!E29, LineNames!$A$2:$B$111, 2)</f>
        <v>76</v>
      </c>
      <c r="F27" s="27" t="n">
        <f aca="false">VLOOKUP(manual_input!F29, LineNames!$A$2:$B$111, 2)</f>
        <v>117</v>
      </c>
      <c r="G27" s="25" t="n">
        <f aca="false">VLOOKUP(manual_input!G29, LineNames!$A$2:$B$111, 2)</f>
        <v>174</v>
      </c>
      <c r="H27" s="17" t="n">
        <f aca="false">VLOOKUP(manual_input!H29, LineNames!$A$2:$B$111, 2)</f>
        <v>142</v>
      </c>
      <c r="I27" s="17" t="n">
        <f aca="false">VLOOKUP(manual_input!I29, LineNames!$A$2:$B$111, 2)</f>
        <v>146</v>
      </c>
      <c r="J27" s="27" t="n">
        <f aca="false">VLOOKUP(manual_input!J29, LineNames!$A$2:$B$111, 2)</f>
        <v>136</v>
      </c>
      <c r="K27" s="25" t="n">
        <f aca="false">VLOOKUP(manual_input!K29, LineNames!$A$2:$B$111, 2)</f>
        <v>144</v>
      </c>
      <c r="L27" s="17" t="n">
        <f aca="false">VLOOKUP(manual_input!L29, LineNames!$A$2:$B$111, 2)</f>
        <v>26</v>
      </c>
      <c r="M27" s="17" t="n">
        <f aca="false">VLOOKUP(manual_input!M29, LineNames!$A$2:$B$111, 2)</f>
        <v>137</v>
      </c>
      <c r="N27" s="27" t="n">
        <f aca="false">VLOOKUP(manual_input!N29, LineNames!$A$2:$B$111, 2)</f>
        <v>141</v>
      </c>
      <c r="O27" s="61"/>
      <c r="P27" s="25" t="n">
        <f aca="false">VLOOKUP(manual_input!P29, LineNames!$A$2:$B$111, 2)</f>
        <v>154</v>
      </c>
      <c r="Q27" s="17" t="n">
        <f aca="false">VLOOKUP(manual_input!Q29, LineNames!$A$2:$B$111, 2)</f>
        <v>4</v>
      </c>
      <c r="R27" s="17" t="n">
        <f aca="false">VLOOKUP(manual_input!R29, LineNames!$A$2:$B$111, 2)</f>
        <v>85</v>
      </c>
      <c r="S27" s="27" t="n">
        <f aca="false">VLOOKUP(manual_input!S29, LineNames!$A$2:$B$111, 2)</f>
        <v>168</v>
      </c>
      <c r="T27" s="25" t="str">
        <f aca="false">VLOOKUP(manual_input!T29, LineNames!$A$2:$B$111, 2)</f>
        <v>Bd21</v>
      </c>
      <c r="U27" s="17" t="n">
        <f aca="false">VLOOKUP(manual_input!U29, LineNames!$A$2:$B$111, 2)</f>
        <v>112</v>
      </c>
      <c r="V27" s="17" t="n">
        <f aca="false">VLOOKUP(manual_input!V29, LineNames!$A$2:$B$111, 2)</f>
        <v>173</v>
      </c>
      <c r="W27" s="27" t="n">
        <f aca="false">VLOOKUP(manual_input!W29, LineNames!$A$2:$B$111, 2)</f>
        <v>99</v>
      </c>
      <c r="X27" s="25" t="n">
        <f aca="false">VLOOKUP(manual_input!X29, LineNames!$A$2:$B$111, 2)</f>
        <v>8</v>
      </c>
      <c r="Y27" s="17" t="n">
        <f aca="false">VLOOKUP(manual_input!Y29, LineNames!$A$2:$B$111, 2)</f>
        <v>146</v>
      </c>
      <c r="Z27" s="17" t="n">
        <f aca="false">VLOOKUP(manual_input!Z29, LineNames!$A$2:$B$111, 2)</f>
        <v>121</v>
      </c>
      <c r="AA27" s="27" t="n">
        <f aca="false">VLOOKUP(manual_input!AA29, LineNames!$A$2:$B$111, 2)</f>
        <v>141</v>
      </c>
    </row>
    <row collapsed="false" customFormat="false" customHeight="true" hidden="false" ht="15" outlineLevel="0" r="28">
      <c r="A28" s="10" t="n">
        <v>8</v>
      </c>
      <c r="C28" s="25" t="n">
        <f aca="false">VLOOKUP(manual_input!C30, LineNames!$A$2:$B$111, 2)</f>
        <v>112</v>
      </c>
      <c r="D28" s="17" t="n">
        <f aca="false">VLOOKUP(manual_input!D30, LineNames!$A$2:$B$111, 2)</f>
        <v>54</v>
      </c>
      <c r="E28" s="17" t="n">
        <f aca="false">VLOOKUP(manual_input!E30, LineNames!$A$2:$B$111, 2)</f>
        <v>170</v>
      </c>
      <c r="F28" s="27" t="n">
        <f aca="false">VLOOKUP(manual_input!F30, LineNames!$A$2:$B$111, 2)</f>
        <v>169</v>
      </c>
      <c r="G28" s="25" t="n">
        <f aca="false">VLOOKUP(manual_input!G30, LineNames!$A$2:$B$111, 2)</f>
        <v>182</v>
      </c>
      <c r="H28" s="17" t="str">
        <f aca="false">VLOOKUP(manual_input!H30, LineNames!$A$2:$B$111, 2)</f>
        <v>Bd3-1</v>
      </c>
      <c r="I28" s="17" t="n">
        <f aca="false">VLOOKUP(manual_input!I30, LineNames!$A$2:$B$111, 2)</f>
        <v>87</v>
      </c>
      <c r="J28" s="27" t="n">
        <f aca="false">VLOOKUP(manual_input!J30, LineNames!$A$2:$B$111, 2)</f>
        <v>83</v>
      </c>
      <c r="K28" s="25" t="n">
        <f aca="false">VLOOKUP(manual_input!K30, LineNames!$A$2:$B$111, 2)</f>
        <v>81</v>
      </c>
      <c r="L28" s="17" t="n">
        <f aca="false">VLOOKUP(manual_input!L30, LineNames!$A$2:$B$111, 2)</f>
        <v>171</v>
      </c>
      <c r="M28" s="17" t="str">
        <f aca="false">VLOOKUP(manual_input!M30, LineNames!$A$2:$B$111, 2)</f>
        <v>Bd21</v>
      </c>
      <c r="N28" s="27" t="n">
        <f aca="false">VLOOKUP(manual_input!N30, LineNames!$A$2:$B$111, 2)</f>
        <v>127</v>
      </c>
      <c r="O28" s="61"/>
      <c r="P28" s="25" t="n">
        <f aca="false">VLOOKUP(manual_input!P30, LineNames!$A$2:$B$111, 2)</f>
        <v>35</v>
      </c>
      <c r="Q28" s="17" t="str">
        <f aca="false">VLOOKUP(manual_input!Q30, LineNames!$A$2:$B$111, 2)</f>
        <v>Bd21</v>
      </c>
      <c r="R28" s="17" t="n">
        <f aca="false">VLOOKUP(manual_input!R30, LineNames!$A$2:$B$111, 2)</f>
        <v>140</v>
      </c>
      <c r="S28" s="27" t="n">
        <f aca="false">VLOOKUP(manual_input!S30, LineNames!$A$2:$B$111, 2)</f>
        <v>19</v>
      </c>
      <c r="T28" s="25" t="n">
        <f aca="false">VLOOKUP(manual_input!T30, LineNames!$A$2:$B$111, 2)</f>
        <v>74</v>
      </c>
      <c r="U28" s="17" t="n">
        <f aca="false">VLOOKUP(manual_input!U30, LineNames!$A$2:$B$111, 2)</f>
        <v>182</v>
      </c>
      <c r="V28" s="17" t="n">
        <f aca="false">VLOOKUP(manual_input!V30, LineNames!$A$2:$B$111, 2)</f>
        <v>29</v>
      </c>
      <c r="W28" s="27" t="n">
        <f aca="false">VLOOKUP(manual_input!W30, LineNames!$A$2:$B$111, 2)</f>
        <v>181</v>
      </c>
      <c r="X28" s="25" t="n">
        <f aca="false">VLOOKUP(manual_input!X30, LineNames!$A$2:$B$111, 2)</f>
        <v>122</v>
      </c>
      <c r="Y28" s="17" t="n">
        <f aca="false">VLOOKUP(manual_input!Y30, LineNames!$A$2:$B$111, 2)</f>
        <v>42</v>
      </c>
      <c r="Z28" s="17" t="n">
        <f aca="false">VLOOKUP(manual_input!Z30, LineNames!$A$2:$B$111, 2)</f>
        <v>176</v>
      </c>
      <c r="AA28" s="27" t="n">
        <f aca="false">VLOOKUP(manual_input!AA30, LineNames!$A$2:$B$111, 2)</f>
        <v>101</v>
      </c>
    </row>
    <row collapsed="false" customFormat="false" customHeight="true" hidden="false" ht="15" outlineLevel="0" r="29">
      <c r="A29" s="10" t="n">
        <v>9</v>
      </c>
      <c r="C29" s="25" t="n">
        <f aca="false">VLOOKUP(manual_input!C31, LineNames!$A$2:$B$111, 2)</f>
        <v>130</v>
      </c>
      <c r="D29" s="17" t="n">
        <f aca="false">VLOOKUP(manual_input!D31, LineNames!$A$2:$B$111, 2)</f>
        <v>181</v>
      </c>
      <c r="E29" s="17" t="n">
        <f aca="false">VLOOKUP(manual_input!E31, LineNames!$A$2:$B$111, 2)</f>
        <v>126</v>
      </c>
      <c r="F29" s="27" t="n">
        <f aca="false">VLOOKUP(manual_input!F31, LineNames!$A$2:$B$111, 2)</f>
        <v>161</v>
      </c>
      <c r="G29" s="25" t="n">
        <f aca="false">VLOOKUP(manual_input!G31, LineNames!$A$2:$B$111, 2)</f>
        <v>96</v>
      </c>
      <c r="H29" s="17" t="n">
        <f aca="false">VLOOKUP(manual_input!H31, LineNames!$A$2:$B$111, 2)</f>
        <v>121</v>
      </c>
      <c r="I29" s="17" t="n">
        <f aca="false">VLOOKUP(manual_input!I31, LineNames!$A$2:$B$111, 2)</f>
        <v>88</v>
      </c>
      <c r="J29" s="27" t="n">
        <f aca="false">VLOOKUP(manual_input!J31, LineNames!$A$2:$B$111, 2)</f>
        <v>175</v>
      </c>
      <c r="K29" s="25" t="n">
        <f aca="false">VLOOKUP(manual_input!K31, LineNames!$A$2:$B$111, 2)</f>
        <v>150</v>
      </c>
      <c r="L29" s="17" t="n">
        <f aca="false">VLOOKUP(manual_input!L31, LineNames!$A$2:$B$111, 2)</f>
        <v>99</v>
      </c>
      <c r="M29" s="17" t="n">
        <f aca="false">VLOOKUP(manual_input!M31, LineNames!$A$2:$B$111, 2)</f>
        <v>131</v>
      </c>
      <c r="N29" s="27" t="n">
        <f aca="false">VLOOKUP(manual_input!N31, LineNames!$A$2:$B$111, 2)</f>
        <v>157</v>
      </c>
      <c r="O29" s="61"/>
      <c r="P29" s="25" t="n">
        <f aca="false">VLOOKUP(manual_input!P31, LineNames!$A$2:$B$111, 2)</f>
        <v>78</v>
      </c>
      <c r="Q29" s="17" t="n">
        <f aca="false">VLOOKUP(manual_input!Q31, LineNames!$A$2:$B$111, 2)</f>
        <v>132</v>
      </c>
      <c r="R29" s="17" t="str">
        <f aca="false">VLOOKUP(manual_input!R31, LineNames!$A$2:$B$111, 2)</f>
        <v>Bd3-1</v>
      </c>
      <c r="S29" s="27" t="n">
        <f aca="false">VLOOKUP(manual_input!S31, LineNames!$A$2:$B$111, 2)</f>
        <v>128</v>
      </c>
      <c r="T29" s="25" t="n">
        <f aca="false">VLOOKUP(manual_input!T31, LineNames!$A$2:$B$111, 2)</f>
        <v>98</v>
      </c>
      <c r="U29" s="17" t="n">
        <f aca="false">VLOOKUP(manual_input!U31, LineNames!$A$2:$B$111, 2)</f>
        <v>79</v>
      </c>
      <c r="V29" s="17" t="str">
        <f aca="false">VLOOKUP(manual_input!V31, LineNames!$A$2:$B$111, 2)</f>
        <v>Bd3-1</v>
      </c>
      <c r="W29" s="27" t="n">
        <f aca="false">VLOOKUP(manual_input!W31, LineNames!$A$2:$B$111, 2)</f>
        <v>174</v>
      </c>
      <c r="X29" s="25" t="str">
        <f aca="false">VLOOKUP(manual_input!X31, LineNames!$A$2:$B$111, 2)</f>
        <v>Bd3-1</v>
      </c>
      <c r="Y29" s="17" t="n">
        <f aca="false">VLOOKUP(manual_input!Y31, LineNames!$A$2:$B$111, 2)</f>
        <v>77</v>
      </c>
      <c r="Z29" s="17" t="n">
        <f aca="false">VLOOKUP(manual_input!Z31, LineNames!$A$2:$B$111, 2)</f>
        <v>83</v>
      </c>
      <c r="AA29" s="27" t="str">
        <f aca="false">VLOOKUP(manual_input!AA31, LineNames!$A$2:$B$111, 2)</f>
        <v>Bd21</v>
      </c>
    </row>
    <row collapsed="false" customFormat="false" customHeight="true" hidden="false" ht="15.75" outlineLevel="0" r="30">
      <c r="A30" s="10" t="n">
        <v>10</v>
      </c>
      <c r="C30" s="28" t="n">
        <f aca="false">VLOOKUP(manual_input!C32, LineNames!$A$2:$B$111, 2)</f>
        <v>168</v>
      </c>
      <c r="D30" s="29" t="n">
        <f aca="false">VLOOKUP(manual_input!D32, LineNames!$A$2:$B$111, 2)</f>
        <v>173</v>
      </c>
      <c r="E30" s="29" t="n">
        <f aca="false">VLOOKUP(manual_input!E32, LineNames!$A$2:$B$111, 2)</f>
        <v>120</v>
      </c>
      <c r="F30" s="30" t="str">
        <f aca="false">VLOOKUP(manual_input!F32, LineNames!$A$2:$B$111, 2)</f>
        <v>Bd3-1</v>
      </c>
      <c r="G30" s="28" t="n">
        <f aca="false">VLOOKUP(manual_input!G32, LineNames!$A$2:$B$111, 2)</f>
        <v>116</v>
      </c>
      <c r="H30" s="29" t="n">
        <f aca="false">VLOOKUP(manual_input!H32, LineNames!$A$2:$B$111, 2)</f>
        <v>163</v>
      </c>
      <c r="I30" s="29" t="n">
        <f aca="false">VLOOKUP(manual_input!I32, LineNames!$A$2:$B$111, 2)</f>
        <v>125</v>
      </c>
      <c r="J30" s="30" t="n">
        <f aca="false">VLOOKUP(manual_input!J32, LineNames!$A$2:$B$111, 2)</f>
        <v>35</v>
      </c>
      <c r="K30" s="28" t="str">
        <f aca="false">VLOOKUP(manual_input!K32, LineNames!$A$2:$B$111, 2)</f>
        <v>Bd3-1</v>
      </c>
      <c r="L30" s="29" t="n">
        <f aca="false">VLOOKUP(manual_input!L32, LineNames!$A$2:$B$111, 2)</f>
        <v>29</v>
      </c>
      <c r="M30" s="29" t="n">
        <f aca="false">VLOOKUP(manual_input!M32, LineNames!$A$2:$B$111, 2)</f>
        <v>164</v>
      </c>
      <c r="N30" s="30" t="n">
        <f aca="false">VLOOKUP(manual_input!N32, LineNames!$A$2:$B$111, 2)</f>
        <v>140</v>
      </c>
      <c r="O30" s="61"/>
      <c r="P30" s="28" t="n">
        <f aca="false">VLOOKUP(manual_input!P32, LineNames!$A$2:$B$111, 2)</f>
        <v>137</v>
      </c>
      <c r="Q30" s="29" t="n">
        <f aca="false">VLOOKUP(manual_input!Q32, LineNames!$A$2:$B$111, 2)</f>
        <v>106</v>
      </c>
      <c r="R30" s="29" t="n">
        <f aca="false">VLOOKUP(manual_input!R32, LineNames!$A$2:$B$111, 2)</f>
        <v>165</v>
      </c>
      <c r="S30" s="30" t="n">
        <f aca="false">VLOOKUP(manual_input!S32, LineNames!$A$2:$B$111, 2)</f>
        <v>164</v>
      </c>
      <c r="T30" s="28" t="n">
        <f aca="false">VLOOKUP(manual_input!T32, LineNames!$A$2:$B$111, 2)</f>
        <v>150</v>
      </c>
      <c r="U30" s="29" t="n">
        <f aca="false">VLOOKUP(manual_input!U32, LineNames!$A$2:$B$111, 2)</f>
        <v>129</v>
      </c>
      <c r="V30" s="29" t="n">
        <f aca="false">VLOOKUP(manual_input!V32, LineNames!$A$2:$B$111, 2)</f>
        <v>45</v>
      </c>
      <c r="W30" s="30" t="n">
        <f aca="false">VLOOKUP(manual_input!W32, LineNames!$A$2:$B$111, 2)</f>
        <v>97</v>
      </c>
      <c r="X30" s="28" t="n">
        <f aca="false">VLOOKUP(manual_input!X32, LineNames!$A$2:$B$111, 2)</f>
        <v>59</v>
      </c>
      <c r="Y30" s="29" t="n">
        <f aca="false">VLOOKUP(manual_input!Y32, LineNames!$A$2:$B$111, 2)</f>
        <v>139</v>
      </c>
      <c r="Z30" s="29" t="n">
        <f aca="false">VLOOKUP(manual_input!Z32, LineNames!$A$2:$B$111, 2)</f>
        <v>126</v>
      </c>
      <c r="AA30" s="30" t="n">
        <f aca="false">VLOOKUP(manual_input!AA32, LineNames!$A$2:$B$111, 2)</f>
        <v>76</v>
      </c>
    </row>
    <row collapsed="false" customFormat="false" customHeight="true" hidden="false" ht="15.7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>
      <c r="C34" s="19" t="s">
        <v>243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8"/>
    </row>
    <row collapsed="false" customFormat="false" customHeight="true" hidden="false" ht="15" outlineLevel="0" r="35">
      <c r="C35" s="10" t="n">
        <v>1</v>
      </c>
      <c r="D35" s="10" t="n">
        <v>2</v>
      </c>
      <c r="E35" s="10" t="n">
        <v>3</v>
      </c>
      <c r="F35" s="10" t="n">
        <v>4</v>
      </c>
      <c r="G35" s="10" t="n">
        <v>5</v>
      </c>
      <c r="H35" s="10" t="n">
        <v>6</v>
      </c>
      <c r="I35" s="10" t="n">
        <v>7</v>
      </c>
      <c r="J35" s="10" t="n">
        <v>8</v>
      </c>
      <c r="K35" s="10" t="n">
        <v>9</v>
      </c>
      <c r="L35" s="10" t="n">
        <v>10</v>
      </c>
      <c r="M35" s="10" t="n">
        <v>11</v>
      </c>
      <c r="N35" s="10" t="n">
        <v>12</v>
      </c>
      <c r="O35" s="10"/>
    </row>
    <row collapsed="false" customFormat="false" customHeight="true" hidden="false" ht="15" outlineLevel="0" r="36">
      <c r="C36" s="35" t="n">
        <v>49</v>
      </c>
      <c r="D36" s="35" t="n">
        <v>50</v>
      </c>
      <c r="E36" s="35" t="n">
        <v>51</v>
      </c>
      <c r="F36" s="35" t="n">
        <v>52</v>
      </c>
      <c r="G36" s="35" t="n">
        <v>53</v>
      </c>
      <c r="H36" s="35" t="n">
        <v>54</v>
      </c>
      <c r="I36" s="35" t="n">
        <v>55</v>
      </c>
      <c r="J36" s="35" t="n">
        <v>56</v>
      </c>
      <c r="K36" s="35" t="n">
        <v>57</v>
      </c>
      <c r="L36" s="35" t="n">
        <v>58</v>
      </c>
      <c r="M36" s="35" t="n">
        <v>59</v>
      </c>
      <c r="N36" s="35" t="n">
        <v>60</v>
      </c>
      <c r="O36" s="35"/>
    </row>
    <row collapsed="false" customFormat="false" customHeight="true" hidden="false" ht="15.75" outlineLevel="0" r="37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collapsed="false" customFormat="false" customHeight="true" hidden="false" ht="15.75" outlineLevel="0" r="38">
      <c r="A38" s="10" t="n">
        <v>1</v>
      </c>
      <c r="C38" s="22" t="n">
        <f aca="false">VLOOKUP(manual_input!C41, LineNames!$A$2:$B$111, 2)</f>
        <v>172</v>
      </c>
      <c r="D38" s="23" t="n">
        <f aca="false">VLOOKUP(manual_input!D41, LineNames!$A$2:$B$111, 2)</f>
        <v>54</v>
      </c>
      <c r="E38" s="23" t="n">
        <f aca="false">VLOOKUP(manual_input!E41, LineNames!$A$2:$B$111, 2)</f>
        <v>112</v>
      </c>
      <c r="F38" s="24" t="n">
        <f aca="false">VLOOKUP(manual_input!F41, LineNames!$A$2:$B$111, 2)</f>
        <v>109</v>
      </c>
      <c r="G38" s="22" t="n">
        <f aca="false">VLOOKUP(manual_input!G41, LineNames!$A$2:$B$111, 2)</f>
        <v>150</v>
      </c>
      <c r="H38" s="23" t="n">
        <f aca="false">VLOOKUP(manual_input!H41, LineNames!$A$2:$B$111, 2)</f>
        <v>78</v>
      </c>
      <c r="I38" s="23" t="n">
        <f aca="false">VLOOKUP(manual_input!I41, LineNames!$A$2:$B$111, 2)</f>
        <v>174</v>
      </c>
      <c r="J38" s="24" t="n">
        <f aca="false">VLOOKUP(manual_input!J41, LineNames!$A$2:$B$111, 2)</f>
        <v>123</v>
      </c>
      <c r="K38" s="22" t="n">
        <f aca="false">VLOOKUP(manual_input!K41, LineNames!$A$2:$B$111, 2)</f>
        <v>76</v>
      </c>
      <c r="L38" s="23" t="n">
        <f aca="false">VLOOKUP(manual_input!L41, LineNames!$A$2:$B$111, 2)</f>
        <v>88</v>
      </c>
      <c r="M38" s="23" t="n">
        <f aca="false">VLOOKUP(manual_input!M41, LineNames!$A$2:$B$111, 2)</f>
        <v>96</v>
      </c>
      <c r="N38" s="24" t="n">
        <f aca="false">VLOOKUP(manual_input!N41, LineNames!$A$2:$B$111, 2)</f>
        <v>152</v>
      </c>
      <c r="O38" s="61"/>
    </row>
    <row collapsed="false" customFormat="false" customHeight="true" hidden="false" ht="15" outlineLevel="0" r="39">
      <c r="A39" s="10" t="n">
        <v>2</v>
      </c>
      <c r="C39" s="25" t="n">
        <f aca="false">VLOOKUP(manual_input!C42, LineNames!$A$2:$B$111, 2)</f>
        <v>160</v>
      </c>
      <c r="D39" s="17" t="n">
        <f aca="false">VLOOKUP(manual_input!D42, LineNames!$A$2:$B$111, 2)</f>
        <v>129</v>
      </c>
      <c r="E39" s="17" t="n">
        <f aca="false">VLOOKUP(manual_input!E42, LineNames!$A$2:$B$111, 2)</f>
        <v>124</v>
      </c>
      <c r="F39" s="27" t="n">
        <f aca="false">VLOOKUP(manual_input!F42, LineNames!$A$2:$B$111, 2)</f>
        <v>142</v>
      </c>
      <c r="G39" s="25" t="n">
        <f aca="false">VLOOKUP(manual_input!G42, LineNames!$A$2:$B$111, 2)</f>
        <v>101</v>
      </c>
      <c r="H39" s="17" t="n">
        <f aca="false">VLOOKUP(manual_input!H42, LineNames!$A$2:$B$111, 2)</f>
        <v>92</v>
      </c>
      <c r="I39" s="17" t="n">
        <f aca="false">VLOOKUP(manual_input!I42, LineNames!$A$2:$B$111, 2)</f>
        <v>97</v>
      </c>
      <c r="J39" s="27" t="n">
        <f aca="false">VLOOKUP(manual_input!J42, LineNames!$A$2:$B$111, 2)</f>
        <v>121</v>
      </c>
      <c r="K39" s="25" t="str">
        <f aca="false">VLOOKUP(manual_input!K42, LineNames!$A$2:$B$111, 2)</f>
        <v>Bd3-1</v>
      </c>
      <c r="L39" s="17" t="str">
        <f aca="false">VLOOKUP(manual_input!L42, LineNames!$A$2:$B$111, 2)</f>
        <v>Bd21</v>
      </c>
      <c r="M39" s="17" t="n">
        <f aca="false">VLOOKUP(manual_input!M42, LineNames!$A$2:$B$111, 2)</f>
        <v>128</v>
      </c>
      <c r="N39" s="27" t="n">
        <f aca="false">VLOOKUP(manual_input!N42, LineNames!$A$2:$B$111, 2)</f>
        <v>157</v>
      </c>
      <c r="O39" s="61"/>
    </row>
    <row collapsed="false" customFormat="false" customHeight="true" hidden="false" ht="15" outlineLevel="0" r="40">
      <c r="A40" s="10" t="n">
        <v>3</v>
      </c>
      <c r="C40" s="25" t="n">
        <f aca="false">VLOOKUP(manual_input!C43, LineNames!$A$2:$B$111, 2)</f>
        <v>153</v>
      </c>
      <c r="D40" s="17" t="n">
        <f aca="false">VLOOKUP(manual_input!D43, LineNames!$A$2:$B$111, 2)</f>
        <v>31</v>
      </c>
      <c r="E40" s="17" t="n">
        <f aca="false">VLOOKUP(manual_input!E43, LineNames!$A$2:$B$111, 2)</f>
        <v>111</v>
      </c>
      <c r="F40" s="27" t="n">
        <f aca="false">VLOOKUP(manual_input!F43, LineNames!$A$2:$B$111, 2)</f>
        <v>168</v>
      </c>
      <c r="G40" s="25" t="n">
        <f aca="false">VLOOKUP(manual_input!G43, LineNames!$A$2:$B$111, 2)</f>
        <v>17</v>
      </c>
      <c r="H40" s="17" t="str">
        <f aca="false">VLOOKUP(manual_input!H43, LineNames!$A$2:$B$111, 2)</f>
        <v>Bd3-1</v>
      </c>
      <c r="I40" s="17" t="n">
        <f aca="false">VLOOKUP(manual_input!I43, LineNames!$A$2:$B$111, 2)</f>
        <v>141</v>
      </c>
      <c r="J40" s="27" t="n">
        <f aca="false">VLOOKUP(manual_input!J43, LineNames!$A$2:$B$111, 2)</f>
        <v>140</v>
      </c>
      <c r="K40" s="25" t="n">
        <f aca="false">VLOOKUP(manual_input!K43, LineNames!$A$2:$B$111, 2)</f>
        <v>136</v>
      </c>
      <c r="L40" s="17" t="n">
        <f aca="false">VLOOKUP(manual_input!L43, LineNames!$A$2:$B$111, 2)</f>
        <v>120</v>
      </c>
      <c r="M40" s="17" t="n">
        <f aca="false">VLOOKUP(manual_input!M43, LineNames!$A$2:$B$111, 2)</f>
        <v>183</v>
      </c>
      <c r="N40" s="27" t="n">
        <f aca="false">VLOOKUP(manual_input!N43, LineNames!$A$2:$B$111, 2)</f>
        <v>81</v>
      </c>
      <c r="O40" s="61"/>
    </row>
    <row collapsed="false" customFormat="false" customHeight="true" hidden="false" ht="15" outlineLevel="0" r="41">
      <c r="A41" s="10" t="n">
        <v>4</v>
      </c>
      <c r="C41" s="25" t="n">
        <f aca="false">VLOOKUP(manual_input!C44, LineNames!$A$2:$B$111, 2)</f>
        <v>71</v>
      </c>
      <c r="D41" s="17" t="n">
        <f aca="false">VLOOKUP(manual_input!D44, LineNames!$A$2:$B$111, 2)</f>
        <v>171</v>
      </c>
      <c r="E41" s="17" t="n">
        <f aca="false">VLOOKUP(manual_input!E44, LineNames!$A$2:$B$111, 2)</f>
        <v>122</v>
      </c>
      <c r="F41" s="27" t="str">
        <f aca="false">VLOOKUP(manual_input!F44, LineNames!$A$2:$B$111, 2)</f>
        <v>Bd21</v>
      </c>
      <c r="G41" s="25" t="n">
        <f aca="false">VLOOKUP(manual_input!G44, LineNames!$A$2:$B$111, 2)</f>
        <v>77</v>
      </c>
      <c r="H41" s="17" t="n">
        <f aca="false">VLOOKUP(manual_input!H44, LineNames!$A$2:$B$111, 2)</f>
        <v>131</v>
      </c>
      <c r="I41" s="17" t="n">
        <f aca="false">VLOOKUP(manual_input!I44, LineNames!$A$2:$B$111, 2)</f>
        <v>170</v>
      </c>
      <c r="J41" s="27" t="str">
        <f aca="false">VLOOKUP(manual_input!J44, LineNames!$A$2:$B$111, 2)</f>
        <v>Bd21</v>
      </c>
      <c r="K41" s="25" t="n">
        <f aca="false">VLOOKUP(manual_input!K44, LineNames!$A$2:$B$111, 2)</f>
        <v>138</v>
      </c>
      <c r="L41" s="17" t="n">
        <f aca="false">VLOOKUP(manual_input!L44, LineNames!$A$2:$B$111, 2)</f>
        <v>116</v>
      </c>
      <c r="M41" s="17" t="n">
        <f aca="false">VLOOKUP(manual_input!M44, LineNames!$A$2:$B$111, 2)</f>
        <v>66</v>
      </c>
      <c r="N41" s="27" t="n">
        <f aca="false">VLOOKUP(manual_input!N44, LineNames!$A$2:$B$111, 2)</f>
        <v>144</v>
      </c>
      <c r="O41" s="61"/>
    </row>
    <row collapsed="false" customFormat="false" customHeight="true" hidden="false" ht="15.75" outlineLevel="0" r="42">
      <c r="A42" s="10" t="n">
        <v>5</v>
      </c>
      <c r="C42" s="28" t="n">
        <f aca="false">VLOOKUP(manual_input!C45, LineNames!$A$2:$B$111, 2)</f>
        <v>98</v>
      </c>
      <c r="D42" s="29" t="n">
        <f aca="false">VLOOKUP(manual_input!D45, LineNames!$A$2:$B$111, 2)</f>
        <v>163</v>
      </c>
      <c r="E42" s="29" t="n">
        <f aca="false">VLOOKUP(manual_input!E45, LineNames!$A$2:$B$111, 2)</f>
        <v>115</v>
      </c>
      <c r="F42" s="30" t="str">
        <f aca="false">VLOOKUP(manual_input!F45, LineNames!$A$2:$B$111, 2)</f>
        <v>Bd3-1</v>
      </c>
      <c r="G42" s="28" t="n">
        <f aca="false">VLOOKUP(manual_input!G45, LineNames!$A$2:$B$111, 2)</f>
        <v>154</v>
      </c>
      <c r="H42" s="29" t="n">
        <f aca="false">VLOOKUP(manual_input!H45, LineNames!$A$2:$B$111, 2)</f>
        <v>176</v>
      </c>
      <c r="I42" s="29" t="n">
        <f aca="false">VLOOKUP(manual_input!I45, LineNames!$A$2:$B$111, 2)</f>
        <v>107</v>
      </c>
      <c r="J42" s="30" t="n">
        <f aca="false">VLOOKUP(manual_input!J45, LineNames!$A$2:$B$111, 2)</f>
        <v>149</v>
      </c>
      <c r="K42" s="28" t="n">
        <f aca="false">VLOOKUP(manual_input!K45, LineNames!$A$2:$B$111, 2)</f>
        <v>146</v>
      </c>
      <c r="L42" s="29" t="n">
        <f aca="false">VLOOKUP(manual_input!L45, LineNames!$A$2:$B$111, 2)</f>
        <v>45</v>
      </c>
      <c r="M42" s="29" t="n">
        <f aca="false">VLOOKUP(manual_input!M45, LineNames!$A$2:$B$111, 2)</f>
        <v>74</v>
      </c>
      <c r="N42" s="30" t="n">
        <f aca="false">VLOOKUP(manual_input!N45, LineNames!$A$2:$B$111, 2)</f>
        <v>29</v>
      </c>
      <c r="O42" s="61"/>
    </row>
    <row collapsed="false" customFormat="false" customHeight="true" hidden="false" ht="15" outlineLevel="0" r="43">
      <c r="A43" s="10" t="n">
        <v>6</v>
      </c>
      <c r="C43" s="22" t="str">
        <f aca="false">VLOOKUP(manual_input!C46, LineNames!$A$2:$B$111, 2)</f>
        <v>Bd21</v>
      </c>
      <c r="D43" s="23" t="str">
        <f aca="false">VLOOKUP(manual_input!D46, LineNames!$A$2:$B$111, 2)</f>
        <v>Bd3-1</v>
      </c>
      <c r="E43" s="23" t="n">
        <f aca="false">VLOOKUP(manual_input!E46, LineNames!$A$2:$B$111, 2)</f>
        <v>127</v>
      </c>
      <c r="F43" s="24" t="n">
        <f aca="false">VLOOKUP(manual_input!F46, LineNames!$A$2:$B$111, 2)</f>
        <v>100</v>
      </c>
      <c r="G43" s="22" t="n">
        <f aca="false">VLOOKUP(manual_input!G46, LineNames!$A$2:$B$111, 2)</f>
        <v>158</v>
      </c>
      <c r="H43" s="23" t="n">
        <f aca="false">VLOOKUP(manual_input!H46, LineNames!$A$2:$B$111, 2)</f>
        <v>8</v>
      </c>
      <c r="I43" s="23" t="n">
        <f aca="false">VLOOKUP(manual_input!I46, LineNames!$A$2:$B$111, 2)</f>
        <v>113</v>
      </c>
      <c r="J43" s="24" t="n">
        <f aca="false">VLOOKUP(manual_input!J46, LineNames!$A$2:$B$111, 2)</f>
        <v>90</v>
      </c>
      <c r="K43" s="22" t="n">
        <f aca="false">VLOOKUP(manual_input!K46, LineNames!$A$2:$B$111, 2)</f>
        <v>26</v>
      </c>
      <c r="L43" s="23" t="n">
        <f aca="false">VLOOKUP(manual_input!L46, LineNames!$A$2:$B$111, 2)</f>
        <v>35</v>
      </c>
      <c r="M43" s="23" t="n">
        <f aca="false">VLOOKUP(manual_input!M46, LineNames!$A$2:$B$111, 2)</f>
        <v>103</v>
      </c>
      <c r="N43" s="24" t="n">
        <f aca="false">VLOOKUP(manual_input!N46, LineNames!$A$2:$B$111, 2)</f>
        <v>83</v>
      </c>
      <c r="O43" s="61"/>
    </row>
    <row collapsed="false" customFormat="false" customHeight="true" hidden="false" ht="15" outlineLevel="0" r="44">
      <c r="A44" s="10" t="n">
        <v>7</v>
      </c>
      <c r="C44" s="25" t="n">
        <f aca="false">VLOOKUP(manual_input!C47, LineNames!$A$2:$B$111, 2)</f>
        <v>114</v>
      </c>
      <c r="D44" s="17" t="n">
        <f aca="false">VLOOKUP(manual_input!D47, LineNames!$A$2:$B$111, 2)</f>
        <v>104</v>
      </c>
      <c r="E44" s="17" t="n">
        <f aca="false">VLOOKUP(manual_input!E47, LineNames!$A$2:$B$111, 2)</f>
        <v>89</v>
      </c>
      <c r="F44" s="27" t="n">
        <f aca="false">VLOOKUP(manual_input!F47, LineNames!$A$2:$B$111, 2)</f>
        <v>119</v>
      </c>
      <c r="G44" s="25" t="n">
        <f aca="false">VLOOKUP(manual_input!G47, LineNames!$A$2:$B$111, 2)</f>
        <v>147</v>
      </c>
      <c r="H44" s="17" t="n">
        <f aca="false">VLOOKUP(manual_input!H47, LineNames!$A$2:$B$111, 2)</f>
        <v>169</v>
      </c>
      <c r="I44" s="17" t="n">
        <f aca="false">VLOOKUP(manual_input!I47, LineNames!$A$2:$B$111, 2)</f>
        <v>181</v>
      </c>
      <c r="J44" s="27" t="str">
        <f aca="false">VLOOKUP(manual_input!J47, LineNames!$A$2:$B$111, 2)</f>
        <v>Bd21</v>
      </c>
      <c r="K44" s="25" t="n">
        <f aca="false">VLOOKUP(manual_input!K47, LineNames!$A$2:$B$111, 2)</f>
        <v>42</v>
      </c>
      <c r="L44" s="17" t="str">
        <f aca="false">VLOOKUP(manual_input!L47, LineNames!$A$2:$B$111, 2)</f>
        <v>Bd3-1</v>
      </c>
      <c r="M44" s="17" t="n">
        <f aca="false">VLOOKUP(manual_input!M47, LineNames!$A$2:$B$111, 2)</f>
        <v>130</v>
      </c>
      <c r="N44" s="27" t="n">
        <f aca="false">VLOOKUP(manual_input!N47, LineNames!$A$2:$B$111, 2)</f>
        <v>19</v>
      </c>
      <c r="O44" s="61"/>
    </row>
    <row collapsed="false" customFormat="false" customHeight="true" hidden="false" ht="15" outlineLevel="0" r="45">
      <c r="A45" s="10" t="n">
        <v>8</v>
      </c>
      <c r="C45" s="25" t="n">
        <f aca="false">VLOOKUP(manual_input!C48, LineNames!$A$2:$B$111, 2)</f>
        <v>175</v>
      </c>
      <c r="D45" s="17" t="n">
        <f aca="false">VLOOKUP(manual_input!D48, LineNames!$A$2:$B$111, 2)</f>
        <v>94</v>
      </c>
      <c r="E45" s="17" t="n">
        <f aca="false">VLOOKUP(manual_input!E48, LineNames!$A$2:$B$111, 2)</f>
        <v>99</v>
      </c>
      <c r="F45" s="27" t="n">
        <f aca="false">VLOOKUP(manual_input!F48, LineNames!$A$2:$B$111, 2)</f>
        <v>161</v>
      </c>
      <c r="G45" s="25" t="n">
        <f aca="false">VLOOKUP(manual_input!G48, LineNames!$A$2:$B$111, 2)</f>
        <v>165</v>
      </c>
      <c r="H45" s="17" t="n">
        <f aca="false">VLOOKUP(manual_input!H48, LineNames!$A$2:$B$111, 2)</f>
        <v>4</v>
      </c>
      <c r="I45" s="17" t="n">
        <f aca="false">VLOOKUP(manual_input!I48, LineNames!$A$2:$B$111, 2)</f>
        <v>80</v>
      </c>
      <c r="J45" s="27" t="n">
        <f aca="false">VLOOKUP(manual_input!J48, LineNames!$A$2:$B$111, 2)</f>
        <v>59</v>
      </c>
      <c r="K45" s="25" t="n">
        <f aca="false">VLOOKUP(manual_input!K48, LineNames!$A$2:$B$111, 2)</f>
        <v>95</v>
      </c>
      <c r="L45" s="17" t="n">
        <f aca="false">VLOOKUP(manual_input!L48, LineNames!$A$2:$B$111, 2)</f>
        <v>155</v>
      </c>
      <c r="M45" s="17" t="n">
        <f aca="false">VLOOKUP(manual_input!M48, LineNames!$A$2:$B$111, 2)</f>
        <v>118</v>
      </c>
      <c r="N45" s="27" t="n">
        <f aca="false">VLOOKUP(manual_input!N48, LineNames!$A$2:$B$111, 2)</f>
        <v>87</v>
      </c>
      <c r="O45" s="61"/>
    </row>
    <row collapsed="false" customFormat="false" customHeight="true" hidden="false" ht="15" outlineLevel="0" r="46">
      <c r="A46" s="10" t="n">
        <v>9</v>
      </c>
      <c r="C46" s="25" t="n">
        <f aca="false">VLOOKUP(manual_input!C49, LineNames!$A$2:$B$111, 2)</f>
        <v>159</v>
      </c>
      <c r="D46" s="17" t="n">
        <f aca="false">VLOOKUP(manual_input!D49, LineNames!$A$2:$B$111, 2)</f>
        <v>85</v>
      </c>
      <c r="E46" s="17" t="n">
        <f aca="false">VLOOKUP(manual_input!E49, LineNames!$A$2:$B$111, 2)</f>
        <v>106</v>
      </c>
      <c r="F46" s="27" t="n">
        <f aca="false">VLOOKUP(manual_input!F49, LineNames!$A$2:$B$111, 2)</f>
        <v>117</v>
      </c>
      <c r="G46" s="25" t="str">
        <f aca="false">VLOOKUP(manual_input!G49, LineNames!$A$2:$B$111, 2)</f>
        <v>Bd3-1</v>
      </c>
      <c r="H46" s="17" t="n">
        <f aca="false">VLOOKUP(manual_input!H49, LineNames!$A$2:$B$111, 2)</f>
        <v>139</v>
      </c>
      <c r="I46" s="17" t="n">
        <f aca="false">VLOOKUP(manual_input!I49, LineNames!$A$2:$B$111, 2)</f>
        <v>137</v>
      </c>
      <c r="J46" s="27" t="n">
        <f aca="false">VLOOKUP(manual_input!J49, LineNames!$A$2:$B$111, 2)</f>
        <v>102</v>
      </c>
      <c r="K46" s="25" t="n">
        <f aca="false">VLOOKUP(manual_input!K49, LineNames!$A$2:$B$111, 2)</f>
        <v>125</v>
      </c>
      <c r="L46" s="17" t="n">
        <f aca="false">VLOOKUP(manual_input!L49, LineNames!$A$2:$B$111, 2)</f>
        <v>182</v>
      </c>
      <c r="M46" s="17" t="n">
        <f aca="false">VLOOKUP(manual_input!M49, LineNames!$A$2:$B$111, 2)</f>
        <v>79</v>
      </c>
      <c r="N46" s="27" t="n">
        <f aca="false">VLOOKUP(manual_input!N49, LineNames!$A$2:$B$111, 2)</f>
        <v>164</v>
      </c>
      <c r="O46" s="61"/>
    </row>
    <row collapsed="false" customFormat="false" customHeight="true" hidden="false" ht="15.75" outlineLevel="0" r="47">
      <c r="A47" s="10" t="n">
        <v>10</v>
      </c>
      <c r="C47" s="28" t="n">
        <f aca="false">VLOOKUP(manual_input!C50, LineNames!$A$2:$B$111, 2)</f>
        <v>156</v>
      </c>
      <c r="D47" s="29" t="n">
        <f aca="false">VLOOKUP(manual_input!D50, LineNames!$A$2:$B$111, 2)</f>
        <v>126</v>
      </c>
      <c r="E47" s="29" t="n">
        <f aca="false">VLOOKUP(manual_input!E50, LineNames!$A$2:$B$111, 2)</f>
        <v>63</v>
      </c>
      <c r="F47" s="30" t="n">
        <f aca="false">VLOOKUP(manual_input!F50, LineNames!$A$2:$B$111, 2)</f>
        <v>162</v>
      </c>
      <c r="G47" s="28" t="n">
        <f aca="false">VLOOKUP(manual_input!G50, LineNames!$A$2:$B$111, 2)</f>
        <v>173</v>
      </c>
      <c r="H47" s="29" t="n">
        <f aca="false">VLOOKUP(manual_input!H50, LineNames!$A$2:$B$111, 2)</f>
        <v>166</v>
      </c>
      <c r="I47" s="29" t="n">
        <f aca="false">VLOOKUP(manual_input!I50, LineNames!$A$2:$B$111, 2)</f>
        <v>91</v>
      </c>
      <c r="J47" s="30" t="n">
        <f aca="false">VLOOKUP(manual_input!J50, LineNames!$A$2:$B$111, 2)</f>
        <v>108</v>
      </c>
      <c r="K47" s="28" t="n">
        <f aca="false">VLOOKUP(manual_input!K50, LineNames!$A$2:$B$111, 2)</f>
        <v>86</v>
      </c>
      <c r="L47" s="29" t="str">
        <f aca="false">VLOOKUP(manual_input!L50, LineNames!$A$2:$B$111, 2)</f>
        <v>Bd21</v>
      </c>
      <c r="M47" s="29" t="n">
        <f aca="false">VLOOKUP(manual_input!M50, LineNames!$A$2:$B$111, 2)</f>
        <v>84</v>
      </c>
      <c r="N47" s="30" t="n">
        <f aca="false">VLOOKUP(manual_input!N50, LineNames!$A$2:$B$111, 2)</f>
        <v>132</v>
      </c>
      <c r="O47" s="61"/>
    </row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1">
    <mergeCell ref="C34:N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F3" activeCellId="0" pane="topLeft" sqref="F3"/>
    </sheetView>
  </sheetViews>
  <sheetFormatPr defaultRowHeight="12.8"/>
  <cols>
    <col collapsed="false" hidden="false" max="1025" min="1" style="0" width="9.50607287449393"/>
  </cols>
  <sheetData>
    <row collapsed="false" customFormat="false" customHeight="true" hidden="false" ht="13.3" outlineLevel="0" r="1">
      <c r="A1" s="0" t="s">
        <v>61</v>
      </c>
      <c r="B1" s="0" t="s">
        <v>62</v>
      </c>
      <c r="C1" s="0" t="s">
        <v>63</v>
      </c>
      <c r="D1" s="0" t="s">
        <v>64</v>
      </c>
      <c r="E1" s="0" t="s">
        <v>65</v>
      </c>
      <c r="F1" s="0" t="s">
        <v>66</v>
      </c>
      <c r="G1" s="0" t="s">
        <v>67</v>
      </c>
      <c r="H1" s="0" t="s">
        <v>68</v>
      </c>
      <c r="I1" s="0" t="s">
        <v>69</v>
      </c>
    </row>
    <row collapsed="false" customFormat="false" customHeight="true" hidden="false" ht="13.3" outlineLevel="0" r="2">
      <c r="A2" s="0" t="n">
        <v>1</v>
      </c>
      <c r="B2" s="0" t="str">
        <f aca="false">"V_"&amp;C2</f>
        <v>V_35</v>
      </c>
      <c r="C2" s="0" t="n">
        <f aca="false">manual_input!C6</f>
        <v>35</v>
      </c>
      <c r="D2" s="0" t="n">
        <v>1</v>
      </c>
      <c r="E2" s="0" t="n">
        <v>1</v>
      </c>
      <c r="F2" s="0" t="n">
        <v>1</v>
      </c>
      <c r="G2" s="0" t="n">
        <f aca="false">C2</f>
        <v>35</v>
      </c>
      <c r="H2" s="0" t="n">
        <v>1</v>
      </c>
      <c r="I2" s="0" t="n">
        <v>1</v>
      </c>
    </row>
    <row collapsed="false" customFormat="false" customHeight="true" hidden="false" ht="13.3" outlineLevel="0" r="3">
      <c r="A3" s="0" t="n">
        <v>2</v>
      </c>
      <c r="B3" s="0" t="str">
        <f aca="false">"V_"&amp;C3</f>
        <v>V_98</v>
      </c>
      <c r="C3" s="0" t="n">
        <f aca="false">manual_input!C7</f>
        <v>98</v>
      </c>
      <c r="D3" s="0" t="n">
        <v>2</v>
      </c>
      <c r="E3" s="0" t="n">
        <v>1</v>
      </c>
      <c r="F3" s="0" t="n">
        <v>1</v>
      </c>
      <c r="G3" s="0" t="n">
        <f aca="false">C3</f>
        <v>98</v>
      </c>
      <c r="H3" s="0" t="n">
        <v>1</v>
      </c>
      <c r="I3" s="0" t="n">
        <v>1</v>
      </c>
    </row>
    <row collapsed="false" customFormat="false" customHeight="true" hidden="false" ht="13.3" outlineLevel="0" r="4">
      <c r="A4" s="0" t="n">
        <v>3</v>
      </c>
      <c r="B4" s="0" t="str">
        <f aca="false">"V_"&amp;C4</f>
        <v>V_107</v>
      </c>
      <c r="C4" s="0" t="n">
        <f aca="false">manual_input!C8</f>
        <v>107</v>
      </c>
      <c r="D4" s="0" t="n">
        <v>3</v>
      </c>
      <c r="E4" s="0" t="n">
        <v>1</v>
      </c>
      <c r="F4" s="0" t="n">
        <v>1</v>
      </c>
      <c r="G4" s="0" t="n">
        <f aca="false">C4</f>
        <v>107</v>
      </c>
      <c r="H4" s="0" t="n">
        <v>1</v>
      </c>
      <c r="I4" s="0" t="n">
        <v>1</v>
      </c>
    </row>
    <row collapsed="false" customFormat="false" customHeight="true" hidden="false" ht="13.3" outlineLevel="0" r="5">
      <c r="A5" s="0" t="n">
        <v>4</v>
      </c>
      <c r="B5" s="0" t="str">
        <f aca="false">"V_"&amp;C5</f>
        <v>V_106</v>
      </c>
      <c r="C5" s="0" t="n">
        <f aca="false">manual_input!C9</f>
        <v>106</v>
      </c>
      <c r="D5" s="0" t="n">
        <v>4</v>
      </c>
      <c r="E5" s="0" t="n">
        <v>1</v>
      </c>
      <c r="F5" s="0" t="n">
        <v>1</v>
      </c>
      <c r="G5" s="0" t="n">
        <f aca="false">C5</f>
        <v>106</v>
      </c>
      <c r="H5" s="0" t="n">
        <v>2</v>
      </c>
      <c r="I5" s="0" t="n">
        <v>2</v>
      </c>
    </row>
    <row collapsed="false" customFormat="false" customHeight="true" hidden="false" ht="13.3" outlineLevel="0" r="6">
      <c r="A6" s="0" t="n">
        <v>5</v>
      </c>
      <c r="B6" s="0" t="str">
        <f aca="false">"V_"&amp;C6</f>
        <v>V_105</v>
      </c>
      <c r="C6" s="0" t="n">
        <f aca="false">manual_input!C10</f>
        <v>105</v>
      </c>
      <c r="D6" s="0" t="n">
        <v>5</v>
      </c>
      <c r="E6" s="0" t="n">
        <v>1</v>
      </c>
      <c r="F6" s="0" t="n">
        <v>1</v>
      </c>
      <c r="G6" s="0" t="n">
        <f aca="false">C6</f>
        <v>105</v>
      </c>
      <c r="H6" s="0" t="n">
        <v>2</v>
      </c>
      <c r="I6" s="0" t="n">
        <v>2</v>
      </c>
    </row>
    <row collapsed="false" customFormat="false" customHeight="true" hidden="false" ht="13.3" outlineLevel="0" r="7">
      <c r="A7" s="0" t="n">
        <v>6</v>
      </c>
      <c r="B7" s="0" t="str">
        <f aca="false">"V_"&amp;C7</f>
        <v>V_22</v>
      </c>
      <c r="C7" s="0" t="n">
        <f aca="false">manual_input!C11</f>
        <v>22</v>
      </c>
      <c r="D7" s="0" t="n">
        <v>6</v>
      </c>
      <c r="E7" s="0" t="n">
        <v>1</v>
      </c>
      <c r="F7" s="0" t="n">
        <v>1</v>
      </c>
      <c r="G7" s="0" t="n">
        <f aca="false">C7</f>
        <v>22</v>
      </c>
      <c r="H7" s="0" t="n">
        <v>2</v>
      </c>
      <c r="I7" s="0" t="n">
        <v>2</v>
      </c>
    </row>
    <row collapsed="false" customFormat="false" customHeight="true" hidden="false" ht="13.3" outlineLevel="0" r="8">
      <c r="A8" s="0" t="n">
        <v>7</v>
      </c>
      <c r="B8" s="0" t="str">
        <f aca="false">"V_"&amp;C8</f>
        <v>V_17</v>
      </c>
      <c r="C8" s="0" t="n">
        <f aca="false">manual_input!C12</f>
        <v>17</v>
      </c>
      <c r="D8" s="0" t="n">
        <v>7</v>
      </c>
      <c r="E8" s="0" t="n">
        <v>1</v>
      </c>
      <c r="F8" s="0" t="n">
        <v>1</v>
      </c>
      <c r="G8" s="0" t="n">
        <f aca="false">C8</f>
        <v>17</v>
      </c>
      <c r="H8" s="0" t="n">
        <v>2</v>
      </c>
      <c r="I8" s="0" t="n">
        <v>2</v>
      </c>
    </row>
    <row collapsed="false" customFormat="false" customHeight="true" hidden="false" ht="13.3" outlineLevel="0" r="9">
      <c r="A9" s="0" t="n">
        <v>8</v>
      </c>
      <c r="B9" s="0" t="str">
        <f aca="false">"V_"&amp;C9</f>
        <v>V_50</v>
      </c>
      <c r="C9" s="0" t="n">
        <f aca="false">manual_input!C13</f>
        <v>50</v>
      </c>
      <c r="D9" s="0" t="n">
        <v>8</v>
      </c>
      <c r="E9" s="0" t="n">
        <v>1</v>
      </c>
      <c r="F9" s="0" t="n">
        <v>1</v>
      </c>
      <c r="G9" s="0" t="n">
        <f aca="false">C9</f>
        <v>50</v>
      </c>
      <c r="H9" s="0" t="n">
        <v>3</v>
      </c>
      <c r="I9" s="0" t="n">
        <v>3</v>
      </c>
    </row>
    <row collapsed="false" customFormat="false" customHeight="true" hidden="false" ht="13.3" outlineLevel="0" r="10">
      <c r="A10" s="0" t="n">
        <v>9</v>
      </c>
      <c r="B10" s="0" t="str">
        <f aca="false">"V_"&amp;C10</f>
        <v>V_95</v>
      </c>
      <c r="C10" s="0" t="n">
        <f aca="false">manual_input!C14</f>
        <v>95</v>
      </c>
      <c r="D10" s="0" t="n">
        <v>9</v>
      </c>
      <c r="E10" s="0" t="n">
        <v>1</v>
      </c>
      <c r="F10" s="0" t="n">
        <v>1</v>
      </c>
      <c r="G10" s="0" t="n">
        <f aca="false">C10</f>
        <v>95</v>
      </c>
      <c r="H10" s="0" t="n">
        <v>3</v>
      </c>
      <c r="I10" s="0" t="n">
        <v>3</v>
      </c>
    </row>
    <row collapsed="false" customFormat="false" customHeight="true" hidden="false" ht="13.3" outlineLevel="0" r="11">
      <c r="A11" s="0" t="n">
        <v>10</v>
      </c>
      <c r="B11" s="0" t="str">
        <f aca="false">"V_"&amp;C11</f>
        <v>V_77</v>
      </c>
      <c r="C11" s="0" t="n">
        <f aca="false">manual_input!C15</f>
        <v>77</v>
      </c>
      <c r="D11" s="0" t="n">
        <v>10</v>
      </c>
      <c r="E11" s="0" t="n">
        <v>1</v>
      </c>
      <c r="F11" s="0" t="n">
        <v>1</v>
      </c>
      <c r="G11" s="0" t="n">
        <f aca="false">C11</f>
        <v>77</v>
      </c>
      <c r="H11" s="0" t="n">
        <v>3</v>
      </c>
      <c r="I11" s="0" t="n">
        <v>3</v>
      </c>
    </row>
    <row collapsed="false" customFormat="false" customHeight="true" hidden="false" ht="13.3" outlineLevel="0" r="12">
      <c r="A12" s="0" t="n">
        <v>11</v>
      </c>
      <c r="B12" s="0" t="str">
        <f aca="false">"V_"&amp;C12</f>
        <v>V_21</v>
      </c>
      <c r="C12" s="0" t="n">
        <f aca="false">manual_input!D6</f>
        <v>21</v>
      </c>
      <c r="D12" s="0" t="n">
        <v>1</v>
      </c>
      <c r="E12" s="0" t="n">
        <v>2</v>
      </c>
      <c r="F12" s="0" t="n">
        <v>1</v>
      </c>
      <c r="G12" s="0" t="n">
        <f aca="false">C12</f>
        <v>21</v>
      </c>
      <c r="H12" s="0" t="n">
        <v>1</v>
      </c>
      <c r="I12" s="0" t="n">
        <v>1</v>
      </c>
    </row>
    <row collapsed="false" customFormat="false" customHeight="true" hidden="false" ht="13.3" outlineLevel="0" r="13">
      <c r="A13" s="0" t="n">
        <v>12</v>
      </c>
      <c r="B13" s="0" t="str">
        <f aca="false">"V_"&amp;C13</f>
        <v>V_20</v>
      </c>
      <c r="C13" s="0" t="n">
        <f aca="false">manual_input!D7</f>
        <v>20</v>
      </c>
      <c r="D13" s="0" t="n">
        <v>2</v>
      </c>
      <c r="E13" s="0" t="n">
        <v>2</v>
      </c>
      <c r="F13" s="0" t="n">
        <v>1</v>
      </c>
      <c r="G13" s="0" t="n">
        <f aca="false">C13</f>
        <v>20</v>
      </c>
      <c r="H13" s="0" t="n">
        <v>1</v>
      </c>
      <c r="I13" s="0" t="n">
        <v>1</v>
      </c>
    </row>
    <row collapsed="false" customFormat="false" customHeight="true" hidden="false" ht="13.3" outlineLevel="0" r="14">
      <c r="A14" s="0" t="n">
        <v>13</v>
      </c>
      <c r="B14" s="0" t="str">
        <f aca="false">"V_"&amp;C14</f>
        <v>V_13</v>
      </c>
      <c r="C14" s="0" t="n">
        <f aca="false">manual_input!D8</f>
        <v>13</v>
      </c>
      <c r="D14" s="0" t="n">
        <v>3</v>
      </c>
      <c r="E14" s="0" t="n">
        <v>2</v>
      </c>
      <c r="F14" s="0" t="n">
        <v>1</v>
      </c>
      <c r="G14" s="0" t="n">
        <f aca="false">C14</f>
        <v>13</v>
      </c>
      <c r="H14" s="0" t="n">
        <v>1</v>
      </c>
      <c r="I14" s="0" t="n">
        <v>1</v>
      </c>
    </row>
    <row collapsed="false" customFormat="false" customHeight="true" hidden="false" ht="13.3" outlineLevel="0" r="15">
      <c r="A15" s="0" t="n">
        <v>14</v>
      </c>
      <c r="B15" s="0" t="str">
        <f aca="false">"V_"&amp;C15</f>
        <v>V_86</v>
      </c>
      <c r="C15" s="0" t="n">
        <f aca="false">manual_input!D9</f>
        <v>86</v>
      </c>
      <c r="D15" s="0" t="n">
        <v>4</v>
      </c>
      <c r="E15" s="0" t="n">
        <v>2</v>
      </c>
      <c r="F15" s="0" t="n">
        <v>1</v>
      </c>
      <c r="G15" s="0" t="n">
        <f aca="false">C15</f>
        <v>86</v>
      </c>
      <c r="H15" s="0" t="n">
        <v>2</v>
      </c>
      <c r="I15" s="0" t="n">
        <v>2</v>
      </c>
    </row>
    <row collapsed="false" customFormat="false" customHeight="true" hidden="false" ht="13.3" outlineLevel="0" r="16">
      <c r="A16" s="0" t="n">
        <v>15</v>
      </c>
      <c r="B16" s="0" t="str">
        <f aca="false">"V_"&amp;C16</f>
        <v>V_110</v>
      </c>
      <c r="C16" s="0" t="n">
        <f aca="false">manual_input!D10</f>
        <v>110</v>
      </c>
      <c r="D16" s="0" t="n">
        <v>5</v>
      </c>
      <c r="E16" s="0" t="n">
        <v>2</v>
      </c>
      <c r="F16" s="0" t="n">
        <v>1</v>
      </c>
      <c r="G16" s="0" t="n">
        <f aca="false">C16</f>
        <v>110</v>
      </c>
      <c r="H16" s="0" t="n">
        <v>2</v>
      </c>
      <c r="I16" s="0" t="n">
        <v>2</v>
      </c>
    </row>
    <row collapsed="false" customFormat="false" customHeight="true" hidden="false" ht="13.3" outlineLevel="0" r="17">
      <c r="A17" s="0" t="n">
        <v>16</v>
      </c>
      <c r="B17" s="0" t="str">
        <f aca="false">"V_"&amp;C17</f>
        <v>V_78</v>
      </c>
      <c r="C17" s="0" t="n">
        <f aca="false">manual_input!D11</f>
        <v>78</v>
      </c>
      <c r="D17" s="0" t="n">
        <v>6</v>
      </c>
      <c r="E17" s="0" t="n">
        <v>2</v>
      </c>
      <c r="F17" s="0" t="n">
        <v>1</v>
      </c>
      <c r="G17" s="0" t="n">
        <f aca="false">C17</f>
        <v>78</v>
      </c>
      <c r="H17" s="0" t="n">
        <v>2</v>
      </c>
      <c r="I17" s="0" t="n">
        <v>2</v>
      </c>
    </row>
    <row collapsed="false" customFormat="false" customHeight="true" hidden="false" ht="13.3" outlineLevel="0" r="18">
      <c r="A18" s="0" t="n">
        <v>17</v>
      </c>
      <c r="B18" s="0" t="str">
        <f aca="false">"V_"&amp;C18</f>
        <v>V_61</v>
      </c>
      <c r="C18" s="0" t="n">
        <f aca="false">manual_input!D12</f>
        <v>61</v>
      </c>
      <c r="D18" s="0" t="n">
        <v>7</v>
      </c>
      <c r="E18" s="0" t="n">
        <v>2</v>
      </c>
      <c r="F18" s="0" t="n">
        <v>1</v>
      </c>
      <c r="G18" s="0" t="n">
        <f aca="false">C18</f>
        <v>61</v>
      </c>
      <c r="H18" s="0" t="n">
        <v>2</v>
      </c>
      <c r="I18" s="0" t="n">
        <v>2</v>
      </c>
    </row>
    <row collapsed="false" customFormat="false" customHeight="true" hidden="false" ht="13.3" outlineLevel="0" r="19">
      <c r="A19" s="0" t="n">
        <v>18</v>
      </c>
      <c r="B19" s="0" t="str">
        <f aca="false">"V_"&amp;C19</f>
        <v>V_109</v>
      </c>
      <c r="C19" s="0" t="n">
        <f aca="false">manual_input!D13</f>
        <v>109</v>
      </c>
      <c r="D19" s="0" t="n">
        <v>8</v>
      </c>
      <c r="E19" s="0" t="n">
        <v>2</v>
      </c>
      <c r="F19" s="0" t="n">
        <v>1</v>
      </c>
      <c r="G19" s="0" t="n">
        <f aca="false">C19</f>
        <v>109</v>
      </c>
      <c r="H19" s="0" t="n">
        <v>3</v>
      </c>
      <c r="I19" s="0" t="n">
        <v>3</v>
      </c>
    </row>
    <row collapsed="false" customFormat="false" customHeight="true" hidden="false" ht="13.3" outlineLevel="0" r="20">
      <c r="A20" s="0" t="n">
        <v>19</v>
      </c>
      <c r="B20" s="0" t="str">
        <f aca="false">"V_"&amp;C20</f>
        <v>V_110</v>
      </c>
      <c r="C20" s="0" t="n">
        <f aca="false">manual_input!D14</f>
        <v>110</v>
      </c>
      <c r="D20" s="0" t="n">
        <v>9</v>
      </c>
      <c r="E20" s="0" t="n">
        <v>2</v>
      </c>
      <c r="F20" s="0" t="n">
        <v>1</v>
      </c>
      <c r="G20" s="0" t="n">
        <f aca="false">C20</f>
        <v>110</v>
      </c>
      <c r="H20" s="0" t="n">
        <v>3</v>
      </c>
      <c r="I20" s="0" t="n">
        <v>3</v>
      </c>
    </row>
    <row collapsed="false" customFormat="false" customHeight="true" hidden="false" ht="13.3" outlineLevel="0" r="21">
      <c r="A21" s="0" t="n">
        <v>20</v>
      </c>
      <c r="B21" s="0" t="str">
        <f aca="false">"V_"&amp;C21</f>
        <v>V_99</v>
      </c>
      <c r="C21" s="0" t="n">
        <f aca="false">manual_input!D15</f>
        <v>99</v>
      </c>
      <c r="D21" s="0" t="n">
        <v>10</v>
      </c>
      <c r="E21" s="0" t="n">
        <v>2</v>
      </c>
      <c r="F21" s="0" t="n">
        <v>1</v>
      </c>
      <c r="G21" s="0" t="n">
        <f aca="false">C21</f>
        <v>99</v>
      </c>
      <c r="H21" s="0" t="n">
        <v>3</v>
      </c>
      <c r="I21" s="0" t="n">
        <v>3</v>
      </c>
    </row>
    <row collapsed="false" customFormat="false" customHeight="true" hidden="false" ht="13.3" outlineLevel="0" r="22">
      <c r="A22" s="0" t="n">
        <v>21</v>
      </c>
      <c r="B22" s="0" t="str">
        <f aca="false">"V_"&amp;C22</f>
        <v>V_52</v>
      </c>
      <c r="C22" s="0" t="n">
        <f aca="false">manual_input!E6</f>
        <v>52</v>
      </c>
      <c r="D22" s="0" t="n">
        <v>1</v>
      </c>
      <c r="E22" s="0" t="n">
        <v>3</v>
      </c>
      <c r="F22" s="0" t="n">
        <v>1</v>
      </c>
      <c r="G22" s="0" t="n">
        <f aca="false">C22</f>
        <v>52</v>
      </c>
      <c r="H22" s="0" t="n">
        <v>1</v>
      </c>
      <c r="I22" s="0" t="n">
        <v>1</v>
      </c>
    </row>
    <row collapsed="false" customFormat="false" customHeight="true" hidden="false" ht="13.3" outlineLevel="0" r="23">
      <c r="A23" s="0" t="n">
        <v>22</v>
      </c>
      <c r="B23" s="0" t="str">
        <f aca="false">"V_"&amp;C23</f>
        <v>V_109</v>
      </c>
      <c r="C23" s="0" t="n">
        <f aca="false">manual_input!E7</f>
        <v>109</v>
      </c>
      <c r="D23" s="0" t="n">
        <v>2</v>
      </c>
      <c r="E23" s="0" t="n">
        <v>3</v>
      </c>
      <c r="F23" s="0" t="n">
        <v>1</v>
      </c>
      <c r="G23" s="0" t="n">
        <f aca="false">C23</f>
        <v>109</v>
      </c>
      <c r="H23" s="0" t="n">
        <v>1</v>
      </c>
      <c r="I23" s="0" t="n">
        <v>1</v>
      </c>
    </row>
    <row collapsed="false" customFormat="false" customHeight="true" hidden="false" ht="13.3" outlineLevel="0" r="24">
      <c r="A24" s="0" t="n">
        <v>23</v>
      </c>
      <c r="B24" s="0" t="str">
        <f aca="false">"V_"&amp;C24</f>
        <v>V_33</v>
      </c>
      <c r="C24" s="0" t="n">
        <f aca="false">manual_input!E8</f>
        <v>33</v>
      </c>
      <c r="D24" s="0" t="n">
        <v>3</v>
      </c>
      <c r="E24" s="0" t="n">
        <v>3</v>
      </c>
      <c r="F24" s="0" t="n">
        <v>1</v>
      </c>
      <c r="G24" s="0" t="n">
        <f aca="false">C24</f>
        <v>33</v>
      </c>
      <c r="H24" s="0" t="n">
        <v>1</v>
      </c>
      <c r="I24" s="0" t="n">
        <v>1</v>
      </c>
    </row>
    <row collapsed="false" customFormat="false" customHeight="true" hidden="false" ht="13.3" outlineLevel="0" r="25">
      <c r="A25" s="0" t="n">
        <v>24</v>
      </c>
      <c r="B25" s="0" t="str">
        <f aca="false">"V_"&amp;C25</f>
        <v>V_36</v>
      </c>
      <c r="C25" s="0" t="n">
        <f aca="false">manual_input!E9</f>
        <v>36</v>
      </c>
      <c r="D25" s="0" t="n">
        <v>4</v>
      </c>
      <c r="E25" s="0" t="n">
        <v>3</v>
      </c>
      <c r="F25" s="0" t="n">
        <v>1</v>
      </c>
      <c r="G25" s="0" t="n">
        <f aca="false">C25</f>
        <v>36</v>
      </c>
      <c r="H25" s="0" t="n">
        <v>2</v>
      </c>
      <c r="I25" s="0" t="n">
        <v>2</v>
      </c>
    </row>
    <row collapsed="false" customFormat="false" customHeight="true" hidden="false" ht="13.3" outlineLevel="0" r="26">
      <c r="A26" s="0" t="n">
        <v>25</v>
      </c>
      <c r="B26" s="0" t="str">
        <f aca="false">"V_"&amp;C26</f>
        <v>V_34</v>
      </c>
      <c r="C26" s="0" t="n">
        <f aca="false">manual_input!E10</f>
        <v>34</v>
      </c>
      <c r="D26" s="0" t="n">
        <v>5</v>
      </c>
      <c r="E26" s="0" t="n">
        <v>3</v>
      </c>
      <c r="F26" s="0" t="n">
        <v>1</v>
      </c>
      <c r="G26" s="0" t="n">
        <f aca="false">C26</f>
        <v>34</v>
      </c>
      <c r="H26" s="0" t="n">
        <v>2</v>
      </c>
      <c r="I26" s="0" t="n">
        <v>2</v>
      </c>
    </row>
    <row collapsed="false" customFormat="false" customHeight="true" hidden="false" ht="13.3" outlineLevel="0" r="27">
      <c r="A27" s="0" t="n">
        <v>26</v>
      </c>
      <c r="B27" s="0" t="str">
        <f aca="false">"V_"&amp;C27</f>
        <v>V_82</v>
      </c>
      <c r="C27" s="0" t="n">
        <f aca="false">manual_input!E11</f>
        <v>82</v>
      </c>
      <c r="D27" s="0" t="n">
        <v>6</v>
      </c>
      <c r="E27" s="0" t="n">
        <v>3</v>
      </c>
      <c r="F27" s="0" t="n">
        <v>1</v>
      </c>
      <c r="G27" s="0" t="n">
        <f aca="false">C27</f>
        <v>82</v>
      </c>
      <c r="H27" s="0" t="n">
        <v>2</v>
      </c>
      <c r="I27" s="0" t="n">
        <v>2</v>
      </c>
    </row>
    <row collapsed="false" customFormat="false" customHeight="true" hidden="false" ht="13.3" outlineLevel="0" r="28">
      <c r="A28" s="0" t="n">
        <v>27</v>
      </c>
      <c r="B28" s="0" t="str">
        <f aca="false">"V_"&amp;C28</f>
        <v>V_46</v>
      </c>
      <c r="C28" s="0" t="n">
        <f aca="false">manual_input!E12</f>
        <v>46</v>
      </c>
      <c r="D28" s="0" t="n">
        <v>7</v>
      </c>
      <c r="E28" s="0" t="n">
        <v>3</v>
      </c>
      <c r="F28" s="0" t="n">
        <v>1</v>
      </c>
      <c r="G28" s="0" t="n">
        <f aca="false">C28</f>
        <v>46</v>
      </c>
      <c r="H28" s="0" t="n">
        <v>2</v>
      </c>
      <c r="I28" s="0" t="n">
        <v>2</v>
      </c>
    </row>
    <row collapsed="false" customFormat="false" customHeight="true" hidden="false" ht="13.3" outlineLevel="0" r="29">
      <c r="A29" s="0" t="n">
        <v>28</v>
      </c>
      <c r="B29" s="0" t="str">
        <f aca="false">"V_"&amp;C29</f>
        <v>V_27</v>
      </c>
      <c r="C29" s="0" t="n">
        <f aca="false">manual_input!E13</f>
        <v>27</v>
      </c>
      <c r="D29" s="0" t="n">
        <v>8</v>
      </c>
      <c r="E29" s="0" t="n">
        <v>3</v>
      </c>
      <c r="F29" s="0" t="n">
        <v>1</v>
      </c>
      <c r="G29" s="0" t="n">
        <f aca="false">C29</f>
        <v>27</v>
      </c>
      <c r="H29" s="0" t="n">
        <v>3</v>
      </c>
      <c r="I29" s="0" t="n">
        <v>3</v>
      </c>
    </row>
    <row collapsed="false" customFormat="false" customHeight="true" hidden="false" ht="13.3" outlineLevel="0" r="30">
      <c r="A30" s="0" t="n">
        <v>29</v>
      </c>
      <c r="B30" s="0" t="str">
        <f aca="false">"V_"&amp;C30</f>
        <v>V_3</v>
      </c>
      <c r="C30" s="0" t="n">
        <f aca="false">manual_input!E14</f>
        <v>3</v>
      </c>
      <c r="D30" s="0" t="n">
        <v>9</v>
      </c>
      <c r="E30" s="0" t="n">
        <v>3</v>
      </c>
      <c r="F30" s="0" t="n">
        <v>1</v>
      </c>
      <c r="G30" s="0" t="n">
        <f aca="false">C30</f>
        <v>3</v>
      </c>
      <c r="H30" s="0" t="n">
        <v>3</v>
      </c>
      <c r="I30" s="0" t="n">
        <v>3</v>
      </c>
    </row>
    <row collapsed="false" customFormat="false" customHeight="true" hidden="false" ht="13.3" outlineLevel="0" r="31">
      <c r="A31" s="0" t="n">
        <v>30</v>
      </c>
      <c r="B31" s="0" t="str">
        <f aca="false">"V_"&amp;C31</f>
        <v>V_67</v>
      </c>
      <c r="C31" s="0" t="n">
        <f aca="false">manual_input!E15</f>
        <v>67</v>
      </c>
      <c r="D31" s="0" t="n">
        <v>10</v>
      </c>
      <c r="E31" s="0" t="n">
        <v>3</v>
      </c>
      <c r="F31" s="0" t="n">
        <v>1</v>
      </c>
      <c r="G31" s="0" t="n">
        <f aca="false">C31</f>
        <v>67</v>
      </c>
      <c r="H31" s="0" t="n">
        <v>3</v>
      </c>
      <c r="I31" s="0" t="n">
        <v>3</v>
      </c>
    </row>
    <row collapsed="false" customFormat="false" customHeight="true" hidden="false" ht="13.3" outlineLevel="0" r="32">
      <c r="A32" s="0" t="n">
        <v>31</v>
      </c>
      <c r="B32" s="0" t="str">
        <f aca="false">"V_"&amp;C32</f>
        <v>V_9</v>
      </c>
      <c r="C32" s="0" t="n">
        <f aca="false">manual_input!F6</f>
        <v>9</v>
      </c>
      <c r="D32" s="0" t="n">
        <v>1</v>
      </c>
      <c r="E32" s="0" t="n">
        <v>4</v>
      </c>
      <c r="F32" s="0" t="n">
        <v>1</v>
      </c>
      <c r="G32" s="0" t="n">
        <f aca="false">C32</f>
        <v>9</v>
      </c>
      <c r="H32" s="0" t="n">
        <v>1</v>
      </c>
      <c r="I32" s="0" t="n">
        <v>1</v>
      </c>
    </row>
    <row collapsed="false" customFormat="false" customHeight="true" hidden="false" ht="13.3" outlineLevel="0" r="33">
      <c r="A33" s="0" t="n">
        <v>32</v>
      </c>
      <c r="B33" s="0" t="str">
        <f aca="false">"V_"&amp;C33</f>
        <v>V_108</v>
      </c>
      <c r="C33" s="0" t="n">
        <f aca="false">manual_input!F7</f>
        <v>108</v>
      </c>
      <c r="D33" s="0" t="n">
        <v>2</v>
      </c>
      <c r="E33" s="0" t="n">
        <v>4</v>
      </c>
      <c r="F33" s="0" t="n">
        <v>1</v>
      </c>
      <c r="G33" s="0" t="n">
        <f aca="false">C33</f>
        <v>108</v>
      </c>
      <c r="H33" s="0" t="n">
        <v>1</v>
      </c>
      <c r="I33" s="0" t="n">
        <v>1</v>
      </c>
    </row>
    <row collapsed="false" customFormat="false" customHeight="true" hidden="false" ht="13.3" outlineLevel="0" r="34">
      <c r="A34" s="0" t="n">
        <v>33</v>
      </c>
      <c r="B34" s="0" t="str">
        <f aca="false">"V_"&amp;C34</f>
        <v>V_75</v>
      </c>
      <c r="C34" s="0" t="n">
        <f aca="false">manual_input!F8</f>
        <v>75</v>
      </c>
      <c r="D34" s="0" t="n">
        <v>3</v>
      </c>
      <c r="E34" s="0" t="n">
        <v>4</v>
      </c>
      <c r="F34" s="0" t="n">
        <v>1</v>
      </c>
      <c r="G34" s="0" t="n">
        <f aca="false">C34</f>
        <v>75</v>
      </c>
      <c r="H34" s="0" t="n">
        <v>1</v>
      </c>
      <c r="I34" s="0" t="n">
        <v>1</v>
      </c>
    </row>
    <row collapsed="false" customFormat="false" customHeight="true" hidden="false" ht="13.3" outlineLevel="0" r="35">
      <c r="A35" s="0" t="n">
        <v>34</v>
      </c>
      <c r="B35" s="0" t="str">
        <f aca="false">"V_"&amp;C35</f>
        <v>V_37</v>
      </c>
      <c r="C35" s="0" t="n">
        <f aca="false">manual_input!F9</f>
        <v>37</v>
      </c>
      <c r="D35" s="0" t="n">
        <v>4</v>
      </c>
      <c r="E35" s="0" t="n">
        <v>4</v>
      </c>
      <c r="F35" s="0" t="n">
        <v>1</v>
      </c>
      <c r="G35" s="0" t="n">
        <f aca="false">C35</f>
        <v>37</v>
      </c>
      <c r="H35" s="0" t="n">
        <v>2</v>
      </c>
      <c r="I35" s="0" t="n">
        <v>2</v>
      </c>
    </row>
    <row collapsed="false" customFormat="false" customHeight="true" hidden="false" ht="13.3" outlineLevel="0" r="36">
      <c r="A36" s="0" t="n">
        <v>35</v>
      </c>
      <c r="B36" s="0" t="str">
        <f aca="false">"V_"&amp;C36</f>
        <v>V_1</v>
      </c>
      <c r="C36" s="0" t="n">
        <f aca="false">manual_input!F10</f>
        <v>1</v>
      </c>
      <c r="D36" s="0" t="n">
        <v>5</v>
      </c>
      <c r="E36" s="0" t="n">
        <v>4</v>
      </c>
      <c r="F36" s="0" t="n">
        <v>1</v>
      </c>
      <c r="G36" s="0" t="n">
        <f aca="false">C36</f>
        <v>1</v>
      </c>
      <c r="H36" s="0" t="n">
        <v>2</v>
      </c>
      <c r="I36" s="0" t="n">
        <v>2</v>
      </c>
    </row>
    <row collapsed="false" customFormat="false" customHeight="true" hidden="false" ht="13.3" outlineLevel="0" r="37">
      <c r="A37" s="0" t="n">
        <v>36</v>
      </c>
      <c r="B37" s="0" t="str">
        <f aca="false">"V_"&amp;C37</f>
        <v>V_80</v>
      </c>
      <c r="C37" s="0" t="n">
        <f aca="false">manual_input!F11</f>
        <v>80</v>
      </c>
      <c r="D37" s="0" t="n">
        <v>6</v>
      </c>
      <c r="E37" s="0" t="n">
        <v>4</v>
      </c>
      <c r="F37" s="0" t="n">
        <v>1</v>
      </c>
      <c r="G37" s="0" t="n">
        <f aca="false">C37</f>
        <v>80</v>
      </c>
      <c r="H37" s="0" t="n">
        <v>2</v>
      </c>
      <c r="I37" s="0" t="n">
        <v>2</v>
      </c>
    </row>
    <row collapsed="false" customFormat="false" customHeight="true" hidden="false" ht="13.3" outlineLevel="0" r="38">
      <c r="A38" s="0" t="n">
        <v>37</v>
      </c>
      <c r="B38" s="0" t="str">
        <f aca="false">"V_"&amp;C38</f>
        <v>V_41</v>
      </c>
      <c r="C38" s="0" t="n">
        <f aca="false">manual_input!F12</f>
        <v>41</v>
      </c>
      <c r="D38" s="0" t="n">
        <v>7</v>
      </c>
      <c r="E38" s="0" t="n">
        <v>4</v>
      </c>
      <c r="F38" s="0" t="n">
        <v>1</v>
      </c>
      <c r="G38" s="0" t="n">
        <f aca="false">C38</f>
        <v>41</v>
      </c>
      <c r="H38" s="0" t="n">
        <v>2</v>
      </c>
      <c r="I38" s="0" t="n">
        <v>2</v>
      </c>
    </row>
    <row collapsed="false" customFormat="false" customHeight="true" hidden="false" ht="13.3" outlineLevel="0" r="39">
      <c r="A39" s="0" t="n">
        <v>38</v>
      </c>
      <c r="B39" s="0" t="str">
        <f aca="false">"V_"&amp;C39</f>
        <v>V_38</v>
      </c>
      <c r="C39" s="0" t="n">
        <f aca="false">manual_input!F13</f>
        <v>38</v>
      </c>
      <c r="D39" s="0" t="n">
        <v>8</v>
      </c>
      <c r="E39" s="0" t="n">
        <v>4</v>
      </c>
      <c r="F39" s="0" t="n">
        <v>1</v>
      </c>
      <c r="G39" s="0" t="n">
        <f aca="false">C39</f>
        <v>38</v>
      </c>
      <c r="H39" s="0" t="n">
        <v>3</v>
      </c>
      <c r="I39" s="0" t="n">
        <v>3</v>
      </c>
    </row>
    <row collapsed="false" customFormat="false" customHeight="true" hidden="false" ht="13.3" outlineLevel="0" r="40">
      <c r="A40" s="0" t="n">
        <v>39</v>
      </c>
      <c r="B40" s="0" t="str">
        <f aca="false">"V_"&amp;C40</f>
        <v>V_15</v>
      </c>
      <c r="C40" s="0" t="n">
        <f aca="false">manual_input!F14</f>
        <v>15</v>
      </c>
      <c r="D40" s="0" t="n">
        <v>9</v>
      </c>
      <c r="E40" s="0" t="n">
        <v>4</v>
      </c>
      <c r="F40" s="0" t="n">
        <v>1</v>
      </c>
      <c r="G40" s="0" t="n">
        <f aca="false">C40</f>
        <v>15</v>
      </c>
      <c r="H40" s="0" t="n">
        <v>3</v>
      </c>
      <c r="I40" s="0" t="n">
        <v>3</v>
      </c>
    </row>
    <row collapsed="false" customFormat="false" customHeight="true" hidden="false" ht="13.3" outlineLevel="0" r="41">
      <c r="A41" s="0" t="n">
        <v>40</v>
      </c>
      <c r="B41" s="0" t="str">
        <f aca="false">"V_"&amp;C41</f>
        <v>V_104</v>
      </c>
      <c r="C41" s="0" t="n">
        <f aca="false">manual_input!F15</f>
        <v>104</v>
      </c>
      <c r="D41" s="0" t="n">
        <v>10</v>
      </c>
      <c r="E41" s="0" t="n">
        <v>4</v>
      </c>
      <c r="F41" s="0" t="n">
        <v>1</v>
      </c>
      <c r="G41" s="0" t="n">
        <f aca="false">C41</f>
        <v>104</v>
      </c>
      <c r="H41" s="0" t="n">
        <v>3</v>
      </c>
      <c r="I41" s="0" t="n">
        <v>3</v>
      </c>
    </row>
    <row collapsed="false" customFormat="false" customHeight="true" hidden="false" ht="13.3" outlineLevel="0" r="42">
      <c r="A42" s="0" t="n">
        <v>41</v>
      </c>
      <c r="B42" s="0" t="str">
        <f aca="false">"V_"&amp;C42</f>
        <v>V_4</v>
      </c>
      <c r="C42" s="0" t="n">
        <f aca="false">manual_input!G6</f>
        <v>4</v>
      </c>
      <c r="D42" s="0" t="n">
        <v>1</v>
      </c>
      <c r="E42" s="0" t="n">
        <v>5</v>
      </c>
      <c r="F42" s="0" t="n">
        <v>1</v>
      </c>
      <c r="G42" s="0" t="n">
        <f aca="false">C42</f>
        <v>4</v>
      </c>
      <c r="H42" s="0" t="n">
        <v>1</v>
      </c>
      <c r="I42" s="0" t="n">
        <v>1</v>
      </c>
    </row>
    <row collapsed="false" customFormat="false" customHeight="true" hidden="false" ht="13.3" outlineLevel="0" r="43">
      <c r="A43" s="0" t="n">
        <v>42</v>
      </c>
      <c r="B43" s="0" t="str">
        <f aca="false">"V_"&amp;C43</f>
        <v>V_64</v>
      </c>
      <c r="C43" s="0" t="n">
        <f aca="false">manual_input!G7</f>
        <v>64</v>
      </c>
      <c r="D43" s="0" t="n">
        <v>2</v>
      </c>
      <c r="E43" s="0" t="n">
        <v>5</v>
      </c>
      <c r="F43" s="0" t="n">
        <v>1</v>
      </c>
      <c r="G43" s="0" t="n">
        <f aca="false">C43</f>
        <v>64</v>
      </c>
      <c r="H43" s="0" t="n">
        <v>1</v>
      </c>
      <c r="I43" s="0" t="n">
        <v>1</v>
      </c>
    </row>
    <row collapsed="false" customFormat="false" customHeight="true" hidden="false" ht="13.3" outlineLevel="0" r="44">
      <c r="A44" s="0" t="n">
        <v>43</v>
      </c>
      <c r="B44" s="0" t="str">
        <f aca="false">"V_"&amp;C44</f>
        <v>V_26</v>
      </c>
      <c r="C44" s="0" t="n">
        <f aca="false">manual_input!G8</f>
        <v>26</v>
      </c>
      <c r="D44" s="0" t="n">
        <v>3</v>
      </c>
      <c r="E44" s="0" t="n">
        <v>5</v>
      </c>
      <c r="F44" s="0" t="n">
        <v>1</v>
      </c>
      <c r="G44" s="0" t="n">
        <f aca="false">C44</f>
        <v>26</v>
      </c>
      <c r="H44" s="0" t="n">
        <v>1</v>
      </c>
      <c r="I44" s="0" t="n">
        <v>1</v>
      </c>
    </row>
    <row collapsed="false" customFormat="false" customHeight="true" hidden="false" ht="13.3" outlineLevel="0" r="45">
      <c r="A45" s="0" t="n">
        <v>44</v>
      </c>
      <c r="B45" s="0" t="str">
        <f aca="false">"V_"&amp;C45</f>
        <v>V_47</v>
      </c>
      <c r="C45" s="0" t="n">
        <f aca="false">manual_input!G9</f>
        <v>47</v>
      </c>
      <c r="D45" s="0" t="n">
        <v>4</v>
      </c>
      <c r="E45" s="0" t="n">
        <v>5</v>
      </c>
      <c r="F45" s="0" t="n">
        <v>1</v>
      </c>
      <c r="G45" s="0" t="n">
        <f aca="false">C45</f>
        <v>47</v>
      </c>
      <c r="H45" s="0" t="n">
        <v>2</v>
      </c>
      <c r="I45" s="0" t="n">
        <v>2</v>
      </c>
    </row>
    <row collapsed="false" customFormat="false" customHeight="true" hidden="false" ht="13.3" outlineLevel="0" r="46">
      <c r="A46" s="0" t="n">
        <v>45</v>
      </c>
      <c r="B46" s="0" t="str">
        <f aca="false">"V_"&amp;C46</f>
        <v>V_23</v>
      </c>
      <c r="C46" s="0" t="n">
        <f aca="false">manual_input!G10</f>
        <v>23</v>
      </c>
      <c r="D46" s="0" t="n">
        <v>5</v>
      </c>
      <c r="E46" s="0" t="n">
        <v>5</v>
      </c>
      <c r="F46" s="0" t="n">
        <v>1</v>
      </c>
      <c r="G46" s="0" t="n">
        <f aca="false">C46</f>
        <v>23</v>
      </c>
      <c r="H46" s="0" t="n">
        <v>2</v>
      </c>
      <c r="I46" s="0" t="n">
        <v>2</v>
      </c>
    </row>
    <row collapsed="false" customFormat="false" customHeight="true" hidden="false" ht="13.3" outlineLevel="0" r="47">
      <c r="A47" s="0" t="n">
        <v>46</v>
      </c>
      <c r="B47" s="0" t="str">
        <f aca="false">"V_"&amp;C47</f>
        <v>V_93</v>
      </c>
      <c r="C47" s="0" t="n">
        <f aca="false">manual_input!G11</f>
        <v>93</v>
      </c>
      <c r="D47" s="0" t="n">
        <v>6</v>
      </c>
      <c r="E47" s="0" t="n">
        <v>5</v>
      </c>
      <c r="F47" s="0" t="n">
        <v>1</v>
      </c>
      <c r="G47" s="0" t="n">
        <f aca="false">C47</f>
        <v>93</v>
      </c>
      <c r="H47" s="0" t="n">
        <v>2</v>
      </c>
      <c r="I47" s="0" t="n">
        <v>2</v>
      </c>
    </row>
    <row collapsed="false" customFormat="false" customHeight="true" hidden="false" ht="13.3" outlineLevel="0" r="48">
      <c r="A48" s="0" t="n">
        <v>47</v>
      </c>
      <c r="B48" s="0" t="str">
        <f aca="false">"V_"&amp;C48</f>
        <v>V_30</v>
      </c>
      <c r="C48" s="0" t="n">
        <f aca="false">manual_input!G12</f>
        <v>30</v>
      </c>
      <c r="D48" s="0" t="n">
        <v>7</v>
      </c>
      <c r="E48" s="0" t="n">
        <v>5</v>
      </c>
      <c r="F48" s="0" t="n">
        <v>1</v>
      </c>
      <c r="G48" s="0" t="n">
        <f aca="false">C48</f>
        <v>30</v>
      </c>
      <c r="H48" s="0" t="n">
        <v>2</v>
      </c>
      <c r="I48" s="0" t="n">
        <v>2</v>
      </c>
    </row>
    <row collapsed="false" customFormat="false" customHeight="true" hidden="false" ht="13.3" outlineLevel="0" r="49">
      <c r="A49" s="0" t="n">
        <v>48</v>
      </c>
      <c r="B49" s="0" t="str">
        <f aca="false">"V_"&amp;C49</f>
        <v>V_16</v>
      </c>
      <c r="C49" s="0" t="n">
        <f aca="false">manual_input!G13</f>
        <v>16</v>
      </c>
      <c r="D49" s="0" t="n">
        <v>8</v>
      </c>
      <c r="E49" s="0" t="n">
        <v>5</v>
      </c>
      <c r="F49" s="0" t="n">
        <v>1</v>
      </c>
      <c r="G49" s="0" t="n">
        <f aca="false">C49</f>
        <v>16</v>
      </c>
      <c r="H49" s="0" t="n">
        <v>3</v>
      </c>
      <c r="I49" s="0" t="n">
        <v>3</v>
      </c>
    </row>
    <row collapsed="false" customFormat="false" customHeight="true" hidden="false" ht="13.3" outlineLevel="0" r="50">
      <c r="A50" s="0" t="n">
        <v>49</v>
      </c>
      <c r="B50" s="0" t="str">
        <f aca="false">"V_"&amp;C50</f>
        <v>V_81</v>
      </c>
      <c r="C50" s="0" t="n">
        <f aca="false">manual_input!G14</f>
        <v>81</v>
      </c>
      <c r="D50" s="0" t="n">
        <v>9</v>
      </c>
      <c r="E50" s="0" t="n">
        <v>5</v>
      </c>
      <c r="F50" s="0" t="n">
        <v>1</v>
      </c>
      <c r="G50" s="0" t="n">
        <f aca="false">C50</f>
        <v>81</v>
      </c>
      <c r="H50" s="0" t="n">
        <v>3</v>
      </c>
      <c r="I50" s="0" t="n">
        <v>3</v>
      </c>
    </row>
    <row collapsed="false" customFormat="false" customHeight="true" hidden="false" ht="13.3" outlineLevel="0" r="51">
      <c r="A51" s="0" t="n">
        <v>50</v>
      </c>
      <c r="B51" s="0" t="str">
        <f aca="false">"V_"&amp;C51</f>
        <v>V_72</v>
      </c>
      <c r="C51" s="0" t="n">
        <f aca="false">manual_input!G15</f>
        <v>72</v>
      </c>
      <c r="D51" s="0" t="n">
        <v>10</v>
      </c>
      <c r="E51" s="0" t="n">
        <v>5</v>
      </c>
      <c r="F51" s="0" t="n">
        <v>1</v>
      </c>
      <c r="G51" s="0" t="n">
        <f aca="false">C51</f>
        <v>72</v>
      </c>
      <c r="H51" s="0" t="n">
        <v>3</v>
      </c>
      <c r="I51" s="0" t="n">
        <v>3</v>
      </c>
    </row>
    <row collapsed="false" customFormat="false" customHeight="true" hidden="false" ht="13.3" outlineLevel="0" r="52">
      <c r="A52" s="0" t="n">
        <v>51</v>
      </c>
      <c r="B52" s="0" t="str">
        <f aca="false">"V_"&amp;C52</f>
        <v>V_40</v>
      </c>
      <c r="C52" s="16" t="n">
        <f aca="false">manual_input!H6</f>
        <v>40</v>
      </c>
      <c r="D52" s="0" t="n">
        <v>1</v>
      </c>
      <c r="E52" s="0" t="n">
        <v>6</v>
      </c>
      <c r="F52" s="0" t="n">
        <v>1</v>
      </c>
      <c r="G52" s="0" t="n">
        <f aca="false">C52</f>
        <v>40</v>
      </c>
      <c r="H52" s="0" t="n">
        <v>1</v>
      </c>
      <c r="I52" s="0" t="n">
        <v>1</v>
      </c>
    </row>
    <row collapsed="false" customFormat="false" customHeight="true" hidden="false" ht="13.3" outlineLevel="0" r="53">
      <c r="A53" s="0" t="n">
        <v>52</v>
      </c>
      <c r="B53" s="0" t="str">
        <f aca="false">"V_"&amp;C53</f>
        <v>V_94</v>
      </c>
      <c r="C53" s="16" t="n">
        <f aca="false">manual_input!H7</f>
        <v>94</v>
      </c>
      <c r="D53" s="0" t="n">
        <v>2</v>
      </c>
      <c r="E53" s="0" t="n">
        <v>6</v>
      </c>
      <c r="F53" s="0" t="n">
        <v>1</v>
      </c>
      <c r="G53" s="0" t="n">
        <f aca="false">C53</f>
        <v>94</v>
      </c>
      <c r="H53" s="0" t="n">
        <v>1</v>
      </c>
      <c r="I53" s="0" t="n">
        <v>1</v>
      </c>
    </row>
    <row collapsed="false" customFormat="false" customHeight="true" hidden="false" ht="13.3" outlineLevel="0" r="54">
      <c r="A54" s="0" t="n">
        <v>53</v>
      </c>
      <c r="B54" s="0" t="str">
        <f aca="false">"V_"&amp;C54</f>
        <v>V_56</v>
      </c>
      <c r="C54" s="16" t="n">
        <f aca="false">manual_input!H8</f>
        <v>56</v>
      </c>
      <c r="D54" s="0" t="n">
        <v>3</v>
      </c>
      <c r="E54" s="0" t="n">
        <v>6</v>
      </c>
      <c r="F54" s="0" t="n">
        <v>1</v>
      </c>
      <c r="G54" s="0" t="n">
        <f aca="false">C54</f>
        <v>56</v>
      </c>
      <c r="H54" s="0" t="n">
        <v>1</v>
      </c>
      <c r="I54" s="0" t="n">
        <v>1</v>
      </c>
    </row>
    <row collapsed="false" customFormat="false" customHeight="true" hidden="false" ht="13.3" outlineLevel="0" r="55">
      <c r="A55" s="0" t="n">
        <v>54</v>
      </c>
      <c r="B55" s="0" t="str">
        <f aca="false">"V_"&amp;C55</f>
        <v>V_7</v>
      </c>
      <c r="C55" s="16" t="n">
        <f aca="false">manual_input!H9</f>
        <v>7</v>
      </c>
      <c r="D55" s="0" t="n">
        <v>4</v>
      </c>
      <c r="E55" s="0" t="n">
        <v>6</v>
      </c>
      <c r="F55" s="0" t="n">
        <v>1</v>
      </c>
      <c r="G55" s="0" t="n">
        <f aca="false">C55</f>
        <v>7</v>
      </c>
      <c r="H55" s="0" t="n">
        <v>2</v>
      </c>
      <c r="I55" s="0" t="n">
        <v>2</v>
      </c>
    </row>
    <row collapsed="false" customFormat="false" customHeight="true" hidden="false" ht="13.3" outlineLevel="0" r="56">
      <c r="A56" s="0" t="n">
        <v>55</v>
      </c>
      <c r="B56" s="0" t="str">
        <f aca="false">"V_"&amp;C56</f>
        <v>V_8</v>
      </c>
      <c r="C56" s="16" t="n">
        <f aca="false">manual_input!H10</f>
        <v>8</v>
      </c>
      <c r="D56" s="0" t="n">
        <v>5</v>
      </c>
      <c r="E56" s="0" t="n">
        <v>6</v>
      </c>
      <c r="F56" s="0" t="n">
        <v>1</v>
      </c>
      <c r="G56" s="0" t="n">
        <f aca="false">C56</f>
        <v>8</v>
      </c>
      <c r="H56" s="0" t="n">
        <v>2</v>
      </c>
      <c r="I56" s="0" t="n">
        <v>2</v>
      </c>
    </row>
    <row collapsed="false" customFormat="false" customHeight="true" hidden="false" ht="13.3" outlineLevel="0" r="57">
      <c r="A57" s="0" t="n">
        <v>56</v>
      </c>
      <c r="B57" s="0" t="str">
        <f aca="false">"V_"&amp;C57</f>
        <v>V_55</v>
      </c>
      <c r="C57" s="16" t="n">
        <f aca="false">manual_input!H11</f>
        <v>55</v>
      </c>
      <c r="D57" s="0" t="n">
        <v>6</v>
      </c>
      <c r="E57" s="0" t="n">
        <v>6</v>
      </c>
      <c r="F57" s="0" t="n">
        <v>1</v>
      </c>
      <c r="G57" s="0" t="n">
        <f aca="false">C57</f>
        <v>55</v>
      </c>
      <c r="H57" s="0" t="n">
        <v>2</v>
      </c>
      <c r="I57" s="0" t="n">
        <v>2</v>
      </c>
    </row>
    <row collapsed="false" customFormat="false" customHeight="true" hidden="false" ht="13.3" outlineLevel="0" r="58">
      <c r="A58" s="0" t="n">
        <v>57</v>
      </c>
      <c r="B58" s="0" t="str">
        <f aca="false">"V_"&amp;C58</f>
        <v>V_84</v>
      </c>
      <c r="C58" s="16" t="n">
        <f aca="false">manual_input!H12</f>
        <v>84</v>
      </c>
      <c r="D58" s="0" t="n">
        <v>7</v>
      </c>
      <c r="E58" s="0" t="n">
        <v>6</v>
      </c>
      <c r="F58" s="0" t="n">
        <v>1</v>
      </c>
      <c r="G58" s="0" t="n">
        <f aca="false">C58</f>
        <v>84</v>
      </c>
      <c r="H58" s="0" t="n">
        <v>2</v>
      </c>
      <c r="I58" s="0" t="n">
        <v>2</v>
      </c>
    </row>
    <row collapsed="false" customFormat="false" customHeight="true" hidden="false" ht="13.3" outlineLevel="0" r="59">
      <c r="A59" s="0" t="n">
        <v>58</v>
      </c>
      <c r="B59" s="0" t="str">
        <f aca="false">"V_"&amp;C59</f>
        <v>V_2</v>
      </c>
      <c r="C59" s="16" t="n">
        <f aca="false">manual_input!H13</f>
        <v>2</v>
      </c>
      <c r="D59" s="0" t="n">
        <v>8</v>
      </c>
      <c r="E59" s="0" t="n">
        <v>6</v>
      </c>
      <c r="F59" s="0" t="n">
        <v>1</v>
      </c>
      <c r="G59" s="0" t="n">
        <f aca="false">C59</f>
        <v>2</v>
      </c>
      <c r="H59" s="0" t="n">
        <v>3</v>
      </c>
      <c r="I59" s="0" t="n">
        <v>3</v>
      </c>
    </row>
    <row collapsed="false" customFormat="false" customHeight="true" hidden="false" ht="13.3" outlineLevel="0" r="60">
      <c r="A60" s="0" t="n">
        <v>59</v>
      </c>
      <c r="B60" s="0" t="str">
        <f aca="false">"V_"&amp;C60</f>
        <v>V_110</v>
      </c>
      <c r="C60" s="16" t="n">
        <f aca="false">manual_input!H14</f>
        <v>110</v>
      </c>
      <c r="D60" s="0" t="n">
        <v>9</v>
      </c>
      <c r="E60" s="0" t="n">
        <v>6</v>
      </c>
      <c r="F60" s="0" t="n">
        <v>1</v>
      </c>
      <c r="G60" s="0" t="n">
        <f aca="false">C60</f>
        <v>110</v>
      </c>
      <c r="H60" s="0" t="n">
        <v>3</v>
      </c>
      <c r="I60" s="0" t="n">
        <v>3</v>
      </c>
    </row>
    <row collapsed="false" customFormat="false" customHeight="true" hidden="false" ht="13.3" outlineLevel="0" r="61">
      <c r="A61" s="0" t="n">
        <v>60</v>
      </c>
      <c r="B61" s="0" t="str">
        <f aca="false">"V_"&amp;C61</f>
        <v>V_5</v>
      </c>
      <c r="C61" s="16" t="n">
        <f aca="false">manual_input!H15</f>
        <v>5</v>
      </c>
      <c r="D61" s="0" t="n">
        <v>10</v>
      </c>
      <c r="E61" s="0" t="n">
        <v>6</v>
      </c>
      <c r="F61" s="0" t="n">
        <v>1</v>
      </c>
      <c r="G61" s="0" t="n">
        <f aca="false">C61</f>
        <v>5</v>
      </c>
      <c r="H61" s="0" t="n">
        <v>3</v>
      </c>
      <c r="I61" s="0" t="n">
        <v>3</v>
      </c>
    </row>
    <row collapsed="false" customFormat="false" customHeight="true" hidden="false" ht="13.3" outlineLevel="0" r="62">
      <c r="A62" s="0" t="n">
        <v>61</v>
      </c>
      <c r="B62" s="0" t="str">
        <f aca="false">"V_"&amp;C62</f>
        <v>V_51</v>
      </c>
      <c r="C62" s="0" t="n">
        <f aca="false">manual_input!I6</f>
        <v>51</v>
      </c>
      <c r="D62" s="0" t="n">
        <v>1</v>
      </c>
      <c r="E62" s="0" t="n">
        <v>7</v>
      </c>
      <c r="F62" s="0" t="n">
        <v>1</v>
      </c>
      <c r="G62" s="0" t="n">
        <f aca="false">C62</f>
        <v>51</v>
      </c>
      <c r="H62" s="0" t="n">
        <v>1</v>
      </c>
      <c r="I62" s="0" t="n">
        <v>1</v>
      </c>
    </row>
    <row collapsed="false" customFormat="false" customHeight="true" hidden="false" ht="13.3" outlineLevel="0" r="63">
      <c r="A63" s="0" t="n">
        <v>62</v>
      </c>
      <c r="B63" s="0" t="str">
        <f aca="false">"V_"&amp;C63</f>
        <v>V_24</v>
      </c>
      <c r="C63" s="0" t="n">
        <f aca="false">manual_input!I7</f>
        <v>24</v>
      </c>
      <c r="D63" s="0" t="n">
        <v>2</v>
      </c>
      <c r="E63" s="0" t="n">
        <v>7</v>
      </c>
      <c r="F63" s="0" t="n">
        <v>1</v>
      </c>
      <c r="G63" s="0" t="n">
        <f aca="false">C63</f>
        <v>24</v>
      </c>
      <c r="H63" s="0" t="n">
        <v>1</v>
      </c>
      <c r="I63" s="0" t="n">
        <v>1</v>
      </c>
    </row>
    <row collapsed="false" customFormat="false" customHeight="true" hidden="false" ht="13.3" outlineLevel="0" r="64">
      <c r="A64" s="0" t="n">
        <v>63</v>
      </c>
      <c r="B64" s="0" t="str">
        <f aca="false">"V_"&amp;C64</f>
        <v>V_109</v>
      </c>
      <c r="C64" s="0" t="n">
        <f aca="false">manual_input!I8</f>
        <v>109</v>
      </c>
      <c r="D64" s="0" t="n">
        <v>3</v>
      </c>
      <c r="E64" s="0" t="n">
        <v>7</v>
      </c>
      <c r="F64" s="0" t="n">
        <v>1</v>
      </c>
      <c r="G64" s="0" t="n">
        <f aca="false">C64</f>
        <v>109</v>
      </c>
      <c r="H64" s="0" t="n">
        <v>1</v>
      </c>
      <c r="I64" s="0" t="n">
        <v>1</v>
      </c>
    </row>
    <row collapsed="false" customFormat="false" customHeight="true" hidden="false" ht="13.3" outlineLevel="0" r="65">
      <c r="A65" s="0" t="n">
        <v>64</v>
      </c>
      <c r="B65" s="0" t="str">
        <f aca="false">"V_"&amp;C65</f>
        <v>V_76</v>
      </c>
      <c r="C65" s="0" t="n">
        <f aca="false">manual_input!I9</f>
        <v>76</v>
      </c>
      <c r="D65" s="0" t="n">
        <v>4</v>
      </c>
      <c r="E65" s="0" t="n">
        <v>7</v>
      </c>
      <c r="F65" s="0" t="n">
        <v>1</v>
      </c>
      <c r="G65" s="0" t="n">
        <f aca="false">C65</f>
        <v>76</v>
      </c>
      <c r="H65" s="0" t="n">
        <v>2</v>
      </c>
      <c r="I65" s="0" t="n">
        <v>2</v>
      </c>
    </row>
    <row collapsed="false" customFormat="false" customHeight="true" hidden="false" ht="13.3" outlineLevel="0" r="66">
      <c r="A66" s="0" t="n">
        <v>65</v>
      </c>
      <c r="B66" s="0" t="str">
        <f aca="false">"V_"&amp;C66</f>
        <v>V_32</v>
      </c>
      <c r="C66" s="0" t="n">
        <f aca="false">manual_input!I10</f>
        <v>32</v>
      </c>
      <c r="D66" s="0" t="n">
        <v>5</v>
      </c>
      <c r="E66" s="0" t="n">
        <v>7</v>
      </c>
      <c r="F66" s="0" t="n">
        <v>1</v>
      </c>
      <c r="G66" s="0" t="n">
        <f aca="false">C66</f>
        <v>32</v>
      </c>
      <c r="H66" s="0" t="n">
        <v>2</v>
      </c>
      <c r="I66" s="0" t="n">
        <v>2</v>
      </c>
    </row>
    <row collapsed="false" customFormat="false" customHeight="true" hidden="false" ht="13.3" outlineLevel="0" r="67">
      <c r="A67" s="0" t="n">
        <v>66</v>
      </c>
      <c r="B67" s="0" t="str">
        <f aca="false">"V_"&amp;C67</f>
        <v>V_89</v>
      </c>
      <c r="C67" s="0" t="n">
        <f aca="false">manual_input!I11</f>
        <v>89</v>
      </c>
      <c r="D67" s="0" t="n">
        <v>6</v>
      </c>
      <c r="E67" s="0" t="n">
        <v>7</v>
      </c>
      <c r="F67" s="0" t="n">
        <v>1</v>
      </c>
      <c r="G67" s="0" t="n">
        <f aca="false">C67</f>
        <v>89</v>
      </c>
      <c r="H67" s="0" t="n">
        <v>2</v>
      </c>
      <c r="I67" s="0" t="n">
        <v>2</v>
      </c>
    </row>
    <row collapsed="false" customFormat="false" customHeight="true" hidden="false" ht="13.3" outlineLevel="0" r="68">
      <c r="A68" s="0" t="n">
        <v>67</v>
      </c>
      <c r="B68" s="0" t="str">
        <f aca="false">"V_"&amp;C68</f>
        <v>V_91</v>
      </c>
      <c r="C68" s="0" t="n">
        <f aca="false">manual_input!I12</f>
        <v>91</v>
      </c>
      <c r="D68" s="0" t="n">
        <v>7</v>
      </c>
      <c r="E68" s="0" t="n">
        <v>7</v>
      </c>
      <c r="F68" s="0" t="n">
        <v>1</v>
      </c>
      <c r="G68" s="0" t="n">
        <f aca="false">C68</f>
        <v>91</v>
      </c>
      <c r="H68" s="0" t="n">
        <v>2</v>
      </c>
      <c r="I68" s="0" t="n">
        <v>2</v>
      </c>
    </row>
    <row collapsed="false" customFormat="false" customHeight="true" hidden="false" ht="13.3" outlineLevel="0" r="69">
      <c r="A69" s="0" t="n">
        <v>68</v>
      </c>
      <c r="B69" s="0" t="str">
        <f aca="false">"V_"&amp;C69</f>
        <v>V_100</v>
      </c>
      <c r="C69" s="0" t="n">
        <f aca="false">manual_input!I13</f>
        <v>100</v>
      </c>
      <c r="D69" s="0" t="n">
        <v>8</v>
      </c>
      <c r="E69" s="0" t="n">
        <v>7</v>
      </c>
      <c r="F69" s="0" t="n">
        <v>1</v>
      </c>
      <c r="G69" s="0" t="n">
        <f aca="false">C69</f>
        <v>100</v>
      </c>
      <c r="H69" s="0" t="n">
        <v>3</v>
      </c>
      <c r="I69" s="0" t="n">
        <v>3</v>
      </c>
    </row>
    <row collapsed="false" customFormat="false" customHeight="true" hidden="false" ht="13.3" outlineLevel="0" r="70">
      <c r="A70" s="0" t="n">
        <v>69</v>
      </c>
      <c r="B70" s="0" t="str">
        <f aca="false">"V_"&amp;C70</f>
        <v>V_87</v>
      </c>
      <c r="C70" s="0" t="n">
        <f aca="false">manual_input!I14</f>
        <v>87</v>
      </c>
      <c r="D70" s="0" t="n">
        <v>9</v>
      </c>
      <c r="E70" s="0" t="n">
        <v>7</v>
      </c>
      <c r="F70" s="0" t="n">
        <v>1</v>
      </c>
      <c r="G70" s="0" t="n">
        <f aca="false">C70</f>
        <v>87</v>
      </c>
      <c r="H70" s="0" t="n">
        <v>3</v>
      </c>
      <c r="I70" s="0" t="n">
        <v>3</v>
      </c>
    </row>
    <row collapsed="false" customFormat="false" customHeight="true" hidden="false" ht="13.3" outlineLevel="0" r="71">
      <c r="A71" s="0" t="n">
        <v>70</v>
      </c>
      <c r="B71" s="0" t="str">
        <f aca="false">"V_"&amp;C71</f>
        <v>V_69</v>
      </c>
      <c r="C71" s="0" t="n">
        <f aca="false">manual_input!I15</f>
        <v>69</v>
      </c>
      <c r="D71" s="0" t="n">
        <v>10</v>
      </c>
      <c r="E71" s="0" t="n">
        <v>7</v>
      </c>
      <c r="F71" s="0" t="n">
        <v>1</v>
      </c>
      <c r="G71" s="0" t="n">
        <f aca="false">C71</f>
        <v>69</v>
      </c>
      <c r="H71" s="0" t="n">
        <v>3</v>
      </c>
      <c r="I71" s="0" t="n">
        <v>3</v>
      </c>
    </row>
    <row collapsed="false" customFormat="false" customHeight="true" hidden="false" ht="13.3" outlineLevel="0" r="72">
      <c r="A72" s="0" t="n">
        <v>71</v>
      </c>
      <c r="B72" s="0" t="str">
        <f aca="false">"V_"&amp;C72</f>
        <v>V_18</v>
      </c>
      <c r="C72" s="0" t="n">
        <f aca="false">manual_input!J6</f>
        <v>18</v>
      </c>
      <c r="D72" s="0" t="n">
        <v>1</v>
      </c>
      <c r="E72" s="0" t="n">
        <v>8</v>
      </c>
      <c r="F72" s="0" t="n">
        <v>1</v>
      </c>
      <c r="G72" s="0" t="n">
        <f aca="false">C72</f>
        <v>18</v>
      </c>
      <c r="H72" s="0" t="n">
        <v>1</v>
      </c>
      <c r="I72" s="0" t="n">
        <v>1</v>
      </c>
    </row>
    <row collapsed="false" customFormat="false" customHeight="true" hidden="false" ht="13.3" outlineLevel="0" r="73">
      <c r="A73" s="0" t="n">
        <v>72</v>
      </c>
      <c r="B73" s="0" t="str">
        <f aca="false">"V_"&amp;C73</f>
        <v>V_110</v>
      </c>
      <c r="C73" s="0" t="n">
        <f aca="false">manual_input!J7</f>
        <v>110</v>
      </c>
      <c r="D73" s="0" t="n">
        <v>2</v>
      </c>
      <c r="E73" s="0" t="n">
        <v>8</v>
      </c>
      <c r="F73" s="0" t="n">
        <v>1</v>
      </c>
      <c r="G73" s="0" t="n">
        <f aca="false">C73</f>
        <v>110</v>
      </c>
      <c r="H73" s="0" t="n">
        <v>1</v>
      </c>
      <c r="I73" s="0" t="n">
        <v>1</v>
      </c>
    </row>
    <row collapsed="false" customFormat="false" customHeight="true" hidden="false" ht="13.3" outlineLevel="0" r="74">
      <c r="A74" s="0" t="n">
        <v>73</v>
      </c>
      <c r="B74" s="0" t="str">
        <f aca="false">"V_"&amp;C74</f>
        <v>V_39</v>
      </c>
      <c r="C74" s="0" t="n">
        <f aca="false">manual_input!J8</f>
        <v>39</v>
      </c>
      <c r="D74" s="0" t="n">
        <v>3</v>
      </c>
      <c r="E74" s="0" t="n">
        <v>8</v>
      </c>
      <c r="F74" s="0" t="n">
        <v>1</v>
      </c>
      <c r="G74" s="0" t="n">
        <f aca="false">C74</f>
        <v>39</v>
      </c>
      <c r="H74" s="0" t="n">
        <v>1</v>
      </c>
      <c r="I74" s="0" t="n">
        <v>1</v>
      </c>
    </row>
    <row collapsed="false" customFormat="false" customHeight="true" hidden="false" ht="13.3" outlineLevel="0" r="75">
      <c r="A75" s="0" t="n">
        <v>74</v>
      </c>
      <c r="B75" s="0" t="str">
        <f aca="false">"V_"&amp;C75</f>
        <v>V_31</v>
      </c>
      <c r="C75" s="0" t="n">
        <f aca="false">manual_input!J9</f>
        <v>31</v>
      </c>
      <c r="D75" s="0" t="n">
        <v>4</v>
      </c>
      <c r="E75" s="0" t="n">
        <v>8</v>
      </c>
      <c r="F75" s="0" t="n">
        <v>1</v>
      </c>
      <c r="G75" s="0" t="n">
        <f aca="false">C75</f>
        <v>31</v>
      </c>
      <c r="H75" s="0" t="n">
        <v>2</v>
      </c>
      <c r="I75" s="0" t="n">
        <v>2</v>
      </c>
    </row>
    <row collapsed="false" customFormat="false" customHeight="true" hidden="false" ht="13.3" outlineLevel="0" r="76">
      <c r="A76" s="0" t="n">
        <v>75</v>
      </c>
      <c r="B76" s="0" t="str">
        <f aca="false">"V_"&amp;C76</f>
        <v>V_70</v>
      </c>
      <c r="C76" s="0" t="n">
        <f aca="false">manual_input!J10</f>
        <v>70</v>
      </c>
      <c r="D76" s="0" t="n">
        <v>5</v>
      </c>
      <c r="E76" s="0" t="n">
        <v>8</v>
      </c>
      <c r="F76" s="0" t="n">
        <v>1</v>
      </c>
      <c r="G76" s="0" t="n">
        <f aca="false">C76</f>
        <v>70</v>
      </c>
      <c r="H76" s="0" t="n">
        <v>2</v>
      </c>
      <c r="I76" s="0" t="n">
        <v>2</v>
      </c>
    </row>
    <row collapsed="false" customFormat="false" customHeight="true" hidden="false" ht="13.3" outlineLevel="0" r="77">
      <c r="A77" s="0" t="n">
        <v>76</v>
      </c>
      <c r="B77" s="0" t="str">
        <f aca="false">"V_"&amp;C77</f>
        <v>V_45</v>
      </c>
      <c r="C77" s="0" t="n">
        <f aca="false">manual_input!J11</f>
        <v>45</v>
      </c>
      <c r="D77" s="0" t="n">
        <v>6</v>
      </c>
      <c r="E77" s="0" t="n">
        <v>8</v>
      </c>
      <c r="F77" s="0" t="n">
        <v>1</v>
      </c>
      <c r="G77" s="0" t="n">
        <f aca="false">C77</f>
        <v>45</v>
      </c>
      <c r="H77" s="0" t="n">
        <v>2</v>
      </c>
      <c r="I77" s="0" t="n">
        <v>2</v>
      </c>
    </row>
    <row collapsed="false" customFormat="false" customHeight="true" hidden="false" ht="13.3" outlineLevel="0" r="78">
      <c r="A78" s="0" t="n">
        <v>77</v>
      </c>
      <c r="B78" s="0" t="str">
        <f aca="false">"V_"&amp;C78</f>
        <v>V_109</v>
      </c>
      <c r="C78" s="0" t="n">
        <f aca="false">manual_input!J12</f>
        <v>109</v>
      </c>
      <c r="D78" s="0" t="n">
        <v>7</v>
      </c>
      <c r="E78" s="0" t="n">
        <v>8</v>
      </c>
      <c r="F78" s="0" t="n">
        <v>1</v>
      </c>
      <c r="G78" s="0" t="n">
        <f aca="false">C78</f>
        <v>109</v>
      </c>
      <c r="H78" s="0" t="n">
        <v>2</v>
      </c>
      <c r="I78" s="0" t="n">
        <v>2</v>
      </c>
    </row>
    <row collapsed="false" customFormat="false" customHeight="true" hidden="false" ht="13.3" outlineLevel="0" r="79">
      <c r="A79" s="0" t="n">
        <v>78</v>
      </c>
      <c r="B79" s="0" t="str">
        <f aca="false">"V_"&amp;C79</f>
        <v>V_73</v>
      </c>
      <c r="C79" s="0" t="n">
        <f aca="false">manual_input!J13</f>
        <v>73</v>
      </c>
      <c r="D79" s="0" t="n">
        <v>8</v>
      </c>
      <c r="E79" s="0" t="n">
        <v>8</v>
      </c>
      <c r="F79" s="0" t="n">
        <v>1</v>
      </c>
      <c r="G79" s="0" t="n">
        <f aca="false">C79</f>
        <v>73</v>
      </c>
      <c r="H79" s="0" t="n">
        <v>3</v>
      </c>
      <c r="I79" s="0" t="n">
        <v>3</v>
      </c>
    </row>
    <row collapsed="false" customFormat="false" customHeight="true" hidden="false" ht="13.3" outlineLevel="0" r="80">
      <c r="A80" s="0" t="n">
        <v>79</v>
      </c>
      <c r="B80" s="0" t="str">
        <f aca="false">"V_"&amp;C80</f>
        <v>V_53</v>
      </c>
      <c r="C80" s="0" t="n">
        <f aca="false">manual_input!J14</f>
        <v>53</v>
      </c>
      <c r="D80" s="0" t="n">
        <v>9</v>
      </c>
      <c r="E80" s="0" t="n">
        <v>8</v>
      </c>
      <c r="F80" s="0" t="n">
        <v>1</v>
      </c>
      <c r="G80" s="0" t="n">
        <f aca="false">C80</f>
        <v>53</v>
      </c>
      <c r="H80" s="0" t="n">
        <v>3</v>
      </c>
      <c r="I80" s="0" t="n">
        <v>3</v>
      </c>
    </row>
    <row collapsed="false" customFormat="false" customHeight="true" hidden="false" ht="13.3" outlineLevel="0" r="81">
      <c r="A81" s="0" t="n">
        <v>80</v>
      </c>
      <c r="B81" s="0" t="str">
        <f aca="false">"V_"&amp;C81</f>
        <v>V_42</v>
      </c>
      <c r="C81" s="0" t="n">
        <f aca="false">manual_input!J15</f>
        <v>42</v>
      </c>
      <c r="D81" s="0" t="n">
        <v>10</v>
      </c>
      <c r="E81" s="0" t="n">
        <v>8</v>
      </c>
      <c r="F81" s="0" t="n">
        <v>1</v>
      </c>
      <c r="G81" s="0" t="n">
        <f aca="false">C81</f>
        <v>42</v>
      </c>
      <c r="H81" s="0" t="n">
        <v>3</v>
      </c>
      <c r="I81" s="0" t="n">
        <v>3</v>
      </c>
    </row>
    <row collapsed="false" customFormat="false" customHeight="true" hidden="false" ht="13.3" outlineLevel="0" r="82">
      <c r="A82" s="0" t="n">
        <v>81</v>
      </c>
      <c r="B82" s="0" t="str">
        <f aca="false">"V_"&amp;C82</f>
        <v>V_58</v>
      </c>
      <c r="C82" s="0" t="n">
        <f aca="false">manual_input!K6</f>
        <v>58</v>
      </c>
      <c r="D82" s="0" t="n">
        <v>1</v>
      </c>
      <c r="E82" s="0" t="n">
        <v>9</v>
      </c>
      <c r="F82" s="0" t="n">
        <v>1</v>
      </c>
      <c r="G82" s="0" t="n">
        <f aca="false">C82</f>
        <v>58</v>
      </c>
      <c r="H82" s="0" t="n">
        <v>1</v>
      </c>
      <c r="I82" s="0" t="n">
        <v>1</v>
      </c>
    </row>
    <row collapsed="false" customFormat="false" customHeight="true" hidden="false" ht="13.3" outlineLevel="0" r="83">
      <c r="A83" s="0" t="n">
        <v>82</v>
      </c>
      <c r="B83" s="0" t="str">
        <f aca="false">"V_"&amp;C83</f>
        <v>V_49</v>
      </c>
      <c r="C83" s="0" t="n">
        <f aca="false">manual_input!K7</f>
        <v>49</v>
      </c>
      <c r="D83" s="0" t="n">
        <v>2</v>
      </c>
      <c r="E83" s="0" t="n">
        <v>9</v>
      </c>
      <c r="F83" s="0" t="n">
        <v>1</v>
      </c>
      <c r="G83" s="0" t="n">
        <f aca="false">C83</f>
        <v>49</v>
      </c>
      <c r="H83" s="0" t="n">
        <v>1</v>
      </c>
      <c r="I83" s="0" t="n">
        <v>1</v>
      </c>
    </row>
    <row collapsed="false" customFormat="false" customHeight="true" hidden="false" ht="13.3" outlineLevel="0" r="84">
      <c r="A84" s="0" t="n">
        <v>83</v>
      </c>
      <c r="B84" s="0" t="str">
        <f aca="false">"V_"&amp;C84</f>
        <v>V_96</v>
      </c>
      <c r="C84" s="0" t="n">
        <f aca="false">manual_input!K8</f>
        <v>96</v>
      </c>
      <c r="D84" s="0" t="n">
        <v>3</v>
      </c>
      <c r="E84" s="0" t="n">
        <v>9</v>
      </c>
      <c r="F84" s="0" t="n">
        <v>1</v>
      </c>
      <c r="G84" s="0" t="n">
        <f aca="false">C84</f>
        <v>96</v>
      </c>
      <c r="H84" s="0" t="n">
        <v>1</v>
      </c>
      <c r="I84" s="0" t="n">
        <v>1</v>
      </c>
    </row>
    <row collapsed="false" customFormat="false" customHeight="true" hidden="false" ht="13.3" outlineLevel="0" r="85">
      <c r="A85" s="0" t="n">
        <v>84</v>
      </c>
      <c r="B85" s="0" t="str">
        <f aca="false">"V_"&amp;C85</f>
        <v>V_97</v>
      </c>
      <c r="C85" s="0" t="n">
        <f aca="false">manual_input!K9</f>
        <v>97</v>
      </c>
      <c r="D85" s="0" t="n">
        <v>4</v>
      </c>
      <c r="E85" s="0" t="n">
        <v>9</v>
      </c>
      <c r="F85" s="0" t="n">
        <v>1</v>
      </c>
      <c r="G85" s="0" t="n">
        <f aca="false">C85</f>
        <v>97</v>
      </c>
      <c r="H85" s="0" t="n">
        <v>2</v>
      </c>
      <c r="I85" s="0" t="n">
        <v>2</v>
      </c>
    </row>
    <row collapsed="false" customFormat="false" customHeight="true" hidden="false" ht="13.3" outlineLevel="0" r="86">
      <c r="A86" s="0" t="n">
        <v>85</v>
      </c>
      <c r="B86" s="0" t="str">
        <f aca="false">"V_"&amp;C86</f>
        <v>V_29</v>
      </c>
      <c r="C86" s="0" t="n">
        <f aca="false">manual_input!K10</f>
        <v>29</v>
      </c>
      <c r="D86" s="0" t="n">
        <v>5</v>
      </c>
      <c r="E86" s="0" t="n">
        <v>9</v>
      </c>
      <c r="F86" s="0" t="n">
        <v>1</v>
      </c>
      <c r="G86" s="0" t="n">
        <f aca="false">C86</f>
        <v>29</v>
      </c>
      <c r="H86" s="0" t="n">
        <v>2</v>
      </c>
      <c r="I86" s="0" t="n">
        <v>2</v>
      </c>
    </row>
    <row collapsed="false" customFormat="false" customHeight="true" hidden="false" ht="13.3" outlineLevel="0" r="87">
      <c r="A87" s="0" t="n">
        <v>86</v>
      </c>
      <c r="B87" s="0" t="str">
        <f aca="false">"V_"&amp;C87</f>
        <v>V_14</v>
      </c>
      <c r="C87" s="0" t="n">
        <f aca="false">manual_input!K11</f>
        <v>14</v>
      </c>
      <c r="D87" s="0" t="n">
        <v>6</v>
      </c>
      <c r="E87" s="0" t="n">
        <v>9</v>
      </c>
      <c r="F87" s="0" t="n">
        <v>1</v>
      </c>
      <c r="G87" s="0" t="n">
        <f aca="false">C87</f>
        <v>14</v>
      </c>
      <c r="H87" s="0" t="n">
        <v>2</v>
      </c>
      <c r="I87" s="0" t="n">
        <v>2</v>
      </c>
    </row>
    <row collapsed="false" customFormat="false" customHeight="true" hidden="false" ht="13.3" outlineLevel="0" r="88">
      <c r="A88" s="0" t="n">
        <v>87</v>
      </c>
      <c r="B88" s="0" t="str">
        <f aca="false">"V_"&amp;C88</f>
        <v>V_71</v>
      </c>
      <c r="C88" s="0" t="n">
        <f aca="false">manual_input!K12</f>
        <v>71</v>
      </c>
      <c r="D88" s="0" t="n">
        <v>7</v>
      </c>
      <c r="E88" s="0" t="n">
        <v>9</v>
      </c>
      <c r="F88" s="0" t="n">
        <v>1</v>
      </c>
      <c r="G88" s="0" t="n">
        <f aca="false">C88</f>
        <v>71</v>
      </c>
      <c r="H88" s="0" t="n">
        <v>2</v>
      </c>
      <c r="I88" s="0" t="n">
        <v>2</v>
      </c>
    </row>
    <row collapsed="false" customFormat="false" customHeight="true" hidden="false" ht="13.3" outlineLevel="0" r="89">
      <c r="A89" s="0" t="n">
        <v>88</v>
      </c>
      <c r="B89" s="0" t="str">
        <f aca="false">"V_"&amp;C89</f>
        <v>V_11</v>
      </c>
      <c r="C89" s="0" t="n">
        <f aca="false">manual_input!K13</f>
        <v>11</v>
      </c>
      <c r="D89" s="0" t="n">
        <v>8</v>
      </c>
      <c r="E89" s="0" t="n">
        <v>9</v>
      </c>
      <c r="F89" s="0" t="n">
        <v>1</v>
      </c>
      <c r="G89" s="0" t="n">
        <f aca="false">C89</f>
        <v>11</v>
      </c>
      <c r="H89" s="0" t="n">
        <v>3</v>
      </c>
      <c r="I89" s="0" t="n">
        <v>3</v>
      </c>
    </row>
    <row collapsed="false" customFormat="false" customHeight="true" hidden="false" ht="13.3" outlineLevel="0" r="90">
      <c r="A90" s="0" t="n">
        <v>89</v>
      </c>
      <c r="B90" s="0" t="str">
        <f aca="false">"V_"&amp;C90</f>
        <v>V_66</v>
      </c>
      <c r="C90" s="0" t="n">
        <f aca="false">manual_input!K14</f>
        <v>66</v>
      </c>
      <c r="D90" s="0" t="n">
        <v>9</v>
      </c>
      <c r="E90" s="0" t="n">
        <v>9</v>
      </c>
      <c r="F90" s="0" t="n">
        <v>1</v>
      </c>
      <c r="G90" s="0" t="n">
        <f aca="false">C90</f>
        <v>66</v>
      </c>
      <c r="H90" s="0" t="n">
        <v>3</v>
      </c>
      <c r="I90" s="0" t="n">
        <v>3</v>
      </c>
    </row>
    <row collapsed="false" customFormat="false" customHeight="true" hidden="false" ht="13.3" outlineLevel="0" r="91">
      <c r="A91" s="0" t="n">
        <v>90</v>
      </c>
      <c r="B91" s="0" t="str">
        <f aca="false">"V_"&amp;C91</f>
        <v>V_79</v>
      </c>
      <c r="C91" s="0" t="n">
        <f aca="false">manual_input!K15</f>
        <v>79</v>
      </c>
      <c r="D91" s="0" t="n">
        <v>10</v>
      </c>
      <c r="E91" s="0" t="n">
        <v>9</v>
      </c>
      <c r="F91" s="0" t="n">
        <v>1</v>
      </c>
      <c r="G91" s="0" t="n">
        <f aca="false">C91</f>
        <v>79</v>
      </c>
      <c r="H91" s="0" t="n">
        <v>3</v>
      </c>
      <c r="I91" s="0" t="n">
        <v>3</v>
      </c>
    </row>
    <row collapsed="false" customFormat="false" customHeight="true" hidden="false" ht="13.3" outlineLevel="0" r="92">
      <c r="A92" s="0" t="n">
        <v>91</v>
      </c>
      <c r="B92" s="0" t="str">
        <f aca="false">"V_"&amp;C92</f>
        <v>V_101</v>
      </c>
      <c r="C92" s="0" t="n">
        <f aca="false">manual_input!L6</f>
        <v>101</v>
      </c>
      <c r="D92" s="0" t="n">
        <v>1</v>
      </c>
      <c r="E92" s="0" t="n">
        <v>10</v>
      </c>
      <c r="F92" s="0" t="n">
        <v>1</v>
      </c>
      <c r="G92" s="0" t="n">
        <f aca="false">C92</f>
        <v>101</v>
      </c>
      <c r="H92" s="0" t="n">
        <v>1</v>
      </c>
      <c r="I92" s="0" t="n">
        <v>1</v>
      </c>
    </row>
    <row collapsed="false" customFormat="false" customHeight="true" hidden="false" ht="13.3" outlineLevel="0" r="93">
      <c r="A93" s="0" t="n">
        <v>92</v>
      </c>
      <c r="B93" s="0" t="str">
        <f aca="false">"V_"&amp;C93</f>
        <v>V_110</v>
      </c>
      <c r="C93" s="0" t="n">
        <f aca="false">manual_input!L7</f>
        <v>110</v>
      </c>
      <c r="D93" s="0" t="n">
        <v>2</v>
      </c>
      <c r="E93" s="0" t="n">
        <v>10</v>
      </c>
      <c r="F93" s="0" t="n">
        <v>1</v>
      </c>
      <c r="G93" s="0" t="n">
        <f aca="false">C93</f>
        <v>110</v>
      </c>
      <c r="H93" s="0" t="n">
        <v>1</v>
      </c>
      <c r="I93" s="0" t="n">
        <v>1</v>
      </c>
    </row>
    <row collapsed="false" customFormat="false" customHeight="true" hidden="false" ht="13.3" outlineLevel="0" r="94">
      <c r="A94" s="0" t="n">
        <v>93</v>
      </c>
      <c r="B94" s="0" t="str">
        <f aca="false">"V_"&amp;C94</f>
        <v>V_63</v>
      </c>
      <c r="C94" s="0" t="n">
        <f aca="false">manual_input!L8</f>
        <v>63</v>
      </c>
      <c r="D94" s="0" t="n">
        <v>3</v>
      </c>
      <c r="E94" s="0" t="n">
        <v>10</v>
      </c>
      <c r="F94" s="0" t="n">
        <v>1</v>
      </c>
      <c r="G94" s="0" t="n">
        <f aca="false">C94</f>
        <v>63</v>
      </c>
      <c r="H94" s="0" t="n">
        <v>1</v>
      </c>
      <c r="I94" s="0" t="n">
        <v>1</v>
      </c>
    </row>
    <row collapsed="false" customFormat="false" customHeight="true" hidden="false" ht="13.3" outlineLevel="0" r="95">
      <c r="A95" s="0" t="n">
        <v>94</v>
      </c>
      <c r="B95" s="0" t="str">
        <f aca="false">"V_"&amp;C95</f>
        <v>V_90</v>
      </c>
      <c r="C95" s="0" t="n">
        <f aca="false">manual_input!L9</f>
        <v>90</v>
      </c>
      <c r="D95" s="0" t="n">
        <v>4</v>
      </c>
      <c r="E95" s="0" t="n">
        <v>10</v>
      </c>
      <c r="F95" s="0" t="n">
        <v>1</v>
      </c>
      <c r="G95" s="0" t="n">
        <f aca="false">C95</f>
        <v>90</v>
      </c>
      <c r="H95" s="0" t="n">
        <v>2</v>
      </c>
      <c r="I95" s="0" t="n">
        <v>2</v>
      </c>
    </row>
    <row collapsed="false" customFormat="false" customHeight="true" hidden="false" ht="13.3" outlineLevel="0" r="96">
      <c r="A96" s="0" t="n">
        <v>95</v>
      </c>
      <c r="B96" s="0" t="str">
        <f aca="false">"V_"&amp;C96</f>
        <v>V_60</v>
      </c>
      <c r="C96" s="0" t="n">
        <f aca="false">manual_input!L10</f>
        <v>60</v>
      </c>
      <c r="D96" s="0" t="n">
        <v>5</v>
      </c>
      <c r="E96" s="0" t="n">
        <v>10</v>
      </c>
      <c r="F96" s="0" t="n">
        <v>1</v>
      </c>
      <c r="G96" s="0" t="n">
        <f aca="false">C96</f>
        <v>60</v>
      </c>
      <c r="H96" s="0" t="n">
        <v>2</v>
      </c>
      <c r="I96" s="0" t="n">
        <v>2</v>
      </c>
    </row>
    <row collapsed="false" customFormat="false" customHeight="true" hidden="false" ht="13.3" outlineLevel="0" r="97">
      <c r="A97" s="0" t="n">
        <v>96</v>
      </c>
      <c r="B97" s="0" t="str">
        <f aca="false">"V_"&amp;C97</f>
        <v>V_92</v>
      </c>
      <c r="C97" s="0" t="n">
        <f aca="false">manual_input!L11</f>
        <v>92</v>
      </c>
      <c r="D97" s="0" t="n">
        <v>6</v>
      </c>
      <c r="E97" s="0" t="n">
        <v>10</v>
      </c>
      <c r="F97" s="0" t="n">
        <v>1</v>
      </c>
      <c r="G97" s="0" t="n">
        <f aca="false">C97</f>
        <v>92</v>
      </c>
      <c r="H97" s="0" t="n">
        <v>2</v>
      </c>
      <c r="I97" s="0" t="n">
        <v>2</v>
      </c>
    </row>
    <row collapsed="false" customFormat="false" customHeight="true" hidden="false" ht="13.3" outlineLevel="0" r="98">
      <c r="A98" s="0" t="n">
        <v>97</v>
      </c>
      <c r="B98" s="0" t="str">
        <f aca="false">"V_"&amp;C98</f>
        <v>V_6</v>
      </c>
      <c r="C98" s="0" t="n">
        <f aca="false">manual_input!L12</f>
        <v>6</v>
      </c>
      <c r="D98" s="0" t="n">
        <v>7</v>
      </c>
      <c r="E98" s="0" t="n">
        <v>10</v>
      </c>
      <c r="F98" s="0" t="n">
        <v>1</v>
      </c>
      <c r="G98" s="0" t="n">
        <f aca="false">C98</f>
        <v>6</v>
      </c>
      <c r="H98" s="0" t="n">
        <v>2</v>
      </c>
      <c r="I98" s="0" t="n">
        <v>2</v>
      </c>
    </row>
    <row collapsed="false" customFormat="false" customHeight="true" hidden="false" ht="13.3" outlineLevel="0" r="99">
      <c r="A99" s="0" t="n">
        <v>98</v>
      </c>
      <c r="B99" s="0" t="str">
        <f aca="false">"V_"&amp;C99</f>
        <v>V_109</v>
      </c>
      <c r="C99" s="0" t="n">
        <f aca="false">manual_input!L13</f>
        <v>109</v>
      </c>
      <c r="D99" s="0" t="n">
        <v>8</v>
      </c>
      <c r="E99" s="0" t="n">
        <v>10</v>
      </c>
      <c r="F99" s="0" t="n">
        <v>1</v>
      </c>
      <c r="G99" s="0" t="n">
        <f aca="false">C99</f>
        <v>109</v>
      </c>
      <c r="H99" s="0" t="n">
        <v>3</v>
      </c>
      <c r="I99" s="0" t="n">
        <v>3</v>
      </c>
    </row>
    <row collapsed="false" customFormat="false" customHeight="true" hidden="false" ht="13.3" outlineLevel="0" r="100">
      <c r="A100" s="0" t="n">
        <v>99</v>
      </c>
      <c r="B100" s="0" t="str">
        <f aca="false">"V_"&amp;C100</f>
        <v>V_65</v>
      </c>
      <c r="C100" s="0" t="n">
        <f aca="false">manual_input!L14</f>
        <v>65</v>
      </c>
      <c r="D100" s="0" t="n">
        <v>9</v>
      </c>
      <c r="E100" s="0" t="n">
        <v>10</v>
      </c>
      <c r="F100" s="0" t="n">
        <v>1</v>
      </c>
      <c r="G100" s="0" t="n">
        <f aca="false">C100</f>
        <v>65</v>
      </c>
      <c r="H100" s="0" t="n">
        <v>3</v>
      </c>
      <c r="I100" s="0" t="n">
        <v>3</v>
      </c>
    </row>
    <row collapsed="false" customFormat="false" customHeight="true" hidden="false" ht="13.3" outlineLevel="0" r="101">
      <c r="A101" s="0" t="n">
        <v>100</v>
      </c>
      <c r="B101" s="0" t="str">
        <f aca="false">"V_"&amp;C101</f>
        <v>V_57</v>
      </c>
      <c r="C101" s="0" t="n">
        <f aca="false">manual_input!L15</f>
        <v>57</v>
      </c>
      <c r="D101" s="0" t="n">
        <v>10</v>
      </c>
      <c r="E101" s="0" t="n">
        <v>10</v>
      </c>
      <c r="F101" s="0" t="n">
        <v>1</v>
      </c>
      <c r="G101" s="0" t="n">
        <f aca="false">C101</f>
        <v>57</v>
      </c>
      <c r="H101" s="0" t="n">
        <v>3</v>
      </c>
      <c r="I101" s="0" t="n">
        <v>3</v>
      </c>
    </row>
    <row collapsed="false" customFormat="false" customHeight="true" hidden="false" ht="13.3" outlineLevel="0" r="102">
      <c r="A102" s="0" t="n">
        <v>101</v>
      </c>
      <c r="B102" s="0" t="str">
        <f aca="false">"V_"&amp;C102</f>
        <v>V_25</v>
      </c>
      <c r="C102" s="0" t="n">
        <f aca="false">manual_input!M6</f>
        <v>25</v>
      </c>
      <c r="D102" s="0" t="n">
        <v>1</v>
      </c>
      <c r="E102" s="0" t="n">
        <v>11</v>
      </c>
      <c r="F102" s="0" t="n">
        <v>1</v>
      </c>
      <c r="G102" s="0" t="n">
        <f aca="false">C102</f>
        <v>25</v>
      </c>
      <c r="H102" s="0" t="n">
        <v>1</v>
      </c>
      <c r="I102" s="0" t="n">
        <v>1</v>
      </c>
    </row>
    <row collapsed="false" customFormat="false" customHeight="true" hidden="false" ht="13.3" outlineLevel="0" r="103">
      <c r="A103" s="0" t="n">
        <v>102</v>
      </c>
      <c r="B103" s="0" t="str">
        <f aca="false">"V_"&amp;C103</f>
        <v>V_109</v>
      </c>
      <c r="C103" s="0" t="n">
        <f aca="false">manual_input!M7</f>
        <v>109</v>
      </c>
      <c r="D103" s="0" t="n">
        <v>2</v>
      </c>
      <c r="E103" s="0" t="n">
        <v>11</v>
      </c>
      <c r="F103" s="0" t="n">
        <v>1</v>
      </c>
      <c r="G103" s="0" t="n">
        <f aca="false">C103</f>
        <v>109</v>
      </c>
      <c r="H103" s="0" t="n">
        <v>1</v>
      </c>
      <c r="I103" s="0" t="n">
        <v>1</v>
      </c>
    </row>
    <row collapsed="false" customFormat="false" customHeight="true" hidden="false" ht="13.3" outlineLevel="0" r="104">
      <c r="A104" s="0" t="n">
        <v>103</v>
      </c>
      <c r="B104" s="0" t="str">
        <f aca="false">"V_"&amp;C104</f>
        <v>V_59</v>
      </c>
      <c r="C104" s="0" t="n">
        <f aca="false">manual_input!M8</f>
        <v>59</v>
      </c>
      <c r="D104" s="0" t="n">
        <v>3</v>
      </c>
      <c r="E104" s="0" t="n">
        <v>11</v>
      </c>
      <c r="F104" s="0" t="n">
        <v>1</v>
      </c>
      <c r="G104" s="0" t="n">
        <f aca="false">C104</f>
        <v>59</v>
      </c>
      <c r="H104" s="0" t="n">
        <v>1</v>
      </c>
      <c r="I104" s="0" t="n">
        <v>1</v>
      </c>
    </row>
    <row collapsed="false" customFormat="false" customHeight="true" hidden="false" ht="13.3" outlineLevel="0" r="105">
      <c r="A105" s="0" t="n">
        <v>104</v>
      </c>
      <c r="B105" s="0" t="str">
        <f aca="false">"V_"&amp;C105</f>
        <v>V_48</v>
      </c>
      <c r="C105" s="0" t="n">
        <f aca="false">manual_input!M9</f>
        <v>48</v>
      </c>
      <c r="D105" s="0" t="n">
        <v>4</v>
      </c>
      <c r="E105" s="0" t="n">
        <v>11</v>
      </c>
      <c r="F105" s="0" t="n">
        <v>1</v>
      </c>
      <c r="G105" s="0" t="n">
        <f aca="false">C105</f>
        <v>48</v>
      </c>
      <c r="H105" s="0" t="n">
        <v>2</v>
      </c>
      <c r="I105" s="0" t="n">
        <v>2</v>
      </c>
    </row>
    <row collapsed="false" customFormat="false" customHeight="true" hidden="false" ht="13.3" outlineLevel="0" r="106">
      <c r="A106" s="0" t="n">
        <v>105</v>
      </c>
      <c r="B106" s="0" t="str">
        <f aca="false">"V_"&amp;C106</f>
        <v>V_102</v>
      </c>
      <c r="C106" s="0" t="n">
        <f aca="false">manual_input!M10</f>
        <v>102</v>
      </c>
      <c r="D106" s="0" t="n">
        <v>5</v>
      </c>
      <c r="E106" s="0" t="n">
        <v>11</v>
      </c>
      <c r="F106" s="0" t="n">
        <v>1</v>
      </c>
      <c r="G106" s="0" t="n">
        <f aca="false">C106</f>
        <v>102</v>
      </c>
      <c r="H106" s="0" t="n">
        <v>2</v>
      </c>
      <c r="I106" s="0" t="n">
        <v>2</v>
      </c>
    </row>
    <row collapsed="false" customFormat="false" customHeight="true" hidden="false" ht="13.3" outlineLevel="0" r="107">
      <c r="A107" s="0" t="n">
        <v>106</v>
      </c>
      <c r="B107" s="0" t="str">
        <f aca="false">"V_"&amp;C107</f>
        <v>V_10</v>
      </c>
      <c r="C107" s="0" t="n">
        <f aca="false">manual_input!M11</f>
        <v>10</v>
      </c>
      <c r="D107" s="0" t="n">
        <v>6</v>
      </c>
      <c r="E107" s="0" t="n">
        <v>11</v>
      </c>
      <c r="F107" s="0" t="n">
        <v>1</v>
      </c>
      <c r="G107" s="0" t="n">
        <f aca="false">C107</f>
        <v>10</v>
      </c>
      <c r="H107" s="0" t="n">
        <v>2</v>
      </c>
      <c r="I107" s="0" t="n">
        <v>2</v>
      </c>
    </row>
    <row collapsed="false" customFormat="false" customHeight="true" hidden="false" ht="13.3" outlineLevel="0" r="108">
      <c r="A108" s="0" t="n">
        <v>107</v>
      </c>
      <c r="B108" s="0" t="str">
        <f aca="false">"V_"&amp;C108</f>
        <v>V_28</v>
      </c>
      <c r="C108" s="0" t="n">
        <f aca="false">manual_input!M12</f>
        <v>28</v>
      </c>
      <c r="D108" s="0" t="n">
        <v>7</v>
      </c>
      <c r="E108" s="0" t="n">
        <v>11</v>
      </c>
      <c r="F108" s="0" t="n">
        <v>1</v>
      </c>
      <c r="G108" s="0" t="n">
        <f aca="false">C108</f>
        <v>28</v>
      </c>
      <c r="H108" s="0" t="n">
        <v>2</v>
      </c>
      <c r="I108" s="0" t="n">
        <v>2</v>
      </c>
    </row>
    <row collapsed="false" customFormat="false" customHeight="true" hidden="false" ht="13.3" outlineLevel="0" r="109">
      <c r="A109" s="0" t="n">
        <v>108</v>
      </c>
      <c r="B109" s="0" t="str">
        <f aca="false">"V_"&amp;C109</f>
        <v>V_12</v>
      </c>
      <c r="C109" s="0" t="n">
        <f aca="false">manual_input!M13</f>
        <v>12</v>
      </c>
      <c r="D109" s="0" t="n">
        <v>8</v>
      </c>
      <c r="E109" s="0" t="n">
        <v>11</v>
      </c>
      <c r="F109" s="0" t="n">
        <v>1</v>
      </c>
      <c r="G109" s="0" t="n">
        <f aca="false">C109</f>
        <v>12</v>
      </c>
      <c r="H109" s="0" t="n">
        <v>3</v>
      </c>
      <c r="I109" s="0" t="n">
        <v>3</v>
      </c>
    </row>
    <row collapsed="false" customFormat="false" customHeight="true" hidden="false" ht="13.3" outlineLevel="0" r="110">
      <c r="A110" s="0" t="n">
        <v>109</v>
      </c>
      <c r="B110" s="0" t="str">
        <f aca="false">"V_"&amp;C110</f>
        <v>V_68</v>
      </c>
      <c r="C110" s="0" t="n">
        <f aca="false">manual_input!M14</f>
        <v>68</v>
      </c>
      <c r="D110" s="0" t="n">
        <v>9</v>
      </c>
      <c r="E110" s="0" t="n">
        <v>11</v>
      </c>
      <c r="F110" s="0" t="n">
        <v>1</v>
      </c>
      <c r="G110" s="0" t="n">
        <f aca="false">C110</f>
        <v>68</v>
      </c>
      <c r="H110" s="0" t="n">
        <v>3</v>
      </c>
      <c r="I110" s="0" t="n">
        <v>3</v>
      </c>
    </row>
    <row collapsed="false" customFormat="false" customHeight="true" hidden="false" ht="13.3" outlineLevel="0" r="111">
      <c r="A111" s="0" t="n">
        <v>110</v>
      </c>
      <c r="B111" s="0" t="str">
        <f aca="false">"V_"&amp;C111</f>
        <v>V_88</v>
      </c>
      <c r="C111" s="0" t="n">
        <f aca="false">manual_input!M15</f>
        <v>88</v>
      </c>
      <c r="D111" s="0" t="n">
        <v>10</v>
      </c>
      <c r="E111" s="0" t="n">
        <v>11</v>
      </c>
      <c r="F111" s="0" t="n">
        <v>1</v>
      </c>
      <c r="G111" s="0" t="n">
        <f aca="false">C111</f>
        <v>88</v>
      </c>
      <c r="H111" s="0" t="n">
        <v>3</v>
      </c>
      <c r="I111" s="0" t="n">
        <v>3</v>
      </c>
    </row>
    <row collapsed="false" customFormat="false" customHeight="true" hidden="false" ht="13.3" outlineLevel="0" r="112">
      <c r="A112" s="0" t="n">
        <v>111</v>
      </c>
      <c r="B112" s="0" t="str">
        <f aca="false">"V_"&amp;C112</f>
        <v>V_43</v>
      </c>
      <c r="C112" s="0" t="n">
        <f aca="false">manual_input!N6</f>
        <v>43</v>
      </c>
      <c r="D112" s="0" t="n">
        <v>1</v>
      </c>
      <c r="E112" s="0" t="n">
        <v>12</v>
      </c>
      <c r="F112" s="0" t="n">
        <v>1</v>
      </c>
      <c r="G112" s="0" t="n">
        <f aca="false">C112</f>
        <v>43</v>
      </c>
      <c r="H112" s="0" t="n">
        <v>1</v>
      </c>
      <c r="I112" s="0" t="n">
        <v>1</v>
      </c>
    </row>
    <row collapsed="false" customFormat="false" customHeight="true" hidden="false" ht="13.3" outlineLevel="0" r="113">
      <c r="A113" s="0" t="n">
        <v>112</v>
      </c>
      <c r="B113" s="0" t="str">
        <f aca="false">"V_"&amp;C113</f>
        <v>V_44</v>
      </c>
      <c r="C113" s="0" t="n">
        <f aca="false">manual_input!N7</f>
        <v>44</v>
      </c>
      <c r="D113" s="0" t="n">
        <v>2</v>
      </c>
      <c r="E113" s="0" t="n">
        <v>12</v>
      </c>
      <c r="F113" s="0" t="n">
        <v>1</v>
      </c>
      <c r="G113" s="0" t="n">
        <f aca="false">C113</f>
        <v>44</v>
      </c>
      <c r="H113" s="0" t="n">
        <v>1</v>
      </c>
      <c r="I113" s="0" t="n">
        <v>1</v>
      </c>
    </row>
    <row collapsed="false" customFormat="false" customHeight="true" hidden="false" ht="13.3" outlineLevel="0" r="114">
      <c r="A114" s="0" t="n">
        <v>113</v>
      </c>
      <c r="B114" s="0" t="str">
        <f aca="false">"V_"&amp;C114</f>
        <v>V_83</v>
      </c>
      <c r="C114" s="0" t="n">
        <f aca="false">manual_input!N8</f>
        <v>83</v>
      </c>
      <c r="D114" s="0" t="n">
        <v>3</v>
      </c>
      <c r="E114" s="0" t="n">
        <v>12</v>
      </c>
      <c r="F114" s="0" t="n">
        <v>1</v>
      </c>
      <c r="G114" s="0" t="n">
        <f aca="false">C114</f>
        <v>83</v>
      </c>
      <c r="H114" s="0" t="n">
        <v>1</v>
      </c>
      <c r="I114" s="0" t="n">
        <v>1</v>
      </c>
    </row>
    <row collapsed="false" customFormat="false" customHeight="true" hidden="false" ht="13.3" outlineLevel="0" r="115">
      <c r="A115" s="0" t="n">
        <v>114</v>
      </c>
      <c r="B115" s="0" t="str">
        <f aca="false">"V_"&amp;C115</f>
        <v>V_54</v>
      </c>
      <c r="C115" s="0" t="n">
        <f aca="false">manual_input!N9</f>
        <v>54</v>
      </c>
      <c r="D115" s="0" t="n">
        <v>4</v>
      </c>
      <c r="E115" s="0" t="n">
        <v>12</v>
      </c>
      <c r="F115" s="0" t="n">
        <v>1</v>
      </c>
      <c r="G115" s="0" t="n">
        <f aca="false">C115</f>
        <v>54</v>
      </c>
      <c r="H115" s="0" t="n">
        <v>2</v>
      </c>
      <c r="I115" s="0" t="n">
        <v>2</v>
      </c>
    </row>
    <row collapsed="false" customFormat="false" customHeight="true" hidden="false" ht="13.3" outlineLevel="0" r="116">
      <c r="A116" s="0" t="n">
        <v>115</v>
      </c>
      <c r="B116" s="0" t="str">
        <f aca="false">"V_"&amp;C116</f>
        <v>V_74</v>
      </c>
      <c r="C116" s="0" t="n">
        <f aca="false">manual_input!N10</f>
        <v>74</v>
      </c>
      <c r="D116" s="0" t="n">
        <v>5</v>
      </c>
      <c r="E116" s="0" t="n">
        <v>12</v>
      </c>
      <c r="F116" s="0" t="n">
        <v>1</v>
      </c>
      <c r="G116" s="0" t="n">
        <f aca="false">C116</f>
        <v>74</v>
      </c>
      <c r="H116" s="0" t="n">
        <v>2</v>
      </c>
      <c r="I116" s="0" t="n">
        <v>2</v>
      </c>
    </row>
    <row collapsed="false" customFormat="false" customHeight="true" hidden="false" ht="13.3" outlineLevel="0" r="117">
      <c r="A117" s="0" t="n">
        <v>116</v>
      </c>
      <c r="B117" s="0" t="str">
        <f aca="false">"V_"&amp;C117</f>
        <v>V_62</v>
      </c>
      <c r="C117" s="0" t="n">
        <f aca="false">manual_input!N11</f>
        <v>62</v>
      </c>
      <c r="D117" s="0" t="n">
        <v>6</v>
      </c>
      <c r="E117" s="0" t="n">
        <v>12</v>
      </c>
      <c r="F117" s="0" t="n">
        <v>1</v>
      </c>
      <c r="G117" s="0" t="n">
        <f aca="false">C117</f>
        <v>62</v>
      </c>
      <c r="H117" s="0" t="n">
        <v>2</v>
      </c>
      <c r="I117" s="0" t="n">
        <v>2</v>
      </c>
    </row>
    <row collapsed="false" customFormat="false" customHeight="true" hidden="false" ht="13.3" outlineLevel="0" r="118">
      <c r="A118" s="0" t="n">
        <v>117</v>
      </c>
      <c r="B118" s="0" t="str">
        <f aca="false">"V_"&amp;C118</f>
        <v>V_85</v>
      </c>
      <c r="C118" s="0" t="n">
        <f aca="false">manual_input!N12</f>
        <v>85</v>
      </c>
      <c r="D118" s="0" t="n">
        <v>7</v>
      </c>
      <c r="E118" s="0" t="n">
        <v>12</v>
      </c>
      <c r="F118" s="0" t="n">
        <v>1</v>
      </c>
      <c r="G118" s="0" t="n">
        <f aca="false">C118</f>
        <v>85</v>
      </c>
      <c r="H118" s="0" t="n">
        <v>2</v>
      </c>
      <c r="I118" s="0" t="n">
        <v>2</v>
      </c>
    </row>
    <row collapsed="false" customFormat="false" customHeight="true" hidden="false" ht="13.3" outlineLevel="0" r="119">
      <c r="A119" s="0" t="n">
        <v>118</v>
      </c>
      <c r="B119" s="0" t="str">
        <f aca="false">"V_"&amp;C119</f>
        <v>V_110</v>
      </c>
      <c r="C119" s="0" t="n">
        <f aca="false">manual_input!N13</f>
        <v>110</v>
      </c>
      <c r="D119" s="0" t="n">
        <v>8</v>
      </c>
      <c r="E119" s="0" t="n">
        <v>12</v>
      </c>
      <c r="F119" s="0" t="n">
        <v>1</v>
      </c>
      <c r="G119" s="0" t="n">
        <f aca="false">C119</f>
        <v>110</v>
      </c>
      <c r="H119" s="0" t="n">
        <v>3</v>
      </c>
      <c r="I119" s="0" t="n">
        <v>3</v>
      </c>
    </row>
    <row collapsed="false" customFormat="false" customHeight="true" hidden="false" ht="13.3" outlineLevel="0" r="120">
      <c r="A120" s="0" t="n">
        <v>119</v>
      </c>
      <c r="B120" s="0" t="str">
        <f aca="false">"V_"&amp;C120</f>
        <v>V_103</v>
      </c>
      <c r="C120" s="0" t="n">
        <f aca="false">manual_input!N14</f>
        <v>103</v>
      </c>
      <c r="D120" s="0" t="n">
        <v>9</v>
      </c>
      <c r="E120" s="0" t="n">
        <v>12</v>
      </c>
      <c r="F120" s="0" t="n">
        <v>1</v>
      </c>
      <c r="G120" s="0" t="n">
        <f aca="false">C120</f>
        <v>103</v>
      </c>
      <c r="H120" s="0" t="n">
        <v>3</v>
      </c>
      <c r="I120" s="0" t="n">
        <v>3</v>
      </c>
    </row>
    <row collapsed="false" customFormat="false" customHeight="true" hidden="false" ht="13.3" outlineLevel="0" r="121">
      <c r="A121" s="0" t="n">
        <v>120</v>
      </c>
      <c r="B121" s="0" t="str">
        <f aca="false">"V_"&amp;C121</f>
        <v>V_19</v>
      </c>
      <c r="C121" s="0" t="n">
        <f aca="false">manual_input!N15</f>
        <v>19</v>
      </c>
      <c r="D121" s="0" t="n">
        <v>10</v>
      </c>
      <c r="E121" s="0" t="n">
        <v>12</v>
      </c>
      <c r="F121" s="0" t="n">
        <v>1</v>
      </c>
      <c r="G121" s="0" t="n">
        <f aca="false">C121</f>
        <v>19</v>
      </c>
      <c r="H121" s="0" t="n">
        <v>3</v>
      </c>
      <c r="I121" s="0" t="n">
        <v>3</v>
      </c>
    </row>
    <row collapsed="false" customFormat="false" customHeight="true" hidden="false" ht="13.3" outlineLevel="0" r="122">
      <c r="A122" s="0" t="n">
        <v>121</v>
      </c>
      <c r="B122" s="0" t="str">
        <f aca="false">"V_"&amp;C122</f>
        <v>V_47</v>
      </c>
      <c r="C122" s="0" t="n">
        <f aca="false">manual_input!P6</f>
        <v>47</v>
      </c>
      <c r="D122" s="0" t="n">
        <v>1</v>
      </c>
      <c r="E122" s="0" t="n">
        <v>13</v>
      </c>
      <c r="F122" s="0" t="n">
        <v>2</v>
      </c>
      <c r="G122" s="0" t="n">
        <f aca="false">C122</f>
        <v>47</v>
      </c>
      <c r="H122" s="0" t="n">
        <v>1</v>
      </c>
      <c r="I122" s="0" t="n">
        <v>4</v>
      </c>
    </row>
    <row collapsed="false" customFormat="false" customHeight="true" hidden="false" ht="13.3" outlineLevel="0" r="123">
      <c r="A123" s="0" t="n">
        <v>122</v>
      </c>
      <c r="B123" s="0" t="str">
        <f aca="false">"V_"&amp;C123</f>
        <v>V_39</v>
      </c>
      <c r="C123" s="0" t="n">
        <f aca="false">manual_input!P7</f>
        <v>39</v>
      </c>
      <c r="D123" s="0" t="n">
        <v>2</v>
      </c>
      <c r="E123" s="0" t="n">
        <v>13</v>
      </c>
      <c r="F123" s="0" t="n">
        <v>2</v>
      </c>
      <c r="G123" s="0" t="n">
        <f aca="false">C123</f>
        <v>39</v>
      </c>
      <c r="H123" s="0" t="n">
        <v>1</v>
      </c>
      <c r="I123" s="0" t="n">
        <v>4</v>
      </c>
    </row>
    <row collapsed="false" customFormat="false" customHeight="true" hidden="false" ht="13.3" outlineLevel="0" r="124">
      <c r="A124" s="0" t="n">
        <v>123</v>
      </c>
      <c r="B124" s="0" t="str">
        <f aca="false">"V_"&amp;C124</f>
        <v>V_54</v>
      </c>
      <c r="C124" s="0" t="n">
        <f aca="false">manual_input!P8</f>
        <v>54</v>
      </c>
      <c r="D124" s="0" t="n">
        <v>3</v>
      </c>
      <c r="E124" s="0" t="n">
        <v>13</v>
      </c>
      <c r="F124" s="0" t="n">
        <v>2</v>
      </c>
      <c r="G124" s="0" t="n">
        <f aca="false">C124</f>
        <v>54</v>
      </c>
      <c r="H124" s="0" t="n">
        <v>1</v>
      </c>
      <c r="I124" s="0" t="n">
        <v>4</v>
      </c>
    </row>
    <row collapsed="false" customFormat="false" customHeight="true" hidden="false" ht="13.3" outlineLevel="0" r="125">
      <c r="A125" s="0" t="n">
        <v>124</v>
      </c>
      <c r="B125" s="0" t="str">
        <f aca="false">"V_"&amp;C125</f>
        <v>V_32</v>
      </c>
      <c r="C125" s="0" t="n">
        <f aca="false">manual_input!P9</f>
        <v>32</v>
      </c>
      <c r="D125" s="0" t="n">
        <v>4</v>
      </c>
      <c r="E125" s="0" t="n">
        <v>13</v>
      </c>
      <c r="F125" s="0" t="n">
        <v>2</v>
      </c>
      <c r="G125" s="0" t="n">
        <f aca="false">C125</f>
        <v>32</v>
      </c>
      <c r="H125" s="0" t="n">
        <v>2</v>
      </c>
      <c r="I125" s="0" t="n">
        <v>5</v>
      </c>
    </row>
    <row collapsed="false" customFormat="false" customHeight="true" hidden="false" ht="13.3" outlineLevel="0" r="126">
      <c r="A126" s="0" t="n">
        <v>125</v>
      </c>
      <c r="B126" s="0" t="str">
        <f aca="false">"V_"&amp;C126</f>
        <v>V_10</v>
      </c>
      <c r="C126" s="0" t="n">
        <f aca="false">manual_input!P10</f>
        <v>10</v>
      </c>
      <c r="D126" s="0" t="n">
        <v>5</v>
      </c>
      <c r="E126" s="0" t="n">
        <v>13</v>
      </c>
      <c r="F126" s="0" t="n">
        <v>2</v>
      </c>
      <c r="G126" s="0" t="n">
        <f aca="false">C126</f>
        <v>10</v>
      </c>
      <c r="H126" s="0" t="n">
        <v>2</v>
      </c>
      <c r="I126" s="0" t="n">
        <v>5</v>
      </c>
    </row>
    <row collapsed="false" customFormat="false" customHeight="true" hidden="false" ht="13.3" outlineLevel="0" r="127">
      <c r="A127" s="0" t="n">
        <v>126</v>
      </c>
      <c r="B127" s="0" t="str">
        <f aca="false">"V_"&amp;C127</f>
        <v>V_3</v>
      </c>
      <c r="C127" s="0" t="n">
        <f aca="false">manual_input!P11</f>
        <v>3</v>
      </c>
      <c r="D127" s="0" t="n">
        <v>6</v>
      </c>
      <c r="E127" s="0" t="n">
        <v>13</v>
      </c>
      <c r="F127" s="0" t="n">
        <v>2</v>
      </c>
      <c r="G127" s="0" t="n">
        <f aca="false">C127</f>
        <v>3</v>
      </c>
      <c r="H127" s="0" t="n">
        <v>2</v>
      </c>
      <c r="I127" s="0" t="n">
        <v>5</v>
      </c>
    </row>
    <row collapsed="false" customFormat="false" customHeight="true" hidden="false" ht="13.3" outlineLevel="0" r="128">
      <c r="A128" s="0" t="n">
        <v>127</v>
      </c>
      <c r="B128" s="0" t="str">
        <f aca="false">"V_"&amp;C128</f>
        <v>V_109</v>
      </c>
      <c r="C128" s="0" t="n">
        <f aca="false">manual_input!P12</f>
        <v>109</v>
      </c>
      <c r="D128" s="0" t="n">
        <v>7</v>
      </c>
      <c r="E128" s="0" t="n">
        <v>13</v>
      </c>
      <c r="F128" s="0" t="n">
        <v>2</v>
      </c>
      <c r="G128" s="0" t="n">
        <f aca="false">C128</f>
        <v>109</v>
      </c>
      <c r="H128" s="0" t="n">
        <v>2</v>
      </c>
      <c r="I128" s="0" t="n">
        <v>5</v>
      </c>
    </row>
    <row collapsed="false" customFormat="false" customHeight="true" hidden="false" ht="13.3" outlineLevel="0" r="129">
      <c r="A129" s="0" t="n">
        <v>128</v>
      </c>
      <c r="B129" s="0" t="str">
        <f aca="false">"V_"&amp;C129</f>
        <v>V_40</v>
      </c>
      <c r="C129" s="0" t="n">
        <f aca="false">manual_input!P13</f>
        <v>40</v>
      </c>
      <c r="D129" s="0" t="n">
        <v>8</v>
      </c>
      <c r="E129" s="0" t="n">
        <v>13</v>
      </c>
      <c r="F129" s="0" t="n">
        <v>2</v>
      </c>
      <c r="G129" s="0" t="n">
        <f aca="false">C129</f>
        <v>40</v>
      </c>
      <c r="H129" s="0" t="n">
        <v>3</v>
      </c>
      <c r="I129" s="0" t="n">
        <v>6</v>
      </c>
    </row>
    <row collapsed="false" customFormat="false" customHeight="true" hidden="false" ht="13.3" outlineLevel="0" r="130">
      <c r="A130" s="0" t="n">
        <v>129</v>
      </c>
      <c r="B130" s="0" t="str">
        <f aca="false">"V_"&amp;C130</f>
        <v>V_17</v>
      </c>
      <c r="C130" s="0" t="n">
        <f aca="false">manual_input!P14</f>
        <v>17</v>
      </c>
      <c r="D130" s="0" t="n">
        <v>9</v>
      </c>
      <c r="E130" s="0" t="n">
        <v>13</v>
      </c>
      <c r="F130" s="0" t="n">
        <v>2</v>
      </c>
      <c r="G130" s="0" t="n">
        <f aca="false">C130</f>
        <v>17</v>
      </c>
      <c r="H130" s="0" t="n">
        <v>3</v>
      </c>
      <c r="I130" s="0" t="n">
        <v>6</v>
      </c>
    </row>
    <row collapsed="false" customFormat="false" customHeight="true" hidden="false" ht="13.3" outlineLevel="0" r="131">
      <c r="A131" s="0" t="n">
        <v>130</v>
      </c>
      <c r="B131" s="0" t="str">
        <f aca="false">"V_"&amp;C131</f>
        <v>V_63</v>
      </c>
      <c r="C131" s="0" t="n">
        <f aca="false">manual_input!P15</f>
        <v>63</v>
      </c>
      <c r="D131" s="0" t="n">
        <v>10</v>
      </c>
      <c r="E131" s="0" t="n">
        <v>13</v>
      </c>
      <c r="F131" s="0" t="n">
        <v>2</v>
      </c>
      <c r="G131" s="0" t="n">
        <f aca="false">C131</f>
        <v>63</v>
      </c>
      <c r="H131" s="0" t="n">
        <v>3</v>
      </c>
      <c r="I131" s="0" t="n">
        <v>6</v>
      </c>
    </row>
    <row collapsed="false" customFormat="false" customHeight="true" hidden="false" ht="13.3" outlineLevel="0" r="132">
      <c r="A132" s="0" t="n">
        <v>131</v>
      </c>
      <c r="B132" s="0" t="str">
        <f aca="false">"V_"&amp;C132</f>
        <v>V_33</v>
      </c>
      <c r="C132" s="0" t="n">
        <f aca="false">manual_input!Q6</f>
        <v>33</v>
      </c>
      <c r="D132" s="0" t="n">
        <v>1</v>
      </c>
      <c r="E132" s="0" t="n">
        <v>14</v>
      </c>
      <c r="F132" s="0" t="n">
        <v>2</v>
      </c>
      <c r="G132" s="0" t="n">
        <f aca="false">C132</f>
        <v>33</v>
      </c>
      <c r="H132" s="0" t="n">
        <v>1</v>
      </c>
      <c r="I132" s="0" t="n">
        <v>4</v>
      </c>
    </row>
    <row collapsed="false" customFormat="false" customHeight="true" hidden="false" ht="13.3" outlineLevel="0" r="133">
      <c r="A133" s="0" t="n">
        <v>132</v>
      </c>
      <c r="B133" s="0" t="str">
        <f aca="false">"V_"&amp;C133</f>
        <v>V_1</v>
      </c>
      <c r="C133" s="0" t="n">
        <f aca="false">manual_input!Q7</f>
        <v>1</v>
      </c>
      <c r="D133" s="0" t="n">
        <v>2</v>
      </c>
      <c r="E133" s="0" t="n">
        <v>14</v>
      </c>
      <c r="F133" s="0" t="n">
        <v>2</v>
      </c>
      <c r="G133" s="0" t="n">
        <f aca="false">C133</f>
        <v>1</v>
      </c>
      <c r="H133" s="0" t="n">
        <v>1</v>
      </c>
      <c r="I133" s="0" t="n">
        <v>4</v>
      </c>
    </row>
    <row collapsed="false" customFormat="false" customHeight="true" hidden="false" ht="13.3" outlineLevel="0" r="134">
      <c r="A134" s="0" t="n">
        <v>133</v>
      </c>
      <c r="B134" s="0" t="str">
        <f aca="false">"V_"&amp;C134</f>
        <v>V_66</v>
      </c>
      <c r="C134" s="0" t="n">
        <f aca="false">manual_input!Q8</f>
        <v>66</v>
      </c>
      <c r="D134" s="0" t="n">
        <v>3</v>
      </c>
      <c r="E134" s="0" t="n">
        <v>14</v>
      </c>
      <c r="F134" s="0" t="n">
        <v>2</v>
      </c>
      <c r="G134" s="0" t="n">
        <f aca="false">C134</f>
        <v>66</v>
      </c>
      <c r="H134" s="0" t="n">
        <v>1</v>
      </c>
      <c r="I134" s="0" t="n">
        <v>4</v>
      </c>
    </row>
    <row collapsed="false" customFormat="false" customHeight="true" hidden="false" ht="13.3" outlineLevel="0" r="135">
      <c r="A135" s="0" t="n">
        <v>134</v>
      </c>
      <c r="B135" s="0" t="str">
        <f aca="false">"V_"&amp;C135</f>
        <v>V_59</v>
      </c>
      <c r="C135" s="0" t="n">
        <f aca="false">manual_input!Q9</f>
        <v>59</v>
      </c>
      <c r="D135" s="0" t="n">
        <v>4</v>
      </c>
      <c r="E135" s="0" t="n">
        <v>14</v>
      </c>
      <c r="F135" s="0" t="n">
        <v>2</v>
      </c>
      <c r="G135" s="0" t="n">
        <f aca="false">C135</f>
        <v>59</v>
      </c>
      <c r="H135" s="0" t="n">
        <v>2</v>
      </c>
      <c r="I135" s="0" t="n">
        <v>5</v>
      </c>
    </row>
    <row collapsed="false" customFormat="false" customHeight="true" hidden="false" ht="13.3" outlineLevel="0" r="136">
      <c r="A136" s="0" t="n">
        <v>135</v>
      </c>
      <c r="B136" s="0" t="str">
        <f aca="false">"V_"&amp;C136</f>
        <v>V_110</v>
      </c>
      <c r="C136" s="0" t="n">
        <f aca="false">manual_input!Q10</f>
        <v>110</v>
      </c>
      <c r="D136" s="0" t="n">
        <v>5</v>
      </c>
      <c r="E136" s="0" t="n">
        <v>14</v>
      </c>
      <c r="F136" s="0" t="n">
        <v>2</v>
      </c>
      <c r="G136" s="0" t="n">
        <f aca="false">C136</f>
        <v>110</v>
      </c>
      <c r="H136" s="0" t="n">
        <v>2</v>
      </c>
      <c r="I136" s="0" t="n">
        <v>5</v>
      </c>
    </row>
    <row collapsed="false" customFormat="false" customHeight="true" hidden="false" ht="13.3" outlineLevel="0" r="137">
      <c r="A137" s="0" t="n">
        <v>136</v>
      </c>
      <c r="B137" s="0" t="str">
        <f aca="false">"V_"&amp;C137</f>
        <v>V_12</v>
      </c>
      <c r="C137" s="0" t="n">
        <f aca="false">manual_input!Q11</f>
        <v>12</v>
      </c>
      <c r="D137" s="0" t="n">
        <v>6</v>
      </c>
      <c r="E137" s="0" t="n">
        <v>14</v>
      </c>
      <c r="F137" s="0" t="n">
        <v>2</v>
      </c>
      <c r="G137" s="0" t="n">
        <f aca="false">C137</f>
        <v>12</v>
      </c>
      <c r="H137" s="0" t="n">
        <v>2</v>
      </c>
      <c r="I137" s="0" t="n">
        <v>5</v>
      </c>
    </row>
    <row collapsed="false" customFormat="false" customHeight="true" hidden="false" ht="13.3" outlineLevel="0" r="138">
      <c r="A138" s="0" t="n">
        <v>137</v>
      </c>
      <c r="B138" s="0" t="str">
        <f aca="false">"V_"&amp;C138</f>
        <v>V_56</v>
      </c>
      <c r="C138" s="0" t="n">
        <f aca="false">manual_input!Q12</f>
        <v>56</v>
      </c>
      <c r="D138" s="0" t="n">
        <v>7</v>
      </c>
      <c r="E138" s="0" t="n">
        <v>14</v>
      </c>
      <c r="F138" s="0" t="n">
        <v>2</v>
      </c>
      <c r="G138" s="0" t="n">
        <f aca="false">C138</f>
        <v>56</v>
      </c>
      <c r="H138" s="0" t="n">
        <v>2</v>
      </c>
      <c r="I138" s="0" t="n">
        <v>5</v>
      </c>
    </row>
    <row collapsed="false" customFormat="false" customHeight="true" hidden="false" ht="13.3" outlineLevel="0" r="139">
      <c r="A139" s="0" t="n">
        <v>138</v>
      </c>
      <c r="B139" s="0" t="str">
        <f aca="false">"V_"&amp;C139</f>
        <v>V_28</v>
      </c>
      <c r="C139" s="0" t="n">
        <f aca="false">manual_input!Q13</f>
        <v>28</v>
      </c>
      <c r="D139" s="0" t="n">
        <v>8</v>
      </c>
      <c r="E139" s="0" t="n">
        <v>14</v>
      </c>
      <c r="F139" s="0" t="n">
        <v>2</v>
      </c>
      <c r="G139" s="0" t="n">
        <f aca="false">C139</f>
        <v>28</v>
      </c>
      <c r="H139" s="0" t="n">
        <v>3</v>
      </c>
      <c r="I139" s="0" t="n">
        <v>6</v>
      </c>
    </row>
    <row collapsed="false" customFormat="false" customHeight="true" hidden="false" ht="13.3" outlineLevel="0" r="140">
      <c r="A140" s="0" t="n">
        <v>139</v>
      </c>
      <c r="B140" s="0" t="str">
        <f aca="false">"V_"&amp;C140</f>
        <v>V_41</v>
      </c>
      <c r="C140" s="0" t="n">
        <f aca="false">manual_input!Q14</f>
        <v>41</v>
      </c>
      <c r="D140" s="0" t="n">
        <v>9</v>
      </c>
      <c r="E140" s="0" t="n">
        <v>14</v>
      </c>
      <c r="F140" s="0" t="n">
        <v>2</v>
      </c>
      <c r="G140" s="0" t="n">
        <f aca="false">C140</f>
        <v>41</v>
      </c>
      <c r="H140" s="0" t="n">
        <v>3</v>
      </c>
      <c r="I140" s="0" t="n">
        <v>6</v>
      </c>
    </row>
    <row collapsed="false" customFormat="false" customHeight="true" hidden="false" ht="13.3" outlineLevel="0" r="141">
      <c r="A141" s="0" t="n">
        <v>140</v>
      </c>
      <c r="B141" s="0" t="str">
        <f aca="false">"V_"&amp;C141</f>
        <v>V_110</v>
      </c>
      <c r="C141" s="0" t="n">
        <f aca="false">manual_input!Q15</f>
        <v>110</v>
      </c>
      <c r="D141" s="0" t="n">
        <v>10</v>
      </c>
      <c r="E141" s="0" t="n">
        <v>14</v>
      </c>
      <c r="F141" s="0" t="n">
        <v>2</v>
      </c>
      <c r="G141" s="0" t="n">
        <f aca="false">C141</f>
        <v>110</v>
      </c>
      <c r="H141" s="0" t="n">
        <v>3</v>
      </c>
      <c r="I141" s="0" t="n">
        <v>6</v>
      </c>
    </row>
    <row collapsed="false" customFormat="false" customHeight="true" hidden="false" ht="13.3" outlineLevel="0" r="142">
      <c r="A142" s="0" t="n">
        <v>141</v>
      </c>
      <c r="B142" s="0" t="str">
        <f aca="false">"V_"&amp;C142</f>
        <v>V_93</v>
      </c>
      <c r="C142" s="0" t="n">
        <f aca="false">manual_input!R6</f>
        <v>93</v>
      </c>
      <c r="D142" s="0" t="n">
        <v>1</v>
      </c>
      <c r="E142" s="0" t="n">
        <v>15</v>
      </c>
      <c r="F142" s="0" t="n">
        <v>2</v>
      </c>
      <c r="G142" s="0" t="n">
        <f aca="false">C142</f>
        <v>93</v>
      </c>
      <c r="H142" s="0" t="n">
        <v>1</v>
      </c>
      <c r="I142" s="0" t="n">
        <v>4</v>
      </c>
    </row>
    <row collapsed="false" customFormat="false" customHeight="true" hidden="false" ht="13.3" outlineLevel="0" r="143">
      <c r="A143" s="0" t="n">
        <v>142</v>
      </c>
      <c r="B143" s="0" t="str">
        <f aca="false">"V_"&amp;C143</f>
        <v>V_46</v>
      </c>
      <c r="C143" s="0" t="n">
        <f aca="false">manual_input!R7</f>
        <v>46</v>
      </c>
      <c r="D143" s="0" t="n">
        <v>2</v>
      </c>
      <c r="E143" s="0" t="n">
        <v>15</v>
      </c>
      <c r="F143" s="0" t="n">
        <v>2</v>
      </c>
      <c r="G143" s="0" t="n">
        <f aca="false">C143</f>
        <v>46</v>
      </c>
      <c r="H143" s="0" t="n">
        <v>1</v>
      </c>
      <c r="I143" s="0" t="n">
        <v>4</v>
      </c>
    </row>
    <row collapsed="false" customFormat="false" customHeight="true" hidden="false" ht="13.3" outlineLevel="0" r="144">
      <c r="A144" s="0" t="n">
        <v>143</v>
      </c>
      <c r="B144" s="0" t="str">
        <f aca="false">"V_"&amp;C144</f>
        <v>V_13</v>
      </c>
      <c r="C144" s="0" t="n">
        <f aca="false">manual_input!R8</f>
        <v>13</v>
      </c>
      <c r="D144" s="0" t="n">
        <v>3</v>
      </c>
      <c r="E144" s="0" t="n">
        <v>15</v>
      </c>
      <c r="F144" s="0" t="n">
        <v>2</v>
      </c>
      <c r="G144" s="0" t="n">
        <f aca="false">C144</f>
        <v>13</v>
      </c>
      <c r="H144" s="0" t="n">
        <v>1</v>
      </c>
      <c r="I144" s="0" t="n">
        <v>4</v>
      </c>
    </row>
    <row collapsed="false" customFormat="false" customHeight="true" hidden="false" ht="13.3" outlineLevel="0" r="145">
      <c r="A145" s="0" t="n">
        <v>144</v>
      </c>
      <c r="B145" s="0" t="str">
        <f aca="false">"V_"&amp;C145</f>
        <v>V_27</v>
      </c>
      <c r="C145" s="0" t="n">
        <f aca="false">manual_input!R9</f>
        <v>27</v>
      </c>
      <c r="D145" s="0" t="n">
        <v>4</v>
      </c>
      <c r="E145" s="0" t="n">
        <v>15</v>
      </c>
      <c r="F145" s="0" t="n">
        <v>2</v>
      </c>
      <c r="G145" s="0" t="n">
        <f aca="false">C145</f>
        <v>27</v>
      </c>
      <c r="H145" s="0" t="n">
        <v>2</v>
      </c>
      <c r="I145" s="0" t="n">
        <v>5</v>
      </c>
    </row>
    <row collapsed="false" customFormat="false" customHeight="true" hidden="false" ht="13.3" outlineLevel="0" r="146">
      <c r="A146" s="0" t="n">
        <v>145</v>
      </c>
      <c r="B146" s="0" t="str">
        <f aca="false">"V_"&amp;C146</f>
        <v>V_7</v>
      </c>
      <c r="C146" s="0" t="n">
        <f aca="false">manual_input!R10</f>
        <v>7</v>
      </c>
      <c r="D146" s="0" t="n">
        <v>5</v>
      </c>
      <c r="E146" s="0" t="n">
        <v>15</v>
      </c>
      <c r="F146" s="0" t="n">
        <v>2</v>
      </c>
      <c r="G146" s="0" t="n">
        <f aca="false">C146</f>
        <v>7</v>
      </c>
      <c r="H146" s="0" t="n">
        <v>2</v>
      </c>
      <c r="I146" s="0" t="n">
        <v>5</v>
      </c>
    </row>
    <row collapsed="false" customFormat="false" customHeight="true" hidden="false" ht="13.3" outlineLevel="0" r="147">
      <c r="A147" s="0" t="n">
        <v>146</v>
      </c>
      <c r="B147" s="0" t="str">
        <f aca="false">"V_"&amp;C147</f>
        <v>V_80</v>
      </c>
      <c r="C147" s="0" t="n">
        <f aca="false">manual_input!R11</f>
        <v>80</v>
      </c>
      <c r="D147" s="0" t="n">
        <v>6</v>
      </c>
      <c r="E147" s="0" t="n">
        <v>15</v>
      </c>
      <c r="F147" s="0" t="n">
        <v>2</v>
      </c>
      <c r="G147" s="0" t="n">
        <f aca="false">C147</f>
        <v>80</v>
      </c>
      <c r="H147" s="0" t="n">
        <v>2</v>
      </c>
      <c r="I147" s="0" t="n">
        <v>5</v>
      </c>
    </row>
    <row collapsed="false" customFormat="false" customHeight="true" hidden="false" ht="13.3" outlineLevel="0" r="148">
      <c r="A148" s="0" t="n">
        <v>147</v>
      </c>
      <c r="B148" s="0" t="str">
        <f aca="false">"V_"&amp;C148</f>
        <v>V_49</v>
      </c>
      <c r="C148" s="0" t="n">
        <f aca="false">manual_input!R12</f>
        <v>49</v>
      </c>
      <c r="D148" s="0" t="n">
        <v>7</v>
      </c>
      <c r="E148" s="0" t="n">
        <v>15</v>
      </c>
      <c r="F148" s="0" t="n">
        <v>2</v>
      </c>
      <c r="G148" s="0" t="n">
        <f aca="false">C148</f>
        <v>49</v>
      </c>
      <c r="H148" s="0" t="n">
        <v>2</v>
      </c>
      <c r="I148" s="0" t="n">
        <v>5</v>
      </c>
    </row>
    <row collapsed="false" customFormat="false" customHeight="true" hidden="false" ht="13.3" outlineLevel="0" r="149">
      <c r="A149" s="0" t="n">
        <v>148</v>
      </c>
      <c r="B149" s="0" t="str">
        <f aca="false">"V_"&amp;C149</f>
        <v>V_52</v>
      </c>
      <c r="C149" s="0" t="n">
        <f aca="false">manual_input!R13</f>
        <v>52</v>
      </c>
      <c r="D149" s="0" t="n">
        <v>8</v>
      </c>
      <c r="E149" s="0" t="n">
        <v>15</v>
      </c>
      <c r="F149" s="0" t="n">
        <v>2</v>
      </c>
      <c r="G149" s="0" t="n">
        <f aca="false">C149</f>
        <v>52</v>
      </c>
      <c r="H149" s="0" t="n">
        <v>3</v>
      </c>
      <c r="I149" s="0" t="n">
        <v>6</v>
      </c>
    </row>
    <row collapsed="false" customFormat="false" customHeight="true" hidden="false" ht="13.3" outlineLevel="0" r="150">
      <c r="A150" s="0" t="n">
        <v>149</v>
      </c>
      <c r="B150" s="0" t="str">
        <f aca="false">"V_"&amp;C150</f>
        <v>V_99</v>
      </c>
      <c r="C150" s="0" t="n">
        <f aca="false">manual_input!R14</f>
        <v>99</v>
      </c>
      <c r="D150" s="0" t="n">
        <v>9</v>
      </c>
      <c r="E150" s="0" t="n">
        <v>15</v>
      </c>
      <c r="F150" s="0" t="n">
        <v>2</v>
      </c>
      <c r="G150" s="0" t="n">
        <f aca="false">C150</f>
        <v>99</v>
      </c>
      <c r="H150" s="0" t="n">
        <v>3</v>
      </c>
      <c r="I150" s="0" t="n">
        <v>6</v>
      </c>
    </row>
    <row collapsed="false" customFormat="false" customHeight="true" hidden="false" ht="13.3" outlineLevel="0" r="151">
      <c r="A151" s="0" t="n">
        <v>150</v>
      </c>
      <c r="B151" s="0" t="str">
        <f aca="false">"V_"&amp;C151</f>
        <v>V_62</v>
      </c>
      <c r="C151" s="0" t="n">
        <f aca="false">manual_input!R15</f>
        <v>62</v>
      </c>
      <c r="D151" s="0" t="n">
        <v>10</v>
      </c>
      <c r="E151" s="0" t="n">
        <v>15</v>
      </c>
      <c r="F151" s="0" t="n">
        <v>2</v>
      </c>
      <c r="G151" s="0" t="n">
        <f aca="false">C151</f>
        <v>62</v>
      </c>
      <c r="H151" s="0" t="n">
        <v>3</v>
      </c>
      <c r="I151" s="0" t="n">
        <v>6</v>
      </c>
    </row>
    <row collapsed="false" customFormat="false" customHeight="true" hidden="false" ht="13.3" outlineLevel="0" r="152">
      <c r="A152" s="0" t="n">
        <v>151</v>
      </c>
      <c r="B152" s="0" t="str">
        <f aca="false">"V_"&amp;C152</f>
        <v>V_79</v>
      </c>
      <c r="C152" s="0" t="n">
        <f aca="false">manual_input!S6</f>
        <v>79</v>
      </c>
      <c r="D152" s="0" t="n">
        <v>1</v>
      </c>
      <c r="E152" s="0" t="n">
        <v>16</v>
      </c>
      <c r="F152" s="0" t="n">
        <v>2</v>
      </c>
      <c r="G152" s="0" t="n">
        <f aca="false">C152</f>
        <v>79</v>
      </c>
      <c r="H152" s="0" t="n">
        <v>1</v>
      </c>
      <c r="I152" s="0" t="n">
        <v>4</v>
      </c>
    </row>
    <row collapsed="false" customFormat="false" customHeight="true" hidden="false" ht="13.3" outlineLevel="0" r="153">
      <c r="A153" s="0" t="n">
        <v>152</v>
      </c>
      <c r="B153" s="0" t="str">
        <f aca="false">"V_"&amp;C153</f>
        <v>V_14</v>
      </c>
      <c r="C153" s="0" t="n">
        <f aca="false">manual_input!S7</f>
        <v>14</v>
      </c>
      <c r="D153" s="0" t="n">
        <v>2</v>
      </c>
      <c r="E153" s="0" t="n">
        <v>16</v>
      </c>
      <c r="F153" s="0" t="n">
        <v>2</v>
      </c>
      <c r="G153" s="0" t="n">
        <f aca="false">C153</f>
        <v>14</v>
      </c>
      <c r="H153" s="0" t="n">
        <v>1</v>
      </c>
      <c r="I153" s="0" t="n">
        <v>4</v>
      </c>
    </row>
    <row collapsed="false" customFormat="false" customHeight="true" hidden="false" ht="13.3" outlineLevel="0" r="154">
      <c r="A154" s="0" t="n">
        <v>153</v>
      </c>
      <c r="B154" s="0" t="str">
        <f aca="false">"V_"&amp;C154</f>
        <v>V_34</v>
      </c>
      <c r="C154" s="0" t="n">
        <f aca="false">manual_input!S8</f>
        <v>34</v>
      </c>
      <c r="D154" s="0" t="n">
        <v>3</v>
      </c>
      <c r="E154" s="0" t="n">
        <v>16</v>
      </c>
      <c r="F154" s="0" t="n">
        <v>2</v>
      </c>
      <c r="G154" s="0" t="n">
        <f aca="false">C154</f>
        <v>34</v>
      </c>
      <c r="H154" s="0" t="n">
        <v>1</v>
      </c>
      <c r="I154" s="0" t="n">
        <v>4</v>
      </c>
    </row>
    <row collapsed="false" customFormat="false" customHeight="true" hidden="false" ht="13.3" outlineLevel="0" r="155">
      <c r="A155" s="0" t="n">
        <v>154</v>
      </c>
      <c r="B155" s="0" t="str">
        <f aca="false">"V_"&amp;C155</f>
        <v>V_109</v>
      </c>
      <c r="C155" s="0" t="n">
        <f aca="false">manual_input!S9</f>
        <v>109</v>
      </c>
      <c r="D155" s="0" t="n">
        <v>4</v>
      </c>
      <c r="E155" s="0" t="n">
        <v>16</v>
      </c>
      <c r="F155" s="0" t="n">
        <v>2</v>
      </c>
      <c r="G155" s="0" t="n">
        <f aca="false">C155</f>
        <v>109</v>
      </c>
      <c r="H155" s="0" t="n">
        <v>2</v>
      </c>
      <c r="I155" s="0" t="n">
        <v>5</v>
      </c>
    </row>
    <row collapsed="false" customFormat="false" customHeight="true" hidden="false" ht="13.3" outlineLevel="0" r="156">
      <c r="A156" s="0" t="n">
        <v>155</v>
      </c>
      <c r="B156" s="0" t="str">
        <f aca="false">"V_"&amp;C156</f>
        <v>V_25</v>
      </c>
      <c r="C156" s="0" t="n">
        <f aca="false">manual_input!S10</f>
        <v>25</v>
      </c>
      <c r="D156" s="0" t="n">
        <v>5</v>
      </c>
      <c r="E156" s="0" t="n">
        <v>16</v>
      </c>
      <c r="F156" s="0" t="n">
        <v>2</v>
      </c>
      <c r="G156" s="0" t="n">
        <f aca="false">C156</f>
        <v>25</v>
      </c>
      <c r="H156" s="0" t="n">
        <v>2</v>
      </c>
      <c r="I156" s="0" t="n">
        <v>5</v>
      </c>
    </row>
    <row collapsed="false" customFormat="false" customHeight="true" hidden="false" ht="13.3" outlineLevel="0" r="157">
      <c r="A157" s="0" t="n">
        <v>156</v>
      </c>
      <c r="B157" s="0" t="str">
        <f aca="false">"V_"&amp;C157</f>
        <v>V_21</v>
      </c>
      <c r="C157" s="0" t="n">
        <f aca="false">manual_input!S11</f>
        <v>21</v>
      </c>
      <c r="D157" s="0" t="n">
        <v>6</v>
      </c>
      <c r="E157" s="0" t="n">
        <v>16</v>
      </c>
      <c r="F157" s="0" t="n">
        <v>2</v>
      </c>
      <c r="G157" s="0" t="n">
        <f aca="false">C157</f>
        <v>21</v>
      </c>
      <c r="H157" s="0" t="n">
        <v>2</v>
      </c>
      <c r="I157" s="0" t="n">
        <v>5</v>
      </c>
    </row>
    <row collapsed="false" customFormat="false" customHeight="true" hidden="false" ht="13.3" outlineLevel="0" r="158">
      <c r="A158" s="0" t="n">
        <v>157</v>
      </c>
      <c r="B158" s="0" t="str">
        <f aca="false">"V_"&amp;C158</f>
        <v>V_9</v>
      </c>
      <c r="C158" s="0" t="n">
        <f aca="false">manual_input!S12</f>
        <v>9</v>
      </c>
      <c r="D158" s="0" t="n">
        <v>7</v>
      </c>
      <c r="E158" s="0" t="n">
        <v>16</v>
      </c>
      <c r="F158" s="0" t="n">
        <v>2</v>
      </c>
      <c r="G158" s="0" t="n">
        <f aca="false">C158</f>
        <v>9</v>
      </c>
      <c r="H158" s="0" t="n">
        <v>2</v>
      </c>
      <c r="I158" s="0" t="n">
        <v>5</v>
      </c>
    </row>
    <row collapsed="false" customFormat="false" customHeight="true" hidden="false" ht="13.3" outlineLevel="0" r="159">
      <c r="A159" s="0" t="n">
        <v>158</v>
      </c>
      <c r="B159" s="0" t="str">
        <f aca="false">"V_"&amp;C159</f>
        <v>V_26</v>
      </c>
      <c r="C159" s="0" t="n">
        <f aca="false">manual_input!S13</f>
        <v>26</v>
      </c>
      <c r="D159" s="0" t="n">
        <v>8</v>
      </c>
      <c r="E159" s="0" t="n">
        <v>16</v>
      </c>
      <c r="F159" s="0" t="n">
        <v>2</v>
      </c>
      <c r="G159" s="0" t="n">
        <f aca="false">C159</f>
        <v>26</v>
      </c>
      <c r="H159" s="0" t="n">
        <v>3</v>
      </c>
      <c r="I159" s="0" t="n">
        <v>6</v>
      </c>
    </row>
    <row collapsed="false" customFormat="false" customHeight="true" hidden="false" ht="13.3" outlineLevel="0" r="160">
      <c r="A160" s="0" t="n">
        <v>159</v>
      </c>
      <c r="B160" s="0" t="str">
        <f aca="false">"V_"&amp;C160</f>
        <v>V_105</v>
      </c>
      <c r="C160" s="0" t="n">
        <f aca="false">manual_input!S14</f>
        <v>105</v>
      </c>
      <c r="D160" s="0" t="n">
        <v>9</v>
      </c>
      <c r="E160" s="0" t="n">
        <v>16</v>
      </c>
      <c r="F160" s="0" t="n">
        <v>2</v>
      </c>
      <c r="G160" s="0" t="n">
        <f aca="false">C160</f>
        <v>105</v>
      </c>
      <c r="H160" s="0" t="n">
        <v>3</v>
      </c>
      <c r="I160" s="0" t="n">
        <v>6</v>
      </c>
    </row>
    <row collapsed="false" customFormat="false" customHeight="true" hidden="false" ht="13.3" outlineLevel="0" r="161">
      <c r="A161" s="0" t="n">
        <v>160</v>
      </c>
      <c r="B161" s="0" t="str">
        <f aca="false">"V_"&amp;C161</f>
        <v>V_8</v>
      </c>
      <c r="C161" s="0" t="n">
        <f aca="false">manual_input!S15</f>
        <v>8</v>
      </c>
      <c r="D161" s="0" t="n">
        <v>10</v>
      </c>
      <c r="E161" s="0" t="n">
        <v>16</v>
      </c>
      <c r="F161" s="0" t="n">
        <v>2</v>
      </c>
      <c r="G161" s="0" t="n">
        <f aca="false">C161</f>
        <v>8</v>
      </c>
      <c r="H161" s="0" t="n">
        <v>3</v>
      </c>
      <c r="I161" s="0" t="n">
        <v>6</v>
      </c>
    </row>
    <row collapsed="false" customFormat="false" customHeight="true" hidden="false" ht="13.3" outlineLevel="0" r="162">
      <c r="A162" s="0" t="n">
        <v>161</v>
      </c>
      <c r="B162" s="0" t="str">
        <f aca="false">"V_"&amp;C162</f>
        <v>V_75</v>
      </c>
      <c r="C162" s="0" t="n">
        <f aca="false">manual_input!T6</f>
        <v>75</v>
      </c>
      <c r="D162" s="0" t="n">
        <v>1</v>
      </c>
      <c r="E162" s="0" t="n">
        <v>17</v>
      </c>
      <c r="F162" s="0" t="n">
        <v>2</v>
      </c>
      <c r="G162" s="0" t="n">
        <f aca="false">C162</f>
        <v>75</v>
      </c>
      <c r="H162" s="0" t="n">
        <v>1</v>
      </c>
      <c r="I162" s="0" t="n">
        <v>4</v>
      </c>
    </row>
    <row collapsed="false" customFormat="false" customHeight="true" hidden="false" ht="13.3" outlineLevel="0" r="163">
      <c r="A163" s="0" t="n">
        <v>162</v>
      </c>
      <c r="B163" s="0" t="str">
        <f aca="false">"V_"&amp;C163</f>
        <v>V_20</v>
      </c>
      <c r="C163" s="0" t="n">
        <f aca="false">manual_input!T7</f>
        <v>20</v>
      </c>
      <c r="D163" s="0" t="n">
        <v>2</v>
      </c>
      <c r="E163" s="0" t="n">
        <v>17</v>
      </c>
      <c r="F163" s="0" t="n">
        <v>2</v>
      </c>
      <c r="G163" s="0" t="n">
        <f aca="false">C163</f>
        <v>20</v>
      </c>
      <c r="H163" s="0" t="n">
        <v>1</v>
      </c>
      <c r="I163" s="0" t="n">
        <v>4</v>
      </c>
    </row>
    <row collapsed="false" customFormat="false" customHeight="true" hidden="false" ht="13.3" outlineLevel="0" r="164">
      <c r="A164" s="0" t="n">
        <v>163</v>
      </c>
      <c r="B164" s="0" t="str">
        <f aca="false">"V_"&amp;C164</f>
        <v>V_86</v>
      </c>
      <c r="C164" s="0" t="n">
        <f aca="false">manual_input!T8</f>
        <v>86</v>
      </c>
      <c r="D164" s="0" t="n">
        <v>3</v>
      </c>
      <c r="E164" s="0" t="n">
        <v>17</v>
      </c>
      <c r="F164" s="0" t="n">
        <v>2</v>
      </c>
      <c r="G164" s="0" t="n">
        <f aca="false">C164</f>
        <v>86</v>
      </c>
      <c r="H164" s="0" t="n">
        <v>1</v>
      </c>
      <c r="I164" s="0" t="n">
        <v>4</v>
      </c>
    </row>
    <row collapsed="false" customFormat="false" customHeight="true" hidden="false" ht="13.3" outlineLevel="0" r="165">
      <c r="A165" s="0" t="n">
        <v>164</v>
      </c>
      <c r="B165" s="0" t="str">
        <f aca="false">"V_"&amp;C165</f>
        <v>V_51</v>
      </c>
      <c r="C165" s="0" t="n">
        <f aca="false">manual_input!T9</f>
        <v>51</v>
      </c>
      <c r="D165" s="0" t="n">
        <v>4</v>
      </c>
      <c r="E165" s="0" t="n">
        <v>17</v>
      </c>
      <c r="F165" s="0" t="n">
        <v>2</v>
      </c>
      <c r="G165" s="0" t="n">
        <f aca="false">C165</f>
        <v>51</v>
      </c>
      <c r="H165" s="0" t="n">
        <v>2</v>
      </c>
      <c r="I165" s="0" t="n">
        <v>5</v>
      </c>
    </row>
    <row collapsed="false" customFormat="false" customHeight="true" hidden="false" ht="13.3" outlineLevel="0" r="166">
      <c r="A166" s="0" t="n">
        <v>165</v>
      </c>
      <c r="B166" s="0" t="str">
        <f aca="false">"V_"&amp;C166</f>
        <v>V_76</v>
      </c>
      <c r="C166" s="0" t="n">
        <f aca="false">manual_input!T10</f>
        <v>76</v>
      </c>
      <c r="D166" s="0" t="n">
        <v>5</v>
      </c>
      <c r="E166" s="0" t="n">
        <v>17</v>
      </c>
      <c r="F166" s="0" t="n">
        <v>2</v>
      </c>
      <c r="G166" s="0" t="n">
        <f aca="false">C166</f>
        <v>76</v>
      </c>
      <c r="H166" s="0" t="n">
        <v>2</v>
      </c>
      <c r="I166" s="0" t="n">
        <v>5</v>
      </c>
    </row>
    <row collapsed="false" customFormat="false" customHeight="true" hidden="false" ht="13.3" outlineLevel="0" r="167">
      <c r="A167" s="0" t="n">
        <v>166</v>
      </c>
      <c r="B167" s="0" t="str">
        <f aca="false">"V_"&amp;C167</f>
        <v>V_95</v>
      </c>
      <c r="C167" s="0" t="n">
        <f aca="false">manual_input!T11</f>
        <v>95</v>
      </c>
      <c r="D167" s="0" t="n">
        <v>6</v>
      </c>
      <c r="E167" s="0" t="n">
        <v>17</v>
      </c>
      <c r="F167" s="0" t="n">
        <v>2</v>
      </c>
      <c r="G167" s="0" t="n">
        <f aca="false">C167</f>
        <v>95</v>
      </c>
      <c r="H167" s="0" t="n">
        <v>2</v>
      </c>
      <c r="I167" s="0" t="n">
        <v>5</v>
      </c>
    </row>
    <row collapsed="false" customFormat="false" customHeight="true" hidden="false" ht="13.3" outlineLevel="0" r="168">
      <c r="A168" s="0" t="n">
        <v>167</v>
      </c>
      <c r="B168" s="0" t="str">
        <f aca="false">"V_"&amp;C168</f>
        <v>V_6</v>
      </c>
      <c r="C168" s="0" t="n">
        <f aca="false">manual_input!T12</f>
        <v>6</v>
      </c>
      <c r="D168" s="0" t="n">
        <v>7</v>
      </c>
      <c r="E168" s="0" t="n">
        <v>17</v>
      </c>
      <c r="F168" s="0" t="n">
        <v>2</v>
      </c>
      <c r="G168" s="0" t="n">
        <f aca="false">C168</f>
        <v>6</v>
      </c>
      <c r="H168" s="0" t="n">
        <v>2</v>
      </c>
      <c r="I168" s="0" t="n">
        <v>5</v>
      </c>
    </row>
    <row collapsed="false" customFormat="false" customHeight="true" hidden="false" ht="13.3" outlineLevel="0" r="169">
      <c r="A169" s="0" t="n">
        <v>168</v>
      </c>
      <c r="B169" s="0" t="str">
        <f aca="false">"V_"&amp;C169</f>
        <v>V_68</v>
      </c>
      <c r="C169" s="0" t="n">
        <f aca="false">manual_input!T13</f>
        <v>68</v>
      </c>
      <c r="D169" s="0" t="n">
        <v>8</v>
      </c>
      <c r="E169" s="0" t="n">
        <v>17</v>
      </c>
      <c r="F169" s="0" t="n">
        <v>2</v>
      </c>
      <c r="G169" s="0" t="n">
        <f aca="false">C169</f>
        <v>68</v>
      </c>
      <c r="H169" s="0" t="n">
        <v>3</v>
      </c>
      <c r="I169" s="0" t="n">
        <v>6</v>
      </c>
    </row>
    <row collapsed="false" customFormat="false" customHeight="true" hidden="false" ht="13.3" outlineLevel="0" r="170">
      <c r="A170" s="0" t="n">
        <v>169</v>
      </c>
      <c r="B170" s="0" t="str">
        <f aca="false">"V_"&amp;C170</f>
        <v>V_104</v>
      </c>
      <c r="C170" s="0" t="n">
        <f aca="false">manual_input!T14</f>
        <v>104</v>
      </c>
      <c r="D170" s="0" t="n">
        <v>9</v>
      </c>
      <c r="E170" s="0" t="n">
        <v>17</v>
      </c>
      <c r="F170" s="0" t="n">
        <v>2</v>
      </c>
      <c r="G170" s="0" t="n">
        <f aca="false">C170</f>
        <v>104</v>
      </c>
      <c r="H170" s="0" t="n">
        <v>3</v>
      </c>
      <c r="I170" s="0" t="n">
        <v>6</v>
      </c>
    </row>
    <row collapsed="false" customFormat="false" customHeight="true" hidden="false" ht="13.3" outlineLevel="0" r="171">
      <c r="A171" s="0" t="n">
        <v>170</v>
      </c>
      <c r="B171" s="0" t="str">
        <f aca="false">"V_"&amp;C171</f>
        <v>V_83</v>
      </c>
      <c r="C171" s="0" t="n">
        <f aca="false">manual_input!T15</f>
        <v>83</v>
      </c>
      <c r="D171" s="0" t="n">
        <v>10</v>
      </c>
      <c r="E171" s="0" t="n">
        <v>17</v>
      </c>
      <c r="F171" s="0" t="n">
        <v>2</v>
      </c>
      <c r="G171" s="0" t="n">
        <f aca="false">C171</f>
        <v>83</v>
      </c>
      <c r="H171" s="0" t="n">
        <v>3</v>
      </c>
      <c r="I171" s="0" t="n">
        <v>6</v>
      </c>
    </row>
    <row collapsed="false" customFormat="false" customHeight="true" hidden="false" ht="13.3" outlineLevel="0" r="172">
      <c r="A172" s="0" t="n">
        <v>171</v>
      </c>
      <c r="B172" s="0" t="str">
        <f aca="false">"V_"&amp;C172</f>
        <v>V_91</v>
      </c>
      <c r="C172" s="0" t="n">
        <f aca="false">manual_input!U6</f>
        <v>91</v>
      </c>
      <c r="D172" s="0" t="n">
        <v>1</v>
      </c>
      <c r="E172" s="0" t="n">
        <v>18</v>
      </c>
      <c r="F172" s="0" t="n">
        <v>2</v>
      </c>
      <c r="G172" s="0" t="n">
        <f aca="false">C172</f>
        <v>91</v>
      </c>
      <c r="H172" s="0" t="n">
        <v>1</v>
      </c>
      <c r="I172" s="0" t="n">
        <v>4</v>
      </c>
    </row>
    <row collapsed="false" customFormat="false" customHeight="true" hidden="false" ht="13.3" outlineLevel="0" r="173">
      <c r="A173" s="0" t="n">
        <v>172</v>
      </c>
      <c r="B173" s="0" t="str">
        <f aca="false">"V_"&amp;C173</f>
        <v>V_109</v>
      </c>
      <c r="C173" s="0" t="n">
        <f aca="false">manual_input!U7</f>
        <v>109</v>
      </c>
      <c r="D173" s="0" t="n">
        <v>2</v>
      </c>
      <c r="E173" s="0" t="n">
        <v>18</v>
      </c>
      <c r="F173" s="0" t="n">
        <v>2</v>
      </c>
      <c r="G173" s="0" t="n">
        <f aca="false">C173</f>
        <v>109</v>
      </c>
      <c r="H173" s="0" t="n">
        <v>1</v>
      </c>
      <c r="I173" s="0" t="n">
        <v>4</v>
      </c>
    </row>
    <row collapsed="false" customFormat="false" customHeight="true" hidden="false" ht="13.3" outlineLevel="0" r="174">
      <c r="A174" s="0" t="n">
        <v>173</v>
      </c>
      <c r="B174" s="0" t="str">
        <f aca="false">"V_"&amp;C174</f>
        <v>V_5</v>
      </c>
      <c r="C174" s="0" t="n">
        <f aca="false">manual_input!U8</f>
        <v>5</v>
      </c>
      <c r="D174" s="0" t="n">
        <v>3</v>
      </c>
      <c r="E174" s="0" t="n">
        <v>18</v>
      </c>
      <c r="F174" s="0" t="n">
        <v>2</v>
      </c>
      <c r="G174" s="0" t="n">
        <f aca="false">C174</f>
        <v>5</v>
      </c>
      <c r="H174" s="0" t="n">
        <v>1</v>
      </c>
      <c r="I174" s="0" t="n">
        <v>4</v>
      </c>
    </row>
    <row collapsed="false" customFormat="false" customHeight="true" hidden="false" ht="13.3" outlineLevel="0" r="175">
      <c r="A175" s="0" t="n">
        <v>174</v>
      </c>
      <c r="B175" s="0" t="str">
        <f aca="false">"V_"&amp;C175</f>
        <v>V_2</v>
      </c>
      <c r="C175" s="0" t="n">
        <f aca="false">manual_input!U9</f>
        <v>2</v>
      </c>
      <c r="D175" s="0" t="n">
        <v>4</v>
      </c>
      <c r="E175" s="0" t="n">
        <v>18</v>
      </c>
      <c r="F175" s="0" t="n">
        <v>2</v>
      </c>
      <c r="G175" s="0" t="n">
        <f aca="false">C175</f>
        <v>2</v>
      </c>
      <c r="H175" s="0" t="n">
        <v>2</v>
      </c>
      <c r="I175" s="0" t="n">
        <v>5</v>
      </c>
    </row>
    <row collapsed="false" customFormat="false" customHeight="true" hidden="false" ht="13.3" outlineLevel="0" r="176">
      <c r="A176" s="0" t="n">
        <v>175</v>
      </c>
      <c r="B176" s="0" t="str">
        <f aca="false">"V_"&amp;C176</f>
        <v>V_19</v>
      </c>
      <c r="C176" s="0" t="n">
        <f aca="false">manual_input!U10</f>
        <v>19</v>
      </c>
      <c r="D176" s="0" t="n">
        <v>5</v>
      </c>
      <c r="E176" s="0" t="n">
        <v>18</v>
      </c>
      <c r="F176" s="0" t="n">
        <v>2</v>
      </c>
      <c r="G176" s="0" t="n">
        <f aca="false">C176</f>
        <v>19</v>
      </c>
      <c r="H176" s="0" t="n">
        <v>2</v>
      </c>
      <c r="I176" s="0" t="n">
        <v>5</v>
      </c>
    </row>
    <row collapsed="false" customFormat="false" customHeight="true" hidden="false" ht="13.3" outlineLevel="0" r="177">
      <c r="A177" s="0" t="n">
        <v>176</v>
      </c>
      <c r="B177" s="0" t="str">
        <f aca="false">"V_"&amp;C177</f>
        <v>V_84</v>
      </c>
      <c r="C177" s="0" t="n">
        <f aca="false">manual_input!U11</f>
        <v>84</v>
      </c>
      <c r="D177" s="0" t="n">
        <v>6</v>
      </c>
      <c r="E177" s="0" t="n">
        <v>18</v>
      </c>
      <c r="F177" s="0" t="n">
        <v>2</v>
      </c>
      <c r="G177" s="0" t="n">
        <f aca="false">C177</f>
        <v>84</v>
      </c>
      <c r="H177" s="0" t="n">
        <v>2</v>
      </c>
      <c r="I177" s="0" t="n">
        <v>5</v>
      </c>
    </row>
    <row collapsed="false" customFormat="false" customHeight="true" hidden="false" ht="13.3" outlineLevel="0" r="178">
      <c r="A178" s="0" t="n">
        <v>177</v>
      </c>
      <c r="B178" s="0" t="str">
        <f aca="false">"V_"&amp;C178</f>
        <v>V_45</v>
      </c>
      <c r="C178" s="0" t="n">
        <f aca="false">manual_input!U12</f>
        <v>45</v>
      </c>
      <c r="D178" s="0" t="n">
        <v>7</v>
      </c>
      <c r="E178" s="0" t="n">
        <v>18</v>
      </c>
      <c r="F178" s="0" t="n">
        <v>2</v>
      </c>
      <c r="G178" s="0" t="n">
        <f aca="false">C178</f>
        <v>45</v>
      </c>
      <c r="H178" s="0" t="n">
        <v>2</v>
      </c>
      <c r="I178" s="0" t="n">
        <v>5</v>
      </c>
    </row>
    <row collapsed="false" customFormat="false" customHeight="true" hidden="false" ht="13.3" outlineLevel="0" r="179">
      <c r="A179" s="0" t="n">
        <v>178</v>
      </c>
      <c r="B179" s="0" t="str">
        <f aca="false">"V_"&amp;C179</f>
        <v>V_78</v>
      </c>
      <c r="C179" s="0" t="n">
        <f aca="false">manual_input!U13</f>
        <v>78</v>
      </c>
      <c r="D179" s="0" t="n">
        <v>8</v>
      </c>
      <c r="E179" s="0" t="n">
        <v>18</v>
      </c>
      <c r="F179" s="0" t="n">
        <v>2</v>
      </c>
      <c r="G179" s="0" t="n">
        <f aca="false">C179</f>
        <v>78</v>
      </c>
      <c r="H179" s="0" t="n">
        <v>3</v>
      </c>
      <c r="I179" s="0" t="n">
        <v>6</v>
      </c>
    </row>
    <row collapsed="false" customFormat="false" customHeight="true" hidden="false" ht="13.3" outlineLevel="0" r="180">
      <c r="A180" s="0" t="n">
        <v>179</v>
      </c>
      <c r="B180" s="0" t="str">
        <f aca="false">"V_"&amp;C180</f>
        <v>V_11</v>
      </c>
      <c r="C180" s="0" t="n">
        <f aca="false">manual_input!U14</f>
        <v>11</v>
      </c>
      <c r="D180" s="0" t="n">
        <v>9</v>
      </c>
      <c r="E180" s="0" t="n">
        <v>18</v>
      </c>
      <c r="F180" s="0" t="n">
        <v>2</v>
      </c>
      <c r="G180" s="0" t="n">
        <f aca="false">C180</f>
        <v>11</v>
      </c>
      <c r="H180" s="0" t="n">
        <v>3</v>
      </c>
      <c r="I180" s="0" t="n">
        <v>6</v>
      </c>
    </row>
    <row collapsed="false" customFormat="false" customHeight="true" hidden="false" ht="13.3" outlineLevel="0" r="181">
      <c r="A181" s="0" t="n">
        <v>180</v>
      </c>
      <c r="B181" s="0" t="str">
        <f aca="false">"V_"&amp;C181</f>
        <v>V_43</v>
      </c>
      <c r="C181" s="0" t="n">
        <f aca="false">manual_input!U15</f>
        <v>43</v>
      </c>
      <c r="D181" s="0" t="n">
        <v>10</v>
      </c>
      <c r="E181" s="0" t="n">
        <v>18</v>
      </c>
      <c r="F181" s="0" t="n">
        <v>2</v>
      </c>
      <c r="G181" s="0" t="n">
        <f aca="false">C181</f>
        <v>43</v>
      </c>
      <c r="H181" s="0" t="n">
        <v>3</v>
      </c>
      <c r="I181" s="0" t="n">
        <v>6</v>
      </c>
    </row>
    <row collapsed="false" customFormat="false" customHeight="true" hidden="false" ht="13.3" outlineLevel="0" r="182">
      <c r="A182" s="0" t="n">
        <v>181</v>
      </c>
      <c r="B182" s="0" t="str">
        <f aca="false">"V_"&amp;C182</f>
        <v>V_22</v>
      </c>
      <c r="C182" s="0" t="n">
        <f aca="false">manual_input!V6</f>
        <v>22</v>
      </c>
      <c r="D182" s="0" t="n">
        <v>1</v>
      </c>
      <c r="E182" s="0" t="n">
        <v>19</v>
      </c>
      <c r="F182" s="0" t="n">
        <v>2</v>
      </c>
      <c r="G182" s="0" t="n">
        <f aca="false">C182</f>
        <v>22</v>
      </c>
      <c r="H182" s="0" t="n">
        <v>1</v>
      </c>
      <c r="I182" s="0" t="n">
        <v>4</v>
      </c>
    </row>
    <row collapsed="false" customFormat="false" customHeight="true" hidden="false" ht="13.3" outlineLevel="0" r="183">
      <c r="A183" s="0" t="n">
        <v>182</v>
      </c>
      <c r="B183" s="0" t="str">
        <f aca="false">"V_"&amp;C183</f>
        <v>V_82</v>
      </c>
      <c r="C183" s="0" t="n">
        <f aca="false">manual_input!V7</f>
        <v>82</v>
      </c>
      <c r="D183" s="0" t="n">
        <v>2</v>
      </c>
      <c r="E183" s="0" t="n">
        <v>19</v>
      </c>
      <c r="F183" s="0" t="n">
        <v>2</v>
      </c>
      <c r="G183" s="0" t="n">
        <f aca="false">C183</f>
        <v>82</v>
      </c>
      <c r="H183" s="0" t="n">
        <v>1</v>
      </c>
      <c r="I183" s="0" t="n">
        <v>4</v>
      </c>
    </row>
    <row collapsed="false" customFormat="false" customHeight="true" hidden="false" ht="13.3" outlineLevel="0" r="184">
      <c r="A184" s="0" t="n">
        <v>183</v>
      </c>
      <c r="B184" s="0" t="str">
        <f aca="false">"V_"&amp;C184</f>
        <v>V_89</v>
      </c>
      <c r="C184" s="0" t="n">
        <f aca="false">manual_input!V8</f>
        <v>89</v>
      </c>
      <c r="D184" s="0" t="n">
        <v>3</v>
      </c>
      <c r="E184" s="0" t="n">
        <v>19</v>
      </c>
      <c r="F184" s="0" t="n">
        <v>2</v>
      </c>
      <c r="G184" s="0" t="n">
        <f aca="false">C184</f>
        <v>89</v>
      </c>
      <c r="H184" s="0" t="n">
        <v>1</v>
      </c>
      <c r="I184" s="0" t="n">
        <v>4</v>
      </c>
    </row>
    <row collapsed="false" customFormat="false" customHeight="true" hidden="false" ht="13.3" outlineLevel="0" r="185">
      <c r="A185" s="0" t="n">
        <v>184</v>
      </c>
      <c r="B185" s="0" t="str">
        <f aca="false">"V_"&amp;C185</f>
        <v>V_110</v>
      </c>
      <c r="C185" s="0" t="n">
        <f aca="false">manual_input!V9</f>
        <v>110</v>
      </c>
      <c r="D185" s="0" t="n">
        <v>4</v>
      </c>
      <c r="E185" s="0" t="n">
        <v>19</v>
      </c>
      <c r="F185" s="0" t="n">
        <v>2</v>
      </c>
      <c r="G185" s="0" t="n">
        <f aca="false">C185</f>
        <v>110</v>
      </c>
      <c r="H185" s="0" t="n">
        <v>2</v>
      </c>
      <c r="I185" s="0" t="n">
        <v>5</v>
      </c>
    </row>
    <row collapsed="false" customFormat="false" customHeight="true" hidden="false" ht="13.3" outlineLevel="0" r="186">
      <c r="A186" s="0" t="n">
        <v>185</v>
      </c>
      <c r="B186" s="0" t="str">
        <f aca="false">"V_"&amp;C186</f>
        <v>V_81</v>
      </c>
      <c r="C186" s="0" t="n">
        <f aca="false">manual_input!V10</f>
        <v>81</v>
      </c>
      <c r="D186" s="0" t="n">
        <v>5</v>
      </c>
      <c r="E186" s="0" t="n">
        <v>19</v>
      </c>
      <c r="F186" s="0" t="n">
        <v>2</v>
      </c>
      <c r="G186" s="0" t="n">
        <f aca="false">C186</f>
        <v>81</v>
      </c>
      <c r="H186" s="0" t="n">
        <v>2</v>
      </c>
      <c r="I186" s="0" t="n">
        <v>5</v>
      </c>
    </row>
    <row collapsed="false" customFormat="false" customHeight="true" hidden="false" ht="13.3" outlineLevel="0" r="187">
      <c r="A187" s="0" t="n">
        <v>186</v>
      </c>
      <c r="B187" s="0" t="str">
        <f aca="false">"V_"&amp;C187</f>
        <v>V_98</v>
      </c>
      <c r="C187" s="0" t="n">
        <f aca="false">manual_input!V11</f>
        <v>98</v>
      </c>
      <c r="D187" s="0" t="n">
        <v>6</v>
      </c>
      <c r="E187" s="0" t="n">
        <v>19</v>
      </c>
      <c r="F187" s="0" t="n">
        <v>2</v>
      </c>
      <c r="G187" s="0" t="n">
        <f aca="false">C187</f>
        <v>98</v>
      </c>
      <c r="H187" s="0" t="n">
        <v>2</v>
      </c>
      <c r="I187" s="0" t="n">
        <v>5</v>
      </c>
    </row>
    <row collapsed="false" customFormat="false" customHeight="true" hidden="false" ht="13.3" outlineLevel="0" r="188">
      <c r="A188" s="0" t="n">
        <v>187</v>
      </c>
      <c r="B188" s="0" t="str">
        <f aca="false">"V_"&amp;C188</f>
        <v>V_23</v>
      </c>
      <c r="C188" s="0" t="n">
        <f aca="false">manual_input!V12</f>
        <v>23</v>
      </c>
      <c r="D188" s="0" t="n">
        <v>7</v>
      </c>
      <c r="E188" s="0" t="n">
        <v>19</v>
      </c>
      <c r="F188" s="0" t="n">
        <v>2</v>
      </c>
      <c r="G188" s="0" t="n">
        <f aca="false">C188</f>
        <v>23</v>
      </c>
      <c r="H188" s="0" t="n">
        <v>2</v>
      </c>
      <c r="I188" s="0" t="n">
        <v>5</v>
      </c>
    </row>
    <row collapsed="false" customFormat="false" customHeight="true" hidden="false" ht="13.3" outlineLevel="0" r="189">
      <c r="A189" s="0" t="n">
        <v>188</v>
      </c>
      <c r="B189" s="0" t="str">
        <f aca="false">"V_"&amp;C189</f>
        <v>V_55</v>
      </c>
      <c r="C189" s="0" t="n">
        <f aca="false">manual_input!V13</f>
        <v>55</v>
      </c>
      <c r="D189" s="0" t="n">
        <v>8</v>
      </c>
      <c r="E189" s="0" t="n">
        <v>19</v>
      </c>
      <c r="F189" s="0" t="n">
        <v>2</v>
      </c>
      <c r="G189" s="0" t="n">
        <f aca="false">C189</f>
        <v>55</v>
      </c>
      <c r="H189" s="0" t="n">
        <v>3</v>
      </c>
      <c r="I189" s="0" t="n">
        <v>6</v>
      </c>
    </row>
    <row collapsed="false" customFormat="false" customHeight="true" hidden="false" ht="13.3" outlineLevel="0" r="190">
      <c r="A190" s="0" t="n">
        <v>189</v>
      </c>
      <c r="B190" s="0" t="str">
        <f aca="false">"V_"&amp;C190</f>
        <v>V_85</v>
      </c>
      <c r="C190" s="0" t="n">
        <f aca="false">manual_input!V14</f>
        <v>85</v>
      </c>
      <c r="D190" s="0" t="n">
        <v>9</v>
      </c>
      <c r="E190" s="0" t="n">
        <v>19</v>
      </c>
      <c r="F190" s="0" t="n">
        <v>2</v>
      </c>
      <c r="G190" s="0" t="n">
        <f aca="false">C190</f>
        <v>85</v>
      </c>
      <c r="H190" s="0" t="n">
        <v>3</v>
      </c>
      <c r="I190" s="0" t="n">
        <v>6</v>
      </c>
    </row>
    <row collapsed="false" customFormat="false" customHeight="true" hidden="false" ht="13.3" outlineLevel="0" r="191">
      <c r="A191" s="0" t="n">
        <v>190</v>
      </c>
      <c r="B191" s="0" t="str">
        <f aca="false">"V_"&amp;C191</f>
        <v>V_109</v>
      </c>
      <c r="C191" s="0" t="n">
        <f aca="false">manual_input!V15</f>
        <v>109</v>
      </c>
      <c r="D191" s="0" t="n">
        <v>10</v>
      </c>
      <c r="E191" s="0" t="n">
        <v>19</v>
      </c>
      <c r="F191" s="0" t="n">
        <v>2</v>
      </c>
      <c r="G191" s="0" t="n">
        <f aca="false">C191</f>
        <v>109</v>
      </c>
      <c r="H191" s="0" t="n">
        <v>3</v>
      </c>
      <c r="I191" s="0" t="n">
        <v>6</v>
      </c>
    </row>
    <row collapsed="false" customFormat="false" customHeight="true" hidden="false" ht="13.3" outlineLevel="0" r="192">
      <c r="A192" s="0" t="n">
        <v>191</v>
      </c>
      <c r="B192" s="0" t="str">
        <f aca="false">"V_"&amp;C192</f>
        <v>V_90</v>
      </c>
      <c r="C192" s="0" t="n">
        <f aca="false">manual_input!W6</f>
        <v>90</v>
      </c>
      <c r="D192" s="0" t="n">
        <v>1</v>
      </c>
      <c r="E192" s="0" t="n">
        <v>20</v>
      </c>
      <c r="F192" s="0" t="n">
        <v>2</v>
      </c>
      <c r="G192" s="0" t="n">
        <f aca="false">C192</f>
        <v>90</v>
      </c>
      <c r="H192" s="0" t="n">
        <v>1</v>
      </c>
      <c r="I192" s="0" t="n">
        <v>4</v>
      </c>
    </row>
    <row collapsed="false" customFormat="false" customHeight="true" hidden="false" ht="13.3" outlineLevel="0" r="193">
      <c r="A193" s="0" t="n">
        <v>192</v>
      </c>
      <c r="B193" s="0" t="str">
        <f aca="false">"V_"&amp;C193</f>
        <v>V_4</v>
      </c>
      <c r="C193" s="0" t="n">
        <f aca="false">manual_input!W7</f>
        <v>4</v>
      </c>
      <c r="D193" s="0" t="n">
        <v>2</v>
      </c>
      <c r="E193" s="0" t="n">
        <v>20</v>
      </c>
      <c r="F193" s="0" t="n">
        <v>2</v>
      </c>
      <c r="G193" s="0" t="n">
        <f aca="false">C193</f>
        <v>4</v>
      </c>
      <c r="H193" s="0" t="n">
        <v>1</v>
      </c>
      <c r="I193" s="0" t="n">
        <v>4</v>
      </c>
    </row>
    <row collapsed="false" customFormat="false" customHeight="true" hidden="false" ht="13.3" outlineLevel="0" r="194">
      <c r="A194" s="0" t="n">
        <v>193</v>
      </c>
      <c r="B194" s="0" t="str">
        <f aca="false">"V_"&amp;C194</f>
        <v>V_94</v>
      </c>
      <c r="C194" s="0" t="n">
        <f aca="false">manual_input!W8</f>
        <v>94</v>
      </c>
      <c r="D194" s="0" t="n">
        <v>3</v>
      </c>
      <c r="E194" s="0" t="n">
        <v>20</v>
      </c>
      <c r="F194" s="0" t="n">
        <v>2</v>
      </c>
      <c r="G194" s="0" t="n">
        <f aca="false">C194</f>
        <v>94</v>
      </c>
      <c r="H194" s="0" t="n">
        <v>1</v>
      </c>
      <c r="I194" s="0" t="n">
        <v>4</v>
      </c>
    </row>
    <row collapsed="false" customFormat="false" customHeight="true" hidden="false" ht="13.3" outlineLevel="0" r="195">
      <c r="A195" s="0" t="n">
        <v>194</v>
      </c>
      <c r="B195" s="0" t="str">
        <f aca="false">"V_"&amp;C195</f>
        <v>V_71</v>
      </c>
      <c r="C195" s="0" t="n">
        <f aca="false">manual_input!W9</f>
        <v>71</v>
      </c>
      <c r="D195" s="0" t="n">
        <v>4</v>
      </c>
      <c r="E195" s="0" t="n">
        <v>20</v>
      </c>
      <c r="F195" s="0" t="n">
        <v>2</v>
      </c>
      <c r="G195" s="0" t="n">
        <f aca="false">C195</f>
        <v>71</v>
      </c>
      <c r="H195" s="0" t="n">
        <v>2</v>
      </c>
      <c r="I195" s="0" t="n">
        <v>5</v>
      </c>
    </row>
    <row collapsed="false" customFormat="false" customHeight="true" hidden="false" ht="13.3" outlineLevel="0" r="196">
      <c r="A196" s="0" t="n">
        <v>195</v>
      </c>
      <c r="B196" s="0" t="str">
        <f aca="false">"V_"&amp;C196</f>
        <v>V_102</v>
      </c>
      <c r="C196" s="0" t="n">
        <f aca="false">manual_input!W10</f>
        <v>102</v>
      </c>
      <c r="D196" s="0" t="n">
        <v>5</v>
      </c>
      <c r="E196" s="0" t="n">
        <v>20</v>
      </c>
      <c r="F196" s="0" t="n">
        <v>2</v>
      </c>
      <c r="G196" s="0" t="n">
        <f aca="false">C196</f>
        <v>102</v>
      </c>
      <c r="H196" s="0" t="n">
        <v>2</v>
      </c>
      <c r="I196" s="0" t="n">
        <v>5</v>
      </c>
    </row>
    <row collapsed="false" customFormat="false" customHeight="true" hidden="false" ht="13.3" outlineLevel="0" r="197">
      <c r="A197" s="0" t="n">
        <v>196</v>
      </c>
      <c r="B197" s="0" t="str">
        <f aca="false">"V_"&amp;C197</f>
        <v>V_110</v>
      </c>
      <c r="C197" s="0" t="n">
        <f aca="false">manual_input!W11</f>
        <v>110</v>
      </c>
      <c r="D197" s="0" t="n">
        <v>6</v>
      </c>
      <c r="E197" s="0" t="n">
        <v>20</v>
      </c>
      <c r="F197" s="0" t="n">
        <v>2</v>
      </c>
      <c r="G197" s="0" t="n">
        <f aca="false">C197</f>
        <v>110</v>
      </c>
      <c r="H197" s="0" t="n">
        <v>2</v>
      </c>
      <c r="I197" s="0" t="n">
        <v>5</v>
      </c>
    </row>
    <row collapsed="false" customFormat="false" customHeight="true" hidden="false" ht="13.3" outlineLevel="0" r="198">
      <c r="A198" s="0" t="n">
        <v>197</v>
      </c>
      <c r="B198" s="0" t="str">
        <f aca="false">"V_"&amp;C198</f>
        <v>V_92</v>
      </c>
      <c r="C198" s="0" t="n">
        <f aca="false">manual_input!W12</f>
        <v>92</v>
      </c>
      <c r="D198" s="0" t="n">
        <v>7</v>
      </c>
      <c r="E198" s="0" t="n">
        <v>20</v>
      </c>
      <c r="F198" s="0" t="n">
        <v>2</v>
      </c>
      <c r="G198" s="0" t="n">
        <f aca="false">C198</f>
        <v>92</v>
      </c>
      <c r="H198" s="0" t="n">
        <v>2</v>
      </c>
      <c r="I198" s="0" t="n">
        <v>5</v>
      </c>
    </row>
    <row collapsed="false" customFormat="false" customHeight="true" hidden="false" ht="13.3" outlineLevel="0" r="199">
      <c r="A199" s="0" t="n">
        <v>198</v>
      </c>
      <c r="B199" s="0" t="str">
        <f aca="false">"V_"&amp;C199</f>
        <v>V_73</v>
      </c>
      <c r="C199" s="0" t="n">
        <f aca="false">manual_input!W13</f>
        <v>73</v>
      </c>
      <c r="D199" s="0" t="n">
        <v>8</v>
      </c>
      <c r="E199" s="0" t="n">
        <v>20</v>
      </c>
      <c r="F199" s="0" t="n">
        <v>2</v>
      </c>
      <c r="G199" s="0" t="n">
        <f aca="false">C199</f>
        <v>73</v>
      </c>
      <c r="H199" s="0" t="n">
        <v>3</v>
      </c>
      <c r="I199" s="0" t="n">
        <v>6</v>
      </c>
    </row>
    <row collapsed="false" customFormat="false" customHeight="true" hidden="false" ht="13.3" outlineLevel="0" r="200">
      <c r="A200" s="0" t="n">
        <v>199</v>
      </c>
      <c r="B200" s="0" t="str">
        <f aca="false">"V_"&amp;C200</f>
        <v>V_107</v>
      </c>
      <c r="C200" s="0" t="n">
        <f aca="false">manual_input!W14</f>
        <v>107</v>
      </c>
      <c r="D200" s="0" t="n">
        <v>9</v>
      </c>
      <c r="E200" s="0" t="n">
        <v>20</v>
      </c>
      <c r="F200" s="0" t="n">
        <v>2</v>
      </c>
      <c r="G200" s="0" t="n">
        <f aca="false">C200</f>
        <v>107</v>
      </c>
      <c r="H200" s="0" t="n">
        <v>3</v>
      </c>
      <c r="I200" s="0" t="n">
        <v>6</v>
      </c>
    </row>
    <row collapsed="false" customFormat="false" customHeight="true" hidden="false" ht="13.3" outlineLevel="0" r="201">
      <c r="A201" s="0" t="n">
        <v>200</v>
      </c>
      <c r="B201" s="0" t="str">
        <f aca="false">"V_"&amp;C201</f>
        <v>V_18</v>
      </c>
      <c r="C201" s="0" t="n">
        <f aca="false">manual_input!W15</f>
        <v>18</v>
      </c>
      <c r="D201" s="0" t="n">
        <v>10</v>
      </c>
      <c r="E201" s="0" t="n">
        <v>20</v>
      </c>
      <c r="F201" s="0" t="n">
        <v>2</v>
      </c>
      <c r="G201" s="0" t="n">
        <f aca="false">C201</f>
        <v>18</v>
      </c>
      <c r="H201" s="0" t="n">
        <v>3</v>
      </c>
      <c r="I201" s="0" t="n">
        <v>6</v>
      </c>
    </row>
    <row collapsed="false" customFormat="false" customHeight="true" hidden="false" ht="13.3" outlineLevel="0" r="202">
      <c r="A202" s="0" t="n">
        <v>201</v>
      </c>
      <c r="B202" s="0" t="str">
        <f aca="false">"V_"&amp;C202</f>
        <v>V_88</v>
      </c>
      <c r="C202" s="0" t="n">
        <f aca="false">manual_input!X6</f>
        <v>88</v>
      </c>
      <c r="D202" s="0" t="n">
        <v>1</v>
      </c>
      <c r="E202" s="0" t="n">
        <v>21</v>
      </c>
      <c r="F202" s="0" t="n">
        <v>2</v>
      </c>
      <c r="G202" s="0" t="n">
        <f aca="false">C202</f>
        <v>88</v>
      </c>
      <c r="H202" s="0" t="n">
        <v>1</v>
      </c>
      <c r="I202" s="0" t="n">
        <v>4</v>
      </c>
    </row>
    <row collapsed="false" customFormat="false" customHeight="true" hidden="false" ht="13.3" outlineLevel="0" r="203">
      <c r="A203" s="0" t="n">
        <v>202</v>
      </c>
      <c r="B203" s="0" t="str">
        <f aca="false">"V_"&amp;C203</f>
        <v>V_31</v>
      </c>
      <c r="C203" s="0" t="n">
        <f aca="false">manual_input!X7</f>
        <v>31</v>
      </c>
      <c r="D203" s="0" t="n">
        <v>2</v>
      </c>
      <c r="E203" s="0" t="n">
        <v>21</v>
      </c>
      <c r="F203" s="0" t="n">
        <v>2</v>
      </c>
      <c r="G203" s="0" t="n">
        <f aca="false">C203</f>
        <v>31</v>
      </c>
      <c r="H203" s="0" t="n">
        <v>1</v>
      </c>
      <c r="I203" s="0" t="n">
        <v>4</v>
      </c>
    </row>
    <row collapsed="false" customFormat="false" customHeight="true" hidden="false" ht="13.3" outlineLevel="0" r="204">
      <c r="A204" s="0" t="n">
        <v>203</v>
      </c>
      <c r="B204" s="0" t="str">
        <f aca="false">"V_"&amp;C204</f>
        <v>V_70</v>
      </c>
      <c r="C204" s="0" t="n">
        <f aca="false">manual_input!X8</f>
        <v>70</v>
      </c>
      <c r="D204" s="0" t="n">
        <v>3</v>
      </c>
      <c r="E204" s="0" t="n">
        <v>21</v>
      </c>
      <c r="F204" s="0" t="n">
        <v>2</v>
      </c>
      <c r="G204" s="0" t="n">
        <f aca="false">C204</f>
        <v>70</v>
      </c>
      <c r="H204" s="0" t="n">
        <v>1</v>
      </c>
      <c r="I204" s="0" t="n">
        <v>4</v>
      </c>
    </row>
    <row collapsed="false" customFormat="false" customHeight="true" hidden="false" ht="13.3" outlineLevel="0" r="205">
      <c r="A205" s="0" t="n">
        <v>204</v>
      </c>
      <c r="B205" s="0" t="str">
        <f aca="false">"V_"&amp;C205</f>
        <v>V_29</v>
      </c>
      <c r="C205" s="0" t="n">
        <f aca="false">manual_input!X9</f>
        <v>29</v>
      </c>
      <c r="D205" s="0" t="n">
        <v>4</v>
      </c>
      <c r="E205" s="0" t="n">
        <v>21</v>
      </c>
      <c r="F205" s="0" t="n">
        <v>2</v>
      </c>
      <c r="G205" s="0" t="n">
        <f aca="false">C205</f>
        <v>29</v>
      </c>
      <c r="H205" s="0" t="n">
        <v>2</v>
      </c>
      <c r="I205" s="0" t="n">
        <v>5</v>
      </c>
    </row>
    <row collapsed="false" customFormat="false" customHeight="true" hidden="false" ht="13.3" outlineLevel="0" r="206">
      <c r="A206" s="0" t="n">
        <v>205</v>
      </c>
      <c r="B206" s="0" t="str">
        <f aca="false">"V_"&amp;C206</f>
        <v>V_97</v>
      </c>
      <c r="C206" s="0" t="n">
        <f aca="false">manual_input!X10</f>
        <v>97</v>
      </c>
      <c r="D206" s="0" t="n">
        <v>5</v>
      </c>
      <c r="E206" s="0" t="n">
        <v>21</v>
      </c>
      <c r="F206" s="0" t="n">
        <v>2</v>
      </c>
      <c r="G206" s="0" t="n">
        <f aca="false">C206</f>
        <v>97</v>
      </c>
      <c r="H206" s="0" t="n">
        <v>2</v>
      </c>
      <c r="I206" s="0" t="n">
        <v>5</v>
      </c>
    </row>
    <row collapsed="false" customFormat="false" customHeight="true" hidden="false" ht="13.3" outlineLevel="0" r="207">
      <c r="A207" s="0" t="n">
        <v>206</v>
      </c>
      <c r="B207" s="0" t="str">
        <f aca="false">"V_"&amp;C207</f>
        <v>V_101</v>
      </c>
      <c r="C207" s="0" t="n">
        <f aca="false">manual_input!X11</f>
        <v>101</v>
      </c>
      <c r="D207" s="0" t="n">
        <v>6</v>
      </c>
      <c r="E207" s="0" t="n">
        <v>21</v>
      </c>
      <c r="F207" s="0" t="n">
        <v>2</v>
      </c>
      <c r="G207" s="0" t="n">
        <f aca="false">C207</f>
        <v>101</v>
      </c>
      <c r="H207" s="0" t="n">
        <v>2</v>
      </c>
      <c r="I207" s="0" t="n">
        <v>5</v>
      </c>
    </row>
    <row collapsed="false" customFormat="false" customHeight="true" hidden="false" ht="13.3" outlineLevel="0" r="208">
      <c r="A208" s="0" t="n">
        <v>207</v>
      </c>
      <c r="B208" s="0" t="str">
        <f aca="false">"V_"&amp;C208</f>
        <v>V_77</v>
      </c>
      <c r="C208" s="0" t="n">
        <f aca="false">manual_input!X12</f>
        <v>77</v>
      </c>
      <c r="D208" s="0" t="n">
        <v>7</v>
      </c>
      <c r="E208" s="0" t="n">
        <v>21</v>
      </c>
      <c r="F208" s="0" t="n">
        <v>2</v>
      </c>
      <c r="G208" s="0" t="n">
        <f aca="false">C208</f>
        <v>77</v>
      </c>
      <c r="H208" s="0" t="n">
        <v>2</v>
      </c>
      <c r="I208" s="0" t="n">
        <v>5</v>
      </c>
    </row>
    <row collapsed="false" customFormat="false" customHeight="true" hidden="false" ht="13.3" outlineLevel="0" r="209">
      <c r="A209" s="0" t="n">
        <v>208</v>
      </c>
      <c r="B209" s="0" t="str">
        <f aca="false">"V_"&amp;C209</f>
        <v>V_50</v>
      </c>
      <c r="C209" s="0" t="n">
        <f aca="false">manual_input!X13</f>
        <v>50</v>
      </c>
      <c r="D209" s="0" t="n">
        <v>8</v>
      </c>
      <c r="E209" s="0" t="n">
        <v>21</v>
      </c>
      <c r="F209" s="0" t="n">
        <v>2</v>
      </c>
      <c r="G209" s="0" t="n">
        <f aca="false">C209</f>
        <v>50</v>
      </c>
      <c r="H209" s="0" t="n">
        <v>3</v>
      </c>
      <c r="I209" s="0" t="n">
        <v>6</v>
      </c>
    </row>
    <row collapsed="false" customFormat="false" customHeight="true" hidden="false" ht="13.3" outlineLevel="0" r="210">
      <c r="A210" s="0" t="n">
        <v>209</v>
      </c>
      <c r="B210" s="0" t="str">
        <f aca="false">"V_"&amp;C210</f>
        <v>V_38</v>
      </c>
      <c r="C210" s="0" t="n">
        <f aca="false">manual_input!X14</f>
        <v>38</v>
      </c>
      <c r="D210" s="0" t="n">
        <v>9</v>
      </c>
      <c r="E210" s="0" t="n">
        <v>21</v>
      </c>
      <c r="F210" s="0" t="n">
        <v>2</v>
      </c>
      <c r="G210" s="0" t="n">
        <f aca="false">C210</f>
        <v>38</v>
      </c>
      <c r="H210" s="0" t="n">
        <v>3</v>
      </c>
      <c r="I210" s="0" t="n">
        <v>6</v>
      </c>
    </row>
    <row collapsed="false" customFormat="false" customHeight="true" hidden="false" ht="13.3" outlineLevel="0" r="211">
      <c r="A211" s="0" t="n">
        <v>210</v>
      </c>
      <c r="B211" s="0" t="str">
        <f aca="false">"V_"&amp;C211</f>
        <v>V_64</v>
      </c>
      <c r="C211" s="0" t="n">
        <f aca="false">manual_input!X15</f>
        <v>64</v>
      </c>
      <c r="D211" s="0" t="n">
        <v>10</v>
      </c>
      <c r="E211" s="0" t="n">
        <v>21</v>
      </c>
      <c r="F211" s="0" t="n">
        <v>2</v>
      </c>
      <c r="G211" s="0" t="n">
        <f aca="false">C211</f>
        <v>64</v>
      </c>
      <c r="H211" s="0" t="n">
        <v>3</v>
      </c>
      <c r="I211" s="0" t="n">
        <v>6</v>
      </c>
    </row>
    <row collapsed="false" customFormat="false" customHeight="true" hidden="false" ht="13.3" outlineLevel="0" r="212">
      <c r="A212" s="0" t="n">
        <v>211</v>
      </c>
      <c r="B212" s="0" t="str">
        <f aca="false">"V_"&amp;C212</f>
        <v>V_67</v>
      </c>
      <c r="C212" s="0" t="n">
        <f aca="false">manual_input!Y6</f>
        <v>67</v>
      </c>
      <c r="D212" s="0" t="n">
        <v>1</v>
      </c>
      <c r="E212" s="0" t="n">
        <v>22</v>
      </c>
      <c r="F212" s="0" t="n">
        <v>2</v>
      </c>
      <c r="G212" s="0" t="n">
        <f aca="false">C212</f>
        <v>67</v>
      </c>
      <c r="H212" s="0" t="n">
        <v>1</v>
      </c>
      <c r="I212" s="0" t="n">
        <v>4</v>
      </c>
    </row>
    <row collapsed="false" customFormat="false" customHeight="true" hidden="false" ht="13.3" outlineLevel="0" r="213">
      <c r="A213" s="0" t="n">
        <v>212</v>
      </c>
      <c r="B213" s="0" t="str">
        <f aca="false">"V_"&amp;C213</f>
        <v>V_109</v>
      </c>
      <c r="C213" s="0" t="n">
        <f aca="false">manual_input!Y7</f>
        <v>109</v>
      </c>
      <c r="D213" s="0" t="n">
        <v>2</v>
      </c>
      <c r="E213" s="0" t="n">
        <v>22</v>
      </c>
      <c r="F213" s="0" t="n">
        <v>2</v>
      </c>
      <c r="G213" s="0" t="n">
        <f aca="false">C213</f>
        <v>109</v>
      </c>
      <c r="H213" s="0" t="n">
        <v>1</v>
      </c>
      <c r="I213" s="0" t="n">
        <v>4</v>
      </c>
    </row>
    <row collapsed="false" customFormat="false" customHeight="true" hidden="false" ht="13.3" outlineLevel="0" r="214">
      <c r="A214" s="0" t="n">
        <v>213</v>
      </c>
      <c r="B214" s="0" t="str">
        <f aca="false">"V_"&amp;C214</f>
        <v>V_37</v>
      </c>
      <c r="C214" s="0" t="n">
        <f aca="false">manual_input!Y8</f>
        <v>37</v>
      </c>
      <c r="D214" s="0" t="n">
        <v>3</v>
      </c>
      <c r="E214" s="0" t="n">
        <v>22</v>
      </c>
      <c r="F214" s="0" t="n">
        <v>2</v>
      </c>
      <c r="G214" s="0" t="n">
        <f aca="false">C214</f>
        <v>37</v>
      </c>
      <c r="H214" s="0" t="n">
        <v>1</v>
      </c>
      <c r="I214" s="0" t="n">
        <v>4</v>
      </c>
    </row>
    <row collapsed="false" customFormat="false" customHeight="true" hidden="false" ht="13.3" outlineLevel="0" r="215">
      <c r="A215" s="0" t="n">
        <v>214</v>
      </c>
      <c r="B215" s="0" t="str">
        <f aca="false">"V_"&amp;C215</f>
        <v>V_106</v>
      </c>
      <c r="C215" s="0" t="n">
        <f aca="false">manual_input!Y9</f>
        <v>106</v>
      </c>
      <c r="D215" s="0" t="n">
        <v>4</v>
      </c>
      <c r="E215" s="0" t="n">
        <v>22</v>
      </c>
      <c r="F215" s="0" t="n">
        <v>2</v>
      </c>
      <c r="G215" s="0" t="n">
        <f aca="false">C215</f>
        <v>106</v>
      </c>
      <c r="H215" s="0" t="n">
        <v>2</v>
      </c>
      <c r="I215" s="0" t="n">
        <v>5</v>
      </c>
    </row>
    <row collapsed="false" customFormat="false" customHeight="true" hidden="false" ht="13.3" outlineLevel="0" r="216">
      <c r="A216" s="0" t="n">
        <v>215</v>
      </c>
      <c r="B216" s="0" t="str">
        <f aca="false">"V_"&amp;C216</f>
        <v>V_87</v>
      </c>
      <c r="C216" s="0" t="n">
        <f aca="false">manual_input!Y10</f>
        <v>87</v>
      </c>
      <c r="D216" s="0" t="n">
        <v>5</v>
      </c>
      <c r="E216" s="0" t="n">
        <v>22</v>
      </c>
      <c r="F216" s="0" t="n">
        <v>2</v>
      </c>
      <c r="G216" s="0" t="n">
        <f aca="false">C216</f>
        <v>87</v>
      </c>
      <c r="H216" s="0" t="n">
        <v>2</v>
      </c>
      <c r="I216" s="0" t="n">
        <v>5</v>
      </c>
    </row>
    <row collapsed="false" customFormat="false" customHeight="true" hidden="false" ht="13.3" outlineLevel="0" r="217">
      <c r="A217" s="0" t="n">
        <v>216</v>
      </c>
      <c r="B217" s="0" t="str">
        <f aca="false">"V_"&amp;C217</f>
        <v>V_16</v>
      </c>
      <c r="C217" s="0" t="n">
        <f aca="false">manual_input!Y11</f>
        <v>16</v>
      </c>
      <c r="D217" s="0" t="n">
        <v>6</v>
      </c>
      <c r="E217" s="0" t="n">
        <v>22</v>
      </c>
      <c r="F217" s="0" t="n">
        <v>2</v>
      </c>
      <c r="G217" s="0" t="n">
        <f aca="false">C217</f>
        <v>16</v>
      </c>
      <c r="H217" s="0" t="n">
        <v>2</v>
      </c>
      <c r="I217" s="0" t="n">
        <v>5</v>
      </c>
    </row>
    <row collapsed="false" customFormat="false" customHeight="true" hidden="false" ht="13.3" outlineLevel="0" r="218">
      <c r="A218" s="0" t="n">
        <v>217</v>
      </c>
      <c r="B218" s="0" t="str">
        <f aca="false">"V_"&amp;C218</f>
        <v>V_35</v>
      </c>
      <c r="C218" s="0" t="n">
        <f aca="false">manual_input!Y12</f>
        <v>35</v>
      </c>
      <c r="D218" s="0" t="n">
        <v>7</v>
      </c>
      <c r="E218" s="0" t="n">
        <v>22</v>
      </c>
      <c r="F218" s="0" t="n">
        <v>2</v>
      </c>
      <c r="G218" s="0" t="n">
        <f aca="false">C218</f>
        <v>35</v>
      </c>
      <c r="H218" s="0" t="n">
        <v>2</v>
      </c>
      <c r="I218" s="0" t="n">
        <v>5</v>
      </c>
    </row>
    <row collapsed="false" customFormat="false" customHeight="true" hidden="false" ht="13.3" outlineLevel="0" r="219">
      <c r="A219" s="0" t="n">
        <v>218</v>
      </c>
      <c r="B219" s="0" t="str">
        <f aca="false">"V_"&amp;C219</f>
        <v>V_109</v>
      </c>
      <c r="C219" s="0" t="n">
        <f aca="false">manual_input!Y13</f>
        <v>109</v>
      </c>
      <c r="D219" s="0" t="n">
        <v>8</v>
      </c>
      <c r="E219" s="0" t="n">
        <v>22</v>
      </c>
      <c r="F219" s="0" t="n">
        <v>2</v>
      </c>
      <c r="G219" s="0" t="n">
        <f aca="false">C219</f>
        <v>109</v>
      </c>
      <c r="H219" s="0" t="n">
        <v>3</v>
      </c>
      <c r="I219" s="0" t="n">
        <v>6</v>
      </c>
    </row>
    <row collapsed="false" customFormat="false" customHeight="true" hidden="false" ht="13.3" outlineLevel="0" r="220">
      <c r="A220" s="0" t="n">
        <v>219</v>
      </c>
      <c r="B220" s="0" t="str">
        <f aca="false">"V_"&amp;C220</f>
        <v>V_65</v>
      </c>
      <c r="C220" s="0" t="n">
        <f aca="false">manual_input!Y14</f>
        <v>65</v>
      </c>
      <c r="D220" s="0" t="n">
        <v>9</v>
      </c>
      <c r="E220" s="0" t="n">
        <v>22</v>
      </c>
      <c r="F220" s="0" t="n">
        <v>2</v>
      </c>
      <c r="G220" s="0" t="n">
        <f aca="false">C220</f>
        <v>65</v>
      </c>
      <c r="H220" s="0" t="n">
        <v>3</v>
      </c>
      <c r="I220" s="0" t="n">
        <v>6</v>
      </c>
    </row>
    <row collapsed="false" customFormat="false" customHeight="true" hidden="false" ht="13.3" outlineLevel="0" r="221">
      <c r="A221" s="0" t="n">
        <v>220</v>
      </c>
      <c r="B221" s="0" t="str">
        <f aca="false">"V_"&amp;C221</f>
        <v>V_48</v>
      </c>
      <c r="C221" s="0" t="n">
        <f aca="false">manual_input!Y15</f>
        <v>48</v>
      </c>
      <c r="D221" s="0" t="n">
        <v>10</v>
      </c>
      <c r="E221" s="0" t="n">
        <v>22</v>
      </c>
      <c r="F221" s="0" t="n">
        <v>2</v>
      </c>
      <c r="G221" s="0" t="n">
        <f aca="false">C221</f>
        <v>48</v>
      </c>
      <c r="H221" s="0" t="n">
        <v>3</v>
      </c>
      <c r="I221" s="0" t="n">
        <v>6</v>
      </c>
    </row>
    <row collapsed="false" customFormat="false" customHeight="true" hidden="false" ht="13.3" outlineLevel="0" r="222">
      <c r="A222" s="0" t="n">
        <v>221</v>
      </c>
      <c r="B222" s="0" t="str">
        <f aca="false">"V_"&amp;C222</f>
        <v>V_30</v>
      </c>
      <c r="C222" s="0" t="n">
        <f aca="false">manual_input!Z6</f>
        <v>30</v>
      </c>
      <c r="D222" s="0" t="n">
        <v>1</v>
      </c>
      <c r="E222" s="0" t="n">
        <v>23</v>
      </c>
      <c r="F222" s="0" t="n">
        <v>2</v>
      </c>
      <c r="G222" s="0" t="n">
        <f aca="false">C222</f>
        <v>30</v>
      </c>
      <c r="H222" s="0" t="n">
        <v>1</v>
      </c>
      <c r="I222" s="0" t="n">
        <v>4</v>
      </c>
    </row>
    <row collapsed="false" customFormat="false" customHeight="true" hidden="false" ht="13.3" outlineLevel="0" r="223">
      <c r="A223" s="0" t="n">
        <v>222</v>
      </c>
      <c r="B223" s="0" t="str">
        <f aca="false">"V_"&amp;C223</f>
        <v>V_57</v>
      </c>
      <c r="C223" s="0" t="n">
        <f aca="false">manual_input!Z7</f>
        <v>57</v>
      </c>
      <c r="D223" s="0" t="n">
        <v>2</v>
      </c>
      <c r="E223" s="0" t="n">
        <v>23</v>
      </c>
      <c r="F223" s="0" t="n">
        <v>2</v>
      </c>
      <c r="G223" s="0" t="n">
        <f aca="false">C223</f>
        <v>57</v>
      </c>
      <c r="H223" s="0" t="n">
        <v>1</v>
      </c>
      <c r="I223" s="0" t="n">
        <v>4</v>
      </c>
    </row>
    <row collapsed="false" customFormat="false" customHeight="true" hidden="false" ht="13.3" outlineLevel="0" r="224">
      <c r="A224" s="0" t="n">
        <v>223</v>
      </c>
      <c r="B224" s="0" t="str">
        <f aca="false">"V_"&amp;C224</f>
        <v>V_74</v>
      </c>
      <c r="C224" s="0" t="n">
        <f aca="false">manual_input!Z8</f>
        <v>74</v>
      </c>
      <c r="D224" s="0" t="n">
        <v>3</v>
      </c>
      <c r="E224" s="0" t="n">
        <v>23</v>
      </c>
      <c r="F224" s="0" t="n">
        <v>2</v>
      </c>
      <c r="G224" s="0" t="n">
        <f aca="false">C224</f>
        <v>74</v>
      </c>
      <c r="H224" s="0" t="n">
        <v>1</v>
      </c>
      <c r="I224" s="0" t="n">
        <v>4</v>
      </c>
    </row>
    <row collapsed="false" customFormat="false" customHeight="true" hidden="false" ht="13.3" outlineLevel="0" r="225">
      <c r="A225" s="0" t="n">
        <v>224</v>
      </c>
      <c r="B225" s="0" t="str">
        <f aca="false">"V_"&amp;C225</f>
        <v>V_42</v>
      </c>
      <c r="C225" s="0" t="n">
        <f aca="false">manual_input!Z9</f>
        <v>42</v>
      </c>
      <c r="D225" s="0" t="n">
        <v>4</v>
      </c>
      <c r="E225" s="0" t="n">
        <v>23</v>
      </c>
      <c r="F225" s="0" t="n">
        <v>2</v>
      </c>
      <c r="G225" s="0" t="n">
        <f aca="false">C225</f>
        <v>42</v>
      </c>
      <c r="H225" s="0" t="n">
        <v>2</v>
      </c>
      <c r="I225" s="0" t="n">
        <v>5</v>
      </c>
    </row>
    <row collapsed="false" customFormat="false" customHeight="true" hidden="false" ht="13.3" outlineLevel="0" r="226">
      <c r="A226" s="0" t="n">
        <v>225</v>
      </c>
      <c r="B226" s="0" t="str">
        <f aca="false">"V_"&amp;C226</f>
        <v>V_60</v>
      </c>
      <c r="C226" s="0" t="n">
        <f aca="false">manual_input!Z10</f>
        <v>60</v>
      </c>
      <c r="D226" s="0" t="n">
        <v>5</v>
      </c>
      <c r="E226" s="0" t="n">
        <v>23</v>
      </c>
      <c r="F226" s="0" t="n">
        <v>2</v>
      </c>
      <c r="G226" s="0" t="n">
        <f aca="false">C226</f>
        <v>60</v>
      </c>
      <c r="H226" s="0" t="n">
        <v>2</v>
      </c>
      <c r="I226" s="0" t="n">
        <v>5</v>
      </c>
    </row>
    <row collapsed="false" customFormat="false" customHeight="true" hidden="false" ht="13.3" outlineLevel="0" r="227">
      <c r="A227" s="0" t="n">
        <v>226</v>
      </c>
      <c r="B227" s="0" t="str">
        <f aca="false">"V_"&amp;C227</f>
        <v>V_58</v>
      </c>
      <c r="C227" s="0" t="n">
        <f aca="false">manual_input!Z11</f>
        <v>58</v>
      </c>
      <c r="D227" s="0" t="n">
        <v>6</v>
      </c>
      <c r="E227" s="0" t="n">
        <v>23</v>
      </c>
      <c r="F227" s="0" t="n">
        <v>2</v>
      </c>
      <c r="G227" s="0" t="n">
        <f aca="false">C227</f>
        <v>58</v>
      </c>
      <c r="H227" s="0" t="n">
        <v>2</v>
      </c>
      <c r="I227" s="0" t="n">
        <v>5</v>
      </c>
    </row>
    <row collapsed="false" customFormat="false" customHeight="true" hidden="false" ht="13.3" outlineLevel="0" r="228">
      <c r="A228" s="0" t="n">
        <v>227</v>
      </c>
      <c r="B228" s="0" t="str">
        <f aca="false">"V_"&amp;C228</f>
        <v>V_36</v>
      </c>
      <c r="C228" s="0" t="n">
        <f aca="false">manual_input!Z12</f>
        <v>36</v>
      </c>
      <c r="D228" s="0" t="n">
        <v>7</v>
      </c>
      <c r="E228" s="0" t="n">
        <v>23</v>
      </c>
      <c r="F228" s="0" t="n">
        <v>2</v>
      </c>
      <c r="G228" s="0" t="n">
        <f aca="false">C228</f>
        <v>36</v>
      </c>
      <c r="H228" s="0" t="n">
        <v>2</v>
      </c>
      <c r="I228" s="0" t="n">
        <v>5</v>
      </c>
    </row>
    <row collapsed="false" customFormat="false" customHeight="true" hidden="false" ht="13.3" outlineLevel="0" r="229">
      <c r="A229" s="0" t="n">
        <v>228</v>
      </c>
      <c r="B229" s="0" t="str">
        <f aca="false">"V_"&amp;C229</f>
        <v>V_72</v>
      </c>
      <c r="C229" s="0" t="n">
        <f aca="false">manual_input!Z13</f>
        <v>72</v>
      </c>
      <c r="D229" s="0" t="n">
        <v>8</v>
      </c>
      <c r="E229" s="0" t="n">
        <v>23</v>
      </c>
      <c r="F229" s="0" t="n">
        <v>2</v>
      </c>
      <c r="G229" s="0" t="n">
        <f aca="false">C229</f>
        <v>72</v>
      </c>
      <c r="H229" s="0" t="n">
        <v>3</v>
      </c>
      <c r="I229" s="0" t="n">
        <v>6</v>
      </c>
    </row>
    <row collapsed="false" customFormat="false" customHeight="true" hidden="false" ht="13.3" outlineLevel="0" r="230">
      <c r="A230" s="0" t="n">
        <v>229</v>
      </c>
      <c r="B230" s="0" t="str">
        <f aca="false">"V_"&amp;C230</f>
        <v>V_110</v>
      </c>
      <c r="C230" s="0" t="n">
        <f aca="false">manual_input!Z14</f>
        <v>110</v>
      </c>
      <c r="D230" s="0" t="n">
        <v>9</v>
      </c>
      <c r="E230" s="0" t="n">
        <v>23</v>
      </c>
      <c r="F230" s="0" t="n">
        <v>2</v>
      </c>
      <c r="G230" s="0" t="n">
        <f aca="false">C230</f>
        <v>110</v>
      </c>
      <c r="H230" s="0" t="n">
        <v>3</v>
      </c>
      <c r="I230" s="0" t="n">
        <v>6</v>
      </c>
    </row>
    <row collapsed="false" customFormat="false" customHeight="true" hidden="false" ht="13.3" outlineLevel="0" r="231">
      <c r="A231" s="0" t="n">
        <v>230</v>
      </c>
      <c r="B231" s="0" t="str">
        <f aca="false">"V_"&amp;C231</f>
        <v>V_53</v>
      </c>
      <c r="C231" s="0" t="n">
        <f aca="false">manual_input!Z15</f>
        <v>53</v>
      </c>
      <c r="D231" s="0" t="n">
        <v>10</v>
      </c>
      <c r="E231" s="0" t="n">
        <v>23</v>
      </c>
      <c r="F231" s="0" t="n">
        <v>2</v>
      </c>
      <c r="G231" s="0" t="n">
        <f aca="false">C231</f>
        <v>53</v>
      </c>
      <c r="H231" s="0" t="n">
        <v>3</v>
      </c>
      <c r="I231" s="0" t="n">
        <v>6</v>
      </c>
    </row>
    <row collapsed="false" customFormat="false" customHeight="true" hidden="false" ht="13.3" outlineLevel="0" r="232">
      <c r="A232" s="0" t="n">
        <v>231</v>
      </c>
      <c r="B232" s="0" t="str">
        <f aca="false">"V_"&amp;C232</f>
        <v>V_110</v>
      </c>
      <c r="C232" s="0" t="n">
        <f aca="false">manual_input!AA6</f>
        <v>110</v>
      </c>
      <c r="D232" s="0" t="n">
        <v>1</v>
      </c>
      <c r="E232" s="0" t="n">
        <v>24</v>
      </c>
      <c r="F232" s="0" t="n">
        <v>2</v>
      </c>
      <c r="G232" s="0" t="n">
        <f aca="false">C232</f>
        <v>110</v>
      </c>
      <c r="H232" s="0" t="n">
        <v>1</v>
      </c>
      <c r="I232" s="0" t="n">
        <v>4</v>
      </c>
    </row>
    <row collapsed="false" customFormat="false" customHeight="true" hidden="false" ht="13.3" outlineLevel="0" r="233">
      <c r="A233" s="0" t="n">
        <v>232</v>
      </c>
      <c r="B233" s="0" t="str">
        <f aca="false">"V_"&amp;C233</f>
        <v>V_96</v>
      </c>
      <c r="C233" s="0" t="n">
        <f aca="false">manual_input!AA7</f>
        <v>96</v>
      </c>
      <c r="D233" s="0" t="n">
        <v>2</v>
      </c>
      <c r="E233" s="0" t="n">
        <v>24</v>
      </c>
      <c r="F233" s="0" t="n">
        <v>2</v>
      </c>
      <c r="G233" s="0" t="n">
        <f aca="false">C233</f>
        <v>96</v>
      </c>
      <c r="H233" s="0" t="n">
        <v>1</v>
      </c>
      <c r="I233" s="0" t="n">
        <v>4</v>
      </c>
    </row>
    <row collapsed="false" customFormat="false" customHeight="true" hidden="false" ht="13.3" outlineLevel="0" r="234">
      <c r="A234" s="0" t="n">
        <v>233</v>
      </c>
      <c r="B234" s="0" t="str">
        <f aca="false">"V_"&amp;C234</f>
        <v>V_108</v>
      </c>
      <c r="C234" s="0" t="n">
        <f aca="false">manual_input!AA8</f>
        <v>108</v>
      </c>
      <c r="D234" s="0" t="n">
        <v>3</v>
      </c>
      <c r="E234" s="0" t="n">
        <v>24</v>
      </c>
      <c r="F234" s="0" t="n">
        <v>2</v>
      </c>
      <c r="G234" s="0" t="n">
        <f aca="false">C234</f>
        <v>108</v>
      </c>
      <c r="H234" s="0" t="n">
        <v>1</v>
      </c>
      <c r="I234" s="0" t="n">
        <v>4</v>
      </c>
    </row>
    <row collapsed="false" customFormat="false" customHeight="true" hidden="false" ht="13.3" outlineLevel="0" r="235">
      <c r="A235" s="0" t="n">
        <v>234</v>
      </c>
      <c r="B235" s="0" t="str">
        <f aca="false">"V_"&amp;C235</f>
        <v>V_69</v>
      </c>
      <c r="C235" s="0" t="n">
        <f aca="false">manual_input!AA9</f>
        <v>69</v>
      </c>
      <c r="D235" s="0" t="n">
        <v>4</v>
      </c>
      <c r="E235" s="0" t="n">
        <v>24</v>
      </c>
      <c r="F235" s="0" t="n">
        <v>2</v>
      </c>
      <c r="G235" s="0" t="n">
        <f aca="false">C235</f>
        <v>69</v>
      </c>
      <c r="H235" s="0" t="n">
        <v>2</v>
      </c>
      <c r="I235" s="0" t="n">
        <v>5</v>
      </c>
    </row>
    <row collapsed="false" customFormat="false" customHeight="true" hidden="false" ht="13.3" outlineLevel="0" r="236">
      <c r="A236" s="0" t="n">
        <v>235</v>
      </c>
      <c r="B236" s="0" t="str">
        <f aca="false">"V_"&amp;C236</f>
        <v>V_103</v>
      </c>
      <c r="C236" s="0" t="n">
        <f aca="false">manual_input!AA10</f>
        <v>103</v>
      </c>
      <c r="D236" s="0" t="n">
        <v>5</v>
      </c>
      <c r="E236" s="0" t="n">
        <v>24</v>
      </c>
      <c r="F236" s="0" t="n">
        <v>2</v>
      </c>
      <c r="G236" s="0" t="n">
        <f aca="false">C236</f>
        <v>103</v>
      </c>
      <c r="H236" s="0" t="n">
        <v>2</v>
      </c>
      <c r="I236" s="0" t="n">
        <v>5</v>
      </c>
    </row>
    <row collapsed="false" customFormat="false" customHeight="true" hidden="false" ht="13.3" outlineLevel="0" r="237">
      <c r="A237" s="0" t="n">
        <v>236</v>
      </c>
      <c r="B237" s="0" t="str">
        <f aca="false">"V_"&amp;C237</f>
        <v>V_24</v>
      </c>
      <c r="C237" s="0" t="n">
        <f aca="false">manual_input!AA11</f>
        <v>24</v>
      </c>
      <c r="D237" s="0" t="n">
        <v>6</v>
      </c>
      <c r="E237" s="0" t="n">
        <v>24</v>
      </c>
      <c r="F237" s="0" t="n">
        <v>2</v>
      </c>
      <c r="G237" s="0" t="n">
        <f aca="false">C237</f>
        <v>24</v>
      </c>
      <c r="H237" s="0" t="n">
        <v>2</v>
      </c>
      <c r="I237" s="0" t="n">
        <v>5</v>
      </c>
    </row>
    <row collapsed="false" customFormat="false" customHeight="true" hidden="false" ht="13.3" outlineLevel="0" r="238">
      <c r="A238" s="0" t="n">
        <v>237</v>
      </c>
      <c r="B238" s="0" t="str">
        <f aca="false">"V_"&amp;C238</f>
        <v>V_100</v>
      </c>
      <c r="C238" s="0" t="n">
        <f aca="false">manual_input!AA12</f>
        <v>100</v>
      </c>
      <c r="D238" s="0" t="n">
        <v>7</v>
      </c>
      <c r="E238" s="0" t="n">
        <v>24</v>
      </c>
      <c r="F238" s="0" t="n">
        <v>2</v>
      </c>
      <c r="G238" s="0" t="n">
        <f aca="false">C238</f>
        <v>100</v>
      </c>
      <c r="H238" s="0" t="n">
        <v>2</v>
      </c>
      <c r="I238" s="0" t="n">
        <v>5</v>
      </c>
    </row>
    <row collapsed="false" customFormat="false" customHeight="true" hidden="false" ht="13.3" outlineLevel="0" r="239">
      <c r="A239" s="0" t="n">
        <v>238</v>
      </c>
      <c r="B239" s="0" t="str">
        <f aca="false">"V_"&amp;C239</f>
        <v>V_15</v>
      </c>
      <c r="C239" s="0" t="n">
        <f aca="false">manual_input!AA13</f>
        <v>15</v>
      </c>
      <c r="D239" s="0" t="n">
        <v>8</v>
      </c>
      <c r="E239" s="0" t="n">
        <v>24</v>
      </c>
      <c r="F239" s="0" t="n">
        <v>2</v>
      </c>
      <c r="G239" s="0" t="n">
        <f aca="false">C239</f>
        <v>15</v>
      </c>
      <c r="H239" s="0" t="n">
        <v>3</v>
      </c>
      <c r="I239" s="0" t="n">
        <v>6</v>
      </c>
    </row>
    <row collapsed="false" customFormat="false" customHeight="true" hidden="false" ht="13.3" outlineLevel="0" r="240">
      <c r="A240" s="0" t="n">
        <v>239</v>
      </c>
      <c r="B240" s="0" t="str">
        <f aca="false">"V_"&amp;C240</f>
        <v>V_44</v>
      </c>
      <c r="C240" s="0" t="n">
        <f aca="false">manual_input!AA14</f>
        <v>44</v>
      </c>
      <c r="D240" s="0" t="n">
        <v>9</v>
      </c>
      <c r="E240" s="0" t="n">
        <v>24</v>
      </c>
      <c r="F240" s="0" t="n">
        <v>2</v>
      </c>
      <c r="G240" s="0" t="n">
        <f aca="false">C240</f>
        <v>44</v>
      </c>
      <c r="H240" s="0" t="n">
        <v>3</v>
      </c>
      <c r="I240" s="0" t="n">
        <v>6</v>
      </c>
    </row>
    <row collapsed="false" customFormat="false" customHeight="true" hidden="false" ht="13.3" outlineLevel="0" r="241">
      <c r="A241" s="0" t="n">
        <v>240</v>
      </c>
      <c r="B241" s="0" t="str">
        <f aca="false">"V_"&amp;C241</f>
        <v>V_61</v>
      </c>
      <c r="C241" s="0" t="n">
        <f aca="false">manual_input!AA15</f>
        <v>61</v>
      </c>
      <c r="D241" s="0" t="n">
        <v>10</v>
      </c>
      <c r="E241" s="0" t="n">
        <v>24</v>
      </c>
      <c r="F241" s="0" t="n">
        <v>2</v>
      </c>
      <c r="G241" s="0" t="n">
        <f aca="false">C241</f>
        <v>61</v>
      </c>
      <c r="H241" s="0" t="n">
        <v>3</v>
      </c>
      <c r="I241" s="0" t="n">
        <v>6</v>
      </c>
    </row>
    <row collapsed="false" customFormat="false" customHeight="true" hidden="false" ht="13.3" outlineLevel="0" r="242">
      <c r="A242" s="0" t="n">
        <v>241</v>
      </c>
      <c r="B242" s="0" t="str">
        <f aca="false">"V_"&amp;C242</f>
        <v>V_13</v>
      </c>
      <c r="C242" s="0" t="n">
        <f aca="false">manual_input!C23</f>
        <v>13</v>
      </c>
      <c r="D242" s="0" t="n">
        <v>1</v>
      </c>
      <c r="E242" s="0" t="n">
        <v>25</v>
      </c>
      <c r="F242" s="0" t="n">
        <v>3</v>
      </c>
      <c r="G242" s="0" t="n">
        <f aca="false">C242</f>
        <v>13</v>
      </c>
      <c r="H242" s="0" t="n">
        <v>1</v>
      </c>
      <c r="I242" s="0" t="n">
        <v>7</v>
      </c>
    </row>
    <row collapsed="false" customFormat="false" customHeight="true" hidden="false" ht="13.3" outlineLevel="0" r="243">
      <c r="A243" s="0" t="n">
        <v>242</v>
      </c>
      <c r="B243" s="0" t="str">
        <f aca="false">"V_"&amp;C243</f>
        <v>V_89</v>
      </c>
      <c r="C243" s="0" t="n">
        <f aca="false">manual_input!C24</f>
        <v>89</v>
      </c>
      <c r="D243" s="0" t="n">
        <v>2</v>
      </c>
      <c r="E243" s="0" t="n">
        <v>25</v>
      </c>
      <c r="F243" s="0" t="n">
        <v>3</v>
      </c>
      <c r="G243" s="0" t="n">
        <f aca="false">C243</f>
        <v>89</v>
      </c>
      <c r="H243" s="0" t="n">
        <v>1</v>
      </c>
      <c r="I243" s="0" t="n">
        <v>7</v>
      </c>
    </row>
    <row collapsed="false" customFormat="false" customHeight="true" hidden="false" ht="13.3" outlineLevel="0" r="244">
      <c r="A244" s="0" t="n">
        <v>243</v>
      </c>
      <c r="B244" s="0" t="str">
        <f aca="false">"V_"&amp;C244</f>
        <v>V_45</v>
      </c>
      <c r="C244" s="0" t="n">
        <f aca="false">manual_input!C25</f>
        <v>45</v>
      </c>
      <c r="D244" s="0" t="n">
        <v>3</v>
      </c>
      <c r="E244" s="0" t="n">
        <v>25</v>
      </c>
      <c r="F244" s="0" t="n">
        <v>3</v>
      </c>
      <c r="G244" s="0" t="n">
        <f aca="false">C244</f>
        <v>45</v>
      </c>
      <c r="H244" s="0" t="n">
        <v>1</v>
      </c>
      <c r="I244" s="0" t="n">
        <v>7</v>
      </c>
    </row>
    <row collapsed="false" customFormat="false" customHeight="true" hidden="false" ht="13.3" outlineLevel="0" r="245">
      <c r="A245" s="0" t="n">
        <v>244</v>
      </c>
      <c r="B245" s="0" t="str">
        <f aca="false">"V_"&amp;C245</f>
        <v>V_20</v>
      </c>
      <c r="C245" s="0" t="n">
        <f aca="false">manual_input!C26</f>
        <v>20</v>
      </c>
      <c r="D245" s="0" t="n">
        <v>4</v>
      </c>
      <c r="E245" s="0" t="n">
        <v>25</v>
      </c>
      <c r="F245" s="0" t="n">
        <v>3</v>
      </c>
      <c r="G245" s="0" t="n">
        <f aca="false">C245</f>
        <v>20</v>
      </c>
      <c r="H245" s="0" t="n">
        <v>2</v>
      </c>
      <c r="I245" s="0" t="n">
        <v>8</v>
      </c>
    </row>
    <row collapsed="false" customFormat="false" customHeight="true" hidden="false" ht="13.3" outlineLevel="0" r="246">
      <c r="A246" s="0" t="n">
        <v>245</v>
      </c>
      <c r="B246" s="0" t="str">
        <f aca="false">"V_"&amp;C246</f>
        <v>V_108</v>
      </c>
      <c r="C246" s="0" t="n">
        <f aca="false">manual_input!C27</f>
        <v>108</v>
      </c>
      <c r="D246" s="0" t="n">
        <v>5</v>
      </c>
      <c r="E246" s="0" t="n">
        <v>25</v>
      </c>
      <c r="F246" s="0" t="n">
        <v>3</v>
      </c>
      <c r="G246" s="0" t="n">
        <f aca="false">C246</f>
        <v>108</v>
      </c>
      <c r="H246" s="0" t="n">
        <v>2</v>
      </c>
      <c r="I246" s="0" t="n">
        <v>8</v>
      </c>
    </row>
    <row collapsed="false" customFormat="false" customHeight="true" hidden="false" ht="13.3" outlineLevel="0" r="247">
      <c r="A247" s="0" t="n">
        <v>246</v>
      </c>
      <c r="B247" s="0" t="str">
        <f aca="false">"V_"&amp;C247</f>
        <v>V_23</v>
      </c>
      <c r="C247" s="0" t="n">
        <f aca="false">manual_input!C28</f>
        <v>23</v>
      </c>
      <c r="D247" s="0" t="n">
        <v>6</v>
      </c>
      <c r="E247" s="0" t="n">
        <v>25</v>
      </c>
      <c r="F247" s="0" t="n">
        <v>3</v>
      </c>
      <c r="G247" s="0" t="n">
        <f aca="false">C247</f>
        <v>23</v>
      </c>
      <c r="H247" s="0" t="n">
        <v>2</v>
      </c>
      <c r="I247" s="0" t="n">
        <v>8</v>
      </c>
    </row>
    <row collapsed="false" customFormat="false" customHeight="true" hidden="false" ht="13.3" outlineLevel="0" r="248">
      <c r="A248" s="0" t="n">
        <v>247</v>
      </c>
      <c r="B248" s="0" t="str">
        <f aca="false">"V_"&amp;C248</f>
        <v>V_40</v>
      </c>
      <c r="C248" s="0" t="n">
        <f aca="false">manual_input!C29</f>
        <v>40</v>
      </c>
      <c r="D248" s="0" t="n">
        <v>7</v>
      </c>
      <c r="E248" s="0" t="n">
        <v>25</v>
      </c>
      <c r="F248" s="0" t="n">
        <v>3</v>
      </c>
      <c r="G248" s="0" t="n">
        <f aca="false">C248</f>
        <v>40</v>
      </c>
      <c r="H248" s="0" t="n">
        <v>2</v>
      </c>
      <c r="I248" s="0" t="n">
        <v>8</v>
      </c>
    </row>
    <row collapsed="false" customFormat="false" customHeight="true" hidden="false" ht="13.3" outlineLevel="0" r="249">
      <c r="A249" s="0" t="n">
        <v>248</v>
      </c>
      <c r="B249" s="0" t="str">
        <f aca="false">"V_"&amp;C249</f>
        <v>V_33</v>
      </c>
      <c r="C249" s="0" t="n">
        <f aca="false">manual_input!C30</f>
        <v>33</v>
      </c>
      <c r="D249" s="0" t="n">
        <v>8</v>
      </c>
      <c r="E249" s="0" t="n">
        <v>25</v>
      </c>
      <c r="F249" s="0" t="n">
        <v>3</v>
      </c>
      <c r="G249" s="0" t="n">
        <f aca="false">C249</f>
        <v>33</v>
      </c>
      <c r="H249" s="0" t="n">
        <v>3</v>
      </c>
      <c r="I249" s="0" t="n">
        <v>9</v>
      </c>
    </row>
    <row collapsed="false" customFormat="false" customHeight="true" hidden="false" ht="13.3" outlineLevel="0" r="250">
      <c r="A250" s="0" t="n">
        <v>249</v>
      </c>
      <c r="B250" s="0" t="str">
        <f aca="false">"V_"&amp;C250</f>
        <v>V_51</v>
      </c>
      <c r="C250" s="0" t="n">
        <f aca="false">manual_input!C31</f>
        <v>51</v>
      </c>
      <c r="D250" s="0" t="n">
        <v>9</v>
      </c>
      <c r="E250" s="0" t="n">
        <v>25</v>
      </c>
      <c r="F250" s="0" t="n">
        <v>3</v>
      </c>
      <c r="G250" s="0" t="n">
        <f aca="false">C250</f>
        <v>51</v>
      </c>
      <c r="H250" s="0" t="n">
        <v>3</v>
      </c>
      <c r="I250" s="0" t="n">
        <v>9</v>
      </c>
    </row>
    <row collapsed="false" customFormat="false" customHeight="true" hidden="false" ht="13.3" outlineLevel="0" r="251">
      <c r="A251" s="0" t="n">
        <v>250</v>
      </c>
      <c r="B251" s="0" t="str">
        <f aca="false">"V_"&amp;C251</f>
        <v>V_81</v>
      </c>
      <c r="C251" s="0" t="n">
        <f aca="false">manual_input!C32</f>
        <v>81</v>
      </c>
      <c r="D251" s="0" t="n">
        <v>10</v>
      </c>
      <c r="E251" s="0" t="n">
        <v>25</v>
      </c>
      <c r="F251" s="0" t="n">
        <v>3</v>
      </c>
      <c r="G251" s="0" t="n">
        <f aca="false">C251</f>
        <v>81</v>
      </c>
      <c r="H251" s="0" t="n">
        <v>3</v>
      </c>
      <c r="I251" s="0" t="n">
        <v>9</v>
      </c>
    </row>
    <row collapsed="false" customFormat="false" customHeight="true" hidden="false" ht="13.3" outlineLevel="0" r="252">
      <c r="A252" s="0" t="n">
        <v>251</v>
      </c>
      <c r="B252" s="0" t="str">
        <f aca="false">"V_"&amp;C252</f>
        <v>V_104</v>
      </c>
      <c r="C252" s="0" t="n">
        <f aca="false">manual_input!D23</f>
        <v>104</v>
      </c>
      <c r="D252" s="0" t="n">
        <v>1</v>
      </c>
      <c r="E252" s="0" t="n">
        <v>26</v>
      </c>
      <c r="F252" s="0" t="n">
        <v>3</v>
      </c>
      <c r="G252" s="0" t="n">
        <f aca="false">C252</f>
        <v>104</v>
      </c>
      <c r="H252" s="0" t="n">
        <v>1</v>
      </c>
      <c r="I252" s="0" t="n">
        <v>7</v>
      </c>
    </row>
    <row collapsed="false" customFormat="false" customHeight="true" hidden="false" ht="13.3" outlineLevel="0" r="253">
      <c r="A253" s="0" t="n">
        <v>252</v>
      </c>
      <c r="B253" s="0" t="str">
        <f aca="false">"V_"&amp;C253</f>
        <v>V_94</v>
      </c>
      <c r="C253" s="0" t="n">
        <f aca="false">manual_input!D24</f>
        <v>94</v>
      </c>
      <c r="D253" s="0" t="n">
        <v>2</v>
      </c>
      <c r="E253" s="0" t="n">
        <v>26</v>
      </c>
      <c r="F253" s="0" t="n">
        <v>3</v>
      </c>
      <c r="G253" s="0" t="n">
        <f aca="false">C253</f>
        <v>94</v>
      </c>
      <c r="H253" s="0" t="n">
        <v>1</v>
      </c>
      <c r="I253" s="0" t="n">
        <v>7</v>
      </c>
    </row>
    <row collapsed="false" customFormat="false" customHeight="true" hidden="false" ht="13.3" outlineLevel="0" r="254">
      <c r="A254" s="0" t="n">
        <v>253</v>
      </c>
      <c r="B254" s="0" t="str">
        <f aca="false">"V_"&amp;C254</f>
        <v>V_109</v>
      </c>
      <c r="C254" s="0" t="n">
        <f aca="false">manual_input!D25</f>
        <v>109</v>
      </c>
      <c r="D254" s="0" t="n">
        <v>3</v>
      </c>
      <c r="E254" s="0" t="n">
        <v>26</v>
      </c>
      <c r="F254" s="0" t="n">
        <v>3</v>
      </c>
      <c r="G254" s="0" t="n">
        <f aca="false">C254</f>
        <v>109</v>
      </c>
      <c r="H254" s="0" t="n">
        <v>1</v>
      </c>
      <c r="I254" s="0" t="n">
        <v>7</v>
      </c>
    </row>
    <row collapsed="false" customFormat="false" customHeight="true" hidden="false" ht="13.3" outlineLevel="0" r="255">
      <c r="A255" s="0" t="n">
        <v>254</v>
      </c>
      <c r="B255" s="0" t="str">
        <f aca="false">"V_"&amp;C255</f>
        <v>V_80</v>
      </c>
      <c r="C255" s="0" t="n">
        <f aca="false">manual_input!D26</f>
        <v>80</v>
      </c>
      <c r="D255" s="0" t="n">
        <v>4</v>
      </c>
      <c r="E255" s="0" t="n">
        <v>26</v>
      </c>
      <c r="F255" s="0" t="n">
        <v>3</v>
      </c>
      <c r="G255" s="0" t="n">
        <f aca="false">C255</f>
        <v>80</v>
      </c>
      <c r="H255" s="0" t="n">
        <v>2</v>
      </c>
      <c r="I255" s="0" t="n">
        <v>8</v>
      </c>
    </row>
    <row collapsed="false" customFormat="false" customHeight="true" hidden="false" ht="13.3" outlineLevel="0" r="256">
      <c r="A256" s="0" t="n">
        <v>255</v>
      </c>
      <c r="B256" s="0" t="str">
        <f aca="false">"V_"&amp;C256</f>
        <v>V_64</v>
      </c>
      <c r="C256" s="0" t="n">
        <f aca="false">manual_input!D27</f>
        <v>64</v>
      </c>
      <c r="D256" s="0" t="n">
        <v>5</v>
      </c>
      <c r="E256" s="0" t="n">
        <v>26</v>
      </c>
      <c r="F256" s="0" t="n">
        <v>3</v>
      </c>
      <c r="G256" s="0" t="n">
        <f aca="false">C256</f>
        <v>64</v>
      </c>
      <c r="H256" s="0" t="n">
        <v>2</v>
      </c>
      <c r="I256" s="0" t="n">
        <v>8</v>
      </c>
    </row>
    <row collapsed="false" customFormat="false" customHeight="true" hidden="false" ht="13.3" outlineLevel="0" r="257">
      <c r="A257" s="0" t="n">
        <v>256</v>
      </c>
      <c r="B257" s="0" t="str">
        <f aca="false">"V_"&amp;C257</f>
        <v>V_76</v>
      </c>
      <c r="C257" s="0" t="n">
        <f aca="false">manual_input!D28</f>
        <v>76</v>
      </c>
      <c r="D257" s="0" t="n">
        <v>6</v>
      </c>
      <c r="E257" s="0" t="n">
        <v>26</v>
      </c>
      <c r="F257" s="0" t="n">
        <v>3</v>
      </c>
      <c r="G257" s="0" t="n">
        <f aca="false">C257</f>
        <v>76</v>
      </c>
      <c r="H257" s="0" t="n">
        <v>2</v>
      </c>
      <c r="I257" s="0" t="n">
        <v>8</v>
      </c>
    </row>
    <row collapsed="false" customFormat="false" customHeight="true" hidden="false" ht="13.3" outlineLevel="0" r="258">
      <c r="A258" s="0" t="n">
        <v>257</v>
      </c>
      <c r="B258" s="0" t="str">
        <f aca="false">"V_"&amp;C258</f>
        <v>V_109</v>
      </c>
      <c r="C258" s="0" t="n">
        <f aca="false">manual_input!D29</f>
        <v>109</v>
      </c>
      <c r="D258" s="0" t="n">
        <v>7</v>
      </c>
      <c r="E258" s="0" t="n">
        <v>26</v>
      </c>
      <c r="F258" s="0" t="n">
        <v>3</v>
      </c>
      <c r="G258" s="0" t="n">
        <f aca="false">C258</f>
        <v>109</v>
      </c>
      <c r="H258" s="0" t="n">
        <v>2</v>
      </c>
      <c r="I258" s="0" t="n">
        <v>8</v>
      </c>
    </row>
    <row collapsed="false" customFormat="false" customHeight="true" hidden="false" ht="13.3" outlineLevel="0" r="259">
      <c r="A259" s="0" t="n">
        <v>258</v>
      </c>
      <c r="B259" s="0" t="str">
        <f aca="false">"V_"&amp;C259</f>
        <v>V_103</v>
      </c>
      <c r="C259" s="0" t="n">
        <f aca="false">manual_input!D30</f>
        <v>103</v>
      </c>
      <c r="D259" s="0" t="n">
        <v>8</v>
      </c>
      <c r="E259" s="0" t="n">
        <v>26</v>
      </c>
      <c r="F259" s="0" t="n">
        <v>3</v>
      </c>
      <c r="G259" s="0" t="n">
        <f aca="false">C259</f>
        <v>103</v>
      </c>
      <c r="H259" s="0" t="n">
        <v>3</v>
      </c>
      <c r="I259" s="0" t="n">
        <v>9</v>
      </c>
    </row>
    <row collapsed="false" customFormat="false" customHeight="true" hidden="false" ht="13.3" outlineLevel="0" r="260">
      <c r="A260" s="0" t="n">
        <v>259</v>
      </c>
      <c r="B260" s="0" t="str">
        <f aca="false">"V_"&amp;C260</f>
        <v>V_90</v>
      </c>
      <c r="C260" s="0" t="n">
        <f aca="false">manual_input!D31</f>
        <v>90</v>
      </c>
      <c r="D260" s="0" t="n">
        <v>9</v>
      </c>
      <c r="E260" s="0" t="n">
        <v>26</v>
      </c>
      <c r="F260" s="0" t="n">
        <v>3</v>
      </c>
      <c r="G260" s="0" t="n">
        <f aca="false">C260</f>
        <v>90</v>
      </c>
      <c r="H260" s="0" t="n">
        <v>3</v>
      </c>
      <c r="I260" s="0" t="n">
        <v>9</v>
      </c>
    </row>
    <row collapsed="false" customFormat="false" customHeight="true" hidden="false" ht="13.3" outlineLevel="0" r="261">
      <c r="A261" s="0" t="n">
        <v>260</v>
      </c>
      <c r="B261" s="0" t="str">
        <f aca="false">"V_"&amp;C261</f>
        <v>V_86</v>
      </c>
      <c r="C261" s="0" t="n">
        <f aca="false">manual_input!D32</f>
        <v>86</v>
      </c>
      <c r="D261" s="0" t="n">
        <v>10</v>
      </c>
      <c r="E261" s="0" t="n">
        <v>26</v>
      </c>
      <c r="F261" s="0" t="n">
        <v>3</v>
      </c>
      <c r="G261" s="0" t="n">
        <f aca="false">C261</f>
        <v>86</v>
      </c>
      <c r="H261" s="0" t="n">
        <v>3</v>
      </c>
      <c r="I261" s="0" t="n">
        <v>9</v>
      </c>
    </row>
    <row collapsed="false" customFormat="false" customHeight="true" hidden="false" ht="13.3" outlineLevel="0" r="262">
      <c r="A262" s="0" t="n">
        <v>261</v>
      </c>
      <c r="B262" s="0" t="str">
        <f aca="false">"V_"&amp;C262</f>
        <v>V_14</v>
      </c>
      <c r="C262" s="0" t="n">
        <f aca="false">manual_input!E23</f>
        <v>14</v>
      </c>
      <c r="D262" s="0" t="n">
        <v>1</v>
      </c>
      <c r="E262" s="0" t="n">
        <v>27</v>
      </c>
      <c r="F262" s="0" t="n">
        <v>3</v>
      </c>
      <c r="G262" s="0" t="n">
        <f aca="false">C262</f>
        <v>14</v>
      </c>
      <c r="H262" s="0" t="n">
        <v>1</v>
      </c>
      <c r="I262" s="0" t="n">
        <v>7</v>
      </c>
    </row>
    <row collapsed="false" customFormat="false" customHeight="true" hidden="false" ht="13.3" outlineLevel="0" r="263">
      <c r="A263" s="0" t="n">
        <v>262</v>
      </c>
      <c r="B263" s="0" t="str">
        <f aca="false">"V_"&amp;C263</f>
        <v>V_69</v>
      </c>
      <c r="C263" s="0" t="n">
        <f aca="false">manual_input!E24</f>
        <v>69</v>
      </c>
      <c r="D263" s="0" t="n">
        <v>2</v>
      </c>
      <c r="E263" s="0" t="n">
        <v>27</v>
      </c>
      <c r="F263" s="0" t="n">
        <v>3</v>
      </c>
      <c r="G263" s="0" t="n">
        <f aca="false">C263</f>
        <v>69</v>
      </c>
      <c r="H263" s="0" t="n">
        <v>1</v>
      </c>
      <c r="I263" s="0" t="n">
        <v>7</v>
      </c>
    </row>
    <row collapsed="false" customFormat="false" customHeight="true" hidden="false" ht="13.3" outlineLevel="0" r="264">
      <c r="A264" s="0" t="n">
        <v>263</v>
      </c>
      <c r="B264" s="0" t="str">
        <f aca="false">"V_"&amp;C264</f>
        <v>V_4</v>
      </c>
      <c r="C264" s="0" t="n">
        <f aca="false">manual_input!E25</f>
        <v>4</v>
      </c>
      <c r="D264" s="0" t="n">
        <v>3</v>
      </c>
      <c r="E264" s="0" t="n">
        <v>27</v>
      </c>
      <c r="F264" s="0" t="n">
        <v>3</v>
      </c>
      <c r="G264" s="0" t="n">
        <f aca="false">C264</f>
        <v>4</v>
      </c>
      <c r="H264" s="0" t="n">
        <v>1</v>
      </c>
      <c r="I264" s="0" t="n">
        <v>7</v>
      </c>
    </row>
    <row collapsed="false" customFormat="false" customHeight="true" hidden="false" ht="13.3" outlineLevel="0" r="265">
      <c r="A265" s="0" t="n">
        <v>264</v>
      </c>
      <c r="B265" s="0" t="str">
        <f aca="false">"V_"&amp;C265</f>
        <v>V_70</v>
      </c>
      <c r="C265" s="0" t="n">
        <f aca="false">manual_input!E26</f>
        <v>70</v>
      </c>
      <c r="D265" s="0" t="n">
        <v>4</v>
      </c>
      <c r="E265" s="0" t="n">
        <v>27</v>
      </c>
      <c r="F265" s="0" t="n">
        <v>3</v>
      </c>
      <c r="G265" s="0" t="n">
        <f aca="false">C265</f>
        <v>70</v>
      </c>
      <c r="H265" s="0" t="n">
        <v>2</v>
      </c>
      <c r="I265" s="0" t="n">
        <v>8</v>
      </c>
    </row>
    <row collapsed="false" customFormat="false" customHeight="true" hidden="false" ht="13.3" outlineLevel="0" r="266">
      <c r="A266" s="0" t="n">
        <v>265</v>
      </c>
      <c r="B266" s="0" t="str">
        <f aca="false">"V_"&amp;C266</f>
        <v>V_85</v>
      </c>
      <c r="C266" s="0" t="n">
        <f aca="false">manual_input!E27</f>
        <v>85</v>
      </c>
      <c r="D266" s="0" t="n">
        <v>5</v>
      </c>
      <c r="E266" s="0" t="n">
        <v>27</v>
      </c>
      <c r="F266" s="0" t="n">
        <v>3</v>
      </c>
      <c r="G266" s="0" t="n">
        <f aca="false">C266</f>
        <v>85</v>
      </c>
      <c r="H266" s="0" t="n">
        <v>2</v>
      </c>
      <c r="I266" s="0" t="n">
        <v>8</v>
      </c>
    </row>
    <row collapsed="false" customFormat="false" customHeight="true" hidden="false" ht="13.3" outlineLevel="0" r="267">
      <c r="A267" s="0" t="n">
        <v>266</v>
      </c>
      <c r="B267" s="0" t="str">
        <f aca="false">"V_"&amp;C267</f>
        <v>V_99</v>
      </c>
      <c r="C267" s="0" t="n">
        <f aca="false">manual_input!E28</f>
        <v>99</v>
      </c>
      <c r="D267" s="0" t="n">
        <v>6</v>
      </c>
      <c r="E267" s="0" t="n">
        <v>27</v>
      </c>
      <c r="F267" s="0" t="n">
        <v>3</v>
      </c>
      <c r="G267" s="0" t="n">
        <f aca="false">C267</f>
        <v>99</v>
      </c>
      <c r="H267" s="0" t="n">
        <v>2</v>
      </c>
      <c r="I267" s="0" t="n">
        <v>8</v>
      </c>
    </row>
    <row collapsed="false" customFormat="false" customHeight="true" hidden="false" ht="13.3" outlineLevel="0" r="268">
      <c r="A268" s="0" t="n">
        <v>267</v>
      </c>
      <c r="B268" s="0" t="str">
        <f aca="false">"V_"&amp;C268</f>
        <v>V_1</v>
      </c>
      <c r="C268" s="0" t="n">
        <f aca="false">manual_input!E29</f>
        <v>1</v>
      </c>
      <c r="D268" s="0" t="n">
        <v>7</v>
      </c>
      <c r="E268" s="0" t="n">
        <v>27</v>
      </c>
      <c r="F268" s="0" t="n">
        <v>3</v>
      </c>
      <c r="G268" s="0" t="n">
        <f aca="false">C268</f>
        <v>1</v>
      </c>
      <c r="H268" s="0" t="n">
        <v>2</v>
      </c>
      <c r="I268" s="0" t="n">
        <v>8</v>
      </c>
    </row>
    <row collapsed="false" customFormat="false" customHeight="true" hidden="false" ht="13.3" outlineLevel="0" r="269">
      <c r="A269" s="0" t="n">
        <v>268</v>
      </c>
      <c r="B269" s="0" t="str">
        <f aca="false">"V_"&amp;C269</f>
        <v>V_83</v>
      </c>
      <c r="C269" s="0" t="n">
        <f aca="false">manual_input!E30</f>
        <v>83</v>
      </c>
      <c r="D269" s="0" t="n">
        <v>8</v>
      </c>
      <c r="E269" s="0" t="n">
        <v>27</v>
      </c>
      <c r="F269" s="0" t="n">
        <v>3</v>
      </c>
      <c r="G269" s="0" t="n">
        <f aca="false">C269</f>
        <v>83</v>
      </c>
      <c r="H269" s="0" t="n">
        <v>3</v>
      </c>
      <c r="I269" s="0" t="n">
        <v>9</v>
      </c>
    </row>
    <row collapsed="false" customFormat="false" customHeight="true" hidden="false" ht="13.3" outlineLevel="0" r="270">
      <c r="A270" s="0" t="n">
        <v>269</v>
      </c>
      <c r="B270" s="0" t="str">
        <f aca="false">"V_"&amp;C270</f>
        <v>V_47</v>
      </c>
      <c r="C270" s="0" t="n">
        <f aca="false">manual_input!E31</f>
        <v>47</v>
      </c>
      <c r="D270" s="0" t="n">
        <v>9</v>
      </c>
      <c r="E270" s="0" t="n">
        <v>27</v>
      </c>
      <c r="F270" s="0" t="n">
        <v>3</v>
      </c>
      <c r="G270" s="0" t="n">
        <f aca="false">C270</f>
        <v>47</v>
      </c>
      <c r="H270" s="0" t="n">
        <v>3</v>
      </c>
      <c r="I270" s="0" t="n">
        <v>9</v>
      </c>
    </row>
    <row collapsed="false" customFormat="false" customHeight="true" hidden="false" ht="13.3" outlineLevel="0" r="271">
      <c r="A271" s="0" t="n">
        <v>270</v>
      </c>
      <c r="B271" s="0" t="str">
        <f aca="false">"V_"&amp;C271</f>
        <v>V_41</v>
      </c>
      <c r="C271" s="0" t="n">
        <f aca="false">manual_input!E32</f>
        <v>41</v>
      </c>
      <c r="D271" s="0" t="n">
        <v>10</v>
      </c>
      <c r="E271" s="0" t="n">
        <v>27</v>
      </c>
      <c r="F271" s="0" t="n">
        <v>3</v>
      </c>
      <c r="G271" s="0" t="n">
        <f aca="false">C271</f>
        <v>41</v>
      </c>
      <c r="H271" s="0" t="n">
        <v>3</v>
      </c>
      <c r="I271" s="0" t="n">
        <v>9</v>
      </c>
    </row>
    <row collapsed="false" customFormat="false" customHeight="true" hidden="false" ht="13.3" outlineLevel="0" r="272">
      <c r="A272" s="0" t="n">
        <v>271</v>
      </c>
      <c r="B272" s="0" t="str">
        <f aca="false">"V_"&amp;C272</f>
        <v>V_96</v>
      </c>
      <c r="C272" s="0" t="n">
        <f aca="false">manual_input!F23</f>
        <v>96</v>
      </c>
      <c r="D272" s="0" t="n">
        <v>1</v>
      </c>
      <c r="E272" s="0" t="n">
        <v>28</v>
      </c>
      <c r="F272" s="0" t="n">
        <v>3</v>
      </c>
      <c r="G272" s="0" t="n">
        <f aca="false">C272</f>
        <v>96</v>
      </c>
      <c r="H272" s="0" t="n">
        <v>1</v>
      </c>
      <c r="I272" s="0" t="n">
        <v>7</v>
      </c>
    </row>
    <row collapsed="false" customFormat="false" customHeight="true" hidden="false" ht="13.3" outlineLevel="0" r="273">
      <c r="A273" s="0" t="n">
        <v>272</v>
      </c>
      <c r="B273" s="0" t="str">
        <f aca="false">"V_"&amp;C273</f>
        <v>V_34</v>
      </c>
      <c r="C273" s="0" t="n">
        <f aca="false">manual_input!F24</f>
        <v>34</v>
      </c>
      <c r="D273" s="0" t="n">
        <v>2</v>
      </c>
      <c r="E273" s="0" t="n">
        <v>28</v>
      </c>
      <c r="F273" s="0" t="n">
        <v>3</v>
      </c>
      <c r="G273" s="0" t="n">
        <f aca="false">C273</f>
        <v>34</v>
      </c>
      <c r="H273" s="0" t="n">
        <v>1</v>
      </c>
      <c r="I273" s="0" t="n">
        <v>7</v>
      </c>
    </row>
    <row collapsed="false" customFormat="false" customHeight="true" hidden="false" ht="13.3" outlineLevel="0" r="274">
      <c r="A274" s="0" t="n">
        <v>273</v>
      </c>
      <c r="B274" s="0" t="str">
        <f aca="false">"V_"&amp;C274</f>
        <v>V_110</v>
      </c>
      <c r="C274" s="0" t="n">
        <f aca="false">manual_input!F25</f>
        <v>110</v>
      </c>
      <c r="D274" s="0" t="n">
        <v>3</v>
      </c>
      <c r="E274" s="0" t="n">
        <v>28</v>
      </c>
      <c r="F274" s="0" t="n">
        <v>3</v>
      </c>
      <c r="G274" s="0" t="n">
        <f aca="false">C274</f>
        <v>110</v>
      </c>
      <c r="H274" s="0" t="n">
        <v>1</v>
      </c>
      <c r="I274" s="0" t="n">
        <v>7</v>
      </c>
    </row>
    <row collapsed="false" customFormat="false" customHeight="true" hidden="false" ht="13.3" outlineLevel="0" r="275">
      <c r="A275" s="0" t="n">
        <v>274</v>
      </c>
      <c r="B275" s="0" t="str">
        <f aca="false">"V_"&amp;C275</f>
        <v>V_27</v>
      </c>
      <c r="C275" s="0" t="n">
        <f aca="false">manual_input!F26</f>
        <v>27</v>
      </c>
      <c r="D275" s="0" t="n">
        <v>4</v>
      </c>
      <c r="E275" s="0" t="n">
        <v>28</v>
      </c>
      <c r="F275" s="0" t="n">
        <v>3</v>
      </c>
      <c r="G275" s="0" t="n">
        <f aca="false">C275</f>
        <v>27</v>
      </c>
      <c r="H275" s="0" t="n">
        <v>2</v>
      </c>
      <c r="I275" s="0" t="n">
        <v>8</v>
      </c>
    </row>
    <row collapsed="false" customFormat="false" customHeight="true" hidden="false" ht="13.3" outlineLevel="0" r="276">
      <c r="A276" s="0" t="n">
        <v>275</v>
      </c>
      <c r="B276" s="0" t="str">
        <f aca="false">"V_"&amp;C276</f>
        <v>V_106</v>
      </c>
      <c r="C276" s="0" t="n">
        <f aca="false">manual_input!F27</f>
        <v>106</v>
      </c>
      <c r="D276" s="0" t="n">
        <v>5</v>
      </c>
      <c r="E276" s="0" t="n">
        <v>28</v>
      </c>
      <c r="F276" s="0" t="n">
        <v>3</v>
      </c>
      <c r="G276" s="0" t="n">
        <f aca="false">C276</f>
        <v>106</v>
      </c>
      <c r="H276" s="0" t="n">
        <v>2</v>
      </c>
      <c r="I276" s="0" t="n">
        <v>8</v>
      </c>
    </row>
    <row collapsed="false" customFormat="false" customHeight="true" hidden="false" ht="13.3" outlineLevel="0" r="277">
      <c r="A277" s="0" t="n">
        <v>276</v>
      </c>
      <c r="B277" s="0" t="str">
        <f aca="false">"V_"&amp;C277</f>
        <v>V_67</v>
      </c>
      <c r="C277" s="0" t="n">
        <f aca="false">manual_input!F28</f>
        <v>67</v>
      </c>
      <c r="D277" s="0" t="n">
        <v>6</v>
      </c>
      <c r="E277" s="0" t="n">
        <v>28</v>
      </c>
      <c r="F277" s="0" t="n">
        <v>3</v>
      </c>
      <c r="G277" s="0" t="n">
        <f aca="false">C277</f>
        <v>67</v>
      </c>
      <c r="H277" s="0" t="n">
        <v>2</v>
      </c>
      <c r="I277" s="0" t="n">
        <v>8</v>
      </c>
    </row>
    <row collapsed="false" customFormat="false" customHeight="true" hidden="false" ht="13.3" outlineLevel="0" r="278">
      <c r="A278" s="0" t="n">
        <v>277</v>
      </c>
      <c r="B278" s="0" t="str">
        <f aca="false">"V_"&amp;C278</f>
        <v>V_38</v>
      </c>
      <c r="C278" s="0" t="n">
        <f aca="false">manual_input!F29</f>
        <v>38</v>
      </c>
      <c r="D278" s="0" t="n">
        <v>7</v>
      </c>
      <c r="E278" s="0" t="n">
        <v>28</v>
      </c>
      <c r="F278" s="0" t="n">
        <v>3</v>
      </c>
      <c r="G278" s="0" t="n">
        <f aca="false">C278</f>
        <v>38</v>
      </c>
      <c r="H278" s="0" t="n">
        <v>2</v>
      </c>
      <c r="I278" s="0" t="n">
        <v>8</v>
      </c>
    </row>
    <row collapsed="false" customFormat="false" customHeight="true" hidden="false" ht="13.3" outlineLevel="0" r="279">
      <c r="A279" s="0" t="n">
        <v>278</v>
      </c>
      <c r="B279" s="0" t="str">
        <f aca="false">"V_"&amp;C279</f>
        <v>V_82</v>
      </c>
      <c r="C279" s="0" t="n">
        <f aca="false">manual_input!F30</f>
        <v>82</v>
      </c>
      <c r="D279" s="0" t="n">
        <v>8</v>
      </c>
      <c r="E279" s="0" t="n">
        <v>28</v>
      </c>
      <c r="F279" s="0" t="n">
        <v>3</v>
      </c>
      <c r="G279" s="0" t="n">
        <f aca="false">C279</f>
        <v>82</v>
      </c>
      <c r="H279" s="0" t="n">
        <v>3</v>
      </c>
      <c r="I279" s="0" t="n">
        <v>9</v>
      </c>
    </row>
    <row collapsed="false" customFormat="false" customHeight="true" hidden="false" ht="13.3" outlineLevel="0" r="280">
      <c r="A280" s="0" t="n">
        <v>279</v>
      </c>
      <c r="B280" s="0" t="str">
        <f aca="false">"V_"&amp;C280</f>
        <v>V_75</v>
      </c>
      <c r="C280" s="0" t="n">
        <f aca="false">manual_input!F31</f>
        <v>75</v>
      </c>
      <c r="D280" s="0" t="n">
        <v>9</v>
      </c>
      <c r="E280" s="0" t="n">
        <v>28</v>
      </c>
      <c r="F280" s="0" t="n">
        <v>3</v>
      </c>
      <c r="G280" s="0" t="n">
        <f aca="false">C280</f>
        <v>75</v>
      </c>
      <c r="H280" s="0" t="n">
        <v>3</v>
      </c>
      <c r="I280" s="0" t="n">
        <v>9</v>
      </c>
    </row>
    <row collapsed="false" customFormat="false" customHeight="true" hidden="false" ht="13.3" outlineLevel="0" r="281">
      <c r="A281" s="0" t="n">
        <v>280</v>
      </c>
      <c r="B281" s="0" t="str">
        <f aca="false">"V_"&amp;C281</f>
        <v>V_110</v>
      </c>
      <c r="C281" s="0" t="n">
        <f aca="false">manual_input!F32</f>
        <v>110</v>
      </c>
      <c r="D281" s="0" t="n">
        <v>10</v>
      </c>
      <c r="E281" s="0" t="n">
        <v>28</v>
      </c>
      <c r="F281" s="0" t="n">
        <v>3</v>
      </c>
      <c r="G281" s="0" t="n">
        <f aca="false">C281</f>
        <v>110</v>
      </c>
      <c r="H281" s="0" t="n">
        <v>3</v>
      </c>
      <c r="I281" s="0" t="n">
        <v>9</v>
      </c>
    </row>
    <row collapsed="false" customFormat="false" customHeight="true" hidden="false" ht="13.3" outlineLevel="0" r="282">
      <c r="A282" s="0" t="n">
        <v>281</v>
      </c>
      <c r="B282" s="0" t="str">
        <f aca="false">"V_"&amp;C282</f>
        <v>V_68</v>
      </c>
      <c r="C282" s="0" t="n">
        <f aca="false">manual_input!G23</f>
        <v>68</v>
      </c>
      <c r="D282" s="0" t="n">
        <v>1</v>
      </c>
      <c r="E282" s="0" t="n">
        <v>29</v>
      </c>
      <c r="F282" s="0" t="n">
        <v>3</v>
      </c>
      <c r="G282" s="0" t="n">
        <f aca="false">C282</f>
        <v>68</v>
      </c>
      <c r="H282" s="0" t="n">
        <v>1</v>
      </c>
      <c r="I282" s="0" t="n">
        <v>7</v>
      </c>
    </row>
    <row collapsed="false" customFormat="false" customHeight="true" hidden="false" ht="13.3" outlineLevel="0" r="283">
      <c r="A283" s="0" t="n">
        <v>282</v>
      </c>
      <c r="B283" s="0" t="str">
        <f aca="false">"V_"&amp;C283</f>
        <v>V_49</v>
      </c>
      <c r="C283" s="0" t="n">
        <f aca="false">manual_input!G24</f>
        <v>49</v>
      </c>
      <c r="D283" s="0" t="n">
        <v>2</v>
      </c>
      <c r="E283" s="0" t="n">
        <v>29</v>
      </c>
      <c r="F283" s="0" t="n">
        <v>3</v>
      </c>
      <c r="G283" s="0" t="n">
        <f aca="false">C283</f>
        <v>49</v>
      </c>
      <c r="H283" s="0" t="n">
        <v>1</v>
      </c>
      <c r="I283" s="0" t="n">
        <v>7</v>
      </c>
    </row>
    <row collapsed="false" customFormat="false" customHeight="true" hidden="false" ht="13.3" outlineLevel="0" r="284">
      <c r="A284" s="0" t="n">
        <v>283</v>
      </c>
      <c r="B284" s="0" t="str">
        <f aca="false">"V_"&amp;C284</f>
        <v>V_73</v>
      </c>
      <c r="C284" s="0" t="n">
        <f aca="false">manual_input!G25</f>
        <v>73</v>
      </c>
      <c r="D284" s="0" t="n">
        <v>3</v>
      </c>
      <c r="E284" s="0" t="n">
        <v>29</v>
      </c>
      <c r="F284" s="0" t="n">
        <v>3</v>
      </c>
      <c r="G284" s="0" t="n">
        <f aca="false">C284</f>
        <v>73</v>
      </c>
      <c r="H284" s="0" t="n">
        <v>1</v>
      </c>
      <c r="I284" s="0" t="n">
        <v>7</v>
      </c>
    </row>
    <row collapsed="false" customFormat="false" customHeight="true" hidden="false" ht="13.3" outlineLevel="0" r="285">
      <c r="A285" s="0" t="n">
        <v>284</v>
      </c>
      <c r="B285" s="0" t="str">
        <f aca="false">"V_"&amp;C285</f>
        <v>V_44</v>
      </c>
      <c r="C285" s="0" t="n">
        <f aca="false">manual_input!G26</f>
        <v>44</v>
      </c>
      <c r="D285" s="0" t="n">
        <v>4</v>
      </c>
      <c r="E285" s="0" t="n">
        <v>29</v>
      </c>
      <c r="F285" s="0" t="n">
        <v>3</v>
      </c>
      <c r="G285" s="0" t="n">
        <f aca="false">C285</f>
        <v>44</v>
      </c>
      <c r="H285" s="0" t="n">
        <v>2</v>
      </c>
      <c r="I285" s="0" t="n">
        <v>8</v>
      </c>
    </row>
    <row collapsed="false" customFormat="false" customHeight="true" hidden="false" ht="13.3" outlineLevel="0" r="286">
      <c r="A286" s="0" t="n">
        <v>285</v>
      </c>
      <c r="B286" s="0" t="str">
        <f aca="false">"V_"&amp;C286</f>
        <v>V_95</v>
      </c>
      <c r="C286" s="0" t="n">
        <f aca="false">manual_input!G27</f>
        <v>95</v>
      </c>
      <c r="D286" s="0" t="n">
        <v>5</v>
      </c>
      <c r="E286" s="0" t="n">
        <v>29</v>
      </c>
      <c r="F286" s="0" t="n">
        <v>3</v>
      </c>
      <c r="G286" s="0" t="n">
        <f aca="false">C286</f>
        <v>95</v>
      </c>
      <c r="H286" s="0" t="n">
        <v>2</v>
      </c>
      <c r="I286" s="0" t="n">
        <v>8</v>
      </c>
    </row>
    <row collapsed="false" customFormat="false" customHeight="true" hidden="false" ht="13.3" outlineLevel="0" r="287">
      <c r="A287" s="0" t="n">
        <v>286</v>
      </c>
      <c r="B287" s="0" t="str">
        <f aca="false">"V_"&amp;C287</f>
        <v>V_24</v>
      </c>
      <c r="C287" s="0" t="n">
        <f aca="false">manual_input!G28</f>
        <v>24</v>
      </c>
      <c r="D287" s="0" t="n">
        <v>6</v>
      </c>
      <c r="E287" s="0" t="n">
        <v>29</v>
      </c>
      <c r="F287" s="0" t="n">
        <v>3</v>
      </c>
      <c r="G287" s="0" t="n">
        <f aca="false">C287</f>
        <v>24</v>
      </c>
      <c r="H287" s="0" t="n">
        <v>2</v>
      </c>
      <c r="I287" s="0" t="n">
        <v>8</v>
      </c>
    </row>
    <row collapsed="false" customFormat="false" customHeight="true" hidden="false" ht="13.3" outlineLevel="0" r="288">
      <c r="A288" s="0" t="n">
        <v>287</v>
      </c>
      <c r="B288" s="0" t="str">
        <f aca="false">"V_"&amp;C288</f>
        <v>V_87</v>
      </c>
      <c r="C288" s="0" t="n">
        <f aca="false">manual_input!G29</f>
        <v>87</v>
      </c>
      <c r="D288" s="0" t="n">
        <v>7</v>
      </c>
      <c r="E288" s="0" t="n">
        <v>29</v>
      </c>
      <c r="F288" s="0" t="n">
        <v>3</v>
      </c>
      <c r="G288" s="0" t="n">
        <f aca="false">C288</f>
        <v>87</v>
      </c>
      <c r="H288" s="0" t="n">
        <v>2</v>
      </c>
      <c r="I288" s="0" t="n">
        <v>8</v>
      </c>
    </row>
    <row collapsed="false" customFormat="false" customHeight="true" hidden="false" ht="13.3" outlineLevel="0" r="289">
      <c r="A289" s="0" t="n">
        <v>288</v>
      </c>
      <c r="B289" s="0" t="str">
        <f aca="false">"V_"&amp;C289</f>
        <v>V_91</v>
      </c>
      <c r="C289" s="0" t="n">
        <f aca="false">manual_input!G30</f>
        <v>91</v>
      </c>
      <c r="D289" s="0" t="n">
        <v>8</v>
      </c>
      <c r="E289" s="0" t="n">
        <v>29</v>
      </c>
      <c r="F289" s="0" t="n">
        <v>3</v>
      </c>
      <c r="G289" s="0" t="n">
        <f aca="false">C289</f>
        <v>91</v>
      </c>
      <c r="H289" s="0" t="n">
        <v>3</v>
      </c>
      <c r="I289" s="0" t="n">
        <v>9</v>
      </c>
    </row>
    <row collapsed="false" customFormat="false" customHeight="true" hidden="false" ht="13.3" outlineLevel="0" r="290">
      <c r="A290" s="0" t="n">
        <v>289</v>
      </c>
      <c r="B290" s="0" t="str">
        <f aca="false">"V_"&amp;C290</f>
        <v>V_19</v>
      </c>
      <c r="C290" s="0" t="n">
        <f aca="false">manual_input!G31</f>
        <v>19</v>
      </c>
      <c r="D290" s="0" t="n">
        <v>9</v>
      </c>
      <c r="E290" s="0" t="n">
        <v>29</v>
      </c>
      <c r="F290" s="0" t="n">
        <v>3</v>
      </c>
      <c r="G290" s="0" t="n">
        <f aca="false">C290</f>
        <v>19</v>
      </c>
      <c r="H290" s="0" t="n">
        <v>3</v>
      </c>
      <c r="I290" s="0" t="n">
        <v>9</v>
      </c>
    </row>
    <row collapsed="false" customFormat="false" customHeight="true" hidden="false" ht="13.3" outlineLevel="0" r="291">
      <c r="A291" s="0" t="n">
        <v>290</v>
      </c>
      <c r="B291" s="0" t="str">
        <f aca="false">"V_"&amp;C291</f>
        <v>V_37</v>
      </c>
      <c r="C291" s="0" t="n">
        <f aca="false">manual_input!G32</f>
        <v>37</v>
      </c>
      <c r="D291" s="0" t="n">
        <v>10</v>
      </c>
      <c r="E291" s="0" t="n">
        <v>29</v>
      </c>
      <c r="F291" s="0" t="n">
        <v>3</v>
      </c>
      <c r="G291" s="0" t="n">
        <f aca="false">C291</f>
        <v>37</v>
      </c>
      <c r="H291" s="0" t="n">
        <v>3</v>
      </c>
      <c r="I291" s="0" t="n">
        <v>9</v>
      </c>
    </row>
    <row collapsed="false" customFormat="false" customHeight="true" hidden="false" ht="13.3" outlineLevel="0" r="292">
      <c r="A292" s="0" t="n">
        <v>291</v>
      </c>
      <c r="B292" s="0" t="str">
        <f aca="false">"V_"&amp;C292</f>
        <v>V_63</v>
      </c>
      <c r="C292" s="0" t="n">
        <f aca="false">manual_input!H23</f>
        <v>63</v>
      </c>
      <c r="D292" s="0" t="n">
        <v>1</v>
      </c>
      <c r="E292" s="0" t="n">
        <v>30</v>
      </c>
      <c r="F292" s="0" t="n">
        <v>3</v>
      </c>
      <c r="G292" s="0" t="n">
        <f aca="false">C292</f>
        <v>63</v>
      </c>
      <c r="H292" s="0" t="n">
        <v>1</v>
      </c>
      <c r="I292" s="0" t="n">
        <v>7</v>
      </c>
    </row>
    <row collapsed="false" customFormat="false" customHeight="true" hidden="false" ht="13.3" outlineLevel="0" r="293">
      <c r="A293" s="0" t="n">
        <v>292</v>
      </c>
      <c r="B293" s="0" t="str">
        <f aca="false">"V_"&amp;C293</f>
        <v>V_109</v>
      </c>
      <c r="C293" s="0" t="n">
        <f aca="false">manual_input!H24</f>
        <v>109</v>
      </c>
      <c r="D293" s="0" t="n">
        <v>2</v>
      </c>
      <c r="E293" s="0" t="n">
        <v>30</v>
      </c>
      <c r="F293" s="0" t="n">
        <v>3</v>
      </c>
      <c r="G293" s="0" t="n">
        <f aca="false">C293</f>
        <v>109</v>
      </c>
      <c r="H293" s="0" t="n">
        <v>1</v>
      </c>
      <c r="I293" s="0" t="n">
        <v>7</v>
      </c>
    </row>
    <row collapsed="false" customFormat="false" customHeight="true" hidden="false" ht="13.3" outlineLevel="0" r="294">
      <c r="A294" s="0" t="n">
        <v>293</v>
      </c>
      <c r="B294" s="0" t="str">
        <f aca="false">"V_"&amp;C294</f>
        <v>V_102</v>
      </c>
      <c r="C294" s="0" t="n">
        <f aca="false">manual_input!H25</f>
        <v>102</v>
      </c>
      <c r="D294" s="0" t="n">
        <v>3</v>
      </c>
      <c r="E294" s="0" t="n">
        <v>30</v>
      </c>
      <c r="F294" s="0" t="n">
        <v>3</v>
      </c>
      <c r="G294" s="0" t="n">
        <f aca="false">C294</f>
        <v>102</v>
      </c>
      <c r="H294" s="0" t="n">
        <v>1</v>
      </c>
      <c r="I294" s="0" t="n">
        <v>7</v>
      </c>
    </row>
    <row collapsed="false" customFormat="false" customHeight="true" hidden="false" ht="13.3" outlineLevel="0" r="295">
      <c r="A295" s="0" t="n">
        <v>294</v>
      </c>
      <c r="B295" s="0" t="str">
        <f aca="false">"V_"&amp;C295</f>
        <v>V_57</v>
      </c>
      <c r="C295" s="0" t="n">
        <f aca="false">manual_input!H26</f>
        <v>57</v>
      </c>
      <c r="D295" s="0" t="n">
        <v>4</v>
      </c>
      <c r="E295" s="0" t="n">
        <v>30</v>
      </c>
      <c r="F295" s="0" t="n">
        <v>3</v>
      </c>
      <c r="G295" s="0" t="n">
        <f aca="false">C295</f>
        <v>57</v>
      </c>
      <c r="H295" s="0" t="n">
        <v>2</v>
      </c>
      <c r="I295" s="0" t="n">
        <v>8</v>
      </c>
    </row>
    <row collapsed="false" customFormat="false" customHeight="true" hidden="false" ht="13.3" outlineLevel="0" r="296">
      <c r="A296" s="0" t="n">
        <v>295</v>
      </c>
      <c r="B296" s="0" t="str">
        <f aca="false">"V_"&amp;C296</f>
        <v>V_18</v>
      </c>
      <c r="C296" s="0" t="n">
        <f aca="false">manual_input!H27</f>
        <v>18</v>
      </c>
      <c r="D296" s="0" t="n">
        <v>5</v>
      </c>
      <c r="E296" s="0" t="n">
        <v>30</v>
      </c>
      <c r="F296" s="0" t="n">
        <v>3</v>
      </c>
      <c r="G296" s="0" t="n">
        <f aca="false">C296</f>
        <v>18</v>
      </c>
      <c r="H296" s="0" t="n">
        <v>2</v>
      </c>
      <c r="I296" s="0" t="n">
        <v>8</v>
      </c>
    </row>
    <row collapsed="false" customFormat="false" customHeight="true" hidden="false" ht="13.3" outlineLevel="0" r="297">
      <c r="A297" s="0" t="n">
        <v>296</v>
      </c>
      <c r="B297" s="0" t="str">
        <f aca="false">"V_"&amp;C297</f>
        <v>V_35</v>
      </c>
      <c r="C297" s="0" t="n">
        <f aca="false">manual_input!H28</f>
        <v>35</v>
      </c>
      <c r="D297" s="0" t="n">
        <v>6</v>
      </c>
      <c r="E297" s="0" t="n">
        <v>30</v>
      </c>
      <c r="F297" s="0" t="n">
        <v>3</v>
      </c>
      <c r="G297" s="0" t="n">
        <f aca="false">C297</f>
        <v>35</v>
      </c>
      <c r="H297" s="0" t="n">
        <v>2</v>
      </c>
      <c r="I297" s="0" t="n">
        <v>8</v>
      </c>
    </row>
    <row collapsed="false" customFormat="false" customHeight="true" hidden="false" ht="13.3" outlineLevel="0" r="298">
      <c r="A298" s="0" t="n">
        <v>297</v>
      </c>
      <c r="B298" s="0" t="str">
        <f aca="false">"V_"&amp;C298</f>
        <v>V_60</v>
      </c>
      <c r="C298" s="0" t="n">
        <f aca="false">manual_input!H29</f>
        <v>60</v>
      </c>
      <c r="D298" s="0" t="n">
        <v>7</v>
      </c>
      <c r="E298" s="0" t="n">
        <v>30</v>
      </c>
      <c r="F298" s="0" t="n">
        <v>3</v>
      </c>
      <c r="G298" s="0" t="n">
        <f aca="false">C298</f>
        <v>60</v>
      </c>
      <c r="H298" s="0" t="n">
        <v>2</v>
      </c>
      <c r="I298" s="0" t="n">
        <v>8</v>
      </c>
    </row>
    <row collapsed="false" customFormat="false" customHeight="true" hidden="false" ht="13.3" outlineLevel="0" r="299">
      <c r="A299" s="0" t="n">
        <v>298</v>
      </c>
      <c r="B299" s="0" t="str">
        <f aca="false">"V_"&amp;C299</f>
        <v>V_110</v>
      </c>
      <c r="C299" s="0" t="n">
        <f aca="false">manual_input!H30</f>
        <v>110</v>
      </c>
      <c r="D299" s="0" t="n">
        <v>8</v>
      </c>
      <c r="E299" s="0" t="n">
        <v>30</v>
      </c>
      <c r="F299" s="0" t="n">
        <v>3</v>
      </c>
      <c r="G299" s="0" t="n">
        <f aca="false">C299</f>
        <v>110</v>
      </c>
      <c r="H299" s="0" t="n">
        <v>3</v>
      </c>
      <c r="I299" s="0" t="n">
        <v>9</v>
      </c>
    </row>
    <row collapsed="false" customFormat="false" customHeight="true" hidden="false" ht="13.3" outlineLevel="0" r="300">
      <c r="A300" s="0" t="n">
        <v>299</v>
      </c>
      <c r="B300" s="0" t="str">
        <f aca="false">"V_"&amp;C300</f>
        <v>V_42</v>
      </c>
      <c r="C300" s="0" t="n">
        <f aca="false">manual_input!H31</f>
        <v>42</v>
      </c>
      <c r="D300" s="0" t="n">
        <v>9</v>
      </c>
      <c r="E300" s="0" t="n">
        <v>30</v>
      </c>
      <c r="F300" s="0" t="n">
        <v>3</v>
      </c>
      <c r="G300" s="0" t="n">
        <f aca="false">C300</f>
        <v>42</v>
      </c>
      <c r="H300" s="0" t="n">
        <v>3</v>
      </c>
      <c r="I300" s="0" t="n">
        <v>9</v>
      </c>
    </row>
    <row collapsed="false" customFormat="false" customHeight="true" hidden="false" ht="13.3" outlineLevel="0" r="301">
      <c r="A301" s="0" t="n">
        <v>300</v>
      </c>
      <c r="B301" s="0" t="str">
        <f aca="false">"V_"&amp;C301</f>
        <v>V_77</v>
      </c>
      <c r="C301" s="0" t="n">
        <f aca="false">manual_input!H32</f>
        <v>77</v>
      </c>
      <c r="D301" s="0" t="n">
        <v>10</v>
      </c>
      <c r="E301" s="0" t="n">
        <v>30</v>
      </c>
      <c r="F301" s="0" t="n">
        <v>3</v>
      </c>
      <c r="G301" s="0" t="n">
        <f aca="false">C301</f>
        <v>77</v>
      </c>
      <c r="H301" s="0" t="n">
        <v>3</v>
      </c>
      <c r="I301" s="0" t="n">
        <v>9</v>
      </c>
    </row>
    <row collapsed="false" customFormat="false" customHeight="true" hidden="false" ht="13.3" outlineLevel="0" r="302">
      <c r="A302" s="0" t="n">
        <v>301</v>
      </c>
      <c r="B302" s="0" t="str">
        <f aca="false">"V_"&amp;C302</f>
        <v>V_105</v>
      </c>
      <c r="C302" s="0" t="n">
        <f aca="false">manual_input!I23</f>
        <v>105</v>
      </c>
      <c r="D302" s="0" t="n">
        <v>1</v>
      </c>
      <c r="E302" s="0" t="n">
        <v>31</v>
      </c>
      <c r="F302" s="0" t="n">
        <v>3</v>
      </c>
      <c r="G302" s="0" t="n">
        <f aca="false">C302</f>
        <v>105</v>
      </c>
      <c r="H302" s="0" t="n">
        <v>1</v>
      </c>
      <c r="I302" s="0" t="n">
        <v>7</v>
      </c>
    </row>
    <row collapsed="false" customFormat="false" customHeight="true" hidden="false" ht="13.3" outlineLevel="0" r="303">
      <c r="A303" s="0" t="n">
        <v>302</v>
      </c>
      <c r="B303" s="0" t="str">
        <f aca="false">"V_"&amp;C303</f>
        <v>V_93</v>
      </c>
      <c r="C303" s="0" t="n">
        <f aca="false">manual_input!I24</f>
        <v>93</v>
      </c>
      <c r="D303" s="0" t="n">
        <v>2</v>
      </c>
      <c r="E303" s="0" t="n">
        <v>31</v>
      </c>
      <c r="F303" s="0" t="n">
        <v>3</v>
      </c>
      <c r="G303" s="0" t="n">
        <f aca="false">C303</f>
        <v>93</v>
      </c>
      <c r="H303" s="0" t="n">
        <v>1</v>
      </c>
      <c r="I303" s="0" t="n">
        <v>7</v>
      </c>
    </row>
    <row collapsed="false" customFormat="false" customHeight="true" hidden="false" ht="13.3" outlineLevel="0" r="304">
      <c r="A304" s="0" t="n">
        <v>303</v>
      </c>
      <c r="B304" s="0" t="str">
        <f aca="false">"V_"&amp;C304</f>
        <v>V_56</v>
      </c>
      <c r="C304" s="0" t="n">
        <f aca="false">manual_input!I25</f>
        <v>56</v>
      </c>
      <c r="D304" s="0" t="n">
        <v>3</v>
      </c>
      <c r="E304" s="0" t="n">
        <v>31</v>
      </c>
      <c r="F304" s="0" t="n">
        <v>3</v>
      </c>
      <c r="G304" s="0" t="n">
        <f aca="false">C304</f>
        <v>56</v>
      </c>
      <c r="H304" s="0" t="n">
        <v>1</v>
      </c>
      <c r="I304" s="0" t="n">
        <v>7</v>
      </c>
    </row>
    <row collapsed="false" customFormat="false" customHeight="true" hidden="false" ht="13.3" outlineLevel="0" r="305">
      <c r="A305" s="0" t="n">
        <v>304</v>
      </c>
      <c r="B305" s="0" t="str">
        <f aca="false">"V_"&amp;C305</f>
        <v>V_72</v>
      </c>
      <c r="C305" s="0" t="n">
        <f aca="false">manual_input!I26</f>
        <v>72</v>
      </c>
      <c r="D305" s="0" t="n">
        <v>4</v>
      </c>
      <c r="E305" s="0" t="n">
        <v>31</v>
      </c>
      <c r="F305" s="0" t="n">
        <v>3</v>
      </c>
      <c r="G305" s="0" t="n">
        <f aca="false">C305</f>
        <v>72</v>
      </c>
      <c r="H305" s="0" t="n">
        <v>2</v>
      </c>
      <c r="I305" s="0" t="n">
        <v>8</v>
      </c>
    </row>
    <row collapsed="false" customFormat="false" customHeight="true" hidden="false" ht="13.3" outlineLevel="0" r="306">
      <c r="A306" s="0" t="n">
        <v>305</v>
      </c>
      <c r="B306" s="0" t="str">
        <f aca="false">"V_"&amp;C306</f>
        <v>V_2</v>
      </c>
      <c r="C306" s="0" t="n">
        <f aca="false">manual_input!I27</f>
        <v>2</v>
      </c>
      <c r="D306" s="0" t="n">
        <v>5</v>
      </c>
      <c r="E306" s="0" t="n">
        <v>31</v>
      </c>
      <c r="F306" s="0" t="n">
        <v>3</v>
      </c>
      <c r="G306" s="0" t="n">
        <f aca="false">C306</f>
        <v>2</v>
      </c>
      <c r="H306" s="0" t="n">
        <v>2</v>
      </c>
      <c r="I306" s="0" t="n">
        <v>8</v>
      </c>
    </row>
    <row collapsed="false" customFormat="false" customHeight="true" hidden="false" ht="13.3" outlineLevel="0" r="307">
      <c r="A307" s="0" t="n">
        <v>306</v>
      </c>
      <c r="B307" s="0" t="str">
        <f aca="false">"V_"&amp;C307</f>
        <v>V_17</v>
      </c>
      <c r="C307" s="0" t="n">
        <f aca="false">manual_input!I28</f>
        <v>17</v>
      </c>
      <c r="D307" s="0" t="n">
        <v>6</v>
      </c>
      <c r="E307" s="0" t="n">
        <v>31</v>
      </c>
      <c r="F307" s="0" t="n">
        <v>3</v>
      </c>
      <c r="G307" s="0" t="n">
        <f aca="false">C307</f>
        <v>17</v>
      </c>
      <c r="H307" s="0" t="n">
        <v>2</v>
      </c>
      <c r="I307" s="0" t="n">
        <v>8</v>
      </c>
    </row>
    <row collapsed="false" customFormat="false" customHeight="true" hidden="false" ht="13.3" outlineLevel="0" r="308">
      <c r="A308" s="0" t="n">
        <v>307</v>
      </c>
      <c r="B308" s="0" t="str">
        <f aca="false">"V_"&amp;C308</f>
        <v>V_62</v>
      </c>
      <c r="C308" s="0" t="n">
        <f aca="false">manual_input!I29</f>
        <v>62</v>
      </c>
      <c r="D308" s="0" t="n">
        <v>7</v>
      </c>
      <c r="E308" s="0" t="n">
        <v>31</v>
      </c>
      <c r="F308" s="0" t="n">
        <v>3</v>
      </c>
      <c r="G308" s="0" t="n">
        <f aca="false">C308</f>
        <v>62</v>
      </c>
      <c r="H308" s="0" t="n">
        <v>2</v>
      </c>
      <c r="I308" s="0" t="n">
        <v>8</v>
      </c>
    </row>
    <row collapsed="false" customFormat="false" customHeight="true" hidden="false" ht="13.3" outlineLevel="0" r="309">
      <c r="A309" s="0" t="n">
        <v>308</v>
      </c>
      <c r="B309" s="0" t="str">
        <f aca="false">"V_"&amp;C309</f>
        <v>V_11</v>
      </c>
      <c r="C309" s="0" t="n">
        <f aca="false">manual_input!I30</f>
        <v>11</v>
      </c>
      <c r="D309" s="0" t="n">
        <v>8</v>
      </c>
      <c r="E309" s="0" t="n">
        <v>31</v>
      </c>
      <c r="F309" s="0" t="n">
        <v>3</v>
      </c>
      <c r="G309" s="0" t="n">
        <f aca="false">C309</f>
        <v>11</v>
      </c>
      <c r="H309" s="0" t="n">
        <v>3</v>
      </c>
      <c r="I309" s="0" t="n">
        <v>9</v>
      </c>
    </row>
    <row collapsed="false" customFormat="false" customHeight="true" hidden="false" ht="13.3" outlineLevel="0" r="310">
      <c r="A310" s="0" t="n">
        <v>309</v>
      </c>
      <c r="B310" s="0" t="str">
        <f aca="false">"V_"&amp;C310</f>
        <v>V_12</v>
      </c>
      <c r="C310" s="0" t="n">
        <f aca="false">manual_input!I31</f>
        <v>12</v>
      </c>
      <c r="D310" s="0" t="n">
        <v>9</v>
      </c>
      <c r="E310" s="0" t="n">
        <v>31</v>
      </c>
      <c r="F310" s="0" t="n">
        <v>3</v>
      </c>
      <c r="G310" s="0" t="n">
        <f aca="false">C310</f>
        <v>12</v>
      </c>
      <c r="H310" s="0" t="n">
        <v>3</v>
      </c>
      <c r="I310" s="0" t="n">
        <v>9</v>
      </c>
    </row>
    <row collapsed="false" customFormat="false" customHeight="true" hidden="false" ht="13.3" outlineLevel="0" r="311">
      <c r="A311" s="0" t="n">
        <v>310</v>
      </c>
      <c r="B311" s="0" t="str">
        <f aca="false">"V_"&amp;C311</f>
        <v>V_46</v>
      </c>
      <c r="C311" s="0" t="n">
        <f aca="false">manual_input!I32</f>
        <v>46</v>
      </c>
      <c r="D311" s="0" t="n">
        <v>10</v>
      </c>
      <c r="E311" s="0" t="n">
        <v>31</v>
      </c>
      <c r="F311" s="0" t="n">
        <v>3</v>
      </c>
      <c r="G311" s="0" t="n">
        <f aca="false">C311</f>
        <v>46</v>
      </c>
      <c r="H311" s="0" t="n">
        <v>3</v>
      </c>
      <c r="I311" s="0" t="n">
        <v>9</v>
      </c>
    </row>
    <row collapsed="false" customFormat="false" customHeight="true" hidden="false" ht="13.3" outlineLevel="0" r="312">
      <c r="A312" s="0" t="n">
        <v>311</v>
      </c>
      <c r="B312" s="0" t="str">
        <f aca="false">"V_"&amp;C312</f>
        <v>V_29</v>
      </c>
      <c r="C312" s="0" t="n">
        <f aca="false">manual_input!J23</f>
        <v>29</v>
      </c>
      <c r="D312" s="0" t="n">
        <v>1</v>
      </c>
      <c r="E312" s="0" t="n">
        <v>32</v>
      </c>
      <c r="F312" s="0" t="n">
        <v>3</v>
      </c>
      <c r="G312" s="0" t="n">
        <f aca="false">C312</f>
        <v>29</v>
      </c>
      <c r="H312" s="0" t="n">
        <v>1</v>
      </c>
      <c r="I312" s="0" t="n">
        <v>7</v>
      </c>
    </row>
    <row collapsed="false" customFormat="false" customHeight="true" hidden="false" ht="13.3" outlineLevel="0" r="313">
      <c r="A313" s="0" t="n">
        <v>312</v>
      </c>
      <c r="B313" s="0" t="str">
        <f aca="false">"V_"&amp;C313</f>
        <v>V_92</v>
      </c>
      <c r="C313" s="0" t="n">
        <f aca="false">manual_input!J24</f>
        <v>92</v>
      </c>
      <c r="D313" s="0" t="n">
        <v>2</v>
      </c>
      <c r="E313" s="0" t="n">
        <v>32</v>
      </c>
      <c r="F313" s="0" t="n">
        <v>3</v>
      </c>
      <c r="G313" s="0" t="n">
        <f aca="false">C313</f>
        <v>92</v>
      </c>
      <c r="H313" s="0" t="n">
        <v>1</v>
      </c>
      <c r="I313" s="0" t="n">
        <v>7</v>
      </c>
    </row>
    <row collapsed="false" customFormat="false" customHeight="true" hidden="false" ht="13.3" outlineLevel="0" r="314">
      <c r="A314" s="0" t="n">
        <v>313</v>
      </c>
      <c r="B314" s="0" t="str">
        <f aca="false">"V_"&amp;C314</f>
        <v>V_32</v>
      </c>
      <c r="C314" s="0" t="n">
        <f aca="false">manual_input!J25</f>
        <v>32</v>
      </c>
      <c r="D314" s="0" t="n">
        <v>3</v>
      </c>
      <c r="E314" s="0" t="n">
        <v>32</v>
      </c>
      <c r="F314" s="0" t="n">
        <v>3</v>
      </c>
      <c r="G314" s="0" t="n">
        <f aca="false">C314</f>
        <v>32</v>
      </c>
      <c r="H314" s="0" t="n">
        <v>1</v>
      </c>
      <c r="I314" s="0" t="n">
        <v>7</v>
      </c>
    </row>
    <row collapsed="false" customFormat="false" customHeight="true" hidden="false" ht="13.3" outlineLevel="0" r="315">
      <c r="A315" s="0" t="n">
        <v>314</v>
      </c>
      <c r="B315" s="0" t="str">
        <f aca="false">"V_"&amp;C315</f>
        <v>V_110</v>
      </c>
      <c r="C315" s="0" t="n">
        <f aca="false">manual_input!J26</f>
        <v>110</v>
      </c>
      <c r="D315" s="0" t="n">
        <v>4</v>
      </c>
      <c r="E315" s="0" t="n">
        <v>32</v>
      </c>
      <c r="F315" s="0" t="n">
        <v>3</v>
      </c>
      <c r="G315" s="0" t="n">
        <f aca="false">C315</f>
        <v>110</v>
      </c>
      <c r="H315" s="0" t="n">
        <v>2</v>
      </c>
      <c r="I315" s="0" t="n">
        <v>8</v>
      </c>
    </row>
    <row collapsed="false" customFormat="false" customHeight="true" hidden="false" ht="13.3" outlineLevel="0" r="316">
      <c r="A316" s="0" t="n">
        <v>315</v>
      </c>
      <c r="B316" s="0" t="str">
        <f aca="false">"V_"&amp;C316</f>
        <v>V_74</v>
      </c>
      <c r="C316" s="0" t="n">
        <f aca="false">manual_input!J27</f>
        <v>74</v>
      </c>
      <c r="D316" s="0" t="n">
        <v>5</v>
      </c>
      <c r="E316" s="0" t="n">
        <v>32</v>
      </c>
      <c r="F316" s="0" t="n">
        <v>3</v>
      </c>
      <c r="G316" s="0" t="n">
        <f aca="false">C316</f>
        <v>74</v>
      </c>
      <c r="H316" s="0" t="n">
        <v>2</v>
      </c>
      <c r="I316" s="0" t="n">
        <v>8</v>
      </c>
    </row>
    <row collapsed="false" customFormat="false" customHeight="true" hidden="false" ht="13.3" outlineLevel="0" r="317">
      <c r="A317" s="0" t="n">
        <v>316</v>
      </c>
      <c r="B317" s="0" t="str">
        <f aca="false">"V_"&amp;C317</f>
        <v>V_109</v>
      </c>
      <c r="C317" s="0" t="n">
        <f aca="false">manual_input!J28</f>
        <v>109</v>
      </c>
      <c r="D317" s="0" t="n">
        <v>6</v>
      </c>
      <c r="E317" s="0" t="n">
        <v>32</v>
      </c>
      <c r="F317" s="0" t="n">
        <v>3</v>
      </c>
      <c r="G317" s="0" t="n">
        <f aca="false">C317</f>
        <v>109</v>
      </c>
      <c r="H317" s="0" t="n">
        <v>2</v>
      </c>
      <c r="I317" s="0" t="n">
        <v>8</v>
      </c>
    </row>
    <row collapsed="false" customFormat="false" customHeight="true" hidden="false" ht="13.3" outlineLevel="0" r="318">
      <c r="A318" s="0" t="n">
        <v>317</v>
      </c>
      <c r="B318" s="0" t="str">
        <f aca="false">"V_"&amp;C318</f>
        <v>V_54</v>
      </c>
      <c r="C318" s="0" t="n">
        <f aca="false">manual_input!J29</f>
        <v>54</v>
      </c>
      <c r="D318" s="0" t="n">
        <v>7</v>
      </c>
      <c r="E318" s="0" t="n">
        <v>32</v>
      </c>
      <c r="F318" s="0" t="n">
        <v>3</v>
      </c>
      <c r="G318" s="0" t="n">
        <f aca="false">C318</f>
        <v>54</v>
      </c>
      <c r="H318" s="0" t="n">
        <v>2</v>
      </c>
      <c r="I318" s="0" t="n">
        <v>8</v>
      </c>
    </row>
    <row collapsed="false" customFormat="false" customHeight="true" hidden="false" ht="13.3" outlineLevel="0" r="319">
      <c r="A319" s="0" t="n">
        <v>318</v>
      </c>
      <c r="B319" s="0" t="str">
        <f aca="false">"V_"&amp;C319</f>
        <v>V_7</v>
      </c>
      <c r="C319" s="0" t="n">
        <f aca="false">manual_input!J30</f>
        <v>7</v>
      </c>
      <c r="D319" s="0" t="n">
        <v>8</v>
      </c>
      <c r="E319" s="0" t="n">
        <v>32</v>
      </c>
      <c r="F319" s="0" t="n">
        <v>3</v>
      </c>
      <c r="G319" s="0" t="n">
        <f aca="false">C319</f>
        <v>7</v>
      </c>
      <c r="H319" s="0" t="n">
        <v>3</v>
      </c>
      <c r="I319" s="0" t="n">
        <v>9</v>
      </c>
    </row>
    <row collapsed="false" customFormat="false" customHeight="true" hidden="false" ht="13.3" outlineLevel="0" r="320">
      <c r="A320" s="0" t="n">
        <v>319</v>
      </c>
      <c r="B320" s="0" t="str">
        <f aca="false">"V_"&amp;C320</f>
        <v>V_88</v>
      </c>
      <c r="C320" s="0" t="n">
        <f aca="false">manual_input!J31</f>
        <v>88</v>
      </c>
      <c r="D320" s="0" t="n">
        <v>9</v>
      </c>
      <c r="E320" s="0" t="n">
        <v>32</v>
      </c>
      <c r="F320" s="0" t="n">
        <v>3</v>
      </c>
      <c r="G320" s="0" t="n">
        <f aca="false">C320</f>
        <v>88</v>
      </c>
      <c r="H320" s="0" t="n">
        <v>3</v>
      </c>
      <c r="I320" s="0" t="n">
        <v>9</v>
      </c>
    </row>
    <row collapsed="false" customFormat="false" customHeight="true" hidden="false" ht="13.3" outlineLevel="0" r="321">
      <c r="A321" s="0" t="n">
        <v>320</v>
      </c>
      <c r="B321" s="0" t="str">
        <f aca="false">"V_"&amp;C321</f>
        <v>V_100</v>
      </c>
      <c r="C321" s="0" t="n">
        <f aca="false">manual_input!J32</f>
        <v>100</v>
      </c>
      <c r="D321" s="0" t="n">
        <v>10</v>
      </c>
      <c r="E321" s="0" t="n">
        <v>32</v>
      </c>
      <c r="F321" s="0" t="n">
        <v>3</v>
      </c>
      <c r="G321" s="0" t="n">
        <f aca="false">C321</f>
        <v>100</v>
      </c>
      <c r="H321" s="0" t="n">
        <v>3</v>
      </c>
      <c r="I321" s="0" t="n">
        <v>9</v>
      </c>
    </row>
    <row collapsed="false" customFormat="false" customHeight="true" hidden="false" ht="13.3" outlineLevel="0" r="322">
      <c r="A322" s="0" t="n">
        <v>321</v>
      </c>
      <c r="B322" s="0" t="str">
        <f aca="false">"V_"&amp;C322</f>
        <v>V_9</v>
      </c>
      <c r="C322" s="0" t="n">
        <f aca="false">manual_input!K23</f>
        <v>9</v>
      </c>
      <c r="D322" s="0" t="n">
        <v>1</v>
      </c>
      <c r="E322" s="0" t="n">
        <v>33</v>
      </c>
      <c r="F322" s="0" t="n">
        <v>3</v>
      </c>
      <c r="G322" s="0" t="n">
        <f aca="false">C322</f>
        <v>9</v>
      </c>
      <c r="H322" s="0" t="n">
        <v>1</v>
      </c>
      <c r="I322" s="0" t="n">
        <v>7</v>
      </c>
    </row>
    <row collapsed="false" customFormat="false" customHeight="true" hidden="false" ht="13.3" outlineLevel="0" r="323">
      <c r="A323" s="0" t="n">
        <v>322</v>
      </c>
      <c r="B323" s="0" t="str">
        <f aca="false">"V_"&amp;C323</f>
        <v>V_25</v>
      </c>
      <c r="C323" s="0" t="n">
        <f aca="false">manual_input!K24</f>
        <v>25</v>
      </c>
      <c r="D323" s="0" t="n">
        <v>2</v>
      </c>
      <c r="E323" s="0" t="n">
        <v>33</v>
      </c>
      <c r="F323" s="0" t="n">
        <v>3</v>
      </c>
      <c r="G323" s="0" t="n">
        <f aca="false">C323</f>
        <v>25</v>
      </c>
      <c r="H323" s="0" t="n">
        <v>1</v>
      </c>
      <c r="I323" s="0" t="n">
        <v>7</v>
      </c>
    </row>
    <row collapsed="false" customFormat="false" customHeight="true" hidden="false" ht="13.3" outlineLevel="0" r="324">
      <c r="A324" s="0" t="n">
        <v>323</v>
      </c>
      <c r="B324" s="0" t="str">
        <f aca="false">"V_"&amp;C324</f>
        <v>V_5</v>
      </c>
      <c r="C324" s="0" t="n">
        <f aca="false">manual_input!K25</f>
        <v>5</v>
      </c>
      <c r="D324" s="0" t="n">
        <v>3</v>
      </c>
      <c r="E324" s="0" t="n">
        <v>33</v>
      </c>
      <c r="F324" s="0" t="n">
        <v>3</v>
      </c>
      <c r="G324" s="0" t="n">
        <f aca="false">C324</f>
        <v>5</v>
      </c>
      <c r="H324" s="0" t="n">
        <v>1</v>
      </c>
      <c r="I324" s="0" t="n">
        <v>7</v>
      </c>
    </row>
    <row collapsed="false" customFormat="false" customHeight="true" hidden="false" ht="13.3" outlineLevel="0" r="325">
      <c r="A325" s="0" t="n">
        <v>324</v>
      </c>
      <c r="B325" s="0" t="str">
        <f aca="false">"V_"&amp;C325</f>
        <v>V_66</v>
      </c>
      <c r="C325" s="0" t="n">
        <f aca="false">manual_input!K26</f>
        <v>66</v>
      </c>
      <c r="D325" s="0" t="n">
        <v>4</v>
      </c>
      <c r="E325" s="0" t="n">
        <v>33</v>
      </c>
      <c r="F325" s="0" t="n">
        <v>3</v>
      </c>
      <c r="G325" s="0" t="n">
        <f aca="false">C325</f>
        <v>66</v>
      </c>
      <c r="H325" s="0" t="n">
        <v>2</v>
      </c>
      <c r="I325" s="0" t="n">
        <v>8</v>
      </c>
    </row>
    <row collapsed="false" customFormat="false" customHeight="true" hidden="false" ht="13.3" outlineLevel="0" r="326">
      <c r="A326" s="0" t="n">
        <v>325</v>
      </c>
      <c r="B326" s="0" t="str">
        <f aca="false">"V_"&amp;C326</f>
        <v>V_10</v>
      </c>
      <c r="C326" s="0" t="n">
        <f aca="false">manual_input!K27</f>
        <v>10</v>
      </c>
      <c r="D326" s="0" t="n">
        <v>5</v>
      </c>
      <c r="E326" s="0" t="n">
        <v>33</v>
      </c>
      <c r="F326" s="0" t="n">
        <v>3</v>
      </c>
      <c r="G326" s="0" t="n">
        <f aca="false">C326</f>
        <v>10</v>
      </c>
      <c r="H326" s="0" t="n">
        <v>2</v>
      </c>
      <c r="I326" s="0" t="n">
        <v>8</v>
      </c>
    </row>
    <row collapsed="false" customFormat="false" customHeight="true" hidden="false" ht="13.3" outlineLevel="0" r="327">
      <c r="A327" s="0" t="n">
        <v>326</v>
      </c>
      <c r="B327" s="0" t="str">
        <f aca="false">"V_"&amp;C327</f>
        <v>V_15</v>
      </c>
      <c r="C327" s="0" t="n">
        <f aca="false">manual_input!K28</f>
        <v>15</v>
      </c>
      <c r="D327" s="0" t="n">
        <v>6</v>
      </c>
      <c r="E327" s="0" t="n">
        <v>33</v>
      </c>
      <c r="F327" s="0" t="n">
        <v>3</v>
      </c>
      <c r="G327" s="0" t="n">
        <f aca="false">C327</f>
        <v>15</v>
      </c>
      <c r="H327" s="0" t="n">
        <v>2</v>
      </c>
      <c r="I327" s="0" t="n">
        <v>8</v>
      </c>
    </row>
    <row collapsed="false" customFormat="false" customHeight="true" hidden="false" ht="13.3" outlineLevel="0" r="328">
      <c r="A328" s="0" t="n">
        <v>327</v>
      </c>
      <c r="B328" s="0" t="str">
        <f aca="false">"V_"&amp;C328</f>
        <v>V_61</v>
      </c>
      <c r="C328" s="0" t="n">
        <f aca="false">manual_input!K29</f>
        <v>61</v>
      </c>
      <c r="D328" s="0" t="n">
        <v>7</v>
      </c>
      <c r="E328" s="0" t="n">
        <v>33</v>
      </c>
      <c r="F328" s="0" t="n">
        <v>3</v>
      </c>
      <c r="G328" s="0" t="n">
        <f aca="false">C328</f>
        <v>61</v>
      </c>
      <c r="H328" s="0" t="n">
        <v>2</v>
      </c>
      <c r="I328" s="0" t="n">
        <v>8</v>
      </c>
    </row>
    <row collapsed="false" customFormat="false" customHeight="true" hidden="false" ht="13.3" outlineLevel="0" r="329">
      <c r="A329" s="0" t="n">
        <v>328</v>
      </c>
      <c r="B329" s="0" t="str">
        <f aca="false">"V_"&amp;C329</f>
        <v>V_6</v>
      </c>
      <c r="C329" s="0" t="n">
        <f aca="false">manual_input!K30</f>
        <v>6</v>
      </c>
      <c r="D329" s="0" t="n">
        <v>8</v>
      </c>
      <c r="E329" s="0" t="n">
        <v>33</v>
      </c>
      <c r="F329" s="0" t="n">
        <v>3</v>
      </c>
      <c r="G329" s="0" t="n">
        <f aca="false">C329</f>
        <v>6</v>
      </c>
      <c r="H329" s="0" t="n">
        <v>3</v>
      </c>
      <c r="I329" s="0" t="n">
        <v>9</v>
      </c>
    </row>
    <row collapsed="false" customFormat="false" customHeight="true" hidden="false" ht="13.3" outlineLevel="0" r="330">
      <c r="A330" s="0" t="n">
        <v>329</v>
      </c>
      <c r="B330" s="0" t="str">
        <f aca="false">"V_"&amp;C330</f>
        <v>V_65</v>
      </c>
      <c r="C330" s="0" t="n">
        <f aca="false">manual_input!K31</f>
        <v>65</v>
      </c>
      <c r="D330" s="0" t="n">
        <v>9</v>
      </c>
      <c r="E330" s="0" t="n">
        <v>33</v>
      </c>
      <c r="F330" s="0" t="n">
        <v>3</v>
      </c>
      <c r="G330" s="0" t="n">
        <f aca="false">C330</f>
        <v>65</v>
      </c>
      <c r="H330" s="0" t="n">
        <v>3</v>
      </c>
      <c r="I330" s="0" t="n">
        <v>9</v>
      </c>
    </row>
    <row collapsed="false" customFormat="false" customHeight="true" hidden="false" ht="13.3" outlineLevel="0" r="331">
      <c r="A331" s="0" t="n">
        <v>330</v>
      </c>
      <c r="B331" s="0" t="str">
        <f aca="false">"V_"&amp;C331</f>
        <v>V_110</v>
      </c>
      <c r="C331" s="0" t="n">
        <f aca="false">manual_input!K32</f>
        <v>110</v>
      </c>
      <c r="D331" s="0" t="n">
        <v>10</v>
      </c>
      <c r="E331" s="0" t="n">
        <v>33</v>
      </c>
      <c r="F331" s="0" t="n">
        <v>3</v>
      </c>
      <c r="G331" s="0" t="n">
        <f aca="false">C331</f>
        <v>110</v>
      </c>
      <c r="H331" s="0" t="n">
        <v>3</v>
      </c>
      <c r="I331" s="0" t="n">
        <v>9</v>
      </c>
    </row>
    <row collapsed="false" customFormat="false" customHeight="true" hidden="false" ht="13.3" outlineLevel="0" r="332">
      <c r="A332" s="0" t="n">
        <v>331</v>
      </c>
      <c r="B332" s="0" t="str">
        <f aca="false">"V_"&amp;C332</f>
        <v>V_3</v>
      </c>
      <c r="C332" s="0" t="n">
        <f aca="false">manual_input!L23</f>
        <v>3</v>
      </c>
      <c r="D332" s="0" t="n">
        <v>1</v>
      </c>
      <c r="E332" s="0" t="n">
        <v>34</v>
      </c>
      <c r="F332" s="0" t="n">
        <v>3</v>
      </c>
      <c r="G332" s="0" t="n">
        <f aca="false">C332</f>
        <v>3</v>
      </c>
      <c r="H332" s="0" t="n">
        <v>1</v>
      </c>
      <c r="I332" s="0" t="n">
        <v>7</v>
      </c>
    </row>
    <row collapsed="false" customFormat="false" customHeight="true" hidden="false" ht="13.3" outlineLevel="0" r="333">
      <c r="A333" s="0" t="n">
        <v>332</v>
      </c>
      <c r="B333" s="0" t="str">
        <f aca="false">"V_"&amp;C333</f>
        <v>V_30</v>
      </c>
      <c r="C333" s="0" t="n">
        <f aca="false">manual_input!L24</f>
        <v>30</v>
      </c>
      <c r="D333" s="0" t="n">
        <v>2</v>
      </c>
      <c r="E333" s="0" t="n">
        <v>34</v>
      </c>
      <c r="F333" s="0" t="n">
        <v>3</v>
      </c>
      <c r="G333" s="0" t="n">
        <f aca="false">C333</f>
        <v>30</v>
      </c>
      <c r="H333" s="0" t="n">
        <v>1</v>
      </c>
      <c r="I333" s="0" t="n">
        <v>7</v>
      </c>
    </row>
    <row collapsed="false" customFormat="false" customHeight="true" hidden="false" ht="13.3" outlineLevel="0" r="334">
      <c r="A334" s="0" t="n">
        <v>333</v>
      </c>
      <c r="B334" s="0" t="str">
        <f aca="false">"V_"&amp;C334</f>
        <v>V_16</v>
      </c>
      <c r="C334" s="0" t="n">
        <f aca="false">manual_input!L25</f>
        <v>16</v>
      </c>
      <c r="D334" s="0" t="n">
        <v>3</v>
      </c>
      <c r="E334" s="0" t="n">
        <v>34</v>
      </c>
      <c r="F334" s="0" t="n">
        <v>3</v>
      </c>
      <c r="G334" s="0" t="n">
        <f aca="false">C334</f>
        <v>16</v>
      </c>
      <c r="H334" s="0" t="n">
        <v>1</v>
      </c>
      <c r="I334" s="0" t="n">
        <v>7</v>
      </c>
    </row>
    <row collapsed="false" customFormat="false" customHeight="true" hidden="false" ht="13.3" outlineLevel="0" r="335">
      <c r="A335" s="0" t="n">
        <v>334</v>
      </c>
      <c r="B335" s="0" t="str">
        <f aca="false">"V_"&amp;C335</f>
        <v>V_53</v>
      </c>
      <c r="C335" s="0" t="n">
        <f aca="false">manual_input!L26</f>
        <v>53</v>
      </c>
      <c r="D335" s="0" t="n">
        <v>4</v>
      </c>
      <c r="E335" s="0" t="n">
        <v>34</v>
      </c>
      <c r="F335" s="0" t="n">
        <v>3</v>
      </c>
      <c r="G335" s="0" t="n">
        <f aca="false">C335</f>
        <v>53</v>
      </c>
      <c r="H335" s="0" t="n">
        <v>2</v>
      </c>
      <c r="I335" s="0" t="n">
        <v>8</v>
      </c>
    </row>
    <row collapsed="false" customFormat="false" customHeight="true" hidden="false" ht="13.3" outlineLevel="0" r="336">
      <c r="A336" s="0" t="n">
        <v>335</v>
      </c>
      <c r="B336" s="0" t="str">
        <f aca="false">"V_"&amp;C336</f>
        <v>V_110</v>
      </c>
      <c r="C336" s="0" t="n">
        <f aca="false">manual_input!L27</f>
        <v>110</v>
      </c>
      <c r="D336" s="0" t="n">
        <v>5</v>
      </c>
      <c r="E336" s="0" t="n">
        <v>34</v>
      </c>
      <c r="F336" s="0" t="n">
        <v>3</v>
      </c>
      <c r="G336" s="0" t="n">
        <f aca="false">C336</f>
        <v>110</v>
      </c>
      <c r="H336" s="0" t="n">
        <v>2</v>
      </c>
      <c r="I336" s="0" t="n">
        <v>8</v>
      </c>
    </row>
    <row collapsed="false" customFormat="false" customHeight="true" hidden="false" ht="13.3" outlineLevel="0" r="337">
      <c r="A337" s="0" t="n">
        <v>336</v>
      </c>
      <c r="B337" s="0" t="str">
        <f aca="false">"V_"&amp;C337</f>
        <v>V_36</v>
      </c>
      <c r="C337" s="0" t="n">
        <f aca="false">manual_input!L28</f>
        <v>36</v>
      </c>
      <c r="D337" s="0" t="n">
        <v>6</v>
      </c>
      <c r="E337" s="0" t="n">
        <v>34</v>
      </c>
      <c r="F337" s="0" t="n">
        <v>3</v>
      </c>
      <c r="G337" s="0" t="n">
        <f aca="false">C337</f>
        <v>36</v>
      </c>
      <c r="H337" s="0" t="n">
        <v>2</v>
      </c>
      <c r="I337" s="0" t="n">
        <v>8</v>
      </c>
    </row>
    <row collapsed="false" customFormat="false" customHeight="true" hidden="false" ht="13.3" outlineLevel="0" r="338">
      <c r="A338" s="0" t="n">
        <v>337</v>
      </c>
      <c r="B338" s="0" t="str">
        <f aca="false">"V_"&amp;C338</f>
        <v>V_97</v>
      </c>
      <c r="C338" s="0" t="n">
        <f aca="false">manual_input!L29</f>
        <v>97</v>
      </c>
      <c r="D338" s="0" t="n">
        <v>7</v>
      </c>
      <c r="E338" s="0" t="n">
        <v>34</v>
      </c>
      <c r="F338" s="0" t="n">
        <v>3</v>
      </c>
      <c r="G338" s="0" t="n">
        <f aca="false">C338</f>
        <v>97</v>
      </c>
      <c r="H338" s="0" t="n">
        <v>2</v>
      </c>
      <c r="I338" s="0" t="n">
        <v>8</v>
      </c>
    </row>
    <row collapsed="false" customFormat="false" customHeight="true" hidden="false" ht="13.3" outlineLevel="0" r="339">
      <c r="A339" s="0" t="n">
        <v>338</v>
      </c>
      <c r="B339" s="0" t="str">
        <f aca="false">"V_"&amp;C339</f>
        <v>V_84</v>
      </c>
      <c r="C339" s="0" t="n">
        <f aca="false">manual_input!L30</f>
        <v>84</v>
      </c>
      <c r="D339" s="0" t="n">
        <v>8</v>
      </c>
      <c r="E339" s="0" t="n">
        <v>34</v>
      </c>
      <c r="F339" s="0" t="n">
        <v>3</v>
      </c>
      <c r="G339" s="0" t="n">
        <f aca="false">C339</f>
        <v>84</v>
      </c>
      <c r="H339" s="0" t="n">
        <v>3</v>
      </c>
      <c r="I339" s="0" t="n">
        <v>9</v>
      </c>
    </row>
    <row collapsed="false" customFormat="false" customHeight="true" hidden="false" ht="13.3" outlineLevel="0" r="340">
      <c r="A340" s="0" t="n">
        <v>339</v>
      </c>
      <c r="B340" s="0" t="str">
        <f aca="false">"V_"&amp;C340</f>
        <v>V_22</v>
      </c>
      <c r="C340" s="0" t="n">
        <f aca="false">manual_input!L31</f>
        <v>22</v>
      </c>
      <c r="D340" s="0" t="n">
        <v>9</v>
      </c>
      <c r="E340" s="0" t="n">
        <v>34</v>
      </c>
      <c r="F340" s="0" t="n">
        <v>3</v>
      </c>
      <c r="G340" s="0" t="n">
        <f aca="false">C340</f>
        <v>22</v>
      </c>
      <c r="H340" s="0" t="n">
        <v>3</v>
      </c>
      <c r="I340" s="0" t="n">
        <v>9</v>
      </c>
    </row>
    <row collapsed="false" customFormat="false" customHeight="true" hidden="false" ht="13.3" outlineLevel="0" r="341">
      <c r="A341" s="0" t="n">
        <v>340</v>
      </c>
      <c r="B341" s="0" t="str">
        <f aca="false">"V_"&amp;C341</f>
        <v>V_98</v>
      </c>
      <c r="C341" s="0" t="n">
        <f aca="false">manual_input!L32</f>
        <v>98</v>
      </c>
      <c r="D341" s="0" t="n">
        <v>10</v>
      </c>
      <c r="E341" s="0" t="n">
        <v>34</v>
      </c>
      <c r="F341" s="0" t="n">
        <v>3</v>
      </c>
      <c r="G341" s="0" t="n">
        <f aca="false">C341</f>
        <v>98</v>
      </c>
      <c r="H341" s="0" t="n">
        <v>3</v>
      </c>
      <c r="I341" s="0" t="n">
        <v>9</v>
      </c>
    </row>
    <row collapsed="false" customFormat="false" customHeight="true" hidden="false" ht="13.3" outlineLevel="0" r="342">
      <c r="A342" s="0" t="n">
        <v>341</v>
      </c>
      <c r="B342" s="0" t="str">
        <f aca="false">"V_"&amp;C342</f>
        <v>V_8</v>
      </c>
      <c r="C342" s="0" t="n">
        <f aca="false">manual_input!M23</f>
        <v>8</v>
      </c>
      <c r="D342" s="0" t="n">
        <v>1</v>
      </c>
      <c r="E342" s="0" t="n">
        <v>35</v>
      </c>
      <c r="F342" s="0" t="n">
        <v>3</v>
      </c>
      <c r="G342" s="0" t="n">
        <f aca="false">C342</f>
        <v>8</v>
      </c>
      <c r="H342" s="0" t="n">
        <v>1</v>
      </c>
      <c r="I342" s="0" t="n">
        <v>7</v>
      </c>
    </row>
    <row collapsed="false" customFormat="false" customHeight="true" hidden="false" ht="13.3" outlineLevel="0" r="343">
      <c r="A343" s="0" t="n">
        <v>342</v>
      </c>
      <c r="B343" s="0" t="str">
        <f aca="false">"V_"&amp;C343</f>
        <v>V_43</v>
      </c>
      <c r="C343" s="0" t="n">
        <f aca="false">manual_input!M24</f>
        <v>43</v>
      </c>
      <c r="D343" s="0" t="n">
        <v>2</v>
      </c>
      <c r="E343" s="0" t="n">
        <v>35</v>
      </c>
      <c r="F343" s="0" t="n">
        <v>3</v>
      </c>
      <c r="G343" s="0" t="n">
        <f aca="false">C343</f>
        <v>43</v>
      </c>
      <c r="H343" s="0" t="n">
        <v>1</v>
      </c>
      <c r="I343" s="0" t="n">
        <v>7</v>
      </c>
    </row>
    <row collapsed="false" customFormat="false" customHeight="true" hidden="false" ht="13.3" outlineLevel="0" r="344">
      <c r="A344" s="0" t="n">
        <v>343</v>
      </c>
      <c r="B344" s="0" t="str">
        <f aca="false">"V_"&amp;C344</f>
        <v>V_101</v>
      </c>
      <c r="C344" s="0" t="n">
        <f aca="false">manual_input!M25</f>
        <v>101</v>
      </c>
      <c r="D344" s="0" t="n">
        <v>3</v>
      </c>
      <c r="E344" s="0" t="n">
        <v>35</v>
      </c>
      <c r="F344" s="0" t="n">
        <v>3</v>
      </c>
      <c r="G344" s="0" t="n">
        <f aca="false">C344</f>
        <v>101</v>
      </c>
      <c r="H344" s="0" t="n">
        <v>1</v>
      </c>
      <c r="I344" s="0" t="n">
        <v>7</v>
      </c>
    </row>
    <row collapsed="false" customFormat="false" customHeight="true" hidden="false" ht="13.3" outlineLevel="0" r="345">
      <c r="A345" s="0" t="n">
        <v>344</v>
      </c>
      <c r="B345" s="0" t="str">
        <f aca="false">"V_"&amp;C345</f>
        <v>V_50</v>
      </c>
      <c r="C345" s="0" t="n">
        <f aca="false">manual_input!M26</f>
        <v>50</v>
      </c>
      <c r="D345" s="0" t="n">
        <v>4</v>
      </c>
      <c r="E345" s="0" t="n">
        <v>35</v>
      </c>
      <c r="F345" s="0" t="n">
        <v>3</v>
      </c>
      <c r="G345" s="0" t="n">
        <f aca="false">C345</f>
        <v>50</v>
      </c>
      <c r="H345" s="0" t="n">
        <v>2</v>
      </c>
      <c r="I345" s="0" t="n">
        <v>8</v>
      </c>
    </row>
    <row collapsed="false" customFormat="false" customHeight="true" hidden="false" ht="13.3" outlineLevel="0" r="346">
      <c r="A346" s="0" t="n">
        <v>345</v>
      </c>
      <c r="B346" s="0" t="str">
        <f aca="false">"V_"&amp;C346</f>
        <v>V_26</v>
      </c>
      <c r="C346" s="0" t="n">
        <f aca="false">manual_input!M27</f>
        <v>26</v>
      </c>
      <c r="D346" s="0" t="n">
        <v>5</v>
      </c>
      <c r="E346" s="0" t="n">
        <v>35</v>
      </c>
      <c r="F346" s="0" t="n">
        <v>3</v>
      </c>
      <c r="G346" s="0" t="n">
        <f aca="false">C346</f>
        <v>26</v>
      </c>
      <c r="H346" s="0" t="n">
        <v>2</v>
      </c>
      <c r="I346" s="0" t="n">
        <v>8</v>
      </c>
    </row>
    <row collapsed="false" customFormat="false" customHeight="true" hidden="false" ht="13.3" outlineLevel="0" r="347">
      <c r="A347" s="0" t="n">
        <v>346</v>
      </c>
      <c r="B347" s="0" t="str">
        <f aca="false">"V_"&amp;C347</f>
        <v>V_107</v>
      </c>
      <c r="C347" s="0" t="n">
        <f aca="false">manual_input!M28</f>
        <v>107</v>
      </c>
      <c r="D347" s="0" t="n">
        <v>6</v>
      </c>
      <c r="E347" s="0" t="n">
        <v>35</v>
      </c>
      <c r="F347" s="0" t="n">
        <v>3</v>
      </c>
      <c r="G347" s="0" t="n">
        <f aca="false">C347</f>
        <v>107</v>
      </c>
      <c r="H347" s="0" t="n">
        <v>2</v>
      </c>
      <c r="I347" s="0" t="n">
        <v>8</v>
      </c>
    </row>
    <row collapsed="false" customFormat="false" customHeight="true" hidden="false" ht="13.3" outlineLevel="0" r="348">
      <c r="A348" s="0" t="n">
        <v>347</v>
      </c>
      <c r="B348" s="0" t="str">
        <f aca="false">"V_"&amp;C348</f>
        <v>V_55</v>
      </c>
      <c r="C348" s="0" t="n">
        <f aca="false">manual_input!M29</f>
        <v>55</v>
      </c>
      <c r="D348" s="0" t="n">
        <v>7</v>
      </c>
      <c r="E348" s="0" t="n">
        <v>35</v>
      </c>
      <c r="F348" s="0" t="n">
        <v>3</v>
      </c>
      <c r="G348" s="0" t="n">
        <f aca="false">C348</f>
        <v>55</v>
      </c>
      <c r="H348" s="0" t="n">
        <v>2</v>
      </c>
      <c r="I348" s="0" t="n">
        <v>8</v>
      </c>
    </row>
    <row collapsed="false" customFormat="false" customHeight="true" hidden="false" ht="13.3" outlineLevel="0" r="349">
      <c r="A349" s="0" t="n">
        <v>348</v>
      </c>
      <c r="B349" s="0" t="str">
        <f aca="false">"V_"&amp;C349</f>
        <v>V_109</v>
      </c>
      <c r="C349" s="0" t="n">
        <f aca="false">manual_input!M30</f>
        <v>109</v>
      </c>
      <c r="D349" s="0" t="n">
        <v>8</v>
      </c>
      <c r="E349" s="0" t="n">
        <v>35</v>
      </c>
      <c r="F349" s="0" t="n">
        <v>3</v>
      </c>
      <c r="G349" s="0" t="n">
        <f aca="false">C349</f>
        <v>109</v>
      </c>
      <c r="H349" s="0" t="n">
        <v>3</v>
      </c>
      <c r="I349" s="0" t="n">
        <v>9</v>
      </c>
    </row>
    <row collapsed="false" customFormat="false" customHeight="true" hidden="false" ht="13.3" outlineLevel="0" r="350">
      <c r="A350" s="0" t="n">
        <v>349</v>
      </c>
      <c r="B350" s="0" t="str">
        <f aca="false">"V_"&amp;C350</f>
        <v>V_52</v>
      </c>
      <c r="C350" s="0" t="n">
        <f aca="false">manual_input!M31</f>
        <v>52</v>
      </c>
      <c r="D350" s="0" t="n">
        <v>9</v>
      </c>
      <c r="E350" s="0" t="n">
        <v>35</v>
      </c>
      <c r="F350" s="0" t="n">
        <v>3</v>
      </c>
      <c r="G350" s="0" t="n">
        <f aca="false">C350</f>
        <v>52</v>
      </c>
      <c r="H350" s="0" t="n">
        <v>3</v>
      </c>
      <c r="I350" s="0" t="n">
        <v>9</v>
      </c>
    </row>
    <row collapsed="false" customFormat="false" customHeight="true" hidden="false" ht="13.3" outlineLevel="0" r="351">
      <c r="A351" s="0" t="n">
        <v>350</v>
      </c>
      <c r="B351" s="0" t="str">
        <f aca="false">"V_"&amp;C351</f>
        <v>V_78</v>
      </c>
      <c r="C351" s="0" t="n">
        <f aca="false">manual_input!M32</f>
        <v>78</v>
      </c>
      <c r="D351" s="0" t="n">
        <v>10</v>
      </c>
      <c r="E351" s="0" t="n">
        <v>35</v>
      </c>
      <c r="F351" s="0" t="n">
        <v>3</v>
      </c>
      <c r="G351" s="0" t="n">
        <f aca="false">C351</f>
        <v>78</v>
      </c>
      <c r="H351" s="0" t="n">
        <v>3</v>
      </c>
      <c r="I351" s="0" t="n">
        <v>9</v>
      </c>
    </row>
    <row collapsed="false" customFormat="false" customHeight="true" hidden="false" ht="13.3" outlineLevel="0" r="352">
      <c r="A352" s="0" t="n">
        <v>351</v>
      </c>
      <c r="B352" s="0" t="str">
        <f aca="false">"V_"&amp;C352</f>
        <v>V_28</v>
      </c>
      <c r="C352" s="0" t="n">
        <f aca="false">manual_input!N23</f>
        <v>28</v>
      </c>
      <c r="D352" s="0" t="n">
        <v>1</v>
      </c>
      <c r="E352" s="0" t="n">
        <v>36</v>
      </c>
      <c r="F352" s="0" t="n">
        <v>3</v>
      </c>
      <c r="G352" s="0" t="n">
        <f aca="false">C352</f>
        <v>28</v>
      </c>
      <c r="H352" s="0" t="n">
        <v>1</v>
      </c>
      <c r="I352" s="0" t="n">
        <v>7</v>
      </c>
    </row>
    <row collapsed="false" customFormat="false" customHeight="true" hidden="false" ht="13.3" outlineLevel="0" r="353">
      <c r="A353" s="0" t="n">
        <v>352</v>
      </c>
      <c r="B353" s="0" t="str">
        <f aca="false">"V_"&amp;C353</f>
        <v>V_109</v>
      </c>
      <c r="C353" s="0" t="n">
        <f aca="false">manual_input!N24</f>
        <v>109</v>
      </c>
      <c r="D353" s="0" t="n">
        <v>2</v>
      </c>
      <c r="E353" s="0" t="n">
        <v>36</v>
      </c>
      <c r="F353" s="0" t="n">
        <v>3</v>
      </c>
      <c r="G353" s="0" t="n">
        <f aca="false">C353</f>
        <v>109</v>
      </c>
      <c r="H353" s="0" t="n">
        <v>1</v>
      </c>
      <c r="I353" s="0" t="n">
        <v>7</v>
      </c>
    </row>
    <row collapsed="false" customFormat="false" customHeight="true" hidden="false" ht="13.3" outlineLevel="0" r="354">
      <c r="A354" s="0" t="n">
        <v>353</v>
      </c>
      <c r="B354" s="0" t="str">
        <f aca="false">"V_"&amp;C354</f>
        <v>V_21</v>
      </c>
      <c r="C354" s="0" t="n">
        <f aca="false">manual_input!N25</f>
        <v>21</v>
      </c>
      <c r="D354" s="0" t="n">
        <v>3</v>
      </c>
      <c r="E354" s="0" t="n">
        <v>36</v>
      </c>
      <c r="F354" s="0" t="n">
        <v>3</v>
      </c>
      <c r="G354" s="0" t="n">
        <f aca="false">C354</f>
        <v>21</v>
      </c>
      <c r="H354" s="0" t="n">
        <v>1</v>
      </c>
      <c r="I354" s="0" t="n">
        <v>7</v>
      </c>
    </row>
    <row collapsed="false" customFormat="false" customHeight="true" hidden="false" ht="13.3" outlineLevel="0" r="355">
      <c r="A355" s="0" t="n">
        <v>354</v>
      </c>
      <c r="B355" s="0" t="str">
        <f aca="false">"V_"&amp;C355</f>
        <v>V_79</v>
      </c>
      <c r="C355" s="0" t="n">
        <f aca="false">manual_input!N26</f>
        <v>79</v>
      </c>
      <c r="D355" s="0" t="n">
        <v>4</v>
      </c>
      <c r="E355" s="0" t="n">
        <v>36</v>
      </c>
      <c r="F355" s="0" t="n">
        <v>3</v>
      </c>
      <c r="G355" s="0" t="n">
        <f aca="false">C355</f>
        <v>79</v>
      </c>
      <c r="H355" s="0" t="n">
        <v>2</v>
      </c>
      <c r="I355" s="0" t="n">
        <v>8</v>
      </c>
    </row>
    <row collapsed="false" customFormat="false" customHeight="true" hidden="false" ht="13.3" outlineLevel="0" r="356">
      <c r="A356" s="0" t="n">
        <v>355</v>
      </c>
      <c r="B356" s="0" t="str">
        <f aca="false">"V_"&amp;C356</f>
        <v>V_31</v>
      </c>
      <c r="C356" s="0" t="n">
        <f aca="false">manual_input!N27</f>
        <v>31</v>
      </c>
      <c r="D356" s="0" t="n">
        <v>5</v>
      </c>
      <c r="E356" s="0" t="n">
        <v>36</v>
      </c>
      <c r="F356" s="0" t="n">
        <v>3</v>
      </c>
      <c r="G356" s="0" t="n">
        <f aca="false">C356</f>
        <v>31</v>
      </c>
      <c r="H356" s="0" t="n">
        <v>2</v>
      </c>
      <c r="I356" s="0" t="n">
        <v>8</v>
      </c>
    </row>
    <row collapsed="false" customFormat="false" customHeight="true" hidden="false" ht="13.3" outlineLevel="0" r="357">
      <c r="A357" s="0" t="n">
        <v>356</v>
      </c>
      <c r="B357" s="0" t="str">
        <f aca="false">"V_"&amp;C357</f>
        <v>V_39</v>
      </c>
      <c r="C357" s="0" t="n">
        <f aca="false">manual_input!N28</f>
        <v>39</v>
      </c>
      <c r="D357" s="0" t="n">
        <v>6</v>
      </c>
      <c r="E357" s="0" t="n">
        <v>36</v>
      </c>
      <c r="F357" s="0" t="n">
        <v>3</v>
      </c>
      <c r="G357" s="0" t="n">
        <f aca="false">C357</f>
        <v>39</v>
      </c>
      <c r="H357" s="0" t="n">
        <v>2</v>
      </c>
      <c r="I357" s="0" t="n">
        <v>8</v>
      </c>
    </row>
    <row collapsed="false" customFormat="false" customHeight="true" hidden="false" ht="13.3" outlineLevel="0" r="358">
      <c r="A358" s="0" t="n">
        <v>357</v>
      </c>
      <c r="B358" s="0" t="str">
        <f aca="false">"V_"&amp;C358</f>
        <v>V_59</v>
      </c>
      <c r="C358" s="0" t="n">
        <f aca="false">manual_input!N29</f>
        <v>59</v>
      </c>
      <c r="D358" s="0" t="n">
        <v>7</v>
      </c>
      <c r="E358" s="0" t="n">
        <v>36</v>
      </c>
      <c r="F358" s="0" t="n">
        <v>3</v>
      </c>
      <c r="G358" s="0" t="n">
        <f aca="false">C358</f>
        <v>59</v>
      </c>
      <c r="H358" s="0" t="n">
        <v>2</v>
      </c>
      <c r="I358" s="0" t="n">
        <v>8</v>
      </c>
    </row>
    <row collapsed="false" customFormat="false" customHeight="true" hidden="false" ht="13.3" outlineLevel="0" r="359">
      <c r="A359" s="0" t="n">
        <v>358</v>
      </c>
      <c r="B359" s="0" t="str">
        <f aca="false">"V_"&amp;C359</f>
        <v>V_48</v>
      </c>
      <c r="C359" s="0" t="n">
        <f aca="false">manual_input!N30</f>
        <v>48</v>
      </c>
      <c r="D359" s="0" t="n">
        <v>8</v>
      </c>
      <c r="E359" s="0" t="n">
        <v>36</v>
      </c>
      <c r="F359" s="0" t="n">
        <v>3</v>
      </c>
      <c r="G359" s="0" t="n">
        <f aca="false">C359</f>
        <v>48</v>
      </c>
      <c r="H359" s="0" t="n">
        <v>3</v>
      </c>
      <c r="I359" s="0" t="n">
        <v>9</v>
      </c>
    </row>
    <row collapsed="false" customFormat="false" customHeight="true" hidden="false" ht="13.3" outlineLevel="0" r="360">
      <c r="A360" s="0" t="n">
        <v>359</v>
      </c>
      <c r="B360" s="0" t="str">
        <f aca="false">"V_"&amp;C360</f>
        <v>V_71</v>
      </c>
      <c r="C360" s="0" t="n">
        <f aca="false">manual_input!N31</f>
        <v>71</v>
      </c>
      <c r="D360" s="0" t="n">
        <v>9</v>
      </c>
      <c r="E360" s="0" t="n">
        <v>36</v>
      </c>
      <c r="F360" s="0" t="n">
        <v>3</v>
      </c>
      <c r="G360" s="0" t="n">
        <f aca="false">C360</f>
        <v>71</v>
      </c>
      <c r="H360" s="0" t="n">
        <v>3</v>
      </c>
      <c r="I360" s="0" t="n">
        <v>9</v>
      </c>
    </row>
    <row collapsed="false" customFormat="false" customHeight="true" hidden="false" ht="13.3" outlineLevel="0" r="361">
      <c r="A361" s="0" t="n">
        <v>360</v>
      </c>
      <c r="B361" s="0" t="str">
        <f aca="false">"V_"&amp;C361</f>
        <v>V_58</v>
      </c>
      <c r="C361" s="0" t="n">
        <f aca="false">manual_input!N32</f>
        <v>58</v>
      </c>
      <c r="D361" s="0" t="n">
        <v>10</v>
      </c>
      <c r="E361" s="0" t="n">
        <v>36</v>
      </c>
      <c r="F361" s="0" t="n">
        <v>3</v>
      </c>
      <c r="G361" s="0" t="n">
        <f aca="false">C361</f>
        <v>58</v>
      </c>
      <c r="H361" s="0" t="n">
        <v>3</v>
      </c>
      <c r="I361" s="0" t="n">
        <v>9</v>
      </c>
    </row>
    <row collapsed="false" customFormat="false" customHeight="true" hidden="false" ht="13.3" outlineLevel="0" r="362">
      <c r="A362" s="0" t="n">
        <v>361</v>
      </c>
      <c r="B362" s="0" t="str">
        <f aca="false">"V_"&amp;C362</f>
        <v>V_19</v>
      </c>
      <c r="C362" s="0" t="n">
        <f aca="false">manual_input!P23</f>
        <v>19</v>
      </c>
      <c r="D362" s="0" t="n">
        <v>1</v>
      </c>
      <c r="E362" s="0" t="n">
        <v>37</v>
      </c>
      <c r="F362" s="0" t="n">
        <v>4</v>
      </c>
      <c r="G362" s="0" t="n">
        <f aca="false">C362</f>
        <v>19</v>
      </c>
      <c r="H362" s="0" t="n">
        <v>1</v>
      </c>
      <c r="I362" s="0" t="n">
        <v>10</v>
      </c>
    </row>
    <row collapsed="false" customFormat="false" customHeight="true" hidden="false" ht="13.3" outlineLevel="0" r="363">
      <c r="A363" s="0" t="n">
        <v>362</v>
      </c>
      <c r="B363" s="0" t="str">
        <f aca="false">"V_"&amp;C363</f>
        <v>V_99</v>
      </c>
      <c r="C363" s="0" t="n">
        <f aca="false">manual_input!P24</f>
        <v>99</v>
      </c>
      <c r="D363" s="0" t="n">
        <v>2</v>
      </c>
      <c r="E363" s="0" t="n">
        <v>37</v>
      </c>
      <c r="F363" s="0" t="n">
        <v>4</v>
      </c>
      <c r="G363" s="0" t="n">
        <f aca="false">C363</f>
        <v>99</v>
      </c>
      <c r="H363" s="0" t="n">
        <v>1</v>
      </c>
      <c r="I363" s="0" t="n">
        <v>10</v>
      </c>
    </row>
    <row collapsed="false" customFormat="false" customHeight="true" hidden="false" ht="13.3" outlineLevel="0" r="364">
      <c r="A364" s="0" t="n">
        <v>363</v>
      </c>
      <c r="B364" s="0" t="str">
        <f aca="false">"V_"&amp;C364</f>
        <v>V_109</v>
      </c>
      <c r="C364" s="0" t="n">
        <f aca="false">manual_input!P25</f>
        <v>109</v>
      </c>
      <c r="D364" s="0" t="n">
        <v>3</v>
      </c>
      <c r="E364" s="0" t="n">
        <v>37</v>
      </c>
      <c r="F364" s="0" t="n">
        <v>4</v>
      </c>
      <c r="G364" s="0" t="n">
        <f aca="false">C364</f>
        <v>109</v>
      </c>
      <c r="H364" s="0" t="n">
        <v>1</v>
      </c>
      <c r="I364" s="0" t="n">
        <v>10</v>
      </c>
    </row>
    <row collapsed="false" customFormat="false" customHeight="true" hidden="false" ht="13.3" outlineLevel="0" r="365">
      <c r="A365" s="0" t="n">
        <v>364</v>
      </c>
      <c r="B365" s="0" t="str">
        <f aca="false">"V_"&amp;C365</f>
        <v>V_34</v>
      </c>
      <c r="C365" s="0" t="n">
        <f aca="false">manual_input!P26</f>
        <v>34</v>
      </c>
      <c r="D365" s="0" t="n">
        <v>4</v>
      </c>
      <c r="E365" s="0" t="n">
        <v>37</v>
      </c>
      <c r="F365" s="0" t="n">
        <v>4</v>
      </c>
      <c r="G365" s="0" t="n">
        <f aca="false">C365</f>
        <v>34</v>
      </c>
      <c r="H365" s="0" t="n">
        <v>2</v>
      </c>
      <c r="I365" s="0" t="n">
        <v>11</v>
      </c>
    </row>
    <row collapsed="false" customFormat="false" customHeight="true" hidden="false" ht="13.3" outlineLevel="0" r="366">
      <c r="A366" s="0" t="n">
        <v>365</v>
      </c>
      <c r="B366" s="0" t="str">
        <f aca="false">"V_"&amp;C366</f>
        <v>V_73</v>
      </c>
      <c r="C366" s="0" t="n">
        <f aca="false">manual_input!P27</f>
        <v>73</v>
      </c>
      <c r="D366" s="0" t="n">
        <v>5</v>
      </c>
      <c r="E366" s="0" t="n">
        <v>37</v>
      </c>
      <c r="F366" s="0" t="n">
        <v>4</v>
      </c>
      <c r="G366" s="0" t="n">
        <f aca="false">C366</f>
        <v>73</v>
      </c>
      <c r="H366" s="0" t="n">
        <v>2</v>
      </c>
      <c r="I366" s="0" t="n">
        <v>11</v>
      </c>
    </row>
    <row collapsed="false" customFormat="false" customHeight="true" hidden="false" ht="13.3" outlineLevel="0" r="367">
      <c r="A367" s="0" t="n">
        <v>366</v>
      </c>
      <c r="B367" s="0" t="str">
        <f aca="false">"V_"&amp;C367</f>
        <v>V_61</v>
      </c>
      <c r="C367" s="0" t="n">
        <f aca="false">manual_input!P28</f>
        <v>61</v>
      </c>
      <c r="D367" s="0" t="n">
        <v>6</v>
      </c>
      <c r="E367" s="0" t="n">
        <v>37</v>
      </c>
      <c r="F367" s="0" t="n">
        <v>4</v>
      </c>
      <c r="G367" s="0" t="n">
        <f aca="false">C367</f>
        <v>61</v>
      </c>
      <c r="H367" s="0" t="n">
        <v>2</v>
      </c>
      <c r="I367" s="0" t="n">
        <v>11</v>
      </c>
    </row>
    <row collapsed="false" customFormat="false" customHeight="true" hidden="false" ht="13.3" outlineLevel="0" r="368">
      <c r="A368" s="0" t="n">
        <v>367</v>
      </c>
      <c r="B368" s="0" t="str">
        <f aca="false">"V_"&amp;C368</f>
        <v>V_68</v>
      </c>
      <c r="C368" s="0" t="n">
        <f aca="false">manual_input!P29</f>
        <v>68</v>
      </c>
      <c r="D368" s="0" t="n">
        <v>7</v>
      </c>
      <c r="E368" s="0" t="n">
        <v>37</v>
      </c>
      <c r="F368" s="0" t="n">
        <v>4</v>
      </c>
      <c r="G368" s="0" t="n">
        <f aca="false">C368</f>
        <v>68</v>
      </c>
      <c r="H368" s="0" t="n">
        <v>2</v>
      </c>
      <c r="I368" s="0" t="n">
        <v>11</v>
      </c>
    </row>
    <row collapsed="false" customFormat="false" customHeight="true" hidden="false" ht="13.3" outlineLevel="0" r="369">
      <c r="A369" s="0" t="n">
        <v>368</v>
      </c>
      <c r="B369" s="0" t="str">
        <f aca="false">"V_"&amp;C369</f>
        <v>V_100</v>
      </c>
      <c r="C369" s="0" t="n">
        <f aca="false">manual_input!P30</f>
        <v>100</v>
      </c>
      <c r="D369" s="0" t="n">
        <v>8</v>
      </c>
      <c r="E369" s="0" t="n">
        <v>37</v>
      </c>
      <c r="F369" s="0" t="n">
        <v>4</v>
      </c>
      <c r="G369" s="0" t="n">
        <f aca="false">C369</f>
        <v>100</v>
      </c>
      <c r="H369" s="0" t="n">
        <v>3</v>
      </c>
      <c r="I369" s="0" t="n">
        <v>12</v>
      </c>
    </row>
    <row collapsed="false" customFormat="false" customHeight="true" hidden="false" ht="13.3" outlineLevel="0" r="370">
      <c r="A370" s="0" t="n">
        <v>369</v>
      </c>
      <c r="B370" s="0" t="str">
        <f aca="false">"V_"&amp;C370</f>
        <v>V_3</v>
      </c>
      <c r="C370" s="0" t="n">
        <f aca="false">manual_input!P31</f>
        <v>3</v>
      </c>
      <c r="D370" s="0" t="n">
        <v>9</v>
      </c>
      <c r="E370" s="0" t="n">
        <v>37</v>
      </c>
      <c r="F370" s="0" t="n">
        <v>4</v>
      </c>
      <c r="G370" s="0" t="n">
        <f aca="false">C370</f>
        <v>3</v>
      </c>
      <c r="H370" s="0" t="n">
        <v>3</v>
      </c>
      <c r="I370" s="0" t="n">
        <v>12</v>
      </c>
    </row>
    <row collapsed="false" customFormat="false" customHeight="true" hidden="false" ht="13.3" outlineLevel="0" r="371">
      <c r="A371" s="0" t="n">
        <v>370</v>
      </c>
      <c r="B371" s="0" t="str">
        <f aca="false">"V_"&amp;C371</f>
        <v>V_55</v>
      </c>
      <c r="C371" s="0" t="n">
        <f aca="false">manual_input!P32</f>
        <v>55</v>
      </c>
      <c r="D371" s="0" t="n">
        <v>10</v>
      </c>
      <c r="E371" s="0" t="n">
        <v>37</v>
      </c>
      <c r="F371" s="0" t="n">
        <v>4</v>
      </c>
      <c r="G371" s="0" t="n">
        <f aca="false">C371</f>
        <v>55</v>
      </c>
      <c r="H371" s="0" t="n">
        <v>3</v>
      </c>
      <c r="I371" s="0" t="n">
        <v>12</v>
      </c>
    </row>
    <row collapsed="false" customFormat="false" customHeight="true" hidden="false" ht="13.3" outlineLevel="0" r="372">
      <c r="A372" s="0" t="n">
        <v>371</v>
      </c>
      <c r="B372" s="0" t="str">
        <f aca="false">"V_"&amp;C372</f>
        <v>V_5</v>
      </c>
      <c r="C372" s="0" t="n">
        <f aca="false">manual_input!Q23</f>
        <v>5</v>
      </c>
      <c r="D372" s="0" t="n">
        <v>1</v>
      </c>
      <c r="E372" s="0" t="n">
        <v>38</v>
      </c>
      <c r="F372" s="0" t="n">
        <v>4</v>
      </c>
      <c r="G372" s="0" t="n">
        <f aca="false">C372</f>
        <v>5</v>
      </c>
      <c r="H372" s="0" t="n">
        <v>1</v>
      </c>
      <c r="I372" s="0" t="n">
        <v>10</v>
      </c>
    </row>
    <row collapsed="false" customFormat="false" customHeight="true" hidden="false" ht="13.3" outlineLevel="0" r="373">
      <c r="A373" s="0" t="n">
        <v>372</v>
      </c>
      <c r="B373" s="0" t="str">
        <f aca="false">"V_"&amp;C373</f>
        <v>V_23</v>
      </c>
      <c r="C373" s="0" t="n">
        <f aca="false">manual_input!Q24</f>
        <v>23</v>
      </c>
      <c r="D373" s="0" t="n">
        <v>2</v>
      </c>
      <c r="E373" s="0" t="n">
        <v>38</v>
      </c>
      <c r="F373" s="0" t="n">
        <v>4</v>
      </c>
      <c r="G373" s="0" t="n">
        <f aca="false">C373</f>
        <v>23</v>
      </c>
      <c r="H373" s="0" t="n">
        <v>1</v>
      </c>
      <c r="I373" s="0" t="n">
        <v>10</v>
      </c>
    </row>
    <row collapsed="false" customFormat="false" customHeight="true" hidden="false" ht="13.3" outlineLevel="0" r="374">
      <c r="A374" s="0" t="n">
        <v>373</v>
      </c>
      <c r="B374" s="0" t="str">
        <f aca="false">"V_"&amp;C374</f>
        <v>V_8</v>
      </c>
      <c r="C374" s="0" t="n">
        <f aca="false">manual_input!Q25</f>
        <v>8</v>
      </c>
      <c r="D374" s="0" t="n">
        <v>3</v>
      </c>
      <c r="E374" s="0" t="n">
        <v>38</v>
      </c>
      <c r="F374" s="0" t="n">
        <v>4</v>
      </c>
      <c r="G374" s="0" t="n">
        <f aca="false">C374</f>
        <v>8</v>
      </c>
      <c r="H374" s="0" t="n">
        <v>1</v>
      </c>
      <c r="I374" s="0" t="n">
        <v>10</v>
      </c>
    </row>
    <row collapsed="false" customFormat="false" customHeight="true" hidden="false" ht="13.3" outlineLevel="0" r="375">
      <c r="A375" s="0" t="n">
        <v>374</v>
      </c>
      <c r="B375" s="0" t="str">
        <f aca="false">"V_"&amp;C375</f>
        <v>V_83</v>
      </c>
      <c r="C375" s="0" t="n">
        <f aca="false">manual_input!Q26</f>
        <v>83</v>
      </c>
      <c r="D375" s="0" t="n">
        <v>4</v>
      </c>
      <c r="E375" s="0" t="n">
        <v>38</v>
      </c>
      <c r="F375" s="0" t="n">
        <v>4</v>
      </c>
      <c r="G375" s="0" t="n">
        <f aca="false">C375</f>
        <v>83</v>
      </c>
      <c r="H375" s="0" t="n">
        <v>2</v>
      </c>
      <c r="I375" s="0" t="n">
        <v>11</v>
      </c>
    </row>
    <row collapsed="false" customFormat="false" customHeight="true" hidden="false" ht="13.3" outlineLevel="0" r="376">
      <c r="A376" s="0" t="n">
        <v>375</v>
      </c>
      <c r="B376" s="0" t="str">
        <f aca="false">"V_"&amp;C376</f>
        <v>V_66</v>
      </c>
      <c r="C376" s="0" t="n">
        <f aca="false">manual_input!Q27</f>
        <v>66</v>
      </c>
      <c r="D376" s="0" t="n">
        <v>5</v>
      </c>
      <c r="E376" s="0" t="n">
        <v>38</v>
      </c>
      <c r="F376" s="0" t="n">
        <v>4</v>
      </c>
      <c r="G376" s="0" t="n">
        <f aca="false">C376</f>
        <v>66</v>
      </c>
      <c r="H376" s="0" t="n">
        <v>2</v>
      </c>
      <c r="I376" s="0" t="n">
        <v>11</v>
      </c>
    </row>
    <row collapsed="false" customFormat="false" customHeight="true" hidden="false" ht="13.3" outlineLevel="0" r="377">
      <c r="A377" s="0" t="n">
        <v>376</v>
      </c>
      <c r="B377" s="0" t="str">
        <f aca="false">"V_"&amp;C377</f>
        <v>V_75</v>
      </c>
      <c r="C377" s="0" t="n">
        <f aca="false">manual_input!Q28</f>
        <v>75</v>
      </c>
      <c r="D377" s="0" t="n">
        <v>6</v>
      </c>
      <c r="E377" s="0" t="n">
        <v>38</v>
      </c>
      <c r="F377" s="0" t="n">
        <v>4</v>
      </c>
      <c r="G377" s="0" t="n">
        <f aca="false">C377</f>
        <v>75</v>
      </c>
      <c r="H377" s="0" t="n">
        <v>2</v>
      </c>
      <c r="I377" s="0" t="n">
        <v>11</v>
      </c>
    </row>
    <row collapsed="false" customFormat="false" customHeight="true" hidden="false" ht="13.3" outlineLevel="0" r="378">
      <c r="A378" s="0" t="n">
        <v>377</v>
      </c>
      <c r="B378" s="0" t="str">
        <f aca="false">"V_"&amp;C378</f>
        <v>V_93</v>
      </c>
      <c r="C378" s="0" t="n">
        <f aca="false">manual_input!Q29</f>
        <v>93</v>
      </c>
      <c r="D378" s="0" t="n">
        <v>7</v>
      </c>
      <c r="E378" s="0" t="n">
        <v>38</v>
      </c>
      <c r="F378" s="0" t="n">
        <v>4</v>
      </c>
      <c r="G378" s="0" t="n">
        <f aca="false">C378</f>
        <v>93</v>
      </c>
      <c r="H378" s="0" t="n">
        <v>2</v>
      </c>
      <c r="I378" s="0" t="n">
        <v>11</v>
      </c>
    </row>
    <row collapsed="false" customFormat="false" customHeight="true" hidden="false" ht="13.3" outlineLevel="0" r="379">
      <c r="A379" s="0" t="n">
        <v>378</v>
      </c>
      <c r="B379" s="0" t="str">
        <f aca="false">"V_"&amp;C379</f>
        <v>V_109</v>
      </c>
      <c r="C379" s="0" t="n">
        <f aca="false">manual_input!Q30</f>
        <v>109</v>
      </c>
      <c r="D379" s="0" t="n">
        <v>8</v>
      </c>
      <c r="E379" s="0" t="n">
        <v>38</v>
      </c>
      <c r="F379" s="0" t="n">
        <v>4</v>
      </c>
      <c r="G379" s="0" t="n">
        <f aca="false">C379</f>
        <v>109</v>
      </c>
      <c r="H379" s="0" t="n">
        <v>3</v>
      </c>
      <c r="I379" s="0" t="n">
        <v>12</v>
      </c>
    </row>
    <row collapsed="false" customFormat="false" customHeight="true" hidden="false" ht="13.3" outlineLevel="0" r="380">
      <c r="A380" s="0" t="n">
        <v>379</v>
      </c>
      <c r="B380" s="0" t="str">
        <f aca="false">"V_"&amp;C380</f>
        <v>V_53</v>
      </c>
      <c r="C380" s="0" t="n">
        <f aca="false">manual_input!Q31</f>
        <v>53</v>
      </c>
      <c r="D380" s="0" t="n">
        <v>9</v>
      </c>
      <c r="E380" s="0" t="n">
        <v>38</v>
      </c>
      <c r="F380" s="0" t="n">
        <v>4</v>
      </c>
      <c r="G380" s="0" t="n">
        <f aca="false">C380</f>
        <v>53</v>
      </c>
      <c r="H380" s="0" t="n">
        <v>3</v>
      </c>
      <c r="I380" s="0" t="n">
        <v>12</v>
      </c>
    </row>
    <row collapsed="false" customFormat="false" customHeight="true" hidden="false" ht="13.3" outlineLevel="0" r="381">
      <c r="A381" s="0" t="n">
        <v>380</v>
      </c>
      <c r="B381" s="0" t="str">
        <f aca="false">"V_"&amp;C381</f>
        <v>V_28</v>
      </c>
      <c r="C381" s="0" t="n">
        <f aca="false">manual_input!Q32</f>
        <v>28</v>
      </c>
      <c r="D381" s="0" t="n">
        <v>10</v>
      </c>
      <c r="E381" s="0" t="n">
        <v>38</v>
      </c>
      <c r="F381" s="0" t="n">
        <v>4</v>
      </c>
      <c r="G381" s="0" t="n">
        <f aca="false">C381</f>
        <v>28</v>
      </c>
      <c r="H381" s="0" t="n">
        <v>3</v>
      </c>
      <c r="I381" s="0" t="n">
        <v>12</v>
      </c>
    </row>
    <row collapsed="false" customFormat="false" customHeight="true" hidden="false" ht="13.3" outlineLevel="0" r="382">
      <c r="A382" s="0" t="n">
        <v>381</v>
      </c>
      <c r="B382" s="0" t="str">
        <f aca="false">"V_"&amp;C382</f>
        <v>V_82</v>
      </c>
      <c r="C382" s="0" t="n">
        <f aca="false">manual_input!R23</f>
        <v>82</v>
      </c>
      <c r="D382" s="0" t="n">
        <v>1</v>
      </c>
      <c r="E382" s="0" t="n">
        <v>39</v>
      </c>
      <c r="F382" s="0" t="n">
        <v>4</v>
      </c>
      <c r="G382" s="0" t="n">
        <f aca="false">C382</f>
        <v>82</v>
      </c>
      <c r="H382" s="0" t="n">
        <v>1</v>
      </c>
      <c r="I382" s="0" t="n">
        <v>10</v>
      </c>
    </row>
    <row collapsed="false" customFormat="false" customHeight="true" hidden="false" ht="13.3" outlineLevel="0" r="383">
      <c r="A383" s="0" t="n">
        <v>382</v>
      </c>
      <c r="B383" s="0" t="str">
        <f aca="false">"V_"&amp;C383</f>
        <v>V_77</v>
      </c>
      <c r="C383" s="0" t="n">
        <f aca="false">manual_input!R24</f>
        <v>77</v>
      </c>
      <c r="D383" s="0" t="n">
        <v>2</v>
      </c>
      <c r="E383" s="0" t="n">
        <v>39</v>
      </c>
      <c r="F383" s="0" t="n">
        <v>4</v>
      </c>
      <c r="G383" s="0" t="n">
        <f aca="false">C383</f>
        <v>77</v>
      </c>
      <c r="H383" s="0" t="n">
        <v>1</v>
      </c>
      <c r="I383" s="0" t="n">
        <v>10</v>
      </c>
    </row>
    <row collapsed="false" customFormat="false" customHeight="true" hidden="false" ht="13.3" outlineLevel="0" r="384">
      <c r="A384" s="0" t="n">
        <v>383</v>
      </c>
      <c r="B384" s="0" t="str">
        <f aca="false">"V_"&amp;C384</f>
        <v>V_105</v>
      </c>
      <c r="C384" s="0" t="n">
        <f aca="false">manual_input!R25</f>
        <v>105</v>
      </c>
      <c r="D384" s="0" t="n">
        <v>3</v>
      </c>
      <c r="E384" s="0" t="n">
        <v>39</v>
      </c>
      <c r="F384" s="0" t="n">
        <v>4</v>
      </c>
      <c r="G384" s="0" t="n">
        <f aca="false">C384</f>
        <v>105</v>
      </c>
      <c r="H384" s="0" t="n">
        <v>1</v>
      </c>
      <c r="I384" s="0" t="n">
        <v>10</v>
      </c>
    </row>
    <row collapsed="false" customFormat="false" customHeight="true" hidden="false" ht="13.3" outlineLevel="0" r="385">
      <c r="A385" s="0" t="n">
        <v>384</v>
      </c>
      <c r="B385" s="0" t="str">
        <f aca="false">"V_"&amp;C385</f>
        <v>V_6</v>
      </c>
      <c r="C385" s="0" t="n">
        <f aca="false">manual_input!R26</f>
        <v>6</v>
      </c>
      <c r="D385" s="0" t="n">
        <v>4</v>
      </c>
      <c r="E385" s="0" t="n">
        <v>39</v>
      </c>
      <c r="F385" s="0" t="n">
        <v>4</v>
      </c>
      <c r="G385" s="0" t="n">
        <f aca="false">C385</f>
        <v>6</v>
      </c>
      <c r="H385" s="0" t="n">
        <v>2</v>
      </c>
      <c r="I385" s="0" t="n">
        <v>11</v>
      </c>
    </row>
    <row collapsed="false" customFormat="false" customHeight="true" hidden="false" ht="13.3" outlineLevel="0" r="386">
      <c r="A386" s="0" t="n">
        <v>385</v>
      </c>
      <c r="B386" s="0" t="str">
        <f aca="false">"V_"&amp;C386</f>
        <v>V_44</v>
      </c>
      <c r="C386" s="0" t="n">
        <f aca="false">manual_input!R27</f>
        <v>44</v>
      </c>
      <c r="D386" s="0" t="n">
        <v>5</v>
      </c>
      <c r="E386" s="0" t="n">
        <v>39</v>
      </c>
      <c r="F386" s="0" t="n">
        <v>4</v>
      </c>
      <c r="G386" s="0" t="n">
        <f aca="false">C386</f>
        <v>44</v>
      </c>
      <c r="H386" s="0" t="n">
        <v>2</v>
      </c>
      <c r="I386" s="0" t="n">
        <v>11</v>
      </c>
    </row>
    <row collapsed="false" customFormat="false" customHeight="true" hidden="false" ht="13.3" outlineLevel="0" r="387">
      <c r="A387" s="0" t="n">
        <v>386</v>
      </c>
      <c r="B387" s="0" t="str">
        <f aca="false">"V_"&amp;C387</f>
        <v>V_64</v>
      </c>
      <c r="C387" s="0" t="n">
        <f aca="false">manual_input!R28</f>
        <v>64</v>
      </c>
      <c r="D387" s="0" t="n">
        <v>6</v>
      </c>
      <c r="E387" s="0" t="n">
        <v>39</v>
      </c>
      <c r="F387" s="0" t="n">
        <v>4</v>
      </c>
      <c r="G387" s="0" t="n">
        <f aca="false">C387</f>
        <v>64</v>
      </c>
      <c r="H387" s="0" t="n">
        <v>2</v>
      </c>
      <c r="I387" s="0" t="n">
        <v>11</v>
      </c>
    </row>
    <row collapsed="false" customFormat="false" customHeight="true" hidden="false" ht="13.3" outlineLevel="0" r="388">
      <c r="A388" s="0" t="n">
        <v>387</v>
      </c>
      <c r="B388" s="0" t="str">
        <f aca="false">"V_"&amp;C388</f>
        <v>V_9</v>
      </c>
      <c r="C388" s="0" t="n">
        <f aca="false">manual_input!R29</f>
        <v>9</v>
      </c>
      <c r="D388" s="0" t="n">
        <v>7</v>
      </c>
      <c r="E388" s="0" t="n">
        <v>39</v>
      </c>
      <c r="F388" s="0" t="n">
        <v>4</v>
      </c>
      <c r="G388" s="0" t="n">
        <f aca="false">C388</f>
        <v>9</v>
      </c>
      <c r="H388" s="0" t="n">
        <v>2</v>
      </c>
      <c r="I388" s="0" t="n">
        <v>11</v>
      </c>
    </row>
    <row collapsed="false" customFormat="false" customHeight="true" hidden="false" ht="13.3" outlineLevel="0" r="389">
      <c r="A389" s="0" t="n">
        <v>388</v>
      </c>
      <c r="B389" s="0" t="str">
        <f aca="false">"V_"&amp;C389</f>
        <v>V_58</v>
      </c>
      <c r="C389" s="0" t="n">
        <f aca="false">manual_input!R30</f>
        <v>58</v>
      </c>
      <c r="D389" s="0" t="n">
        <v>8</v>
      </c>
      <c r="E389" s="0" t="n">
        <v>39</v>
      </c>
      <c r="F389" s="0" t="n">
        <v>4</v>
      </c>
      <c r="G389" s="0" t="n">
        <f aca="false">C389</f>
        <v>58</v>
      </c>
      <c r="H389" s="0" t="n">
        <v>3</v>
      </c>
      <c r="I389" s="0" t="n">
        <v>12</v>
      </c>
    </row>
    <row collapsed="false" customFormat="false" customHeight="true" hidden="false" ht="13.3" outlineLevel="0" r="390">
      <c r="A390" s="0" t="n">
        <v>389</v>
      </c>
      <c r="B390" s="0" t="str">
        <f aca="false">"V_"&amp;C390</f>
        <v>V_110</v>
      </c>
      <c r="C390" s="0" t="n">
        <f aca="false">manual_input!R31</f>
        <v>110</v>
      </c>
      <c r="D390" s="0" t="n">
        <v>9</v>
      </c>
      <c r="E390" s="0" t="n">
        <v>39</v>
      </c>
      <c r="F390" s="0" t="n">
        <v>4</v>
      </c>
      <c r="G390" s="0" t="n">
        <f aca="false">C390</f>
        <v>110</v>
      </c>
      <c r="H390" s="0" t="n">
        <v>3</v>
      </c>
      <c r="I390" s="0" t="n">
        <v>12</v>
      </c>
    </row>
    <row collapsed="false" customFormat="false" customHeight="true" hidden="false" ht="13.3" outlineLevel="0" r="391">
      <c r="A391" s="0" t="n">
        <v>390</v>
      </c>
      <c r="B391" s="0" t="str">
        <f aca="false">"V_"&amp;C391</f>
        <v>V_79</v>
      </c>
      <c r="C391" s="0" t="n">
        <f aca="false">manual_input!R32</f>
        <v>79</v>
      </c>
      <c r="D391" s="0" t="n">
        <v>10</v>
      </c>
      <c r="E391" s="0" t="n">
        <v>39</v>
      </c>
      <c r="F391" s="0" t="n">
        <v>4</v>
      </c>
      <c r="G391" s="0" t="n">
        <f aca="false">C391</f>
        <v>79</v>
      </c>
      <c r="H391" s="0" t="n">
        <v>3</v>
      </c>
      <c r="I391" s="0" t="n">
        <v>12</v>
      </c>
    </row>
    <row collapsed="false" customFormat="false" customHeight="true" hidden="false" ht="13.3" outlineLevel="0" r="392">
      <c r="A392" s="0" t="n">
        <v>391</v>
      </c>
      <c r="B392" s="0" t="str">
        <f aca="false">"V_"&amp;C392</f>
        <v>V_110</v>
      </c>
      <c r="C392" s="0" t="n">
        <f aca="false">manual_input!S23</f>
        <v>110</v>
      </c>
      <c r="D392" s="0" t="n">
        <v>1</v>
      </c>
      <c r="E392" s="0" t="n">
        <v>40</v>
      </c>
      <c r="F392" s="0" t="n">
        <v>4</v>
      </c>
      <c r="G392" s="0" t="n">
        <f aca="false">C392</f>
        <v>110</v>
      </c>
      <c r="H392" s="0" t="n">
        <v>1</v>
      </c>
      <c r="I392" s="0" t="n">
        <v>10</v>
      </c>
    </row>
    <row collapsed="false" customFormat="false" customHeight="true" hidden="false" ht="13.3" outlineLevel="0" r="393">
      <c r="A393" s="0" t="n">
        <v>392</v>
      </c>
      <c r="B393" s="0" t="str">
        <f aca="false">"V_"&amp;C393</f>
        <v>V_80</v>
      </c>
      <c r="C393" s="0" t="n">
        <f aca="false">manual_input!S24</f>
        <v>80</v>
      </c>
      <c r="D393" s="0" t="n">
        <v>2</v>
      </c>
      <c r="E393" s="0" t="n">
        <v>40</v>
      </c>
      <c r="F393" s="0" t="n">
        <v>4</v>
      </c>
      <c r="G393" s="0" t="n">
        <f aca="false">C393</f>
        <v>80</v>
      </c>
      <c r="H393" s="0" t="n">
        <v>1</v>
      </c>
      <c r="I393" s="0" t="n">
        <v>10</v>
      </c>
    </row>
    <row collapsed="false" customFormat="false" customHeight="true" hidden="false" ht="13.3" outlineLevel="0" r="394">
      <c r="A394" s="0" t="n">
        <v>393</v>
      </c>
      <c r="B394" s="0" t="str">
        <f aca="false">"V_"&amp;C394</f>
        <v>V_36</v>
      </c>
      <c r="C394" s="0" t="n">
        <f aca="false">manual_input!S25</f>
        <v>36</v>
      </c>
      <c r="D394" s="0" t="n">
        <v>3</v>
      </c>
      <c r="E394" s="0" t="n">
        <v>40</v>
      </c>
      <c r="F394" s="0" t="n">
        <v>4</v>
      </c>
      <c r="G394" s="0" t="n">
        <f aca="false">C394</f>
        <v>36</v>
      </c>
      <c r="H394" s="0" t="n">
        <v>1</v>
      </c>
      <c r="I394" s="0" t="n">
        <v>10</v>
      </c>
    </row>
    <row collapsed="false" customFormat="false" customHeight="true" hidden="false" ht="13.3" outlineLevel="0" r="395">
      <c r="A395" s="0" t="n">
        <v>394</v>
      </c>
      <c r="B395" s="0" t="str">
        <f aca="false">"V_"&amp;C395</f>
        <v>V_46</v>
      </c>
      <c r="C395" s="0" t="n">
        <f aca="false">manual_input!S26</f>
        <v>46</v>
      </c>
      <c r="D395" s="0" t="n">
        <v>4</v>
      </c>
      <c r="E395" s="0" t="n">
        <v>40</v>
      </c>
      <c r="F395" s="0" t="n">
        <v>4</v>
      </c>
      <c r="G395" s="0" t="n">
        <f aca="false">C395</f>
        <v>46</v>
      </c>
      <c r="H395" s="0" t="n">
        <v>2</v>
      </c>
      <c r="I395" s="0" t="n">
        <v>11</v>
      </c>
    </row>
    <row collapsed="false" customFormat="false" customHeight="true" hidden="false" ht="13.3" outlineLevel="0" r="396">
      <c r="A396" s="0" t="n">
        <v>395</v>
      </c>
      <c r="B396" s="0" t="str">
        <f aca="false">"V_"&amp;C396</f>
        <v>V_10</v>
      </c>
      <c r="C396" s="0" t="n">
        <f aca="false">manual_input!S27</f>
        <v>10</v>
      </c>
      <c r="D396" s="0" t="n">
        <v>5</v>
      </c>
      <c r="E396" s="0" t="n">
        <v>40</v>
      </c>
      <c r="F396" s="0" t="n">
        <v>4</v>
      </c>
      <c r="G396" s="0" t="n">
        <f aca="false">C396</f>
        <v>10</v>
      </c>
      <c r="H396" s="0" t="n">
        <v>2</v>
      </c>
      <c r="I396" s="0" t="n">
        <v>11</v>
      </c>
    </row>
    <row collapsed="false" customFormat="false" customHeight="true" hidden="false" ht="13.3" outlineLevel="0" r="397">
      <c r="A397" s="0" t="n">
        <v>396</v>
      </c>
      <c r="B397" s="0" t="str">
        <f aca="false">"V_"&amp;C397</f>
        <v>V_63</v>
      </c>
      <c r="C397" s="0" t="n">
        <f aca="false">manual_input!S28</f>
        <v>63</v>
      </c>
      <c r="D397" s="0" t="n">
        <v>6</v>
      </c>
      <c r="E397" s="0" t="n">
        <v>40</v>
      </c>
      <c r="F397" s="0" t="n">
        <v>4</v>
      </c>
      <c r="G397" s="0" t="n">
        <f aca="false">C397</f>
        <v>63</v>
      </c>
      <c r="H397" s="0" t="n">
        <v>2</v>
      </c>
      <c r="I397" s="0" t="n">
        <v>11</v>
      </c>
    </row>
    <row collapsed="false" customFormat="false" customHeight="true" hidden="false" ht="13.3" outlineLevel="0" r="398">
      <c r="A398" s="0" t="n">
        <v>397</v>
      </c>
      <c r="B398" s="0" t="str">
        <f aca="false">"V_"&amp;C398</f>
        <v>V_81</v>
      </c>
      <c r="C398" s="0" t="n">
        <f aca="false">manual_input!S29</f>
        <v>81</v>
      </c>
      <c r="D398" s="0" t="n">
        <v>7</v>
      </c>
      <c r="E398" s="0" t="n">
        <v>40</v>
      </c>
      <c r="F398" s="0" t="n">
        <v>4</v>
      </c>
      <c r="G398" s="0" t="n">
        <f aca="false">C398</f>
        <v>81</v>
      </c>
      <c r="H398" s="0" t="n">
        <v>2</v>
      </c>
      <c r="I398" s="0" t="n">
        <v>11</v>
      </c>
    </row>
    <row collapsed="false" customFormat="false" customHeight="true" hidden="false" ht="13.3" outlineLevel="0" r="399">
      <c r="A399" s="0" t="n">
        <v>398</v>
      </c>
      <c r="B399" s="0" t="str">
        <f aca="false">"V_"&amp;C399</f>
        <v>V_96</v>
      </c>
      <c r="C399" s="0" t="n">
        <f aca="false">manual_input!S30</f>
        <v>96</v>
      </c>
      <c r="D399" s="0" t="n">
        <v>8</v>
      </c>
      <c r="E399" s="0" t="n">
        <v>40</v>
      </c>
      <c r="F399" s="0" t="n">
        <v>4</v>
      </c>
      <c r="G399" s="0" t="n">
        <f aca="false">C399</f>
        <v>96</v>
      </c>
      <c r="H399" s="0" t="n">
        <v>3</v>
      </c>
      <c r="I399" s="0" t="n">
        <v>12</v>
      </c>
    </row>
    <row collapsed="false" customFormat="false" customHeight="true" hidden="false" ht="13.3" outlineLevel="0" r="400">
      <c r="A400" s="0" t="n">
        <v>399</v>
      </c>
      <c r="B400" s="0" t="str">
        <f aca="false">"V_"&amp;C400</f>
        <v>V_49</v>
      </c>
      <c r="C400" s="0" t="n">
        <f aca="false">manual_input!S31</f>
        <v>49</v>
      </c>
      <c r="D400" s="0" t="n">
        <v>9</v>
      </c>
      <c r="E400" s="0" t="n">
        <v>40</v>
      </c>
      <c r="F400" s="0" t="n">
        <v>4</v>
      </c>
      <c r="G400" s="0" t="n">
        <f aca="false">C400</f>
        <v>49</v>
      </c>
      <c r="H400" s="0" t="n">
        <v>3</v>
      </c>
      <c r="I400" s="0" t="n">
        <v>12</v>
      </c>
    </row>
    <row collapsed="false" customFormat="false" customHeight="true" hidden="false" ht="13.3" outlineLevel="0" r="401">
      <c r="A401" s="0" t="n">
        <v>400</v>
      </c>
      <c r="B401" s="0" t="str">
        <f aca="false">"V_"&amp;C401</f>
        <v>V_78</v>
      </c>
      <c r="C401" s="0" t="n">
        <f aca="false">manual_input!S32</f>
        <v>78</v>
      </c>
      <c r="D401" s="0" t="n">
        <v>10</v>
      </c>
      <c r="E401" s="0" t="n">
        <v>40</v>
      </c>
      <c r="F401" s="0" t="n">
        <v>4</v>
      </c>
      <c r="G401" s="0" t="n">
        <f aca="false">C401</f>
        <v>78</v>
      </c>
      <c r="H401" s="0" t="n">
        <v>3</v>
      </c>
      <c r="I401" s="0" t="n">
        <v>12</v>
      </c>
    </row>
    <row collapsed="false" customFormat="false" customHeight="true" hidden="false" ht="13.3" outlineLevel="0" r="402">
      <c r="A402" s="0" t="n">
        <v>401</v>
      </c>
      <c r="B402" s="0" t="str">
        <f aca="false">"V_"&amp;C402</f>
        <v>V_41</v>
      </c>
      <c r="C402" s="0" t="n">
        <f aca="false">manual_input!T23</f>
        <v>41</v>
      </c>
      <c r="D402" s="0" t="n">
        <v>1</v>
      </c>
      <c r="E402" s="0" t="n">
        <v>41</v>
      </c>
      <c r="F402" s="0" t="n">
        <v>4</v>
      </c>
      <c r="G402" s="0" t="n">
        <f aca="false">C402</f>
        <v>41</v>
      </c>
      <c r="H402" s="0" t="n">
        <v>1</v>
      </c>
      <c r="I402" s="0" t="n">
        <v>10</v>
      </c>
    </row>
    <row collapsed="false" customFormat="false" customHeight="true" hidden="false" ht="13.3" outlineLevel="0" r="403">
      <c r="A403" s="0" t="n">
        <v>402</v>
      </c>
      <c r="B403" s="0" t="str">
        <f aca="false">"V_"&amp;C403</f>
        <v>V_84</v>
      </c>
      <c r="C403" s="0" t="n">
        <f aca="false">manual_input!T24</f>
        <v>84</v>
      </c>
      <c r="D403" s="0" t="n">
        <v>2</v>
      </c>
      <c r="E403" s="0" t="n">
        <v>41</v>
      </c>
      <c r="F403" s="0" t="n">
        <v>4</v>
      </c>
      <c r="G403" s="0" t="n">
        <f aca="false">C403</f>
        <v>84</v>
      </c>
      <c r="H403" s="0" t="n">
        <v>1</v>
      </c>
      <c r="I403" s="0" t="n">
        <v>10</v>
      </c>
    </row>
    <row collapsed="false" customFormat="false" customHeight="true" hidden="false" ht="13.3" outlineLevel="0" r="404">
      <c r="A404" s="0" t="n">
        <v>403</v>
      </c>
      <c r="B404" s="0" t="str">
        <f aca="false">"V_"&amp;C404</f>
        <v>V_45</v>
      </c>
      <c r="C404" s="0" t="n">
        <f aca="false">manual_input!T25</f>
        <v>45</v>
      </c>
      <c r="D404" s="0" t="n">
        <v>3</v>
      </c>
      <c r="E404" s="0" t="n">
        <v>41</v>
      </c>
      <c r="F404" s="0" t="n">
        <v>4</v>
      </c>
      <c r="G404" s="0" t="n">
        <f aca="false">C404</f>
        <v>45</v>
      </c>
      <c r="H404" s="0" t="n">
        <v>1</v>
      </c>
      <c r="I404" s="0" t="n">
        <v>10</v>
      </c>
    </row>
    <row collapsed="false" customFormat="false" customHeight="true" hidden="false" ht="13.3" outlineLevel="0" r="405">
      <c r="A405" s="0" t="n">
        <v>404</v>
      </c>
      <c r="B405" s="0" t="str">
        <f aca="false">"V_"&amp;C405</f>
        <v>V_110</v>
      </c>
      <c r="C405" s="0" t="n">
        <f aca="false">manual_input!T26</f>
        <v>110</v>
      </c>
      <c r="D405" s="0" t="n">
        <v>4</v>
      </c>
      <c r="E405" s="0" t="n">
        <v>41</v>
      </c>
      <c r="F405" s="0" t="n">
        <v>4</v>
      </c>
      <c r="G405" s="0" t="n">
        <f aca="false">C405</f>
        <v>110</v>
      </c>
      <c r="H405" s="0" t="n">
        <v>2</v>
      </c>
      <c r="I405" s="0" t="n">
        <v>11</v>
      </c>
    </row>
    <row collapsed="false" customFormat="false" customHeight="true" hidden="false" ht="13.3" outlineLevel="0" r="406">
      <c r="A406" s="0" t="n">
        <v>405</v>
      </c>
      <c r="B406" s="0" t="str">
        <f aca="false">"V_"&amp;C406</f>
        <v>V_15</v>
      </c>
      <c r="C406" s="0" t="n">
        <f aca="false">manual_input!T27</f>
        <v>15</v>
      </c>
      <c r="D406" s="0" t="n">
        <v>5</v>
      </c>
      <c r="E406" s="0" t="n">
        <v>41</v>
      </c>
      <c r="F406" s="0" t="n">
        <v>4</v>
      </c>
      <c r="G406" s="0" t="n">
        <f aca="false">C406</f>
        <v>15</v>
      </c>
      <c r="H406" s="0" t="n">
        <v>2</v>
      </c>
      <c r="I406" s="0" t="n">
        <v>11</v>
      </c>
    </row>
    <row collapsed="false" customFormat="false" customHeight="true" hidden="false" ht="13.3" outlineLevel="0" r="407">
      <c r="A407" s="0" t="n">
        <v>406</v>
      </c>
      <c r="B407" s="0" t="str">
        <f aca="false">"V_"&amp;C407</f>
        <v>V_85</v>
      </c>
      <c r="C407" s="0" t="n">
        <f aca="false">manual_input!T28</f>
        <v>85</v>
      </c>
      <c r="D407" s="0" t="n">
        <v>6</v>
      </c>
      <c r="E407" s="0" t="n">
        <v>41</v>
      </c>
      <c r="F407" s="0" t="n">
        <v>4</v>
      </c>
      <c r="G407" s="0" t="n">
        <f aca="false">C407</f>
        <v>85</v>
      </c>
      <c r="H407" s="0" t="n">
        <v>2</v>
      </c>
      <c r="I407" s="0" t="n">
        <v>11</v>
      </c>
    </row>
    <row collapsed="false" customFormat="false" customHeight="true" hidden="false" ht="13.3" outlineLevel="0" r="408">
      <c r="A408" s="0" t="n">
        <v>407</v>
      </c>
      <c r="B408" s="0" t="str">
        <f aca="false">"V_"&amp;C408</f>
        <v>V_109</v>
      </c>
      <c r="C408" s="0" t="n">
        <f aca="false">manual_input!T29</f>
        <v>109</v>
      </c>
      <c r="D408" s="0" t="n">
        <v>7</v>
      </c>
      <c r="E408" s="0" t="n">
        <v>41</v>
      </c>
      <c r="F408" s="0" t="n">
        <v>4</v>
      </c>
      <c r="G408" s="0" t="n">
        <f aca="false">C408</f>
        <v>109</v>
      </c>
      <c r="H408" s="0" t="n">
        <v>2</v>
      </c>
      <c r="I408" s="0" t="n">
        <v>11</v>
      </c>
    </row>
    <row collapsed="false" customFormat="false" customHeight="true" hidden="false" ht="13.3" outlineLevel="0" r="409">
      <c r="A409" s="0" t="n">
        <v>408</v>
      </c>
      <c r="B409" s="0" t="str">
        <f aca="false">"V_"&amp;C409</f>
        <v>V_108</v>
      </c>
      <c r="C409" s="0" t="n">
        <f aca="false">manual_input!T30</f>
        <v>108</v>
      </c>
      <c r="D409" s="0" t="n">
        <v>8</v>
      </c>
      <c r="E409" s="0" t="n">
        <v>41</v>
      </c>
      <c r="F409" s="0" t="n">
        <v>4</v>
      </c>
      <c r="G409" s="0" t="n">
        <f aca="false">C409</f>
        <v>108</v>
      </c>
      <c r="H409" s="0" t="n">
        <v>3</v>
      </c>
      <c r="I409" s="0" t="n">
        <v>12</v>
      </c>
    </row>
    <row collapsed="false" customFormat="false" customHeight="true" hidden="false" ht="13.3" outlineLevel="0" r="410">
      <c r="A410" s="0" t="n">
        <v>409</v>
      </c>
      <c r="B410" s="0" t="str">
        <f aca="false">"V_"&amp;C410</f>
        <v>V_21</v>
      </c>
      <c r="C410" s="0" t="n">
        <f aca="false">manual_input!T31</f>
        <v>21</v>
      </c>
      <c r="D410" s="0" t="n">
        <v>9</v>
      </c>
      <c r="E410" s="0" t="n">
        <v>41</v>
      </c>
      <c r="F410" s="0" t="n">
        <v>4</v>
      </c>
      <c r="G410" s="0" t="n">
        <f aca="false">C410</f>
        <v>21</v>
      </c>
      <c r="H410" s="0" t="n">
        <v>3</v>
      </c>
      <c r="I410" s="0" t="n">
        <v>12</v>
      </c>
    </row>
    <row collapsed="false" customFormat="false" customHeight="true" hidden="false" ht="13.3" outlineLevel="0" r="411">
      <c r="A411" s="0" t="n">
        <v>410</v>
      </c>
      <c r="B411" s="0" t="str">
        <f aca="false">"V_"&amp;C411</f>
        <v>V_65</v>
      </c>
      <c r="C411" s="0" t="n">
        <f aca="false">manual_input!T32</f>
        <v>65</v>
      </c>
      <c r="D411" s="0" t="n">
        <v>10</v>
      </c>
      <c r="E411" s="0" t="n">
        <v>41</v>
      </c>
      <c r="F411" s="0" t="n">
        <v>4</v>
      </c>
      <c r="G411" s="0" t="n">
        <f aca="false">C411</f>
        <v>65</v>
      </c>
      <c r="H411" s="0" t="n">
        <v>3</v>
      </c>
      <c r="I411" s="0" t="n">
        <v>12</v>
      </c>
    </row>
    <row collapsed="false" customFormat="false" customHeight="true" hidden="false" ht="13.3" outlineLevel="0" r="412">
      <c r="A412" s="0" t="n">
        <v>411</v>
      </c>
      <c r="B412" s="0" t="str">
        <f aca="false">"V_"&amp;C412</f>
        <v>V_12</v>
      </c>
      <c r="C412" s="0" t="n">
        <f aca="false">manual_input!U23</f>
        <v>12</v>
      </c>
      <c r="D412" s="0" t="n">
        <v>1</v>
      </c>
      <c r="E412" s="0" t="n">
        <v>42</v>
      </c>
      <c r="F412" s="0" t="n">
        <v>4</v>
      </c>
      <c r="G412" s="0" t="n">
        <f aca="false">C412</f>
        <v>12</v>
      </c>
      <c r="H412" s="0" t="n">
        <v>1</v>
      </c>
      <c r="I412" s="0" t="n">
        <v>10</v>
      </c>
    </row>
    <row collapsed="false" customFormat="false" customHeight="true" hidden="false" ht="13.3" outlineLevel="0" r="413">
      <c r="A413" s="0" t="n">
        <v>412</v>
      </c>
      <c r="B413" s="0" t="str">
        <f aca="false">"V_"&amp;C413</f>
        <v>V_18</v>
      </c>
      <c r="C413" s="0" t="n">
        <f aca="false">manual_input!U24</f>
        <v>18</v>
      </c>
      <c r="D413" s="0" t="n">
        <v>2</v>
      </c>
      <c r="E413" s="0" t="n">
        <v>42</v>
      </c>
      <c r="F413" s="0" t="n">
        <v>4</v>
      </c>
      <c r="G413" s="0" t="n">
        <f aca="false">C413</f>
        <v>18</v>
      </c>
      <c r="H413" s="0" t="n">
        <v>1</v>
      </c>
      <c r="I413" s="0" t="n">
        <v>10</v>
      </c>
    </row>
    <row collapsed="false" customFormat="false" customHeight="true" hidden="false" ht="13.3" outlineLevel="0" r="414">
      <c r="A414" s="0" t="n">
        <v>413</v>
      </c>
      <c r="B414" s="0" t="str">
        <f aca="false">"V_"&amp;C414</f>
        <v>V_39</v>
      </c>
      <c r="C414" s="0" t="n">
        <f aca="false">manual_input!U25</f>
        <v>39</v>
      </c>
      <c r="D414" s="0" t="n">
        <v>3</v>
      </c>
      <c r="E414" s="0" t="n">
        <v>42</v>
      </c>
      <c r="F414" s="0" t="n">
        <v>4</v>
      </c>
      <c r="G414" s="0" t="n">
        <f aca="false">C414</f>
        <v>39</v>
      </c>
      <c r="H414" s="0" t="n">
        <v>1</v>
      </c>
      <c r="I414" s="0" t="n">
        <v>10</v>
      </c>
    </row>
    <row collapsed="false" customFormat="false" customHeight="true" hidden="false" ht="13.3" outlineLevel="0" r="415">
      <c r="A415" s="0" t="n">
        <v>414</v>
      </c>
      <c r="B415" s="0" t="str">
        <f aca="false">"V_"&amp;C415</f>
        <v>V_109</v>
      </c>
      <c r="C415" s="0" t="n">
        <f aca="false">manual_input!U26</f>
        <v>109</v>
      </c>
      <c r="D415" s="0" t="n">
        <v>4</v>
      </c>
      <c r="E415" s="0" t="n">
        <v>42</v>
      </c>
      <c r="F415" s="0" t="n">
        <v>4</v>
      </c>
      <c r="G415" s="0" t="n">
        <f aca="false">C415</f>
        <v>109</v>
      </c>
      <c r="H415" s="0" t="n">
        <v>2</v>
      </c>
      <c r="I415" s="0" t="n">
        <v>11</v>
      </c>
    </row>
    <row collapsed="false" customFormat="false" customHeight="true" hidden="false" ht="13.3" outlineLevel="0" r="416">
      <c r="A416" s="0" t="n">
        <v>415</v>
      </c>
      <c r="B416" s="0" t="str">
        <f aca="false">"V_"&amp;C416</f>
        <v>V_38</v>
      </c>
      <c r="C416" s="0" t="n">
        <f aca="false">manual_input!U27</f>
        <v>38</v>
      </c>
      <c r="D416" s="0" t="n">
        <v>5</v>
      </c>
      <c r="E416" s="0" t="n">
        <v>42</v>
      </c>
      <c r="F416" s="0" t="n">
        <v>4</v>
      </c>
      <c r="G416" s="0" t="n">
        <f aca="false">C416</f>
        <v>38</v>
      </c>
      <c r="H416" s="0" t="n">
        <v>2</v>
      </c>
      <c r="I416" s="0" t="n">
        <v>11</v>
      </c>
    </row>
    <row collapsed="false" customFormat="false" customHeight="true" hidden="false" ht="13.3" outlineLevel="0" r="417">
      <c r="A417" s="0" t="n">
        <v>416</v>
      </c>
      <c r="B417" s="0" t="str">
        <f aca="false">"V_"&amp;C417</f>
        <v>V_51</v>
      </c>
      <c r="C417" s="0" t="n">
        <f aca="false">manual_input!U28</f>
        <v>51</v>
      </c>
      <c r="D417" s="0" t="n">
        <v>6</v>
      </c>
      <c r="E417" s="0" t="n">
        <v>42</v>
      </c>
      <c r="F417" s="0" t="n">
        <v>4</v>
      </c>
      <c r="G417" s="0" t="n">
        <f aca="false">C417</f>
        <v>51</v>
      </c>
      <c r="H417" s="0" t="n">
        <v>2</v>
      </c>
      <c r="I417" s="0" t="n">
        <v>11</v>
      </c>
    </row>
    <row collapsed="false" customFormat="false" customHeight="true" hidden="false" ht="13.3" outlineLevel="0" r="418">
      <c r="A418" s="0" t="n">
        <v>417</v>
      </c>
      <c r="B418" s="0" t="str">
        <f aca="false">"V_"&amp;C418</f>
        <v>V_33</v>
      </c>
      <c r="C418" s="0" t="n">
        <f aca="false">manual_input!U29</f>
        <v>33</v>
      </c>
      <c r="D418" s="0" t="n">
        <v>7</v>
      </c>
      <c r="E418" s="0" t="n">
        <v>42</v>
      </c>
      <c r="F418" s="0" t="n">
        <v>4</v>
      </c>
      <c r="G418" s="0" t="n">
        <f aca="false">C418</f>
        <v>33</v>
      </c>
      <c r="H418" s="0" t="n">
        <v>2</v>
      </c>
      <c r="I418" s="0" t="n">
        <v>11</v>
      </c>
    </row>
    <row collapsed="false" customFormat="false" customHeight="true" hidden="false" ht="13.3" outlineLevel="0" r="419">
      <c r="A419" s="0" t="n">
        <v>418</v>
      </c>
      <c r="B419" s="0" t="str">
        <f aca="false">"V_"&amp;C419</f>
        <v>V_91</v>
      </c>
      <c r="C419" s="0" t="n">
        <f aca="false">manual_input!U30</f>
        <v>91</v>
      </c>
      <c r="D419" s="0" t="n">
        <v>8</v>
      </c>
      <c r="E419" s="0" t="n">
        <v>42</v>
      </c>
      <c r="F419" s="0" t="n">
        <v>4</v>
      </c>
      <c r="G419" s="0" t="n">
        <f aca="false">C419</f>
        <v>91</v>
      </c>
      <c r="H419" s="0" t="n">
        <v>3</v>
      </c>
      <c r="I419" s="0" t="n">
        <v>12</v>
      </c>
    </row>
    <row collapsed="false" customFormat="false" customHeight="true" hidden="false" ht="13.3" outlineLevel="0" r="420">
      <c r="A420" s="0" t="n">
        <v>419</v>
      </c>
      <c r="B420" s="0" t="str">
        <f aca="false">"V_"&amp;C420</f>
        <v>V_4</v>
      </c>
      <c r="C420" s="0" t="n">
        <f aca="false">manual_input!U31</f>
        <v>4</v>
      </c>
      <c r="D420" s="0" t="n">
        <v>9</v>
      </c>
      <c r="E420" s="0" t="n">
        <v>42</v>
      </c>
      <c r="F420" s="0" t="n">
        <v>4</v>
      </c>
      <c r="G420" s="0" t="n">
        <f aca="false">C420</f>
        <v>4</v>
      </c>
      <c r="H420" s="0" t="n">
        <v>3</v>
      </c>
      <c r="I420" s="0" t="n">
        <v>12</v>
      </c>
    </row>
    <row collapsed="false" customFormat="false" customHeight="true" hidden="false" ht="13.3" outlineLevel="0" r="421">
      <c r="A421" s="0" t="n">
        <v>420</v>
      </c>
      <c r="B421" s="0" t="str">
        <f aca="false">"V_"&amp;C421</f>
        <v>V_50</v>
      </c>
      <c r="C421" s="0" t="n">
        <f aca="false">manual_input!U32</f>
        <v>50</v>
      </c>
      <c r="D421" s="0" t="n">
        <v>10</v>
      </c>
      <c r="E421" s="0" t="n">
        <v>42</v>
      </c>
      <c r="F421" s="0" t="n">
        <v>4</v>
      </c>
      <c r="G421" s="0" t="n">
        <f aca="false">C421</f>
        <v>50</v>
      </c>
      <c r="H421" s="0" t="n">
        <v>3</v>
      </c>
      <c r="I421" s="0" t="n">
        <v>12</v>
      </c>
    </row>
    <row collapsed="false" customFormat="false" customHeight="true" hidden="false" ht="13.3" outlineLevel="0" r="422">
      <c r="A422" s="0" t="n">
        <v>421</v>
      </c>
      <c r="B422" s="0" t="str">
        <f aca="false">"V_"&amp;C422</f>
        <v>V_29</v>
      </c>
      <c r="C422" s="0" t="n">
        <f aca="false">manual_input!V23</f>
        <v>29</v>
      </c>
      <c r="D422" s="0" t="n">
        <v>1</v>
      </c>
      <c r="E422" s="0" t="n">
        <v>43</v>
      </c>
      <c r="F422" s="0" t="n">
        <v>4</v>
      </c>
      <c r="G422" s="0" t="n">
        <f aca="false">C422</f>
        <v>29</v>
      </c>
      <c r="H422" s="0" t="n">
        <v>1</v>
      </c>
      <c r="I422" s="0" t="n">
        <v>10</v>
      </c>
    </row>
    <row collapsed="false" customFormat="false" customHeight="true" hidden="false" ht="13.3" outlineLevel="0" r="423">
      <c r="A423" s="0" t="n">
        <v>422</v>
      </c>
      <c r="B423" s="0" t="str">
        <f aca="false">"V_"&amp;C423</f>
        <v>V_25</v>
      </c>
      <c r="C423" s="0" t="n">
        <f aca="false">manual_input!V24</f>
        <v>25</v>
      </c>
      <c r="D423" s="0" t="n">
        <v>2</v>
      </c>
      <c r="E423" s="0" t="n">
        <v>43</v>
      </c>
      <c r="F423" s="0" t="n">
        <v>4</v>
      </c>
      <c r="G423" s="0" t="n">
        <f aca="false">C423</f>
        <v>25</v>
      </c>
      <c r="H423" s="0" t="n">
        <v>1</v>
      </c>
      <c r="I423" s="0" t="n">
        <v>10</v>
      </c>
    </row>
    <row collapsed="false" customFormat="false" customHeight="true" hidden="false" ht="13.3" outlineLevel="0" r="424">
      <c r="A424" s="0" t="n">
        <v>423</v>
      </c>
      <c r="B424" s="0" t="str">
        <f aca="false">"V_"&amp;C424</f>
        <v>V_16</v>
      </c>
      <c r="C424" s="0" t="n">
        <f aca="false">manual_input!V25</f>
        <v>16</v>
      </c>
      <c r="D424" s="0" t="n">
        <v>3</v>
      </c>
      <c r="E424" s="0" t="n">
        <v>43</v>
      </c>
      <c r="F424" s="0" t="n">
        <v>4</v>
      </c>
      <c r="G424" s="0" t="n">
        <f aca="false">C424</f>
        <v>16</v>
      </c>
      <c r="H424" s="0" t="n">
        <v>1</v>
      </c>
      <c r="I424" s="0" t="n">
        <v>10</v>
      </c>
    </row>
    <row collapsed="false" customFormat="false" customHeight="true" hidden="false" ht="13.3" outlineLevel="0" r="425">
      <c r="A425" s="0" t="n">
        <v>424</v>
      </c>
      <c r="B425" s="0" t="str">
        <f aca="false">"V_"&amp;C425</f>
        <v>V_67</v>
      </c>
      <c r="C425" s="0" t="n">
        <f aca="false">manual_input!V26</f>
        <v>67</v>
      </c>
      <c r="D425" s="0" t="n">
        <v>4</v>
      </c>
      <c r="E425" s="0" t="n">
        <v>43</v>
      </c>
      <c r="F425" s="0" t="n">
        <v>4</v>
      </c>
      <c r="G425" s="0" t="n">
        <f aca="false">C425</f>
        <v>67</v>
      </c>
      <c r="H425" s="0" t="n">
        <v>2</v>
      </c>
      <c r="I425" s="0" t="n">
        <v>11</v>
      </c>
    </row>
    <row collapsed="false" customFormat="false" customHeight="true" hidden="false" ht="13.3" outlineLevel="0" r="426">
      <c r="A426" s="0" t="n">
        <v>425</v>
      </c>
      <c r="B426" s="0" t="str">
        <f aca="false">"V_"&amp;C426</f>
        <v>V_107</v>
      </c>
      <c r="C426" s="0" t="n">
        <f aca="false">manual_input!V27</f>
        <v>107</v>
      </c>
      <c r="D426" s="0" t="n">
        <v>5</v>
      </c>
      <c r="E426" s="0" t="n">
        <v>43</v>
      </c>
      <c r="F426" s="0" t="n">
        <v>4</v>
      </c>
      <c r="G426" s="0" t="n">
        <f aca="false">C426</f>
        <v>107</v>
      </c>
      <c r="H426" s="0" t="n">
        <v>2</v>
      </c>
      <c r="I426" s="0" t="n">
        <v>11</v>
      </c>
    </row>
    <row collapsed="false" customFormat="false" customHeight="true" hidden="false" ht="13.3" outlineLevel="0" r="427">
      <c r="A427" s="0" t="n">
        <v>426</v>
      </c>
      <c r="B427" s="0" t="str">
        <f aca="false">"V_"&amp;C427</f>
        <v>V_60</v>
      </c>
      <c r="C427" s="0" t="n">
        <f aca="false">manual_input!V28</f>
        <v>60</v>
      </c>
      <c r="D427" s="0" t="n">
        <v>6</v>
      </c>
      <c r="E427" s="0" t="n">
        <v>43</v>
      </c>
      <c r="F427" s="0" t="n">
        <v>4</v>
      </c>
      <c r="G427" s="0" t="n">
        <f aca="false">C427</f>
        <v>60</v>
      </c>
      <c r="H427" s="0" t="n">
        <v>2</v>
      </c>
      <c r="I427" s="0" t="n">
        <v>11</v>
      </c>
    </row>
    <row collapsed="false" customFormat="false" customHeight="true" hidden="false" ht="13.3" outlineLevel="0" r="428">
      <c r="A428" s="0" t="n">
        <v>427</v>
      </c>
      <c r="B428" s="0" t="str">
        <f aca="false">"V_"&amp;C428</f>
        <v>V_86</v>
      </c>
      <c r="C428" s="0" t="n">
        <f aca="false">manual_input!V29</f>
        <v>86</v>
      </c>
      <c r="D428" s="0" t="n">
        <v>7</v>
      </c>
      <c r="E428" s="0" t="n">
        <v>43</v>
      </c>
      <c r="F428" s="0" t="n">
        <v>4</v>
      </c>
      <c r="G428" s="0" t="n">
        <f aca="false">C428</f>
        <v>86</v>
      </c>
      <c r="H428" s="0" t="n">
        <v>2</v>
      </c>
      <c r="I428" s="0" t="n">
        <v>11</v>
      </c>
    </row>
    <row collapsed="false" customFormat="false" customHeight="true" hidden="false" ht="13.3" outlineLevel="0" r="429">
      <c r="A429" s="0" t="n">
        <v>428</v>
      </c>
      <c r="B429" s="0" t="str">
        <f aca="false">"V_"&amp;C429</f>
        <v>V_98</v>
      </c>
      <c r="C429" s="0" t="n">
        <f aca="false">manual_input!V30</f>
        <v>98</v>
      </c>
      <c r="D429" s="0" t="n">
        <v>8</v>
      </c>
      <c r="E429" s="0" t="n">
        <v>43</v>
      </c>
      <c r="F429" s="0" t="n">
        <v>4</v>
      </c>
      <c r="G429" s="0" t="n">
        <f aca="false">C429</f>
        <v>98</v>
      </c>
      <c r="H429" s="0" t="n">
        <v>3</v>
      </c>
      <c r="I429" s="0" t="n">
        <v>12</v>
      </c>
    </row>
    <row collapsed="false" customFormat="false" customHeight="true" hidden="false" ht="13.3" outlineLevel="0" r="430">
      <c r="A430" s="0" t="n">
        <v>429</v>
      </c>
      <c r="B430" s="0" t="str">
        <f aca="false">"V_"&amp;C430</f>
        <v>V_110</v>
      </c>
      <c r="C430" s="0" t="n">
        <f aca="false">manual_input!V31</f>
        <v>110</v>
      </c>
      <c r="D430" s="0" t="n">
        <v>9</v>
      </c>
      <c r="E430" s="0" t="n">
        <v>43</v>
      </c>
      <c r="F430" s="0" t="n">
        <v>4</v>
      </c>
      <c r="G430" s="0" t="n">
        <f aca="false">C430</f>
        <v>110</v>
      </c>
      <c r="H430" s="0" t="n">
        <v>3</v>
      </c>
      <c r="I430" s="0" t="n">
        <v>12</v>
      </c>
    </row>
    <row collapsed="false" customFormat="false" customHeight="true" hidden="false" ht="13.3" outlineLevel="0" r="431">
      <c r="A431" s="0" t="n">
        <v>430</v>
      </c>
      <c r="B431" s="0" t="str">
        <f aca="false">"V_"&amp;C431</f>
        <v>V_102</v>
      </c>
      <c r="C431" s="0" t="n">
        <f aca="false">manual_input!V32</f>
        <v>102</v>
      </c>
      <c r="D431" s="0" t="n">
        <v>10</v>
      </c>
      <c r="E431" s="0" t="n">
        <v>43</v>
      </c>
      <c r="F431" s="0" t="n">
        <v>4</v>
      </c>
      <c r="G431" s="0" t="n">
        <f aca="false">C431</f>
        <v>102</v>
      </c>
      <c r="H431" s="0" t="n">
        <v>3</v>
      </c>
      <c r="I431" s="0" t="n">
        <v>12</v>
      </c>
    </row>
    <row collapsed="false" customFormat="false" customHeight="true" hidden="false" ht="13.3" outlineLevel="0" r="432">
      <c r="A432" s="0" t="n">
        <v>431</v>
      </c>
      <c r="B432" s="0" t="str">
        <f aca="false">"V_"&amp;C432</f>
        <v>V_37</v>
      </c>
      <c r="C432" s="0" t="n">
        <f aca="false">manual_input!W23</f>
        <v>37</v>
      </c>
      <c r="D432" s="0" t="n">
        <v>1</v>
      </c>
      <c r="E432" s="0" t="n">
        <v>44</v>
      </c>
      <c r="F432" s="0" t="n">
        <v>4</v>
      </c>
      <c r="G432" s="0" t="n">
        <f aca="false">C432</f>
        <v>37</v>
      </c>
      <c r="H432" s="0" t="n">
        <v>1</v>
      </c>
      <c r="I432" s="0" t="n">
        <v>10</v>
      </c>
    </row>
    <row collapsed="false" customFormat="false" customHeight="true" hidden="false" ht="13.3" outlineLevel="0" r="433">
      <c r="A433" s="0" t="n">
        <v>432</v>
      </c>
      <c r="B433" s="0" t="str">
        <f aca="false">"V_"&amp;C433</f>
        <v>V_70</v>
      </c>
      <c r="C433" s="0" t="n">
        <f aca="false">manual_input!W24</f>
        <v>70</v>
      </c>
      <c r="D433" s="0" t="n">
        <v>2</v>
      </c>
      <c r="E433" s="0" t="n">
        <v>44</v>
      </c>
      <c r="F433" s="0" t="n">
        <v>4</v>
      </c>
      <c r="G433" s="0" t="n">
        <f aca="false">C433</f>
        <v>70</v>
      </c>
      <c r="H433" s="0" t="n">
        <v>1</v>
      </c>
      <c r="I433" s="0" t="n">
        <v>10</v>
      </c>
    </row>
    <row collapsed="false" customFormat="false" customHeight="true" hidden="false" ht="13.3" outlineLevel="0" r="434">
      <c r="A434" s="0" t="n">
        <v>433</v>
      </c>
      <c r="B434" s="0" t="str">
        <f aca="false">"V_"&amp;C434</f>
        <v>V_76</v>
      </c>
      <c r="C434" s="0" t="n">
        <f aca="false">manual_input!W25</f>
        <v>76</v>
      </c>
      <c r="D434" s="0" t="n">
        <v>3</v>
      </c>
      <c r="E434" s="0" t="n">
        <v>44</v>
      </c>
      <c r="F434" s="0" t="n">
        <v>4</v>
      </c>
      <c r="G434" s="0" t="n">
        <f aca="false">C434</f>
        <v>76</v>
      </c>
      <c r="H434" s="0" t="n">
        <v>1</v>
      </c>
      <c r="I434" s="0" t="n">
        <v>10</v>
      </c>
    </row>
    <row collapsed="false" customFormat="false" customHeight="true" hidden="false" ht="13.3" outlineLevel="0" r="435">
      <c r="A435" s="0" t="n">
        <v>434</v>
      </c>
      <c r="B435" s="0" t="str">
        <f aca="false">"V_"&amp;C435</f>
        <v>V_35</v>
      </c>
      <c r="C435" s="0" t="n">
        <f aca="false">manual_input!W26</f>
        <v>35</v>
      </c>
      <c r="D435" s="0" t="n">
        <v>4</v>
      </c>
      <c r="E435" s="0" t="n">
        <v>44</v>
      </c>
      <c r="F435" s="0" t="n">
        <v>4</v>
      </c>
      <c r="G435" s="0" t="n">
        <f aca="false">C435</f>
        <v>35</v>
      </c>
      <c r="H435" s="0" t="n">
        <v>2</v>
      </c>
      <c r="I435" s="0" t="n">
        <v>11</v>
      </c>
    </row>
    <row collapsed="false" customFormat="false" customHeight="true" hidden="false" ht="13.3" outlineLevel="0" r="436">
      <c r="A436" s="0" t="n">
        <v>435</v>
      </c>
      <c r="B436" s="0" t="str">
        <f aca="false">"V_"&amp;C436</f>
        <v>V_95</v>
      </c>
      <c r="C436" s="0" t="n">
        <f aca="false">manual_input!W27</f>
        <v>95</v>
      </c>
      <c r="D436" s="0" t="n">
        <v>5</v>
      </c>
      <c r="E436" s="0" t="n">
        <v>44</v>
      </c>
      <c r="F436" s="0" t="n">
        <v>4</v>
      </c>
      <c r="G436" s="0" t="n">
        <f aca="false">C436</f>
        <v>95</v>
      </c>
      <c r="H436" s="0" t="n">
        <v>2</v>
      </c>
      <c r="I436" s="0" t="n">
        <v>11</v>
      </c>
    </row>
    <row collapsed="false" customFormat="false" customHeight="true" hidden="false" ht="13.3" outlineLevel="0" r="437">
      <c r="A437" s="0" t="n">
        <v>436</v>
      </c>
      <c r="B437" s="0" t="str">
        <f aca="false">"V_"&amp;C437</f>
        <v>V_26</v>
      </c>
      <c r="C437" s="0" t="n">
        <f aca="false">manual_input!W28</f>
        <v>26</v>
      </c>
      <c r="D437" s="0" t="n">
        <v>6</v>
      </c>
      <c r="E437" s="0" t="n">
        <v>44</v>
      </c>
      <c r="F437" s="0" t="n">
        <v>4</v>
      </c>
      <c r="G437" s="0" t="n">
        <f aca="false">C437</f>
        <v>26</v>
      </c>
      <c r="H437" s="0" t="n">
        <v>2</v>
      </c>
      <c r="I437" s="0" t="n">
        <v>11</v>
      </c>
    </row>
    <row collapsed="false" customFormat="false" customHeight="true" hidden="false" ht="13.3" outlineLevel="0" r="438">
      <c r="A438" s="0" t="n">
        <v>437</v>
      </c>
      <c r="B438" s="0" t="str">
        <f aca="false">"V_"&amp;C438</f>
        <v>V_22</v>
      </c>
      <c r="C438" s="0" t="n">
        <f aca="false">manual_input!W29</f>
        <v>22</v>
      </c>
      <c r="D438" s="0" t="n">
        <v>7</v>
      </c>
      <c r="E438" s="0" t="n">
        <v>44</v>
      </c>
      <c r="F438" s="0" t="n">
        <v>4</v>
      </c>
      <c r="G438" s="0" t="n">
        <f aca="false">C438</f>
        <v>22</v>
      </c>
      <c r="H438" s="0" t="n">
        <v>2</v>
      </c>
      <c r="I438" s="0" t="n">
        <v>11</v>
      </c>
    </row>
    <row collapsed="false" customFormat="false" customHeight="true" hidden="false" ht="13.3" outlineLevel="0" r="439">
      <c r="A439" s="0" t="n">
        <v>438</v>
      </c>
      <c r="B439" s="0" t="str">
        <f aca="false">"V_"&amp;C439</f>
        <v>V_90</v>
      </c>
      <c r="C439" s="0" t="n">
        <f aca="false">manual_input!W30</f>
        <v>90</v>
      </c>
      <c r="D439" s="0" t="n">
        <v>8</v>
      </c>
      <c r="E439" s="0" t="n">
        <v>44</v>
      </c>
      <c r="F439" s="0" t="n">
        <v>4</v>
      </c>
      <c r="G439" s="0" t="n">
        <f aca="false">C439</f>
        <v>90</v>
      </c>
      <c r="H439" s="0" t="n">
        <v>3</v>
      </c>
      <c r="I439" s="0" t="n">
        <v>12</v>
      </c>
    </row>
    <row collapsed="false" customFormat="false" customHeight="true" hidden="false" ht="13.3" outlineLevel="0" r="440">
      <c r="A440" s="0" t="n">
        <v>439</v>
      </c>
      <c r="B440" s="0" t="str">
        <f aca="false">"V_"&amp;C440</f>
        <v>V_87</v>
      </c>
      <c r="C440" s="0" t="n">
        <f aca="false">manual_input!W31</f>
        <v>87</v>
      </c>
      <c r="D440" s="0" t="n">
        <v>9</v>
      </c>
      <c r="E440" s="0" t="n">
        <v>44</v>
      </c>
      <c r="F440" s="0" t="n">
        <v>4</v>
      </c>
      <c r="G440" s="0" t="n">
        <f aca="false">C440</f>
        <v>87</v>
      </c>
      <c r="H440" s="0" t="n">
        <v>3</v>
      </c>
      <c r="I440" s="0" t="n">
        <v>12</v>
      </c>
    </row>
    <row collapsed="false" customFormat="false" customHeight="true" hidden="false" ht="13.3" outlineLevel="0" r="441">
      <c r="A441" s="0" t="n">
        <v>440</v>
      </c>
      <c r="B441" s="0" t="str">
        <f aca="false">"V_"&amp;C441</f>
        <v>V_20</v>
      </c>
      <c r="C441" s="0" t="n">
        <f aca="false">manual_input!W32</f>
        <v>20</v>
      </c>
      <c r="D441" s="0" t="n">
        <v>10</v>
      </c>
      <c r="E441" s="0" t="n">
        <v>44</v>
      </c>
      <c r="F441" s="0" t="n">
        <v>4</v>
      </c>
      <c r="G441" s="0" t="n">
        <f aca="false">C441</f>
        <v>20</v>
      </c>
      <c r="H441" s="0" t="n">
        <v>3</v>
      </c>
      <c r="I441" s="0" t="n">
        <v>12</v>
      </c>
    </row>
    <row collapsed="false" customFormat="false" customHeight="true" hidden="false" ht="13.3" outlineLevel="0" r="442">
      <c r="A442" s="0" t="n">
        <v>441</v>
      </c>
      <c r="B442" s="0" t="str">
        <f aca="false">"V_"&amp;C442</f>
        <v>V_30</v>
      </c>
      <c r="C442" s="0" t="n">
        <f aca="false">manual_input!X23</f>
        <v>30</v>
      </c>
      <c r="D442" s="0" t="n">
        <v>1</v>
      </c>
      <c r="E442" s="0" t="n">
        <v>45</v>
      </c>
      <c r="F442" s="0" t="n">
        <v>4</v>
      </c>
      <c r="G442" s="0" t="n">
        <f aca="false">C442</f>
        <v>30</v>
      </c>
      <c r="H442" s="0" t="n">
        <v>1</v>
      </c>
      <c r="I442" s="0" t="n">
        <v>10</v>
      </c>
    </row>
    <row collapsed="false" customFormat="false" customHeight="true" hidden="false" ht="13.3" outlineLevel="0" r="443">
      <c r="A443" s="0" t="n">
        <v>442</v>
      </c>
      <c r="B443" s="0" t="str">
        <f aca="false">"V_"&amp;C443</f>
        <v>V_11</v>
      </c>
      <c r="C443" s="0" t="n">
        <f aca="false">manual_input!X24</f>
        <v>11</v>
      </c>
      <c r="D443" s="0" t="n">
        <v>2</v>
      </c>
      <c r="E443" s="0" t="n">
        <v>45</v>
      </c>
      <c r="F443" s="0" t="n">
        <v>4</v>
      </c>
      <c r="G443" s="0" t="n">
        <f aca="false">C443</f>
        <v>11</v>
      </c>
      <c r="H443" s="0" t="n">
        <v>1</v>
      </c>
      <c r="I443" s="0" t="n">
        <v>10</v>
      </c>
    </row>
    <row collapsed="false" customFormat="false" customHeight="true" hidden="false" ht="13.3" outlineLevel="0" r="444">
      <c r="A444" s="0" t="n">
        <v>443</v>
      </c>
      <c r="B444" s="0" t="str">
        <f aca="false">"V_"&amp;C444</f>
        <v>V_54</v>
      </c>
      <c r="C444" s="0" t="n">
        <f aca="false">manual_input!X25</f>
        <v>54</v>
      </c>
      <c r="D444" s="0" t="n">
        <v>3</v>
      </c>
      <c r="E444" s="0" t="n">
        <v>45</v>
      </c>
      <c r="F444" s="0" t="n">
        <v>4</v>
      </c>
      <c r="G444" s="0" t="n">
        <f aca="false">C444</f>
        <v>54</v>
      </c>
      <c r="H444" s="0" t="n">
        <v>1</v>
      </c>
      <c r="I444" s="0" t="n">
        <v>10</v>
      </c>
    </row>
    <row collapsed="false" customFormat="false" customHeight="true" hidden="false" ht="13.3" outlineLevel="0" r="445">
      <c r="A445" s="0" t="n">
        <v>444</v>
      </c>
      <c r="B445" s="0" t="str">
        <f aca="false">"V_"&amp;C445</f>
        <v>V_17</v>
      </c>
      <c r="C445" s="0" t="n">
        <f aca="false">manual_input!X26</f>
        <v>17</v>
      </c>
      <c r="D445" s="0" t="n">
        <v>4</v>
      </c>
      <c r="E445" s="0" t="n">
        <v>45</v>
      </c>
      <c r="F445" s="0" t="n">
        <v>4</v>
      </c>
      <c r="G445" s="0" t="n">
        <f aca="false">C445</f>
        <v>17</v>
      </c>
      <c r="H445" s="0" t="n">
        <v>2</v>
      </c>
      <c r="I445" s="0" t="n">
        <v>11</v>
      </c>
    </row>
    <row collapsed="false" customFormat="false" customHeight="true" hidden="false" ht="13.3" outlineLevel="0" r="446">
      <c r="A446" s="0" t="n">
        <v>445</v>
      </c>
      <c r="B446" s="0" t="str">
        <f aca="false">"V_"&amp;C446</f>
        <v>V_13</v>
      </c>
      <c r="C446" s="0" t="n">
        <f aca="false">manual_input!X27</f>
        <v>13</v>
      </c>
      <c r="D446" s="0" t="n">
        <v>5</v>
      </c>
      <c r="E446" s="0" t="n">
        <v>45</v>
      </c>
      <c r="F446" s="0" t="n">
        <v>4</v>
      </c>
      <c r="G446" s="0" t="n">
        <f aca="false">C446</f>
        <v>13</v>
      </c>
      <c r="H446" s="0" t="n">
        <v>2</v>
      </c>
      <c r="I446" s="0" t="n">
        <v>11</v>
      </c>
    </row>
    <row collapsed="false" customFormat="false" customHeight="true" hidden="false" ht="13.3" outlineLevel="0" r="447">
      <c r="A447" s="0" t="n">
        <v>446</v>
      </c>
      <c r="B447" s="0" t="str">
        <f aca="false">"V_"&amp;C447</f>
        <v>V_56</v>
      </c>
      <c r="C447" s="0" t="n">
        <f aca="false">manual_input!X28</f>
        <v>56</v>
      </c>
      <c r="D447" s="0" t="n">
        <v>6</v>
      </c>
      <c r="E447" s="0" t="n">
        <v>45</v>
      </c>
      <c r="F447" s="0" t="n">
        <v>4</v>
      </c>
      <c r="G447" s="0" t="n">
        <f aca="false">C447</f>
        <v>56</v>
      </c>
      <c r="H447" s="0" t="n">
        <v>2</v>
      </c>
      <c r="I447" s="0" t="n">
        <v>11</v>
      </c>
    </row>
    <row collapsed="false" customFormat="false" customHeight="true" hidden="false" ht="13.3" outlineLevel="0" r="448">
      <c r="A448" s="0" t="n">
        <v>447</v>
      </c>
      <c r="B448" s="0" t="str">
        <f aca="false">"V_"&amp;C448</f>
        <v>V_94</v>
      </c>
      <c r="C448" s="0" t="n">
        <f aca="false">manual_input!X29</f>
        <v>94</v>
      </c>
      <c r="D448" s="0" t="n">
        <v>7</v>
      </c>
      <c r="E448" s="0" t="n">
        <v>45</v>
      </c>
      <c r="F448" s="0" t="n">
        <v>4</v>
      </c>
      <c r="G448" s="0" t="n">
        <f aca="false">C448</f>
        <v>94</v>
      </c>
      <c r="H448" s="0" t="n">
        <v>2</v>
      </c>
      <c r="I448" s="0" t="n">
        <v>11</v>
      </c>
    </row>
    <row collapsed="false" customFormat="false" customHeight="true" hidden="false" ht="13.3" outlineLevel="0" r="449">
      <c r="A449" s="0" t="n">
        <v>448</v>
      </c>
      <c r="B449" s="0" t="str">
        <f aca="false">"V_"&amp;C449</f>
        <v>V_43</v>
      </c>
      <c r="C449" s="0" t="n">
        <f aca="false">manual_input!X30</f>
        <v>43</v>
      </c>
      <c r="D449" s="0" t="n">
        <v>8</v>
      </c>
      <c r="E449" s="0" t="n">
        <v>45</v>
      </c>
      <c r="F449" s="0" t="n">
        <v>4</v>
      </c>
      <c r="G449" s="0" t="n">
        <f aca="false">C449</f>
        <v>43</v>
      </c>
      <c r="H449" s="0" t="n">
        <v>3</v>
      </c>
      <c r="I449" s="0" t="n">
        <v>12</v>
      </c>
    </row>
    <row collapsed="false" customFormat="false" customHeight="true" hidden="false" ht="13.3" outlineLevel="0" r="450">
      <c r="A450" s="0" t="n">
        <v>449</v>
      </c>
      <c r="B450" s="0" t="str">
        <f aca="false">"V_"&amp;C450</f>
        <v>V_110</v>
      </c>
      <c r="C450" s="0" t="n">
        <f aca="false">manual_input!X31</f>
        <v>110</v>
      </c>
      <c r="D450" s="0" t="n">
        <v>9</v>
      </c>
      <c r="E450" s="0" t="n">
        <v>45</v>
      </c>
      <c r="F450" s="0" t="n">
        <v>4</v>
      </c>
      <c r="G450" s="0" t="n">
        <f aca="false">C450</f>
        <v>110</v>
      </c>
      <c r="H450" s="0" t="n">
        <v>3</v>
      </c>
      <c r="I450" s="0" t="n">
        <v>12</v>
      </c>
    </row>
    <row collapsed="false" customFormat="false" customHeight="true" hidden="false" ht="13.3" outlineLevel="0" r="451">
      <c r="A451" s="0" t="n">
        <v>450</v>
      </c>
      <c r="B451" s="0" t="str">
        <f aca="false">"V_"&amp;C451</f>
        <v>V_104</v>
      </c>
      <c r="C451" s="0" t="n">
        <f aca="false">manual_input!X32</f>
        <v>104</v>
      </c>
      <c r="D451" s="0" t="n">
        <v>10</v>
      </c>
      <c r="E451" s="0" t="n">
        <v>45</v>
      </c>
      <c r="F451" s="0" t="n">
        <v>4</v>
      </c>
      <c r="G451" s="0" t="n">
        <f aca="false">C451</f>
        <v>104</v>
      </c>
      <c r="H451" s="0" t="n">
        <v>3</v>
      </c>
      <c r="I451" s="0" t="n">
        <v>12</v>
      </c>
    </row>
    <row collapsed="false" customFormat="false" customHeight="true" hidden="false" ht="13.3" outlineLevel="0" r="452">
      <c r="A452" s="0" t="n">
        <v>451</v>
      </c>
      <c r="B452" s="0" t="str">
        <f aca="false">"V_"&amp;C452</f>
        <v>V_74</v>
      </c>
      <c r="C452" s="0" t="n">
        <f aca="false">manual_input!Y23</f>
        <v>74</v>
      </c>
      <c r="D452" s="0" t="n">
        <v>1</v>
      </c>
      <c r="E452" s="0" t="n">
        <v>46</v>
      </c>
      <c r="F452" s="0" t="n">
        <v>4</v>
      </c>
      <c r="G452" s="0" t="n">
        <f aca="false">C452</f>
        <v>74</v>
      </c>
      <c r="H452" s="0" t="n">
        <v>1</v>
      </c>
      <c r="I452" s="0" t="n">
        <v>10</v>
      </c>
    </row>
    <row collapsed="false" customFormat="false" customHeight="true" hidden="false" ht="13.3" outlineLevel="0" r="453">
      <c r="A453" s="0" t="n">
        <v>452</v>
      </c>
      <c r="B453" s="0" t="str">
        <f aca="false">"V_"&amp;C453</f>
        <v>V_88</v>
      </c>
      <c r="C453" s="0" t="n">
        <f aca="false">manual_input!Y24</f>
        <v>88</v>
      </c>
      <c r="D453" s="0" t="n">
        <v>2</v>
      </c>
      <c r="E453" s="0" t="n">
        <v>46</v>
      </c>
      <c r="F453" s="0" t="n">
        <v>4</v>
      </c>
      <c r="G453" s="0" t="n">
        <f aca="false">C453</f>
        <v>88</v>
      </c>
      <c r="H453" s="0" t="n">
        <v>1</v>
      </c>
      <c r="I453" s="0" t="n">
        <v>10</v>
      </c>
    </row>
    <row collapsed="false" customFormat="false" customHeight="true" hidden="false" ht="13.3" outlineLevel="0" r="454">
      <c r="A454" s="0" t="n">
        <v>453</v>
      </c>
      <c r="B454" s="0" t="str">
        <f aca="false">"V_"&amp;C454</f>
        <v>V_52</v>
      </c>
      <c r="C454" s="0" t="n">
        <f aca="false">manual_input!Y25</f>
        <v>52</v>
      </c>
      <c r="D454" s="0" t="n">
        <v>3</v>
      </c>
      <c r="E454" s="0" t="n">
        <v>46</v>
      </c>
      <c r="F454" s="0" t="n">
        <v>4</v>
      </c>
      <c r="G454" s="0" t="n">
        <f aca="false">C454</f>
        <v>52</v>
      </c>
      <c r="H454" s="0" t="n">
        <v>1</v>
      </c>
      <c r="I454" s="0" t="n">
        <v>10</v>
      </c>
    </row>
    <row collapsed="false" customFormat="false" customHeight="true" hidden="false" ht="13.3" outlineLevel="0" r="455">
      <c r="A455" s="0" t="n">
        <v>454</v>
      </c>
      <c r="B455" s="0" t="str">
        <f aca="false">"V_"&amp;C455</f>
        <v>V_92</v>
      </c>
      <c r="C455" s="0" t="n">
        <f aca="false">manual_input!Y26</f>
        <v>92</v>
      </c>
      <c r="D455" s="0" t="n">
        <v>4</v>
      </c>
      <c r="E455" s="0" t="n">
        <v>46</v>
      </c>
      <c r="F455" s="0" t="n">
        <v>4</v>
      </c>
      <c r="G455" s="0" t="n">
        <f aca="false">C455</f>
        <v>92</v>
      </c>
      <c r="H455" s="0" t="n">
        <v>2</v>
      </c>
      <c r="I455" s="0" t="n">
        <v>11</v>
      </c>
    </row>
    <row collapsed="false" customFormat="false" customHeight="true" hidden="false" ht="13.3" outlineLevel="0" r="456">
      <c r="A456" s="0" t="n">
        <v>455</v>
      </c>
      <c r="B456" s="0" t="str">
        <f aca="false">"V_"&amp;C456</f>
        <v>V_72</v>
      </c>
      <c r="C456" s="0" t="n">
        <f aca="false">manual_input!Y27</f>
        <v>72</v>
      </c>
      <c r="D456" s="0" t="n">
        <v>5</v>
      </c>
      <c r="E456" s="0" t="n">
        <v>46</v>
      </c>
      <c r="F456" s="0" t="n">
        <v>4</v>
      </c>
      <c r="G456" s="0" t="n">
        <f aca="false">C456</f>
        <v>72</v>
      </c>
      <c r="H456" s="0" t="n">
        <v>2</v>
      </c>
      <c r="I456" s="0" t="n">
        <v>11</v>
      </c>
    </row>
    <row collapsed="false" customFormat="false" customHeight="true" hidden="false" ht="13.3" outlineLevel="0" r="457">
      <c r="A457" s="0" t="n">
        <v>456</v>
      </c>
      <c r="B457" s="0" t="str">
        <f aca="false">"V_"&amp;C457</f>
        <v>V_27</v>
      </c>
      <c r="C457" s="0" t="n">
        <f aca="false">manual_input!Y28</f>
        <v>27</v>
      </c>
      <c r="D457" s="0" t="n">
        <v>6</v>
      </c>
      <c r="E457" s="0" t="n">
        <v>46</v>
      </c>
      <c r="F457" s="0" t="n">
        <v>4</v>
      </c>
      <c r="G457" s="0" t="n">
        <f aca="false">C457</f>
        <v>27</v>
      </c>
      <c r="H457" s="0" t="n">
        <v>2</v>
      </c>
      <c r="I457" s="0" t="n">
        <v>11</v>
      </c>
    </row>
    <row collapsed="false" customFormat="false" customHeight="true" hidden="false" ht="13.3" outlineLevel="0" r="458">
      <c r="A458" s="0" t="n">
        <v>457</v>
      </c>
      <c r="B458" s="0" t="str">
        <f aca="false">"V_"&amp;C458</f>
        <v>V_62</v>
      </c>
      <c r="C458" s="0" t="n">
        <f aca="false">manual_input!Y29</f>
        <v>62</v>
      </c>
      <c r="D458" s="0" t="n">
        <v>7</v>
      </c>
      <c r="E458" s="0" t="n">
        <v>46</v>
      </c>
      <c r="F458" s="0" t="n">
        <v>4</v>
      </c>
      <c r="G458" s="0" t="n">
        <f aca="false">C458</f>
        <v>62</v>
      </c>
      <c r="H458" s="0" t="n">
        <v>2</v>
      </c>
      <c r="I458" s="0" t="n">
        <v>11</v>
      </c>
    </row>
    <row collapsed="false" customFormat="false" customHeight="true" hidden="false" ht="13.3" outlineLevel="0" r="459">
      <c r="A459" s="0" t="n">
        <v>458</v>
      </c>
      <c r="B459" s="0" t="str">
        <f aca="false">"V_"&amp;C459</f>
        <v>V_101</v>
      </c>
      <c r="C459" s="0" t="n">
        <f aca="false">manual_input!Y30</f>
        <v>101</v>
      </c>
      <c r="D459" s="0" t="n">
        <v>8</v>
      </c>
      <c r="E459" s="0" t="n">
        <v>46</v>
      </c>
      <c r="F459" s="0" t="n">
        <v>4</v>
      </c>
      <c r="G459" s="0" t="n">
        <f aca="false">C459</f>
        <v>101</v>
      </c>
      <c r="H459" s="0" t="n">
        <v>3</v>
      </c>
      <c r="I459" s="0" t="n">
        <v>12</v>
      </c>
    </row>
    <row collapsed="false" customFormat="false" customHeight="true" hidden="false" ht="13.3" outlineLevel="0" r="460">
      <c r="A460" s="0" t="n">
        <v>459</v>
      </c>
      <c r="B460" s="0" t="str">
        <f aca="false">"V_"&amp;C460</f>
        <v>V_2</v>
      </c>
      <c r="C460" s="0" t="n">
        <f aca="false">manual_input!Y31</f>
        <v>2</v>
      </c>
      <c r="D460" s="0" t="n">
        <v>9</v>
      </c>
      <c r="E460" s="0" t="n">
        <v>46</v>
      </c>
      <c r="F460" s="0" t="n">
        <v>4</v>
      </c>
      <c r="G460" s="0" t="n">
        <f aca="false">C460</f>
        <v>2</v>
      </c>
      <c r="H460" s="0" t="n">
        <v>3</v>
      </c>
      <c r="I460" s="0" t="n">
        <v>12</v>
      </c>
    </row>
    <row collapsed="false" customFormat="false" customHeight="true" hidden="false" ht="13.3" outlineLevel="0" r="461">
      <c r="A461" s="0" t="n">
        <v>460</v>
      </c>
      <c r="B461" s="0" t="str">
        <f aca="false">"V_"&amp;C461</f>
        <v>V_57</v>
      </c>
      <c r="C461" s="0" t="n">
        <f aca="false">manual_input!Y32</f>
        <v>57</v>
      </c>
      <c r="D461" s="0" t="n">
        <v>10</v>
      </c>
      <c r="E461" s="0" t="n">
        <v>46</v>
      </c>
      <c r="F461" s="0" t="n">
        <v>4</v>
      </c>
      <c r="G461" s="0" t="n">
        <f aca="false">C461</f>
        <v>57</v>
      </c>
      <c r="H461" s="0" t="n">
        <v>3</v>
      </c>
      <c r="I461" s="0" t="n">
        <v>12</v>
      </c>
    </row>
    <row collapsed="false" customFormat="false" customHeight="true" hidden="false" ht="13.3" outlineLevel="0" r="462">
      <c r="A462" s="0" t="n">
        <v>461</v>
      </c>
      <c r="B462" s="0" t="str">
        <f aca="false">"V_"&amp;C462</f>
        <v>V_14</v>
      </c>
      <c r="C462" s="0" t="n">
        <f aca="false">manual_input!Z23</f>
        <v>14</v>
      </c>
      <c r="D462" s="0" t="n">
        <v>1</v>
      </c>
      <c r="E462" s="0" t="n">
        <v>47</v>
      </c>
      <c r="F462" s="0" t="n">
        <v>4</v>
      </c>
      <c r="G462" s="0" t="n">
        <f aca="false">C462</f>
        <v>14</v>
      </c>
      <c r="H462" s="0" t="n">
        <v>1</v>
      </c>
      <c r="I462" s="0" t="n">
        <v>10</v>
      </c>
    </row>
    <row collapsed="false" customFormat="false" customHeight="true" hidden="false" ht="13.3" outlineLevel="0" r="463">
      <c r="A463" s="0" t="n">
        <v>462</v>
      </c>
      <c r="B463" s="0" t="str">
        <f aca="false">"V_"&amp;C463</f>
        <v>V_31</v>
      </c>
      <c r="C463" s="0" t="n">
        <f aca="false">manual_input!Z24</f>
        <v>31</v>
      </c>
      <c r="D463" s="0" t="n">
        <v>2</v>
      </c>
      <c r="E463" s="0" t="n">
        <v>47</v>
      </c>
      <c r="F463" s="0" t="n">
        <v>4</v>
      </c>
      <c r="G463" s="0" t="n">
        <f aca="false">C463</f>
        <v>31</v>
      </c>
      <c r="H463" s="0" t="n">
        <v>1</v>
      </c>
      <c r="I463" s="0" t="n">
        <v>10</v>
      </c>
    </row>
    <row collapsed="false" customFormat="false" customHeight="true" hidden="false" ht="13.3" outlineLevel="0" r="464">
      <c r="A464" s="0" t="n">
        <v>463</v>
      </c>
      <c r="B464" s="0" t="str">
        <f aca="false">"V_"&amp;C464</f>
        <v>V_69</v>
      </c>
      <c r="C464" s="0" t="n">
        <f aca="false">manual_input!Z25</f>
        <v>69</v>
      </c>
      <c r="D464" s="0" t="n">
        <v>3</v>
      </c>
      <c r="E464" s="0" t="n">
        <v>47</v>
      </c>
      <c r="F464" s="0" t="n">
        <v>4</v>
      </c>
      <c r="G464" s="0" t="n">
        <f aca="false">C464</f>
        <v>69</v>
      </c>
      <c r="H464" s="0" t="n">
        <v>1</v>
      </c>
      <c r="I464" s="0" t="n">
        <v>10</v>
      </c>
    </row>
    <row collapsed="false" customFormat="false" customHeight="true" hidden="false" ht="13.3" outlineLevel="0" r="465">
      <c r="A465" s="0" t="n">
        <v>464</v>
      </c>
      <c r="B465" s="0" t="str">
        <f aca="false">"V_"&amp;C465</f>
        <v>V_110</v>
      </c>
      <c r="C465" s="0" t="n">
        <f aca="false">manual_input!Z26</f>
        <v>110</v>
      </c>
      <c r="D465" s="0" t="n">
        <v>4</v>
      </c>
      <c r="E465" s="0" t="n">
        <v>47</v>
      </c>
      <c r="F465" s="0" t="n">
        <v>4</v>
      </c>
      <c r="G465" s="0" t="n">
        <f aca="false">C465</f>
        <v>110</v>
      </c>
      <c r="H465" s="0" t="n">
        <v>2</v>
      </c>
      <c r="I465" s="0" t="n">
        <v>11</v>
      </c>
    </row>
    <row collapsed="false" customFormat="false" customHeight="true" hidden="false" ht="13.3" outlineLevel="0" r="466">
      <c r="A466" s="0" t="n">
        <v>465</v>
      </c>
      <c r="B466" s="0" t="str">
        <f aca="false">"V_"&amp;C466</f>
        <v>V_109</v>
      </c>
      <c r="C466" s="0" t="n">
        <f aca="false">manual_input!Z27</f>
        <v>109</v>
      </c>
      <c r="D466" s="0" t="n">
        <v>5</v>
      </c>
      <c r="E466" s="0" t="n">
        <v>47</v>
      </c>
      <c r="F466" s="0" t="n">
        <v>4</v>
      </c>
      <c r="G466" s="0" t="n">
        <f aca="false">C466</f>
        <v>109</v>
      </c>
      <c r="H466" s="0" t="n">
        <v>2</v>
      </c>
      <c r="I466" s="0" t="n">
        <v>11</v>
      </c>
    </row>
    <row collapsed="false" customFormat="false" customHeight="true" hidden="false" ht="13.3" outlineLevel="0" r="467">
      <c r="A467" s="0" t="n">
        <v>466</v>
      </c>
      <c r="B467" s="0" t="str">
        <f aca="false">"V_"&amp;C467</f>
        <v>V_48</v>
      </c>
      <c r="C467" s="0" t="n">
        <f aca="false">manual_input!Z28</f>
        <v>48</v>
      </c>
      <c r="D467" s="0" t="n">
        <v>6</v>
      </c>
      <c r="E467" s="0" t="n">
        <v>47</v>
      </c>
      <c r="F467" s="0" t="n">
        <v>4</v>
      </c>
      <c r="G467" s="0" t="n">
        <f aca="false">C467</f>
        <v>48</v>
      </c>
      <c r="H467" s="0" t="n">
        <v>2</v>
      </c>
      <c r="I467" s="0" t="n">
        <v>11</v>
      </c>
    </row>
    <row collapsed="false" customFormat="false" customHeight="true" hidden="false" ht="13.3" outlineLevel="0" r="468">
      <c r="A468" s="0" t="n">
        <v>467</v>
      </c>
      <c r="B468" s="0" t="str">
        <f aca="false">"V_"&amp;C468</f>
        <v>V_42</v>
      </c>
      <c r="C468" s="0" t="n">
        <f aca="false">manual_input!Z29</f>
        <v>42</v>
      </c>
      <c r="D468" s="0" t="n">
        <v>7</v>
      </c>
      <c r="E468" s="0" t="n">
        <v>47</v>
      </c>
      <c r="F468" s="0" t="n">
        <v>4</v>
      </c>
      <c r="G468" s="0" t="n">
        <f aca="false">C468</f>
        <v>42</v>
      </c>
      <c r="H468" s="0" t="n">
        <v>2</v>
      </c>
      <c r="I468" s="0" t="n">
        <v>11</v>
      </c>
    </row>
    <row collapsed="false" customFormat="false" customHeight="true" hidden="false" ht="13.3" outlineLevel="0" r="469">
      <c r="A469" s="0" t="n">
        <v>468</v>
      </c>
      <c r="B469" s="0" t="str">
        <f aca="false">"V_"&amp;C469</f>
        <v>V_89</v>
      </c>
      <c r="C469" s="0" t="n">
        <f aca="false">manual_input!Z30</f>
        <v>89</v>
      </c>
      <c r="D469" s="0" t="n">
        <v>8</v>
      </c>
      <c r="E469" s="0" t="n">
        <v>47</v>
      </c>
      <c r="F469" s="0" t="n">
        <v>4</v>
      </c>
      <c r="G469" s="0" t="n">
        <f aca="false">C469</f>
        <v>89</v>
      </c>
      <c r="H469" s="0" t="n">
        <v>3</v>
      </c>
      <c r="I469" s="0" t="n">
        <v>12</v>
      </c>
    </row>
    <row collapsed="false" customFormat="false" customHeight="true" hidden="false" ht="13.3" outlineLevel="0" r="470">
      <c r="A470" s="0" t="n">
        <v>469</v>
      </c>
      <c r="B470" s="0" t="str">
        <f aca="false">"V_"&amp;C470</f>
        <v>V_7</v>
      </c>
      <c r="C470" s="0" t="n">
        <f aca="false">manual_input!Z31</f>
        <v>7</v>
      </c>
      <c r="D470" s="0" t="n">
        <v>9</v>
      </c>
      <c r="E470" s="0" t="n">
        <v>47</v>
      </c>
      <c r="F470" s="0" t="n">
        <v>4</v>
      </c>
      <c r="G470" s="0" t="n">
        <f aca="false">C470</f>
        <v>7</v>
      </c>
      <c r="H470" s="0" t="n">
        <v>3</v>
      </c>
      <c r="I470" s="0" t="n">
        <v>12</v>
      </c>
    </row>
    <row collapsed="false" customFormat="false" customHeight="true" hidden="false" ht="13.3" outlineLevel="0" r="471">
      <c r="A471" s="0" t="n">
        <v>470</v>
      </c>
      <c r="B471" s="0" t="str">
        <f aca="false">"V_"&amp;C471</f>
        <v>V_47</v>
      </c>
      <c r="C471" s="0" t="n">
        <f aca="false">manual_input!Z32</f>
        <v>47</v>
      </c>
      <c r="D471" s="0" t="n">
        <v>10</v>
      </c>
      <c r="E471" s="0" t="n">
        <v>47</v>
      </c>
      <c r="F471" s="0" t="n">
        <v>4</v>
      </c>
      <c r="G471" s="0" t="n">
        <f aca="false">C471</f>
        <v>47</v>
      </c>
      <c r="H471" s="0" t="n">
        <v>3</v>
      </c>
      <c r="I471" s="0" t="n">
        <v>12</v>
      </c>
    </row>
    <row collapsed="false" customFormat="false" customHeight="true" hidden="false" ht="13.3" outlineLevel="0" r="472">
      <c r="A472" s="0" t="n">
        <v>471</v>
      </c>
      <c r="B472" s="0" t="str">
        <f aca="false">"V_"&amp;C472</f>
        <v>V_40</v>
      </c>
      <c r="C472" s="0" t="n">
        <f aca="false">manual_input!AA23</f>
        <v>40</v>
      </c>
      <c r="D472" s="0" t="n">
        <v>1</v>
      </c>
      <c r="E472" s="0" t="n">
        <v>48</v>
      </c>
      <c r="F472" s="0" t="n">
        <v>4</v>
      </c>
      <c r="G472" s="0" t="n">
        <f aca="false">C472</f>
        <v>40</v>
      </c>
      <c r="H472" s="0" t="n">
        <v>1</v>
      </c>
      <c r="I472" s="0" t="n">
        <v>10</v>
      </c>
    </row>
    <row collapsed="false" customFormat="false" customHeight="true" hidden="false" ht="13.3" outlineLevel="0" r="473">
      <c r="A473" s="0" t="n">
        <v>472</v>
      </c>
      <c r="B473" s="0" t="str">
        <f aca="false">"V_"&amp;C473</f>
        <v>V_71</v>
      </c>
      <c r="C473" s="0" t="n">
        <f aca="false">manual_input!AA24</f>
        <v>71</v>
      </c>
      <c r="D473" s="0" t="n">
        <v>2</v>
      </c>
      <c r="E473" s="0" t="n">
        <v>48</v>
      </c>
      <c r="F473" s="0" t="n">
        <v>4</v>
      </c>
      <c r="G473" s="0" t="n">
        <f aca="false">C473</f>
        <v>71</v>
      </c>
      <c r="H473" s="0" t="n">
        <v>1</v>
      </c>
      <c r="I473" s="0" t="n">
        <v>10</v>
      </c>
    </row>
    <row collapsed="false" customFormat="false" customHeight="true" hidden="false" ht="13.3" outlineLevel="0" r="474">
      <c r="A474" s="0" t="n">
        <v>473</v>
      </c>
      <c r="B474" s="0" t="str">
        <f aca="false">"V_"&amp;C474</f>
        <v>V_103</v>
      </c>
      <c r="C474" s="0" t="n">
        <f aca="false">manual_input!AA25</f>
        <v>103</v>
      </c>
      <c r="D474" s="0" t="n">
        <v>3</v>
      </c>
      <c r="E474" s="0" t="n">
        <v>48</v>
      </c>
      <c r="F474" s="0" t="n">
        <v>4</v>
      </c>
      <c r="G474" s="0" t="n">
        <f aca="false">C474</f>
        <v>103</v>
      </c>
      <c r="H474" s="0" t="n">
        <v>1</v>
      </c>
      <c r="I474" s="0" t="n">
        <v>10</v>
      </c>
    </row>
    <row collapsed="false" customFormat="false" customHeight="true" hidden="false" ht="13.3" outlineLevel="0" r="475">
      <c r="A475" s="0" t="n">
        <v>474</v>
      </c>
      <c r="B475" s="0" t="str">
        <f aca="false">"V_"&amp;C475</f>
        <v>V_97</v>
      </c>
      <c r="C475" s="0" t="n">
        <f aca="false">manual_input!AA26</f>
        <v>97</v>
      </c>
      <c r="D475" s="0" t="n">
        <v>4</v>
      </c>
      <c r="E475" s="0" t="n">
        <v>48</v>
      </c>
      <c r="F475" s="0" t="n">
        <v>4</v>
      </c>
      <c r="G475" s="0" t="n">
        <f aca="false">C475</f>
        <v>97</v>
      </c>
      <c r="H475" s="0" t="n">
        <v>2</v>
      </c>
      <c r="I475" s="0" t="n">
        <v>11</v>
      </c>
    </row>
    <row collapsed="false" customFormat="false" customHeight="true" hidden="false" ht="13.3" outlineLevel="0" r="476">
      <c r="A476" s="0" t="n">
        <v>475</v>
      </c>
      <c r="B476" s="0" t="str">
        <f aca="false">"V_"&amp;C476</f>
        <v>V_32</v>
      </c>
      <c r="C476" s="0" t="n">
        <f aca="false">manual_input!AA27</f>
        <v>32</v>
      </c>
      <c r="D476" s="0" t="n">
        <v>5</v>
      </c>
      <c r="E476" s="0" t="n">
        <v>48</v>
      </c>
      <c r="F476" s="0" t="n">
        <v>4</v>
      </c>
      <c r="G476" s="0" t="n">
        <f aca="false">C476</f>
        <v>32</v>
      </c>
      <c r="H476" s="0" t="n">
        <v>2</v>
      </c>
      <c r="I476" s="0" t="n">
        <v>11</v>
      </c>
    </row>
    <row collapsed="false" customFormat="false" customHeight="true" hidden="false" ht="13.3" outlineLevel="0" r="477">
      <c r="A477" s="0" t="n">
        <v>476</v>
      </c>
      <c r="B477" s="0" t="str">
        <f aca="false">"V_"&amp;C477</f>
        <v>V_106</v>
      </c>
      <c r="C477" s="0" t="n">
        <f aca="false">manual_input!AA28</f>
        <v>106</v>
      </c>
      <c r="D477" s="0" t="n">
        <v>6</v>
      </c>
      <c r="E477" s="0" t="n">
        <v>48</v>
      </c>
      <c r="F477" s="0" t="n">
        <v>4</v>
      </c>
      <c r="G477" s="0" t="n">
        <f aca="false">C477</f>
        <v>106</v>
      </c>
      <c r="H477" s="0" t="n">
        <v>2</v>
      </c>
      <c r="I477" s="0" t="n">
        <v>11</v>
      </c>
    </row>
    <row collapsed="false" customFormat="false" customHeight="true" hidden="false" ht="13.3" outlineLevel="0" r="478">
      <c r="A478" s="0" t="n">
        <v>477</v>
      </c>
      <c r="B478" s="0" t="str">
        <f aca="false">"V_"&amp;C478</f>
        <v>V_59</v>
      </c>
      <c r="C478" s="0" t="n">
        <f aca="false">manual_input!AA29</f>
        <v>59</v>
      </c>
      <c r="D478" s="0" t="n">
        <v>7</v>
      </c>
      <c r="E478" s="0" t="n">
        <v>48</v>
      </c>
      <c r="F478" s="0" t="n">
        <v>4</v>
      </c>
      <c r="G478" s="0" t="n">
        <f aca="false">C478</f>
        <v>59</v>
      </c>
      <c r="H478" s="0" t="n">
        <v>2</v>
      </c>
      <c r="I478" s="0" t="n">
        <v>11</v>
      </c>
    </row>
    <row collapsed="false" customFormat="false" customHeight="true" hidden="false" ht="13.3" outlineLevel="0" r="479">
      <c r="A479" s="0" t="n">
        <v>478</v>
      </c>
      <c r="B479" s="0" t="str">
        <f aca="false">"V_"&amp;C479</f>
        <v>V_24</v>
      </c>
      <c r="C479" s="0" t="n">
        <f aca="false">manual_input!AA30</f>
        <v>24</v>
      </c>
      <c r="D479" s="0" t="n">
        <v>8</v>
      </c>
      <c r="E479" s="0" t="n">
        <v>48</v>
      </c>
      <c r="F479" s="0" t="n">
        <v>4</v>
      </c>
      <c r="G479" s="0" t="n">
        <f aca="false">C479</f>
        <v>24</v>
      </c>
      <c r="H479" s="0" t="n">
        <v>3</v>
      </c>
      <c r="I479" s="0" t="n">
        <v>12</v>
      </c>
    </row>
    <row collapsed="false" customFormat="false" customHeight="true" hidden="false" ht="13.3" outlineLevel="0" r="480">
      <c r="A480" s="0" t="n">
        <v>479</v>
      </c>
      <c r="B480" s="0" t="str">
        <f aca="false">"V_"&amp;C480</f>
        <v>V_109</v>
      </c>
      <c r="C480" s="0" t="n">
        <f aca="false">manual_input!AA31</f>
        <v>109</v>
      </c>
      <c r="D480" s="0" t="n">
        <v>9</v>
      </c>
      <c r="E480" s="0" t="n">
        <v>48</v>
      </c>
      <c r="F480" s="0" t="n">
        <v>4</v>
      </c>
      <c r="G480" s="0" t="n">
        <f aca="false">C480</f>
        <v>109</v>
      </c>
      <c r="H480" s="0" t="n">
        <v>3</v>
      </c>
      <c r="I480" s="0" t="n">
        <v>12</v>
      </c>
    </row>
    <row collapsed="false" customFormat="false" customHeight="true" hidden="false" ht="13.3" outlineLevel="0" r="481">
      <c r="A481" s="0" t="n">
        <v>480</v>
      </c>
      <c r="B481" s="0" t="str">
        <f aca="false">"V_"&amp;C481</f>
        <v>V_1</v>
      </c>
      <c r="C481" s="0" t="n">
        <f aca="false">manual_input!AA32</f>
        <v>1</v>
      </c>
      <c r="D481" s="0" t="n">
        <v>10</v>
      </c>
      <c r="E481" s="0" t="n">
        <v>48</v>
      </c>
      <c r="F481" s="0" t="n">
        <v>4</v>
      </c>
      <c r="G481" s="0" t="n">
        <f aca="false">C481</f>
        <v>1</v>
      </c>
      <c r="H481" s="0" t="n">
        <v>3</v>
      </c>
      <c r="I481" s="0" t="n">
        <v>12</v>
      </c>
    </row>
    <row collapsed="false" customFormat="false" customHeight="true" hidden="false" ht="13.3" outlineLevel="0" r="482">
      <c r="A482" s="0" t="n">
        <v>481</v>
      </c>
      <c r="B482" s="0" t="str">
        <f aca="false">"V_"&amp;C482</f>
        <v>V_85</v>
      </c>
      <c r="C482" s="0" t="n">
        <f aca="false">manual_input!C41</f>
        <v>85</v>
      </c>
      <c r="D482" s="0" t="n">
        <v>1</v>
      </c>
      <c r="E482" s="0" t="n">
        <v>49</v>
      </c>
      <c r="F482" s="0" t="n">
        <v>5</v>
      </c>
      <c r="G482" s="0" t="n">
        <f aca="false">C482</f>
        <v>85</v>
      </c>
      <c r="H482" s="0" t="n">
        <v>1</v>
      </c>
      <c r="I482" s="0" t="n">
        <v>13</v>
      </c>
    </row>
    <row collapsed="false" customFormat="false" customHeight="true" hidden="false" ht="13.3" outlineLevel="0" r="483">
      <c r="A483" s="0" t="n">
        <v>482</v>
      </c>
      <c r="B483" s="0" t="str">
        <f aca="false">"V_"&amp;C483</f>
        <v>V_74</v>
      </c>
      <c r="C483" s="0" t="n">
        <f aca="false">manual_input!C42</f>
        <v>74</v>
      </c>
      <c r="D483" s="0" t="n">
        <v>2</v>
      </c>
      <c r="E483" s="0" t="n">
        <v>49</v>
      </c>
      <c r="F483" s="0" t="n">
        <v>5</v>
      </c>
      <c r="G483" s="0" t="n">
        <f aca="false">C483</f>
        <v>74</v>
      </c>
      <c r="H483" s="0" t="n">
        <v>1</v>
      </c>
      <c r="I483" s="0" t="n">
        <v>13</v>
      </c>
    </row>
    <row collapsed="false" customFormat="false" customHeight="true" hidden="false" ht="13.3" outlineLevel="0" r="484">
      <c r="A484" s="0" t="n">
        <v>483</v>
      </c>
      <c r="B484" s="0" t="str">
        <f aca="false">"V_"&amp;C484</f>
        <v>V_67</v>
      </c>
      <c r="C484" s="0" t="n">
        <f aca="false">manual_input!C43</f>
        <v>67</v>
      </c>
      <c r="D484" s="0" t="n">
        <v>3</v>
      </c>
      <c r="E484" s="0" t="n">
        <v>49</v>
      </c>
      <c r="F484" s="0" t="n">
        <v>5</v>
      </c>
      <c r="G484" s="0" t="n">
        <f aca="false">C484</f>
        <v>67</v>
      </c>
      <c r="H484" s="0" t="n">
        <v>1</v>
      </c>
      <c r="I484" s="0" t="n">
        <v>13</v>
      </c>
    </row>
    <row collapsed="false" customFormat="false" customHeight="true" hidden="false" ht="13.3" outlineLevel="0" r="485">
      <c r="A485" s="0" t="n">
        <v>484</v>
      </c>
      <c r="B485" s="0" t="str">
        <f aca="false">"V_"&amp;C485</f>
        <v>V_107</v>
      </c>
      <c r="C485" s="0" t="n">
        <f aca="false">manual_input!C44</f>
        <v>107</v>
      </c>
      <c r="D485" s="0" t="n">
        <v>4</v>
      </c>
      <c r="E485" s="0" t="n">
        <v>49</v>
      </c>
      <c r="F485" s="0" t="n">
        <v>5</v>
      </c>
      <c r="G485" s="0" t="n">
        <f aca="false">C485</f>
        <v>107</v>
      </c>
      <c r="H485" s="0" t="n">
        <v>2</v>
      </c>
      <c r="I485" s="0" t="n">
        <v>14</v>
      </c>
    </row>
    <row collapsed="false" customFormat="false" customHeight="true" hidden="false" ht="13.3" outlineLevel="0" r="486">
      <c r="A486" s="0" t="n">
        <v>485</v>
      </c>
      <c r="B486" s="0" t="str">
        <f aca="false">"V_"&amp;C486</f>
        <v>V_21</v>
      </c>
      <c r="C486" s="0" t="n">
        <f aca="false">manual_input!C45</f>
        <v>21</v>
      </c>
      <c r="D486" s="0" t="n">
        <v>5</v>
      </c>
      <c r="E486" s="0" t="n">
        <v>49</v>
      </c>
      <c r="F486" s="0" t="n">
        <v>5</v>
      </c>
      <c r="G486" s="0" t="n">
        <f aca="false">C486</f>
        <v>21</v>
      </c>
      <c r="H486" s="0" t="n">
        <v>2</v>
      </c>
      <c r="I486" s="0" t="n">
        <v>14</v>
      </c>
    </row>
    <row collapsed="false" customFormat="false" customHeight="true" hidden="false" ht="13.3" outlineLevel="0" r="487">
      <c r="A487" s="0" t="n">
        <v>486</v>
      </c>
      <c r="B487" s="0" t="str">
        <f aca="false">"V_"&amp;C487</f>
        <v>V_109</v>
      </c>
      <c r="C487" s="0" t="n">
        <f aca="false">manual_input!C46</f>
        <v>109</v>
      </c>
      <c r="D487" s="0" t="n">
        <v>6</v>
      </c>
      <c r="E487" s="0" t="n">
        <v>49</v>
      </c>
      <c r="F487" s="0" t="n">
        <v>5</v>
      </c>
      <c r="G487" s="0" t="n">
        <f aca="false">C487</f>
        <v>109</v>
      </c>
      <c r="H487" s="0" t="n">
        <v>2</v>
      </c>
      <c r="I487" s="0" t="n">
        <v>14</v>
      </c>
    </row>
    <row collapsed="false" customFormat="false" customHeight="true" hidden="false" ht="13.3" outlineLevel="0" r="488">
      <c r="A488" s="0" t="n">
        <v>487</v>
      </c>
      <c r="B488" s="0" t="str">
        <f aca="false">"V_"&amp;C488</f>
        <v>V_35</v>
      </c>
      <c r="C488" s="0" t="n">
        <f aca="false">manual_input!C47</f>
        <v>35</v>
      </c>
      <c r="D488" s="0" t="n">
        <v>7</v>
      </c>
      <c r="E488" s="0" t="n">
        <v>49</v>
      </c>
      <c r="F488" s="0" t="n">
        <v>5</v>
      </c>
      <c r="G488" s="0" t="n">
        <f aca="false">C488</f>
        <v>35</v>
      </c>
      <c r="H488" s="0" t="n">
        <v>2</v>
      </c>
      <c r="I488" s="0" t="n">
        <v>14</v>
      </c>
    </row>
    <row collapsed="false" customFormat="false" customHeight="true" hidden="false" ht="13.3" outlineLevel="0" r="489">
      <c r="A489" s="0" t="n">
        <v>488</v>
      </c>
      <c r="B489" s="0" t="str">
        <f aca="false">"V_"&amp;C489</f>
        <v>V_88</v>
      </c>
      <c r="C489" s="0" t="n">
        <f aca="false">manual_input!C48</f>
        <v>88</v>
      </c>
      <c r="D489" s="0" t="n">
        <v>8</v>
      </c>
      <c r="E489" s="0" t="n">
        <v>49</v>
      </c>
      <c r="F489" s="0" t="n">
        <v>5</v>
      </c>
      <c r="G489" s="0" t="n">
        <f aca="false">C489</f>
        <v>88</v>
      </c>
      <c r="H489" s="0" t="n">
        <v>3</v>
      </c>
      <c r="I489" s="0" t="n">
        <v>15</v>
      </c>
    </row>
    <row collapsed="false" customFormat="false" customHeight="true" hidden="false" ht="13.3" outlineLevel="0" r="490">
      <c r="A490" s="0" t="n">
        <v>489</v>
      </c>
      <c r="B490" s="0" t="str">
        <f aca="false">"V_"&amp;C490</f>
        <v>V_73</v>
      </c>
      <c r="C490" s="0" t="n">
        <f aca="false">manual_input!C49</f>
        <v>73</v>
      </c>
      <c r="D490" s="0" t="n">
        <v>9</v>
      </c>
      <c r="E490" s="0" t="n">
        <v>49</v>
      </c>
      <c r="F490" s="0" t="n">
        <v>5</v>
      </c>
      <c r="G490" s="0" t="n">
        <f aca="false">C490</f>
        <v>73</v>
      </c>
      <c r="H490" s="0" t="n">
        <v>3</v>
      </c>
      <c r="I490" s="0" t="n">
        <v>15</v>
      </c>
    </row>
    <row collapsed="false" customFormat="false" customHeight="true" hidden="false" ht="13.3" outlineLevel="0" r="491">
      <c r="A491" s="0" t="n">
        <v>490</v>
      </c>
      <c r="B491" s="0" t="str">
        <f aca="false">"V_"&amp;C491</f>
        <v>V_70</v>
      </c>
      <c r="C491" s="0" t="n">
        <f aca="false">manual_input!C50</f>
        <v>70</v>
      </c>
      <c r="D491" s="0" t="n">
        <v>10</v>
      </c>
      <c r="E491" s="0" t="n">
        <v>49</v>
      </c>
      <c r="F491" s="0" t="n">
        <v>5</v>
      </c>
      <c r="G491" s="0" t="n">
        <f aca="false">C491</f>
        <v>70</v>
      </c>
      <c r="H491" s="0" t="n">
        <v>3</v>
      </c>
      <c r="I491" s="0" t="n">
        <v>15</v>
      </c>
    </row>
    <row collapsed="false" customFormat="false" customHeight="true" hidden="false" ht="13.3" outlineLevel="0" r="492">
      <c r="A492" s="0" t="n">
        <v>491</v>
      </c>
      <c r="B492" s="0" t="str">
        <f aca="false">"V_"&amp;C492</f>
        <v>V_103</v>
      </c>
      <c r="C492" s="0" t="n">
        <f aca="false">manual_input!D41</f>
        <v>103</v>
      </c>
      <c r="D492" s="0" t="n">
        <v>1</v>
      </c>
      <c r="E492" s="0" t="n">
        <v>50</v>
      </c>
      <c r="F492" s="0" t="n">
        <v>5</v>
      </c>
      <c r="G492" s="0" t="n">
        <f aca="false">C492</f>
        <v>103</v>
      </c>
      <c r="H492" s="0" t="n">
        <v>1</v>
      </c>
      <c r="I492" s="0" t="n">
        <v>13</v>
      </c>
    </row>
    <row collapsed="false" customFormat="false" customHeight="true" hidden="false" ht="13.3" outlineLevel="0" r="493">
      <c r="A493" s="0" t="n">
        <v>492</v>
      </c>
      <c r="B493" s="0" t="str">
        <f aca="false">"V_"&amp;C493</f>
        <v>V_50</v>
      </c>
      <c r="C493" s="0" t="n">
        <f aca="false">manual_input!D42</f>
        <v>50</v>
      </c>
      <c r="D493" s="0" t="n">
        <v>2</v>
      </c>
      <c r="E493" s="0" t="n">
        <v>50</v>
      </c>
      <c r="F493" s="0" t="n">
        <v>5</v>
      </c>
      <c r="G493" s="0" t="n">
        <f aca="false">C493</f>
        <v>50</v>
      </c>
      <c r="H493" s="0" t="n">
        <v>1</v>
      </c>
      <c r="I493" s="0" t="n">
        <v>13</v>
      </c>
    </row>
    <row collapsed="false" customFormat="false" customHeight="true" hidden="false" ht="13.3" outlineLevel="0" r="494">
      <c r="A494" s="0" t="n">
        <v>493</v>
      </c>
      <c r="B494" s="0" t="str">
        <f aca="false">"V_"&amp;C494</f>
        <v>V_99</v>
      </c>
      <c r="C494" s="0" t="n">
        <f aca="false">manual_input!D43</f>
        <v>99</v>
      </c>
      <c r="D494" s="0" t="n">
        <v>3</v>
      </c>
      <c r="E494" s="0" t="n">
        <v>50</v>
      </c>
      <c r="F494" s="0" t="n">
        <v>5</v>
      </c>
      <c r="G494" s="0" t="n">
        <f aca="false">C494</f>
        <v>99</v>
      </c>
      <c r="H494" s="0" t="n">
        <v>1</v>
      </c>
      <c r="I494" s="0" t="n">
        <v>13</v>
      </c>
    </row>
    <row collapsed="false" customFormat="false" customHeight="true" hidden="false" ht="13.3" outlineLevel="0" r="495">
      <c r="A495" s="0" t="n">
        <v>494</v>
      </c>
      <c r="B495" s="0" t="str">
        <f aca="false">"V_"&amp;C495</f>
        <v>V_84</v>
      </c>
      <c r="C495" s="0" t="n">
        <f aca="false">manual_input!D44</f>
        <v>84</v>
      </c>
      <c r="D495" s="0" t="n">
        <v>4</v>
      </c>
      <c r="E495" s="0" t="n">
        <v>50</v>
      </c>
      <c r="F495" s="0" t="n">
        <v>5</v>
      </c>
      <c r="G495" s="0" t="n">
        <f aca="false">C495</f>
        <v>84</v>
      </c>
      <c r="H495" s="0" t="n">
        <v>2</v>
      </c>
      <c r="I495" s="0" t="n">
        <v>14</v>
      </c>
    </row>
    <row collapsed="false" customFormat="false" customHeight="true" hidden="false" ht="13.3" outlineLevel="0" r="496">
      <c r="A496" s="0" t="n">
        <v>495</v>
      </c>
      <c r="B496" s="0" t="str">
        <f aca="false">"V_"&amp;C496</f>
        <v>V_77</v>
      </c>
      <c r="C496" s="0" t="n">
        <f aca="false">manual_input!D45</f>
        <v>77</v>
      </c>
      <c r="D496" s="0" t="n">
        <v>5</v>
      </c>
      <c r="E496" s="0" t="n">
        <v>50</v>
      </c>
      <c r="F496" s="0" t="n">
        <v>5</v>
      </c>
      <c r="G496" s="0" t="n">
        <f aca="false">C496</f>
        <v>77</v>
      </c>
      <c r="H496" s="0" t="n">
        <v>2</v>
      </c>
      <c r="I496" s="0" t="n">
        <v>14</v>
      </c>
    </row>
    <row collapsed="false" customFormat="false" customHeight="true" hidden="false" ht="13.3" outlineLevel="0" r="497">
      <c r="A497" s="0" t="n">
        <v>496</v>
      </c>
      <c r="B497" s="0" t="str">
        <f aca="false">"V_"&amp;C497</f>
        <v>V_110</v>
      </c>
      <c r="C497" s="0" t="n">
        <f aca="false">manual_input!D46</f>
        <v>110</v>
      </c>
      <c r="D497" s="0" t="n">
        <v>6</v>
      </c>
      <c r="E497" s="0" t="n">
        <v>50</v>
      </c>
      <c r="F497" s="0" t="n">
        <v>5</v>
      </c>
      <c r="G497" s="0" t="n">
        <f aca="false">C497</f>
        <v>110</v>
      </c>
      <c r="H497" s="0" t="n">
        <v>2</v>
      </c>
      <c r="I497" s="0" t="n">
        <v>14</v>
      </c>
    </row>
    <row collapsed="false" customFormat="false" customHeight="true" hidden="false" ht="13.3" outlineLevel="0" r="498">
      <c r="A498" s="0" t="n">
        <v>497</v>
      </c>
      <c r="B498" s="0" t="str">
        <f aca="false">"V_"&amp;C498</f>
        <v>V_27</v>
      </c>
      <c r="C498" s="0" t="n">
        <f aca="false">manual_input!D47</f>
        <v>27</v>
      </c>
      <c r="D498" s="0" t="n">
        <v>7</v>
      </c>
      <c r="E498" s="0" t="n">
        <v>50</v>
      </c>
      <c r="F498" s="0" t="n">
        <v>5</v>
      </c>
      <c r="G498" s="0" t="n">
        <f aca="false">C498</f>
        <v>27</v>
      </c>
      <c r="H498" s="0" t="n">
        <v>2</v>
      </c>
      <c r="I498" s="0" t="n">
        <v>14</v>
      </c>
    </row>
    <row collapsed="false" customFormat="false" customHeight="true" hidden="false" ht="13.3" outlineLevel="0" r="499">
      <c r="A499" s="0" t="n">
        <v>498</v>
      </c>
      <c r="B499" s="0" t="str">
        <f aca="false">"V_"&amp;C499</f>
        <v>V_17</v>
      </c>
      <c r="C499" s="0" t="n">
        <f aca="false">manual_input!D48</f>
        <v>17</v>
      </c>
      <c r="D499" s="0" t="n">
        <v>8</v>
      </c>
      <c r="E499" s="0" t="n">
        <v>50</v>
      </c>
      <c r="F499" s="0" t="n">
        <v>5</v>
      </c>
      <c r="G499" s="0" t="n">
        <f aca="false">C499</f>
        <v>17</v>
      </c>
      <c r="H499" s="0" t="n">
        <v>3</v>
      </c>
      <c r="I499" s="0" t="n">
        <v>15</v>
      </c>
    </row>
    <row collapsed="false" customFormat="false" customHeight="true" hidden="false" ht="13.3" outlineLevel="0" r="500">
      <c r="A500" s="0" t="n">
        <v>499</v>
      </c>
      <c r="B500" s="0" t="str">
        <f aca="false">"V_"&amp;C500</f>
        <v>V_9</v>
      </c>
      <c r="C500" s="0" t="n">
        <f aca="false">manual_input!D49</f>
        <v>9</v>
      </c>
      <c r="D500" s="0" t="n">
        <v>9</v>
      </c>
      <c r="E500" s="0" t="n">
        <v>50</v>
      </c>
      <c r="F500" s="0" t="n">
        <v>5</v>
      </c>
      <c r="G500" s="0" t="n">
        <f aca="false">C500</f>
        <v>9</v>
      </c>
      <c r="H500" s="0" t="n">
        <v>3</v>
      </c>
      <c r="I500" s="0" t="n">
        <v>15</v>
      </c>
    </row>
    <row collapsed="false" customFormat="false" customHeight="true" hidden="false" ht="13.3" outlineLevel="0" r="501">
      <c r="A501" s="0" t="n">
        <v>500</v>
      </c>
      <c r="B501" s="0" t="str">
        <f aca="false">"V_"&amp;C501</f>
        <v>V_47</v>
      </c>
      <c r="C501" s="0" t="n">
        <f aca="false">manual_input!D50</f>
        <v>47</v>
      </c>
      <c r="D501" s="0" t="n">
        <v>10</v>
      </c>
      <c r="E501" s="0" t="n">
        <v>50</v>
      </c>
      <c r="F501" s="0" t="n">
        <v>5</v>
      </c>
      <c r="G501" s="0" t="n">
        <f aca="false">C501</f>
        <v>47</v>
      </c>
      <c r="H501" s="0" t="n">
        <v>3</v>
      </c>
      <c r="I501" s="0" t="n">
        <v>15</v>
      </c>
    </row>
    <row collapsed="false" customFormat="false" customHeight="true" hidden="false" ht="13.3" outlineLevel="0" r="502">
      <c r="A502" s="0" t="n">
        <v>501</v>
      </c>
      <c r="B502" s="0" t="str">
        <f aca="false">"V_"&amp;C502</f>
        <v>V_33</v>
      </c>
      <c r="C502" s="0" t="n">
        <f aca="false">manual_input!E41</f>
        <v>33</v>
      </c>
      <c r="D502" s="0" t="n">
        <v>1</v>
      </c>
      <c r="E502" s="0" t="n">
        <v>51</v>
      </c>
      <c r="F502" s="0" t="n">
        <v>5</v>
      </c>
      <c r="G502" s="0" t="n">
        <f aca="false">C502</f>
        <v>33</v>
      </c>
      <c r="H502" s="0" t="n">
        <v>1</v>
      </c>
      <c r="I502" s="0" t="n">
        <v>13</v>
      </c>
    </row>
    <row collapsed="false" customFormat="false" customHeight="true" hidden="false" ht="13.3" outlineLevel="0" r="503">
      <c r="A503" s="0" t="n">
        <v>502</v>
      </c>
      <c r="B503" s="0" t="str">
        <f aca="false">"V_"&amp;C503</f>
        <v>V_45</v>
      </c>
      <c r="C503" s="0" t="n">
        <f aca="false">manual_input!E42</f>
        <v>45</v>
      </c>
      <c r="D503" s="0" t="n">
        <v>2</v>
      </c>
      <c r="E503" s="0" t="n">
        <v>51</v>
      </c>
      <c r="F503" s="0" t="n">
        <v>5</v>
      </c>
      <c r="G503" s="0" t="n">
        <f aca="false">C503</f>
        <v>45</v>
      </c>
      <c r="H503" s="0" t="n">
        <v>1</v>
      </c>
      <c r="I503" s="0" t="n">
        <v>13</v>
      </c>
    </row>
    <row collapsed="false" customFormat="false" customHeight="true" hidden="false" ht="13.3" outlineLevel="0" r="504">
      <c r="A504" s="0" t="n">
        <v>503</v>
      </c>
      <c r="B504" s="0" t="str">
        <f aca="false">"V_"&amp;C504</f>
        <v>V_32</v>
      </c>
      <c r="C504" s="0" t="n">
        <f aca="false">manual_input!E43</f>
        <v>32</v>
      </c>
      <c r="D504" s="0" t="n">
        <v>3</v>
      </c>
      <c r="E504" s="0" t="n">
        <v>51</v>
      </c>
      <c r="F504" s="0" t="n">
        <v>5</v>
      </c>
      <c r="G504" s="0" t="n">
        <f aca="false">C504</f>
        <v>32</v>
      </c>
      <c r="H504" s="0" t="n">
        <v>1</v>
      </c>
      <c r="I504" s="0" t="n">
        <v>13</v>
      </c>
    </row>
    <row collapsed="false" customFormat="false" customHeight="true" hidden="false" ht="13.3" outlineLevel="0" r="505">
      <c r="A505" s="0" t="n">
        <v>504</v>
      </c>
      <c r="B505" s="0" t="str">
        <f aca="false">"V_"&amp;C505</f>
        <v>V_43</v>
      </c>
      <c r="C505" s="0" t="n">
        <f aca="false">manual_input!E44</f>
        <v>43</v>
      </c>
      <c r="D505" s="0" t="n">
        <v>4</v>
      </c>
      <c r="E505" s="0" t="n">
        <v>51</v>
      </c>
      <c r="F505" s="0" t="n">
        <v>5</v>
      </c>
      <c r="G505" s="0" t="n">
        <f aca="false">C505</f>
        <v>43</v>
      </c>
      <c r="H505" s="0" t="n">
        <v>2</v>
      </c>
      <c r="I505" s="0" t="n">
        <v>14</v>
      </c>
    </row>
    <row collapsed="false" customFormat="false" customHeight="true" hidden="false" ht="13.3" outlineLevel="0" r="506">
      <c r="A506" s="0" t="n">
        <v>505</v>
      </c>
      <c r="B506" s="0" t="str">
        <f aca="false">"V_"&amp;C506</f>
        <v>V_36</v>
      </c>
      <c r="C506" s="0" t="n">
        <f aca="false">manual_input!E45</f>
        <v>36</v>
      </c>
      <c r="D506" s="0" t="n">
        <v>5</v>
      </c>
      <c r="E506" s="0" t="n">
        <v>51</v>
      </c>
      <c r="F506" s="0" t="n">
        <v>5</v>
      </c>
      <c r="G506" s="0" t="n">
        <f aca="false">C506</f>
        <v>36</v>
      </c>
      <c r="H506" s="0" t="n">
        <v>2</v>
      </c>
      <c r="I506" s="0" t="n">
        <v>14</v>
      </c>
    </row>
    <row collapsed="false" customFormat="false" customHeight="true" hidden="false" ht="13.3" outlineLevel="0" r="507">
      <c r="A507" s="0" t="n">
        <v>506</v>
      </c>
      <c r="B507" s="0" t="str">
        <f aca="false">"V_"&amp;C507</f>
        <v>V_48</v>
      </c>
      <c r="C507" s="0" t="n">
        <f aca="false">manual_input!E46</f>
        <v>48</v>
      </c>
      <c r="D507" s="0" t="n">
        <v>6</v>
      </c>
      <c r="E507" s="0" t="n">
        <v>51</v>
      </c>
      <c r="F507" s="0" t="n">
        <v>5</v>
      </c>
      <c r="G507" s="0" t="n">
        <f aca="false">C507</f>
        <v>48</v>
      </c>
      <c r="H507" s="0" t="n">
        <v>2</v>
      </c>
      <c r="I507" s="0" t="n">
        <v>14</v>
      </c>
    </row>
    <row collapsed="false" customFormat="false" customHeight="true" hidden="false" ht="13.3" outlineLevel="0" r="508">
      <c r="A508" s="0" t="n">
        <v>507</v>
      </c>
      <c r="B508" s="0" t="str">
        <f aca="false">"V_"&amp;C508</f>
        <v>V_13</v>
      </c>
      <c r="C508" s="0" t="n">
        <f aca="false">manual_input!E47</f>
        <v>13</v>
      </c>
      <c r="D508" s="0" t="n">
        <v>7</v>
      </c>
      <c r="E508" s="0" t="n">
        <v>51</v>
      </c>
      <c r="F508" s="0" t="n">
        <v>5</v>
      </c>
      <c r="G508" s="0" t="n">
        <f aca="false">C508</f>
        <v>13</v>
      </c>
      <c r="H508" s="0" t="n">
        <v>2</v>
      </c>
      <c r="I508" s="0" t="n">
        <v>14</v>
      </c>
    </row>
    <row collapsed="false" customFormat="false" customHeight="true" hidden="false" ht="13.3" outlineLevel="0" r="509">
      <c r="A509" s="0" t="n">
        <v>508</v>
      </c>
      <c r="B509" s="0" t="str">
        <f aca="false">"V_"&amp;C509</f>
        <v>V_22</v>
      </c>
      <c r="C509" s="0" t="n">
        <f aca="false">manual_input!E48</f>
        <v>22</v>
      </c>
      <c r="D509" s="0" t="n">
        <v>8</v>
      </c>
      <c r="E509" s="0" t="n">
        <v>51</v>
      </c>
      <c r="F509" s="0" t="n">
        <v>5</v>
      </c>
      <c r="G509" s="0" t="n">
        <f aca="false">C509</f>
        <v>22</v>
      </c>
      <c r="H509" s="0" t="n">
        <v>3</v>
      </c>
      <c r="I509" s="0" t="n">
        <v>15</v>
      </c>
    </row>
    <row collapsed="false" customFormat="false" customHeight="true" hidden="false" ht="13.3" outlineLevel="0" r="510">
      <c r="A510" s="0" t="n">
        <v>509</v>
      </c>
      <c r="B510" s="0" t="str">
        <f aca="false">"V_"&amp;C510</f>
        <v>V_28</v>
      </c>
      <c r="C510" s="0" t="n">
        <f aca="false">manual_input!E49</f>
        <v>28</v>
      </c>
      <c r="D510" s="0" t="n">
        <v>9</v>
      </c>
      <c r="E510" s="0" t="n">
        <v>51</v>
      </c>
      <c r="F510" s="0" t="n">
        <v>5</v>
      </c>
      <c r="G510" s="0" t="n">
        <f aca="false">C510</f>
        <v>28</v>
      </c>
      <c r="H510" s="0" t="n">
        <v>3</v>
      </c>
      <c r="I510" s="0" t="n">
        <v>15</v>
      </c>
    </row>
    <row collapsed="false" customFormat="false" customHeight="true" hidden="false" ht="13.3" outlineLevel="0" r="511">
      <c r="A511" s="0" t="n">
        <v>510</v>
      </c>
      <c r="B511" s="0" t="str">
        <f aca="false">"V_"&amp;C511</f>
        <v>V_105</v>
      </c>
      <c r="C511" s="0" t="n">
        <f aca="false">manual_input!E50</f>
        <v>105</v>
      </c>
      <c r="D511" s="0" t="n">
        <v>10</v>
      </c>
      <c r="E511" s="0" t="n">
        <v>51</v>
      </c>
      <c r="F511" s="0" t="n">
        <v>5</v>
      </c>
      <c r="G511" s="0" t="n">
        <f aca="false">C511</f>
        <v>105</v>
      </c>
      <c r="H511" s="0" t="n">
        <v>3</v>
      </c>
      <c r="I511" s="0" t="n">
        <v>15</v>
      </c>
    </row>
    <row collapsed="false" customFormat="false" customHeight="true" hidden="false" ht="13.3" outlineLevel="0" r="512">
      <c r="A512" s="0" t="n">
        <v>511</v>
      </c>
      <c r="B512" s="0" t="str">
        <f aca="false">"V_"&amp;C512</f>
        <v>V_31</v>
      </c>
      <c r="C512" s="0" t="n">
        <f aca="false">manual_input!F41</f>
        <v>31</v>
      </c>
      <c r="D512" s="0" t="n">
        <v>1</v>
      </c>
      <c r="E512" s="0" t="n">
        <v>52</v>
      </c>
      <c r="F512" s="0" t="n">
        <v>5</v>
      </c>
      <c r="G512" s="0" t="n">
        <f aca="false">C512</f>
        <v>31</v>
      </c>
      <c r="H512" s="0" t="n">
        <v>1</v>
      </c>
      <c r="I512" s="0" t="n">
        <v>13</v>
      </c>
    </row>
    <row collapsed="false" customFormat="false" customHeight="true" hidden="false" ht="13.3" outlineLevel="0" r="513">
      <c r="A513" s="0" t="n">
        <v>512</v>
      </c>
      <c r="B513" s="0" t="str">
        <f aca="false">"V_"&amp;C513</f>
        <v>V_60</v>
      </c>
      <c r="C513" s="0" t="n">
        <f aca="false">manual_input!F42</f>
        <v>60</v>
      </c>
      <c r="D513" s="0" t="n">
        <v>2</v>
      </c>
      <c r="E513" s="0" t="n">
        <v>52</v>
      </c>
      <c r="F513" s="0" t="n">
        <v>5</v>
      </c>
      <c r="G513" s="0" t="n">
        <f aca="false">C513</f>
        <v>60</v>
      </c>
      <c r="H513" s="0" t="n">
        <v>1</v>
      </c>
      <c r="I513" s="0" t="n">
        <v>13</v>
      </c>
    </row>
    <row collapsed="false" customFormat="false" customHeight="true" hidden="false" ht="13.3" outlineLevel="0" r="514">
      <c r="A514" s="0" t="n">
        <v>513</v>
      </c>
      <c r="B514" s="0" t="str">
        <f aca="false">"V_"&amp;C514</f>
        <v>V_81</v>
      </c>
      <c r="C514" s="0" t="n">
        <f aca="false">manual_input!F43</f>
        <v>81</v>
      </c>
      <c r="D514" s="0" t="n">
        <v>3</v>
      </c>
      <c r="E514" s="0" t="n">
        <v>52</v>
      </c>
      <c r="F514" s="0" t="n">
        <v>5</v>
      </c>
      <c r="G514" s="0" t="n">
        <f aca="false">C514</f>
        <v>81</v>
      </c>
      <c r="H514" s="0" t="n">
        <v>1</v>
      </c>
      <c r="I514" s="0" t="n">
        <v>13</v>
      </c>
    </row>
    <row collapsed="false" customFormat="false" customHeight="true" hidden="false" ht="13.3" outlineLevel="0" r="515">
      <c r="A515" s="0" t="n">
        <v>514</v>
      </c>
      <c r="B515" s="0" t="str">
        <f aca="false">"V_"&amp;C515</f>
        <v>V_109</v>
      </c>
      <c r="C515" s="0" t="n">
        <f aca="false">manual_input!F44</f>
        <v>109</v>
      </c>
      <c r="D515" s="0" t="n">
        <v>4</v>
      </c>
      <c r="E515" s="0" t="n">
        <v>52</v>
      </c>
      <c r="F515" s="0" t="n">
        <v>5</v>
      </c>
      <c r="G515" s="0" t="n">
        <f aca="false">C515</f>
        <v>109</v>
      </c>
      <c r="H515" s="0" t="n">
        <v>2</v>
      </c>
      <c r="I515" s="0" t="n">
        <v>14</v>
      </c>
    </row>
    <row collapsed="false" customFormat="false" customHeight="true" hidden="false" ht="13.3" outlineLevel="0" r="516">
      <c r="A516" s="0" t="n">
        <v>515</v>
      </c>
      <c r="B516" s="0" t="str">
        <f aca="false">"V_"&amp;C516</f>
        <v>V_110</v>
      </c>
      <c r="C516" s="0" t="n">
        <f aca="false">manual_input!F45</f>
        <v>110</v>
      </c>
      <c r="D516" s="0" t="n">
        <v>5</v>
      </c>
      <c r="E516" s="0" t="n">
        <v>52</v>
      </c>
      <c r="F516" s="0" t="n">
        <v>5</v>
      </c>
      <c r="G516" s="0" t="n">
        <f aca="false">C516</f>
        <v>110</v>
      </c>
      <c r="H516" s="0" t="n">
        <v>2</v>
      </c>
      <c r="I516" s="0" t="n">
        <v>14</v>
      </c>
    </row>
    <row collapsed="false" customFormat="false" customHeight="true" hidden="false" ht="13.3" outlineLevel="0" r="517">
      <c r="A517" s="0" t="n">
        <v>516</v>
      </c>
      <c r="B517" s="0" t="str">
        <f aca="false">"V_"&amp;C517</f>
        <v>V_23</v>
      </c>
      <c r="C517" s="0" t="n">
        <f aca="false">manual_input!F46</f>
        <v>23</v>
      </c>
      <c r="D517" s="0" t="n">
        <v>6</v>
      </c>
      <c r="E517" s="0" t="n">
        <v>52</v>
      </c>
      <c r="F517" s="0" t="n">
        <v>5</v>
      </c>
      <c r="G517" s="0" t="n">
        <f aca="false">C517</f>
        <v>23</v>
      </c>
      <c r="H517" s="0" t="n">
        <v>2</v>
      </c>
      <c r="I517" s="0" t="n">
        <v>14</v>
      </c>
    </row>
    <row collapsed="false" customFormat="false" customHeight="true" hidden="false" ht="13.3" outlineLevel="0" r="518">
      <c r="A518" s="0" t="n">
        <v>517</v>
      </c>
      <c r="B518" s="0" t="str">
        <f aca="false">"V_"&amp;C518</f>
        <v>V_40</v>
      </c>
      <c r="C518" s="0" t="n">
        <f aca="false">manual_input!F47</f>
        <v>40</v>
      </c>
      <c r="D518" s="0" t="n">
        <v>7</v>
      </c>
      <c r="E518" s="0" t="n">
        <v>52</v>
      </c>
      <c r="F518" s="0" t="n">
        <v>5</v>
      </c>
      <c r="G518" s="0" t="n">
        <f aca="false">C518</f>
        <v>40</v>
      </c>
      <c r="H518" s="0" t="n">
        <v>2</v>
      </c>
      <c r="I518" s="0" t="n">
        <v>14</v>
      </c>
    </row>
    <row collapsed="false" customFormat="false" customHeight="true" hidden="false" ht="13.3" outlineLevel="0" r="519">
      <c r="A519" s="0" t="n">
        <v>518</v>
      </c>
      <c r="B519" s="0" t="str">
        <f aca="false">"V_"&amp;C519</f>
        <v>V_75</v>
      </c>
      <c r="C519" s="0" t="n">
        <f aca="false">manual_input!F48</f>
        <v>75</v>
      </c>
      <c r="D519" s="0" t="n">
        <v>8</v>
      </c>
      <c r="E519" s="0" t="n">
        <v>52</v>
      </c>
      <c r="F519" s="0" t="n">
        <v>5</v>
      </c>
      <c r="G519" s="0" t="n">
        <f aca="false">C519</f>
        <v>75</v>
      </c>
      <c r="H519" s="0" t="n">
        <v>3</v>
      </c>
      <c r="I519" s="0" t="n">
        <v>15</v>
      </c>
    </row>
    <row collapsed="false" customFormat="false" customHeight="true" hidden="false" ht="13.3" outlineLevel="0" r="520">
      <c r="A520" s="0" t="n">
        <v>519</v>
      </c>
      <c r="B520" s="0" t="str">
        <f aca="false">"V_"&amp;C520</f>
        <v>V_38</v>
      </c>
      <c r="C520" s="0" t="n">
        <f aca="false">manual_input!F49</f>
        <v>38</v>
      </c>
      <c r="D520" s="0" t="n">
        <v>9</v>
      </c>
      <c r="E520" s="0" t="n">
        <v>52</v>
      </c>
      <c r="F520" s="0" t="n">
        <v>5</v>
      </c>
      <c r="G520" s="0" t="n">
        <f aca="false">C520</f>
        <v>38</v>
      </c>
      <c r="H520" s="0" t="n">
        <v>3</v>
      </c>
      <c r="I520" s="0" t="n">
        <v>15</v>
      </c>
    </row>
    <row collapsed="false" customFormat="false" customHeight="true" hidden="false" ht="13.3" outlineLevel="0" r="521">
      <c r="A521" s="0" t="n">
        <v>520</v>
      </c>
      <c r="B521" s="0" t="str">
        <f aca="false">"V_"&amp;C521</f>
        <v>V_76</v>
      </c>
      <c r="C521" s="0" t="n">
        <f aca="false">manual_input!F50</f>
        <v>76</v>
      </c>
      <c r="D521" s="0" t="n">
        <v>10</v>
      </c>
      <c r="E521" s="0" t="n">
        <v>52</v>
      </c>
      <c r="F521" s="0" t="n">
        <v>5</v>
      </c>
      <c r="G521" s="0" t="n">
        <f aca="false">C521</f>
        <v>76</v>
      </c>
      <c r="H521" s="0" t="n">
        <v>3</v>
      </c>
      <c r="I521" s="0" t="n">
        <v>15</v>
      </c>
    </row>
    <row collapsed="false" customFormat="false" customHeight="true" hidden="false" ht="13.3" outlineLevel="0" r="522">
      <c r="A522" s="0" t="n">
        <v>521</v>
      </c>
      <c r="B522" s="0" t="str">
        <f aca="false">"V_"&amp;C522</f>
        <v>V_65</v>
      </c>
      <c r="C522" s="0" t="n">
        <f aca="false">manual_input!G41</f>
        <v>65</v>
      </c>
      <c r="D522" s="0" t="n">
        <v>1</v>
      </c>
      <c r="E522" s="0" t="n">
        <v>53</v>
      </c>
      <c r="F522" s="0" t="n">
        <v>5</v>
      </c>
      <c r="G522" s="0" t="n">
        <f aca="false">C522</f>
        <v>65</v>
      </c>
      <c r="H522" s="0" t="n">
        <v>1</v>
      </c>
      <c r="I522" s="0" t="n">
        <v>13</v>
      </c>
    </row>
    <row collapsed="false" customFormat="false" customHeight="true" hidden="false" ht="13.3" outlineLevel="0" r="523">
      <c r="A523" s="0" t="n">
        <v>522</v>
      </c>
      <c r="B523" s="0" t="str">
        <f aca="false">"V_"&amp;C523</f>
        <v>V_24</v>
      </c>
      <c r="C523" s="0" t="n">
        <f aca="false">manual_input!G42</f>
        <v>24</v>
      </c>
      <c r="D523" s="0" t="n">
        <v>2</v>
      </c>
      <c r="E523" s="0" t="n">
        <v>53</v>
      </c>
      <c r="F523" s="0" t="n">
        <v>5</v>
      </c>
      <c r="G523" s="0" t="n">
        <f aca="false">C523</f>
        <v>24</v>
      </c>
      <c r="H523" s="0" t="n">
        <v>1</v>
      </c>
      <c r="I523" s="0" t="n">
        <v>13</v>
      </c>
    </row>
    <row collapsed="false" customFormat="false" customHeight="true" hidden="false" ht="13.3" outlineLevel="0" r="524">
      <c r="A524" s="0" t="n">
        <v>523</v>
      </c>
      <c r="B524" s="0" t="str">
        <f aca="false">"V_"&amp;C524</f>
        <v>V_95</v>
      </c>
      <c r="C524" s="0" t="n">
        <f aca="false">manual_input!G43</f>
        <v>95</v>
      </c>
      <c r="D524" s="0" t="n">
        <v>3</v>
      </c>
      <c r="E524" s="0" t="n">
        <v>53</v>
      </c>
      <c r="F524" s="0" t="n">
        <v>5</v>
      </c>
      <c r="G524" s="0" t="n">
        <f aca="false">C524</f>
        <v>95</v>
      </c>
      <c r="H524" s="0" t="n">
        <v>1</v>
      </c>
      <c r="I524" s="0" t="n">
        <v>13</v>
      </c>
    </row>
    <row collapsed="false" customFormat="false" customHeight="true" hidden="false" ht="13.3" outlineLevel="0" r="525">
      <c r="A525" s="0" t="n">
        <v>524</v>
      </c>
      <c r="B525" s="0" t="str">
        <f aca="false">"V_"&amp;C525</f>
        <v>V_2</v>
      </c>
      <c r="C525" s="0" t="n">
        <f aca="false">manual_input!G44</f>
        <v>2</v>
      </c>
      <c r="D525" s="0" t="n">
        <v>4</v>
      </c>
      <c r="E525" s="0" t="n">
        <v>53</v>
      </c>
      <c r="F525" s="0" t="n">
        <v>5</v>
      </c>
      <c r="G525" s="0" t="n">
        <f aca="false">C525</f>
        <v>2</v>
      </c>
      <c r="H525" s="0" t="n">
        <v>2</v>
      </c>
      <c r="I525" s="0" t="n">
        <v>14</v>
      </c>
    </row>
    <row collapsed="false" customFormat="false" customHeight="true" hidden="false" ht="13.3" outlineLevel="0" r="526">
      <c r="A526" s="0" t="n">
        <v>525</v>
      </c>
      <c r="B526" s="0" t="str">
        <f aca="false">"V_"&amp;C526</f>
        <v>V_68</v>
      </c>
      <c r="C526" s="0" t="n">
        <f aca="false">manual_input!G45</f>
        <v>68</v>
      </c>
      <c r="D526" s="0" t="n">
        <v>5</v>
      </c>
      <c r="E526" s="0" t="n">
        <v>53</v>
      </c>
      <c r="F526" s="0" t="n">
        <v>5</v>
      </c>
      <c r="G526" s="0" t="n">
        <f aca="false">C526</f>
        <v>68</v>
      </c>
      <c r="H526" s="0" t="n">
        <v>2</v>
      </c>
      <c r="I526" s="0" t="n">
        <v>14</v>
      </c>
    </row>
    <row collapsed="false" customFormat="false" customHeight="true" hidden="false" ht="13.3" outlineLevel="0" r="527">
      <c r="A527" s="0" t="n">
        <v>526</v>
      </c>
      <c r="B527" s="0" t="str">
        <f aca="false">"V_"&amp;C527</f>
        <v>V_72</v>
      </c>
      <c r="C527" s="0" t="n">
        <f aca="false">manual_input!G46</f>
        <v>72</v>
      </c>
      <c r="D527" s="0" t="n">
        <v>6</v>
      </c>
      <c r="E527" s="0" t="n">
        <v>53</v>
      </c>
      <c r="F527" s="0" t="n">
        <v>5</v>
      </c>
      <c r="G527" s="0" t="n">
        <f aca="false">C527</f>
        <v>72</v>
      </c>
      <c r="H527" s="0" t="n">
        <v>2</v>
      </c>
      <c r="I527" s="0" t="n">
        <v>14</v>
      </c>
    </row>
    <row collapsed="false" customFormat="false" customHeight="true" hidden="false" ht="13.3" outlineLevel="0" r="528">
      <c r="A528" s="0" t="n">
        <v>527</v>
      </c>
      <c r="B528" s="0" t="str">
        <f aca="false">"V_"&amp;C528</f>
        <v>V_63</v>
      </c>
      <c r="C528" s="0" t="n">
        <f aca="false">manual_input!G47</f>
        <v>63</v>
      </c>
      <c r="D528" s="0" t="n">
        <v>7</v>
      </c>
      <c r="E528" s="0" t="n">
        <v>53</v>
      </c>
      <c r="F528" s="0" t="n">
        <v>5</v>
      </c>
      <c r="G528" s="0" t="n">
        <f aca="false">C528</f>
        <v>63</v>
      </c>
      <c r="H528" s="0" t="n">
        <v>2</v>
      </c>
      <c r="I528" s="0" t="n">
        <v>14</v>
      </c>
    </row>
    <row collapsed="false" customFormat="false" customHeight="true" hidden="false" ht="13.3" outlineLevel="0" r="529">
      <c r="A529" s="0" t="n">
        <v>528</v>
      </c>
      <c r="B529" s="0" t="str">
        <f aca="false">"V_"&amp;C529</f>
        <v>V_79</v>
      </c>
      <c r="C529" s="0" t="n">
        <f aca="false">manual_input!G48</f>
        <v>79</v>
      </c>
      <c r="D529" s="0" t="n">
        <v>8</v>
      </c>
      <c r="E529" s="0" t="n">
        <v>53</v>
      </c>
      <c r="F529" s="0" t="n">
        <v>5</v>
      </c>
      <c r="G529" s="0" t="n">
        <f aca="false">C529</f>
        <v>79</v>
      </c>
      <c r="H529" s="0" t="n">
        <v>3</v>
      </c>
      <c r="I529" s="0" t="n">
        <v>15</v>
      </c>
    </row>
    <row collapsed="false" customFormat="false" customHeight="true" hidden="false" ht="13.3" outlineLevel="0" r="530">
      <c r="A530" s="0" t="n">
        <v>529</v>
      </c>
      <c r="B530" s="0" t="str">
        <f aca="false">"V_"&amp;C530</f>
        <v>V_110</v>
      </c>
      <c r="C530" s="0" t="n">
        <f aca="false">manual_input!G49</f>
        <v>110</v>
      </c>
      <c r="D530" s="0" t="n">
        <v>9</v>
      </c>
      <c r="E530" s="0" t="n">
        <v>53</v>
      </c>
      <c r="F530" s="0" t="n">
        <v>5</v>
      </c>
      <c r="G530" s="0" t="n">
        <f aca="false">C530</f>
        <v>110</v>
      </c>
      <c r="H530" s="0" t="n">
        <v>3</v>
      </c>
      <c r="I530" s="0" t="n">
        <v>15</v>
      </c>
    </row>
    <row collapsed="false" customFormat="false" customHeight="true" hidden="false" ht="13.3" outlineLevel="0" r="531">
      <c r="A531" s="0" t="n">
        <v>530</v>
      </c>
      <c r="B531" s="0" t="str">
        <f aca="false">"V_"&amp;C531</f>
        <v>V_86</v>
      </c>
      <c r="C531" s="0" t="n">
        <f aca="false">manual_input!G50</f>
        <v>86</v>
      </c>
      <c r="D531" s="0" t="n">
        <v>10</v>
      </c>
      <c r="E531" s="0" t="n">
        <v>53</v>
      </c>
      <c r="F531" s="0" t="n">
        <v>5</v>
      </c>
      <c r="G531" s="0" t="n">
        <f aca="false">C531</f>
        <v>86</v>
      </c>
      <c r="H531" s="0" t="n">
        <v>3</v>
      </c>
      <c r="I531" s="0" t="n">
        <v>15</v>
      </c>
    </row>
    <row collapsed="false" customFormat="false" customHeight="true" hidden="false" ht="13.3" outlineLevel="0" r="532">
      <c r="A532" s="0" t="n">
        <v>531</v>
      </c>
      <c r="B532" s="0" t="str">
        <f aca="false">"V_"&amp;C532</f>
        <v>V_3</v>
      </c>
      <c r="C532" s="0" t="n">
        <f aca="false">manual_input!H41</f>
        <v>3</v>
      </c>
      <c r="D532" s="0" t="n">
        <v>1</v>
      </c>
      <c r="E532" s="0" t="n">
        <v>54</v>
      </c>
      <c r="F532" s="0" t="n">
        <v>5</v>
      </c>
      <c r="G532" s="0" t="n">
        <f aca="false">C532</f>
        <v>3</v>
      </c>
      <c r="H532" s="0" t="n">
        <v>1</v>
      </c>
      <c r="I532" s="0" t="n">
        <v>13</v>
      </c>
    </row>
    <row collapsed="false" customFormat="false" customHeight="true" hidden="false" ht="13.3" outlineLevel="0" r="533">
      <c r="A533" s="0" t="n">
        <v>532</v>
      </c>
      <c r="B533" s="0" t="str">
        <f aca="false">"V_"&amp;C533</f>
        <v>V_16</v>
      </c>
      <c r="C533" s="0" t="n">
        <f aca="false">manual_input!H42</f>
        <v>16</v>
      </c>
      <c r="D533" s="0" t="n">
        <v>2</v>
      </c>
      <c r="E533" s="0" t="n">
        <v>54</v>
      </c>
      <c r="F533" s="0" t="n">
        <v>5</v>
      </c>
      <c r="G533" s="0" t="n">
        <f aca="false">C533</f>
        <v>16</v>
      </c>
      <c r="H533" s="0" t="n">
        <v>1</v>
      </c>
      <c r="I533" s="0" t="n">
        <v>13</v>
      </c>
    </row>
    <row collapsed="false" customFormat="false" customHeight="true" hidden="false" ht="13.3" outlineLevel="0" r="534">
      <c r="A534" s="0" t="n">
        <v>533</v>
      </c>
      <c r="B534" s="0" t="str">
        <f aca="false">"V_"&amp;C534</f>
        <v>V_110</v>
      </c>
      <c r="C534" s="0" t="n">
        <f aca="false">manual_input!H43</f>
        <v>110</v>
      </c>
      <c r="D534" s="0" t="n">
        <v>3</v>
      </c>
      <c r="E534" s="0" t="n">
        <v>54</v>
      </c>
      <c r="F534" s="0" t="n">
        <v>5</v>
      </c>
      <c r="G534" s="0" t="n">
        <f aca="false">C534</f>
        <v>110</v>
      </c>
      <c r="H534" s="0" t="n">
        <v>1</v>
      </c>
      <c r="I534" s="0" t="n">
        <v>13</v>
      </c>
    </row>
    <row collapsed="false" customFormat="false" customHeight="true" hidden="false" ht="13.3" outlineLevel="0" r="535">
      <c r="A535" s="0" t="n">
        <v>534</v>
      </c>
      <c r="B535" s="0" t="str">
        <f aca="false">"V_"&amp;C535</f>
        <v>V_52</v>
      </c>
      <c r="C535" s="0" t="n">
        <f aca="false">manual_input!H44</f>
        <v>52</v>
      </c>
      <c r="D535" s="0" t="n">
        <v>4</v>
      </c>
      <c r="E535" s="0" t="n">
        <v>54</v>
      </c>
      <c r="F535" s="0" t="n">
        <v>5</v>
      </c>
      <c r="G535" s="0" t="n">
        <f aca="false">C535</f>
        <v>52</v>
      </c>
      <c r="H535" s="0" t="n">
        <v>2</v>
      </c>
      <c r="I535" s="0" t="n">
        <v>14</v>
      </c>
    </row>
    <row collapsed="false" customFormat="false" customHeight="true" hidden="false" ht="13.3" outlineLevel="0" r="536">
      <c r="A536" s="0" t="n">
        <v>535</v>
      </c>
      <c r="B536" s="0" t="str">
        <f aca="false">"V_"&amp;C536</f>
        <v>V_89</v>
      </c>
      <c r="C536" s="0" t="n">
        <f aca="false">manual_input!H45</f>
        <v>89</v>
      </c>
      <c r="D536" s="0" t="n">
        <v>5</v>
      </c>
      <c r="E536" s="0" t="n">
        <v>54</v>
      </c>
      <c r="F536" s="0" t="n">
        <v>5</v>
      </c>
      <c r="G536" s="0" t="n">
        <f aca="false">C536</f>
        <v>89</v>
      </c>
      <c r="H536" s="0" t="n">
        <v>2</v>
      </c>
      <c r="I536" s="0" t="n">
        <v>14</v>
      </c>
    </row>
    <row collapsed="false" customFormat="false" customHeight="true" hidden="false" ht="13.3" outlineLevel="0" r="537">
      <c r="A537" s="0" t="n">
        <v>536</v>
      </c>
      <c r="B537" s="0" t="str">
        <f aca="false">"V_"&amp;C537</f>
        <v>V_94</v>
      </c>
      <c r="C537" s="0" t="n">
        <f aca="false">manual_input!H46</f>
        <v>94</v>
      </c>
      <c r="D537" s="0" t="n">
        <v>6</v>
      </c>
      <c r="E537" s="0" t="n">
        <v>54</v>
      </c>
      <c r="F537" s="0" t="n">
        <v>5</v>
      </c>
      <c r="G537" s="0" t="n">
        <f aca="false">C537</f>
        <v>94</v>
      </c>
      <c r="H537" s="0" t="n">
        <v>2</v>
      </c>
      <c r="I537" s="0" t="n">
        <v>14</v>
      </c>
    </row>
    <row collapsed="false" customFormat="false" customHeight="true" hidden="false" ht="13.3" outlineLevel="0" r="538">
      <c r="A538" s="0" t="n">
        <v>537</v>
      </c>
      <c r="B538" s="0" t="str">
        <f aca="false">"V_"&amp;C538</f>
        <v>V_82</v>
      </c>
      <c r="C538" s="0" t="n">
        <f aca="false">manual_input!H47</f>
        <v>82</v>
      </c>
      <c r="D538" s="0" t="n">
        <v>7</v>
      </c>
      <c r="E538" s="0" t="n">
        <v>54</v>
      </c>
      <c r="F538" s="0" t="n">
        <v>5</v>
      </c>
      <c r="G538" s="0" t="n">
        <f aca="false">C538</f>
        <v>82</v>
      </c>
      <c r="H538" s="0" t="n">
        <v>2</v>
      </c>
      <c r="I538" s="0" t="n">
        <v>14</v>
      </c>
    </row>
    <row collapsed="false" customFormat="false" customHeight="true" hidden="false" ht="13.3" outlineLevel="0" r="539">
      <c r="A539" s="0" t="n">
        <v>538</v>
      </c>
      <c r="B539" s="0" t="str">
        <f aca="false">"V_"&amp;C539</f>
        <v>V_93</v>
      </c>
      <c r="C539" s="0" t="n">
        <f aca="false">manual_input!H48</f>
        <v>93</v>
      </c>
      <c r="D539" s="0" t="n">
        <v>8</v>
      </c>
      <c r="E539" s="0" t="n">
        <v>54</v>
      </c>
      <c r="F539" s="0" t="n">
        <v>5</v>
      </c>
      <c r="G539" s="0" t="n">
        <f aca="false">C539</f>
        <v>93</v>
      </c>
      <c r="H539" s="0" t="n">
        <v>3</v>
      </c>
      <c r="I539" s="0" t="n">
        <v>15</v>
      </c>
    </row>
    <row collapsed="false" customFormat="false" customHeight="true" hidden="false" ht="13.3" outlineLevel="0" r="540">
      <c r="A540" s="0" t="n">
        <v>539</v>
      </c>
      <c r="B540" s="0" t="str">
        <f aca="false">"V_"&amp;C540</f>
        <v>V_57</v>
      </c>
      <c r="C540" s="0" t="n">
        <f aca="false">manual_input!H49</f>
        <v>57</v>
      </c>
      <c r="D540" s="0" t="n">
        <v>9</v>
      </c>
      <c r="E540" s="0" t="n">
        <v>54</v>
      </c>
      <c r="F540" s="0" t="n">
        <v>5</v>
      </c>
      <c r="G540" s="0" t="n">
        <f aca="false">C540</f>
        <v>57</v>
      </c>
      <c r="H540" s="0" t="n">
        <v>3</v>
      </c>
      <c r="I540" s="0" t="n">
        <v>15</v>
      </c>
    </row>
    <row collapsed="false" customFormat="false" customHeight="true" hidden="false" ht="13.3" outlineLevel="0" r="541">
      <c r="A541" s="0" t="n">
        <v>540</v>
      </c>
      <c r="B541" s="0" t="str">
        <f aca="false">"V_"&amp;C541</f>
        <v>V_80</v>
      </c>
      <c r="C541" s="0" t="n">
        <f aca="false">manual_input!H50</f>
        <v>80</v>
      </c>
      <c r="D541" s="0" t="n">
        <v>10</v>
      </c>
      <c r="E541" s="0" t="n">
        <v>54</v>
      </c>
      <c r="F541" s="0" t="n">
        <v>5</v>
      </c>
      <c r="G541" s="0" t="n">
        <f aca="false">C541</f>
        <v>80</v>
      </c>
      <c r="H541" s="0" t="n">
        <v>3</v>
      </c>
      <c r="I541" s="0" t="n">
        <v>15</v>
      </c>
    </row>
    <row collapsed="false" customFormat="false" customHeight="true" hidden="false" ht="13.3" outlineLevel="0" r="542">
      <c r="A542" s="0" t="n">
        <v>541</v>
      </c>
      <c r="B542" s="0" t="str">
        <f aca="false">"V_"&amp;C542</f>
        <v>V_87</v>
      </c>
      <c r="C542" s="0" t="n">
        <f aca="false">manual_input!I41</f>
        <v>87</v>
      </c>
      <c r="D542" s="0" t="n">
        <v>1</v>
      </c>
      <c r="E542" s="0" t="n">
        <v>55</v>
      </c>
      <c r="F542" s="0" t="n">
        <v>5</v>
      </c>
      <c r="G542" s="0" t="n">
        <f aca="false">C542</f>
        <v>87</v>
      </c>
      <c r="H542" s="0" t="n">
        <v>1</v>
      </c>
      <c r="I542" s="0" t="n">
        <v>13</v>
      </c>
    </row>
    <row collapsed="false" customFormat="false" customHeight="true" hidden="false" ht="13.3" outlineLevel="0" r="543">
      <c r="A543" s="0" t="n">
        <v>542</v>
      </c>
      <c r="B543" s="0" t="str">
        <f aca="false">"V_"&amp;C543</f>
        <v>V_20</v>
      </c>
      <c r="C543" s="0" t="n">
        <f aca="false">manual_input!I42</f>
        <v>20</v>
      </c>
      <c r="D543" s="0" t="n">
        <v>2</v>
      </c>
      <c r="E543" s="0" t="n">
        <v>55</v>
      </c>
      <c r="F543" s="0" t="n">
        <v>5</v>
      </c>
      <c r="G543" s="0" t="n">
        <f aca="false">C543</f>
        <v>20</v>
      </c>
      <c r="H543" s="0" t="n">
        <v>1</v>
      </c>
      <c r="I543" s="0" t="n">
        <v>13</v>
      </c>
    </row>
    <row collapsed="false" customFormat="false" customHeight="true" hidden="false" ht="13.3" outlineLevel="0" r="544">
      <c r="A544" s="0" t="n">
        <v>543</v>
      </c>
      <c r="B544" s="0" t="str">
        <f aca="false">"V_"&amp;C544</f>
        <v>V_59</v>
      </c>
      <c r="C544" s="0" t="n">
        <f aca="false">manual_input!I43</f>
        <v>59</v>
      </c>
      <c r="D544" s="0" t="n">
        <v>3</v>
      </c>
      <c r="E544" s="0" t="n">
        <v>55</v>
      </c>
      <c r="F544" s="0" t="n">
        <v>5</v>
      </c>
      <c r="G544" s="0" t="n">
        <f aca="false">C544</f>
        <v>59</v>
      </c>
      <c r="H544" s="0" t="n">
        <v>1</v>
      </c>
      <c r="I544" s="0" t="n">
        <v>13</v>
      </c>
    </row>
    <row collapsed="false" customFormat="false" customHeight="true" hidden="false" ht="13.3" outlineLevel="0" r="545">
      <c r="A545" s="0" t="n">
        <v>544</v>
      </c>
      <c r="B545" s="0" t="str">
        <f aca="false">"V_"&amp;C545</f>
        <v>V_83</v>
      </c>
      <c r="C545" s="0" t="n">
        <f aca="false">manual_input!I44</f>
        <v>83</v>
      </c>
      <c r="D545" s="0" t="n">
        <v>4</v>
      </c>
      <c r="E545" s="0" t="n">
        <v>55</v>
      </c>
      <c r="F545" s="0" t="n">
        <v>5</v>
      </c>
      <c r="G545" s="0" t="n">
        <f aca="false">C545</f>
        <v>83</v>
      </c>
      <c r="H545" s="0" t="n">
        <v>2</v>
      </c>
      <c r="I545" s="0" t="n">
        <v>14</v>
      </c>
    </row>
    <row collapsed="false" customFormat="false" customHeight="true" hidden="false" ht="13.3" outlineLevel="0" r="546">
      <c r="A546" s="0" t="n">
        <v>545</v>
      </c>
      <c r="B546" s="0" t="str">
        <f aca="false">"V_"&amp;C546</f>
        <v>V_29</v>
      </c>
      <c r="C546" s="0" t="n">
        <f aca="false">manual_input!I45</f>
        <v>29</v>
      </c>
      <c r="D546" s="0" t="n">
        <v>5</v>
      </c>
      <c r="E546" s="0" t="n">
        <v>55</v>
      </c>
      <c r="F546" s="0" t="n">
        <v>5</v>
      </c>
      <c r="G546" s="0" t="n">
        <f aca="false">C546</f>
        <v>29</v>
      </c>
      <c r="H546" s="0" t="n">
        <v>2</v>
      </c>
      <c r="I546" s="0" t="n">
        <v>14</v>
      </c>
    </row>
    <row collapsed="false" customFormat="false" customHeight="true" hidden="false" ht="13.3" outlineLevel="0" r="547">
      <c r="A547" s="0" t="n">
        <v>546</v>
      </c>
      <c r="B547" s="0" t="str">
        <f aca="false">"V_"&amp;C547</f>
        <v>V_34</v>
      </c>
      <c r="C547" s="0" t="n">
        <f aca="false">manual_input!I46</f>
        <v>34</v>
      </c>
      <c r="D547" s="0" t="n">
        <v>6</v>
      </c>
      <c r="E547" s="0" t="n">
        <v>55</v>
      </c>
      <c r="F547" s="0" t="n">
        <v>5</v>
      </c>
      <c r="G547" s="0" t="n">
        <f aca="false">C547</f>
        <v>34</v>
      </c>
      <c r="H547" s="0" t="n">
        <v>2</v>
      </c>
      <c r="I547" s="0" t="n">
        <v>14</v>
      </c>
    </row>
    <row collapsed="false" customFormat="false" customHeight="true" hidden="false" ht="13.3" outlineLevel="0" r="548">
      <c r="A548" s="0" t="n">
        <v>547</v>
      </c>
      <c r="B548" s="0" t="str">
        <f aca="false">"V_"&amp;C548</f>
        <v>V_90</v>
      </c>
      <c r="C548" s="0" t="n">
        <f aca="false">manual_input!I47</f>
        <v>90</v>
      </c>
      <c r="D548" s="0" t="n">
        <v>7</v>
      </c>
      <c r="E548" s="0" t="n">
        <v>55</v>
      </c>
      <c r="F548" s="0" t="n">
        <v>5</v>
      </c>
      <c r="G548" s="0" t="n">
        <f aca="false">C548</f>
        <v>90</v>
      </c>
      <c r="H548" s="0" t="n">
        <v>2</v>
      </c>
      <c r="I548" s="0" t="n">
        <v>14</v>
      </c>
    </row>
    <row collapsed="false" customFormat="false" customHeight="true" hidden="false" ht="13.3" outlineLevel="0" r="549">
      <c r="A549" s="0" t="n">
        <v>548</v>
      </c>
      <c r="B549" s="0" t="str">
        <f aca="false">"V_"&amp;C549</f>
        <v>V_5</v>
      </c>
      <c r="C549" s="0" t="n">
        <f aca="false">manual_input!I48</f>
        <v>5</v>
      </c>
      <c r="D549" s="0" t="n">
        <v>8</v>
      </c>
      <c r="E549" s="0" t="n">
        <v>55</v>
      </c>
      <c r="F549" s="0" t="n">
        <v>5</v>
      </c>
      <c r="G549" s="0" t="n">
        <f aca="false">C549</f>
        <v>5</v>
      </c>
      <c r="H549" s="0" t="n">
        <v>3</v>
      </c>
      <c r="I549" s="0" t="n">
        <v>15</v>
      </c>
    </row>
    <row collapsed="false" customFormat="false" customHeight="true" hidden="false" ht="13.3" outlineLevel="0" r="550">
      <c r="A550" s="0" t="n">
        <v>549</v>
      </c>
      <c r="B550" s="0" t="str">
        <f aca="false">"V_"&amp;C550</f>
        <v>V_55</v>
      </c>
      <c r="C550" s="0" t="n">
        <f aca="false">manual_input!I49</f>
        <v>55</v>
      </c>
      <c r="D550" s="0" t="n">
        <v>9</v>
      </c>
      <c r="E550" s="0" t="n">
        <v>55</v>
      </c>
      <c r="F550" s="0" t="n">
        <v>5</v>
      </c>
      <c r="G550" s="0" t="n">
        <f aca="false">C550</f>
        <v>55</v>
      </c>
      <c r="H550" s="0" t="n">
        <v>3</v>
      </c>
      <c r="I550" s="0" t="n">
        <v>15</v>
      </c>
    </row>
    <row collapsed="false" customFormat="false" customHeight="true" hidden="false" ht="13.3" outlineLevel="0" r="551">
      <c r="A551" s="0" t="n">
        <v>550</v>
      </c>
      <c r="B551" s="0" t="str">
        <f aca="false">"V_"&amp;C551</f>
        <v>V_15</v>
      </c>
      <c r="C551" s="0" t="n">
        <f aca="false">manual_input!I50</f>
        <v>15</v>
      </c>
      <c r="D551" s="0" t="n">
        <v>10</v>
      </c>
      <c r="E551" s="0" t="n">
        <v>55</v>
      </c>
      <c r="F551" s="0" t="n">
        <v>5</v>
      </c>
      <c r="G551" s="0" t="n">
        <f aca="false">C551</f>
        <v>15</v>
      </c>
      <c r="H551" s="0" t="n">
        <v>3</v>
      </c>
      <c r="I551" s="0" t="n">
        <v>15</v>
      </c>
    </row>
    <row collapsed="false" customFormat="false" customHeight="true" hidden="false" ht="13.3" outlineLevel="0" r="552">
      <c r="A552" s="0" t="n">
        <v>551</v>
      </c>
      <c r="B552" s="0" t="str">
        <f aca="false">"V_"&amp;C552</f>
        <v>V_44</v>
      </c>
      <c r="C552" s="0" t="n">
        <f aca="false">manual_input!J41</f>
        <v>44</v>
      </c>
      <c r="D552" s="0" t="n">
        <v>1</v>
      </c>
      <c r="E552" s="0" t="n">
        <v>56</v>
      </c>
      <c r="F552" s="0" t="n">
        <v>5</v>
      </c>
      <c r="G552" s="0" t="n">
        <f aca="false">C552</f>
        <v>44</v>
      </c>
      <c r="H552" s="0" t="n">
        <v>1</v>
      </c>
      <c r="I552" s="0" t="n">
        <v>13</v>
      </c>
    </row>
    <row collapsed="false" customFormat="false" customHeight="true" hidden="false" ht="13.3" outlineLevel="0" r="553">
      <c r="A553" s="0" t="n">
        <v>552</v>
      </c>
      <c r="B553" s="0" t="str">
        <f aca="false">"V_"&amp;C553</f>
        <v>V_42</v>
      </c>
      <c r="C553" s="0" t="n">
        <f aca="false">manual_input!J42</f>
        <v>42</v>
      </c>
      <c r="D553" s="0" t="n">
        <v>2</v>
      </c>
      <c r="E553" s="0" t="n">
        <v>56</v>
      </c>
      <c r="F553" s="0" t="n">
        <v>5</v>
      </c>
      <c r="G553" s="0" t="n">
        <f aca="false">C553</f>
        <v>42</v>
      </c>
      <c r="H553" s="0" t="n">
        <v>1</v>
      </c>
      <c r="I553" s="0" t="n">
        <v>13</v>
      </c>
    </row>
    <row collapsed="false" customFormat="false" customHeight="true" hidden="false" ht="13.3" outlineLevel="0" r="554">
      <c r="A554" s="0" t="n">
        <v>553</v>
      </c>
      <c r="B554" s="0" t="str">
        <f aca="false">"V_"&amp;C554</f>
        <v>V_58</v>
      </c>
      <c r="C554" s="0" t="n">
        <f aca="false">manual_input!J43</f>
        <v>58</v>
      </c>
      <c r="D554" s="0" t="n">
        <v>3</v>
      </c>
      <c r="E554" s="0" t="n">
        <v>56</v>
      </c>
      <c r="F554" s="0" t="n">
        <v>5</v>
      </c>
      <c r="G554" s="0" t="n">
        <f aca="false">C554</f>
        <v>58</v>
      </c>
      <c r="H554" s="0" t="n">
        <v>1</v>
      </c>
      <c r="I554" s="0" t="n">
        <v>13</v>
      </c>
    </row>
    <row collapsed="false" customFormat="false" customHeight="true" hidden="false" ht="13.3" outlineLevel="0" r="555">
      <c r="A555" s="0" t="n">
        <v>554</v>
      </c>
      <c r="B555" s="0" t="str">
        <f aca="false">"V_"&amp;C555</f>
        <v>V_109</v>
      </c>
      <c r="C555" s="0" t="n">
        <f aca="false">manual_input!J44</f>
        <v>109</v>
      </c>
      <c r="D555" s="0" t="n">
        <v>4</v>
      </c>
      <c r="E555" s="0" t="n">
        <v>56</v>
      </c>
      <c r="F555" s="0" t="n">
        <v>5</v>
      </c>
      <c r="G555" s="0" t="n">
        <f aca="false">C555</f>
        <v>109</v>
      </c>
      <c r="H555" s="0" t="n">
        <v>2</v>
      </c>
      <c r="I555" s="0" t="n">
        <v>14</v>
      </c>
    </row>
    <row collapsed="false" customFormat="false" customHeight="true" hidden="false" ht="13.3" outlineLevel="0" r="556">
      <c r="A556" s="0" t="n">
        <v>555</v>
      </c>
      <c r="B556" s="0" t="str">
        <f aca="false">"V_"&amp;C556</f>
        <v>V_64</v>
      </c>
      <c r="C556" s="0" t="n">
        <f aca="false">manual_input!J45</f>
        <v>64</v>
      </c>
      <c r="D556" s="0" t="n">
        <v>5</v>
      </c>
      <c r="E556" s="0" t="n">
        <v>56</v>
      </c>
      <c r="F556" s="0" t="n">
        <v>5</v>
      </c>
      <c r="G556" s="0" t="n">
        <f aca="false">C556</f>
        <v>64</v>
      </c>
      <c r="H556" s="0" t="n">
        <v>2</v>
      </c>
      <c r="I556" s="0" t="n">
        <v>14</v>
      </c>
    </row>
    <row collapsed="false" customFormat="false" customHeight="true" hidden="false" ht="13.3" outlineLevel="0" r="557">
      <c r="A557" s="0" t="n">
        <v>556</v>
      </c>
      <c r="B557" s="0" t="str">
        <f aca="false">"V_"&amp;C557</f>
        <v>V_14</v>
      </c>
      <c r="C557" s="0" t="n">
        <f aca="false">manual_input!J46</f>
        <v>14</v>
      </c>
      <c r="D557" s="0" t="n">
        <v>6</v>
      </c>
      <c r="E557" s="0" t="n">
        <v>56</v>
      </c>
      <c r="F557" s="0" t="n">
        <v>5</v>
      </c>
      <c r="G557" s="0" t="n">
        <f aca="false">C557</f>
        <v>14</v>
      </c>
      <c r="H557" s="0" t="n">
        <v>2</v>
      </c>
      <c r="I557" s="0" t="n">
        <v>14</v>
      </c>
    </row>
    <row collapsed="false" customFormat="false" customHeight="true" hidden="false" ht="13.3" outlineLevel="0" r="558">
      <c r="A558" s="0" t="n">
        <v>557</v>
      </c>
      <c r="B558" s="0" t="str">
        <f aca="false">"V_"&amp;C558</f>
        <v>V_109</v>
      </c>
      <c r="C558" s="0" t="n">
        <f aca="false">manual_input!J47</f>
        <v>109</v>
      </c>
      <c r="D558" s="0" t="n">
        <v>7</v>
      </c>
      <c r="E558" s="0" t="n">
        <v>56</v>
      </c>
      <c r="F558" s="0" t="n">
        <v>5</v>
      </c>
      <c r="G558" s="0" t="n">
        <f aca="false">C558</f>
        <v>109</v>
      </c>
      <c r="H558" s="0" t="n">
        <v>2</v>
      </c>
      <c r="I558" s="0" t="n">
        <v>14</v>
      </c>
    </row>
    <row collapsed="false" customFormat="false" customHeight="true" hidden="false" ht="13.3" outlineLevel="0" r="559">
      <c r="A559" s="0" t="n">
        <v>558</v>
      </c>
      <c r="B559" s="0" t="str">
        <f aca="false">"V_"&amp;C559</f>
        <v>V_104</v>
      </c>
      <c r="C559" s="0" t="n">
        <f aca="false">manual_input!J48</f>
        <v>104</v>
      </c>
      <c r="D559" s="0" t="n">
        <v>8</v>
      </c>
      <c r="E559" s="0" t="n">
        <v>56</v>
      </c>
      <c r="F559" s="0" t="n">
        <v>5</v>
      </c>
      <c r="G559" s="0" t="n">
        <f aca="false">C559</f>
        <v>104</v>
      </c>
      <c r="H559" s="0" t="n">
        <v>3</v>
      </c>
      <c r="I559" s="0" t="n">
        <v>15</v>
      </c>
    </row>
    <row collapsed="false" customFormat="false" customHeight="true" hidden="false" ht="13.3" outlineLevel="0" r="560">
      <c r="A560" s="0" t="n">
        <v>559</v>
      </c>
      <c r="B560" s="0" t="str">
        <f aca="false">"V_"&amp;C560</f>
        <v>V_25</v>
      </c>
      <c r="C560" s="0" t="n">
        <f aca="false">manual_input!J49</f>
        <v>25</v>
      </c>
      <c r="D560" s="0" t="n">
        <v>9</v>
      </c>
      <c r="E560" s="0" t="n">
        <v>56</v>
      </c>
      <c r="F560" s="0" t="n">
        <v>5</v>
      </c>
      <c r="G560" s="0" t="n">
        <f aca="false">C560</f>
        <v>25</v>
      </c>
      <c r="H560" s="0" t="n">
        <v>3</v>
      </c>
      <c r="I560" s="0" t="n">
        <v>15</v>
      </c>
    </row>
    <row collapsed="false" customFormat="false" customHeight="true" hidden="false" ht="13.3" outlineLevel="0" r="561">
      <c r="A561" s="0" t="n">
        <v>560</v>
      </c>
      <c r="B561" s="0" t="str">
        <f aca="false">"V_"&amp;C561</f>
        <v>V_30</v>
      </c>
      <c r="C561" s="0" t="n">
        <f aca="false">manual_input!J50</f>
        <v>30</v>
      </c>
      <c r="D561" s="0" t="n">
        <v>10</v>
      </c>
      <c r="E561" s="0" t="n">
        <v>56</v>
      </c>
      <c r="F561" s="0" t="n">
        <v>5</v>
      </c>
      <c r="G561" s="0" t="n">
        <f aca="false">C561</f>
        <v>30</v>
      </c>
      <c r="H561" s="0" t="n">
        <v>3</v>
      </c>
      <c r="I561" s="0" t="n">
        <v>15</v>
      </c>
    </row>
    <row collapsed="false" customFormat="false" customHeight="true" hidden="false" ht="13.3" outlineLevel="0" r="562">
      <c r="A562" s="0" t="n">
        <v>561</v>
      </c>
      <c r="B562" s="0" t="str">
        <f aca="false">"V_"&amp;C562</f>
        <v>V_1</v>
      </c>
      <c r="C562" s="0" t="n">
        <f aca="false">manual_input!K41</f>
        <v>1</v>
      </c>
      <c r="D562" s="0" t="n">
        <v>1</v>
      </c>
      <c r="E562" s="0" t="n">
        <v>57</v>
      </c>
      <c r="F562" s="0" t="n">
        <v>5</v>
      </c>
      <c r="G562" s="0" t="n">
        <f aca="false">C562</f>
        <v>1</v>
      </c>
      <c r="H562" s="0" t="n">
        <v>1</v>
      </c>
      <c r="I562" s="0" t="n">
        <v>13</v>
      </c>
    </row>
    <row collapsed="false" customFormat="false" customHeight="true" hidden="false" ht="13.3" outlineLevel="0" r="563">
      <c r="A563" s="0" t="n">
        <v>562</v>
      </c>
      <c r="B563" s="0" t="str">
        <f aca="false">"V_"&amp;C563</f>
        <v>V_110</v>
      </c>
      <c r="C563" s="0" t="n">
        <f aca="false">manual_input!K42</f>
        <v>110</v>
      </c>
      <c r="D563" s="0" t="n">
        <v>2</v>
      </c>
      <c r="E563" s="0" t="n">
        <v>57</v>
      </c>
      <c r="F563" s="0" t="n">
        <v>5</v>
      </c>
      <c r="G563" s="0" t="n">
        <f aca="false">C563</f>
        <v>110</v>
      </c>
      <c r="H563" s="0" t="n">
        <v>1</v>
      </c>
      <c r="I563" s="0" t="n">
        <v>13</v>
      </c>
    </row>
    <row collapsed="false" customFormat="false" customHeight="true" hidden="false" ht="13.3" outlineLevel="0" r="564">
      <c r="A564" s="0" t="n">
        <v>563</v>
      </c>
      <c r="B564" s="0" t="str">
        <f aca="false">"V_"&amp;C564</f>
        <v>V_54</v>
      </c>
      <c r="C564" s="0" t="n">
        <f aca="false">manual_input!K43</f>
        <v>54</v>
      </c>
      <c r="D564" s="0" t="n">
        <v>3</v>
      </c>
      <c r="E564" s="0" t="n">
        <v>57</v>
      </c>
      <c r="F564" s="0" t="n">
        <v>5</v>
      </c>
      <c r="G564" s="0" t="n">
        <f aca="false">C564</f>
        <v>54</v>
      </c>
      <c r="H564" s="0" t="n">
        <v>1</v>
      </c>
      <c r="I564" s="0" t="n">
        <v>13</v>
      </c>
    </row>
    <row collapsed="false" customFormat="false" customHeight="true" hidden="false" ht="13.3" outlineLevel="0" r="565">
      <c r="A565" s="0" t="n">
        <v>564</v>
      </c>
      <c r="B565" s="0" t="str">
        <f aca="false">"V_"&amp;C565</f>
        <v>V_56</v>
      </c>
      <c r="C565" s="0" t="n">
        <f aca="false">manual_input!K44</f>
        <v>56</v>
      </c>
      <c r="D565" s="0" t="n">
        <v>4</v>
      </c>
      <c r="E565" s="0" t="n">
        <v>57</v>
      </c>
      <c r="F565" s="0" t="n">
        <v>5</v>
      </c>
      <c r="G565" s="0" t="n">
        <f aca="false">C565</f>
        <v>56</v>
      </c>
      <c r="H565" s="0" t="n">
        <v>2</v>
      </c>
      <c r="I565" s="0" t="n">
        <v>14</v>
      </c>
    </row>
    <row collapsed="false" customFormat="false" customHeight="true" hidden="false" ht="13.3" outlineLevel="0" r="566">
      <c r="A566" s="0" t="n">
        <v>565</v>
      </c>
      <c r="B566" s="0" t="str">
        <f aca="false">"V_"&amp;C566</f>
        <v>V_62</v>
      </c>
      <c r="C566" s="0" t="n">
        <f aca="false">manual_input!K45</f>
        <v>62</v>
      </c>
      <c r="D566" s="0" t="n">
        <v>5</v>
      </c>
      <c r="E566" s="0" t="n">
        <v>57</v>
      </c>
      <c r="F566" s="0" t="n">
        <v>5</v>
      </c>
      <c r="G566" s="0" t="n">
        <f aca="false">C566</f>
        <v>62</v>
      </c>
      <c r="H566" s="0" t="n">
        <v>2</v>
      </c>
      <c r="I566" s="0" t="n">
        <v>14</v>
      </c>
    </row>
    <row collapsed="false" customFormat="false" customHeight="true" hidden="false" ht="13.3" outlineLevel="0" r="567">
      <c r="A567" s="0" t="n">
        <v>566</v>
      </c>
      <c r="B567" s="0" t="str">
        <f aca="false">"V_"&amp;C567</f>
        <v>V_97</v>
      </c>
      <c r="C567" s="0" t="n">
        <f aca="false">manual_input!K46</f>
        <v>97</v>
      </c>
      <c r="D567" s="0" t="n">
        <v>6</v>
      </c>
      <c r="E567" s="0" t="n">
        <v>57</v>
      </c>
      <c r="F567" s="0" t="n">
        <v>5</v>
      </c>
      <c r="G567" s="0" t="n">
        <f aca="false">C567</f>
        <v>97</v>
      </c>
      <c r="H567" s="0" t="n">
        <v>2</v>
      </c>
      <c r="I567" s="0" t="n">
        <v>14</v>
      </c>
    </row>
    <row collapsed="false" customFormat="false" customHeight="true" hidden="false" ht="13.3" outlineLevel="0" r="568">
      <c r="A568" s="0" t="n">
        <v>567</v>
      </c>
      <c r="B568" s="0" t="str">
        <f aca="false">"V_"&amp;C568</f>
        <v>V_101</v>
      </c>
      <c r="C568" s="0" t="n">
        <f aca="false">manual_input!K47</f>
        <v>101</v>
      </c>
      <c r="D568" s="0" t="n">
        <v>7</v>
      </c>
      <c r="E568" s="0" t="n">
        <v>57</v>
      </c>
      <c r="F568" s="0" t="n">
        <v>5</v>
      </c>
      <c r="G568" s="0" t="n">
        <f aca="false">C568</f>
        <v>101</v>
      </c>
      <c r="H568" s="0" t="n">
        <v>2</v>
      </c>
      <c r="I568" s="0" t="n">
        <v>14</v>
      </c>
    </row>
    <row collapsed="false" customFormat="false" customHeight="true" hidden="false" ht="13.3" outlineLevel="0" r="569">
      <c r="A569" s="0" t="n">
        <v>568</v>
      </c>
      <c r="B569" s="0" t="str">
        <f aca="false">"V_"&amp;C569</f>
        <v>V_18</v>
      </c>
      <c r="C569" s="0" t="n">
        <f aca="false">manual_input!K48</f>
        <v>18</v>
      </c>
      <c r="D569" s="0" t="n">
        <v>8</v>
      </c>
      <c r="E569" s="0" t="n">
        <v>57</v>
      </c>
      <c r="F569" s="0" t="n">
        <v>5</v>
      </c>
      <c r="G569" s="0" t="n">
        <f aca="false">C569</f>
        <v>18</v>
      </c>
      <c r="H569" s="0" t="n">
        <v>3</v>
      </c>
      <c r="I569" s="0" t="n">
        <v>15</v>
      </c>
    </row>
    <row collapsed="false" customFormat="false" customHeight="true" hidden="false" ht="13.3" outlineLevel="0" r="570">
      <c r="A570" s="0" t="n">
        <v>569</v>
      </c>
      <c r="B570" s="0" t="str">
        <f aca="false">"V_"&amp;C570</f>
        <v>V_46</v>
      </c>
      <c r="C570" s="0" t="n">
        <f aca="false">manual_input!K49</f>
        <v>46</v>
      </c>
      <c r="D570" s="0" t="n">
        <v>9</v>
      </c>
      <c r="E570" s="0" t="n">
        <v>57</v>
      </c>
      <c r="F570" s="0" t="n">
        <v>5</v>
      </c>
      <c r="G570" s="0" t="n">
        <f aca="false">C570</f>
        <v>46</v>
      </c>
      <c r="H570" s="0" t="n">
        <v>3</v>
      </c>
      <c r="I570" s="0" t="n">
        <v>15</v>
      </c>
    </row>
    <row collapsed="false" customFormat="false" customHeight="true" hidden="false" ht="13.3" outlineLevel="0" r="571">
      <c r="A571" s="0" t="n">
        <v>570</v>
      </c>
      <c r="B571" s="0" t="str">
        <f aca="false">"V_"&amp;C571</f>
        <v>V_10</v>
      </c>
      <c r="C571" s="0" t="n">
        <f aca="false">manual_input!K50</f>
        <v>10</v>
      </c>
      <c r="D571" s="0" t="n">
        <v>10</v>
      </c>
      <c r="E571" s="0" t="n">
        <v>57</v>
      </c>
      <c r="F571" s="0" t="n">
        <v>5</v>
      </c>
      <c r="G571" s="0" t="n">
        <f aca="false">C571</f>
        <v>10</v>
      </c>
      <c r="H571" s="0" t="n">
        <v>3</v>
      </c>
      <c r="I571" s="0" t="n">
        <v>15</v>
      </c>
    </row>
    <row collapsed="false" customFormat="false" customHeight="true" hidden="false" ht="13.3" outlineLevel="0" r="572">
      <c r="A572" s="0" t="n">
        <v>571</v>
      </c>
      <c r="B572" s="0" t="str">
        <f aca="false">"V_"&amp;C572</f>
        <v>V_12</v>
      </c>
      <c r="C572" s="0" t="n">
        <f aca="false">manual_input!L41</f>
        <v>12</v>
      </c>
      <c r="D572" s="0" t="n">
        <v>1</v>
      </c>
      <c r="E572" s="0" t="n">
        <v>58</v>
      </c>
      <c r="F572" s="0" t="n">
        <v>5</v>
      </c>
      <c r="G572" s="0" t="n">
        <f aca="false">C572</f>
        <v>12</v>
      </c>
      <c r="H572" s="0" t="n">
        <v>1</v>
      </c>
      <c r="I572" s="0" t="n">
        <v>13</v>
      </c>
    </row>
    <row collapsed="false" customFormat="false" customHeight="true" hidden="false" ht="13.3" outlineLevel="0" r="573">
      <c r="A573" s="0" t="n">
        <v>572</v>
      </c>
      <c r="B573" s="0" t="str">
        <f aca="false">"V_"&amp;C573</f>
        <v>V_109</v>
      </c>
      <c r="C573" s="0" t="n">
        <f aca="false">manual_input!L42</f>
        <v>109</v>
      </c>
      <c r="D573" s="0" t="n">
        <v>2</v>
      </c>
      <c r="E573" s="0" t="n">
        <v>58</v>
      </c>
      <c r="F573" s="0" t="n">
        <v>5</v>
      </c>
      <c r="G573" s="0" t="n">
        <f aca="false">C573</f>
        <v>109</v>
      </c>
      <c r="H573" s="0" t="n">
        <v>1</v>
      </c>
      <c r="I573" s="0" t="n">
        <v>13</v>
      </c>
    </row>
    <row collapsed="false" customFormat="false" customHeight="true" hidden="false" ht="13.3" outlineLevel="0" r="574">
      <c r="A574" s="0" t="n">
        <v>573</v>
      </c>
      <c r="B574" s="0" t="str">
        <f aca="false">"V_"&amp;C574</f>
        <v>V_41</v>
      </c>
      <c r="C574" s="0" t="n">
        <f aca="false">manual_input!L43</f>
        <v>41</v>
      </c>
      <c r="D574" s="0" t="n">
        <v>3</v>
      </c>
      <c r="E574" s="0" t="n">
        <v>58</v>
      </c>
      <c r="F574" s="0" t="n">
        <v>5</v>
      </c>
      <c r="G574" s="0" t="n">
        <f aca="false">C574</f>
        <v>41</v>
      </c>
      <c r="H574" s="0" t="n">
        <v>1</v>
      </c>
      <c r="I574" s="0" t="n">
        <v>13</v>
      </c>
    </row>
    <row collapsed="false" customFormat="false" customHeight="true" hidden="false" ht="13.3" outlineLevel="0" r="575">
      <c r="A575" s="0" t="n">
        <v>574</v>
      </c>
      <c r="B575" s="0" t="str">
        <f aca="false">"V_"&amp;C575</f>
        <v>V_37</v>
      </c>
      <c r="C575" s="0" t="n">
        <f aca="false">manual_input!L44</f>
        <v>37</v>
      </c>
      <c r="D575" s="0" t="n">
        <v>4</v>
      </c>
      <c r="E575" s="0" t="n">
        <v>58</v>
      </c>
      <c r="F575" s="0" t="n">
        <v>5</v>
      </c>
      <c r="G575" s="0" t="n">
        <f aca="false">C575</f>
        <v>37</v>
      </c>
      <c r="H575" s="0" t="n">
        <v>2</v>
      </c>
      <c r="I575" s="0" t="n">
        <v>14</v>
      </c>
    </row>
    <row collapsed="false" customFormat="false" customHeight="true" hidden="false" ht="13.3" outlineLevel="0" r="576">
      <c r="A576" s="0" t="n">
        <v>575</v>
      </c>
      <c r="B576" s="0" t="str">
        <f aca="false">"V_"&amp;C576</f>
        <v>V_102</v>
      </c>
      <c r="C576" s="0" t="n">
        <f aca="false">manual_input!L45</f>
        <v>102</v>
      </c>
      <c r="D576" s="0" t="n">
        <v>5</v>
      </c>
      <c r="E576" s="0" t="n">
        <v>58</v>
      </c>
      <c r="F576" s="0" t="n">
        <v>5</v>
      </c>
      <c r="G576" s="0" t="n">
        <f aca="false">C576</f>
        <v>102</v>
      </c>
      <c r="H576" s="0" t="n">
        <v>2</v>
      </c>
      <c r="I576" s="0" t="n">
        <v>14</v>
      </c>
    </row>
    <row collapsed="false" customFormat="false" customHeight="true" hidden="false" ht="13.3" outlineLevel="0" r="577">
      <c r="A577" s="0" t="n">
        <v>576</v>
      </c>
      <c r="B577" s="0" t="str">
        <f aca="false">"V_"&amp;C577</f>
        <v>V_100</v>
      </c>
      <c r="C577" s="0" t="n">
        <f aca="false">manual_input!L46</f>
        <v>100</v>
      </c>
      <c r="D577" s="0" t="n">
        <v>6</v>
      </c>
      <c r="E577" s="0" t="n">
        <v>58</v>
      </c>
      <c r="F577" s="0" t="n">
        <v>5</v>
      </c>
      <c r="G577" s="0" t="n">
        <f aca="false">C577</f>
        <v>100</v>
      </c>
      <c r="H577" s="0" t="n">
        <v>2</v>
      </c>
      <c r="I577" s="0" t="n">
        <v>14</v>
      </c>
    </row>
    <row collapsed="false" customFormat="false" customHeight="true" hidden="false" ht="13.3" outlineLevel="0" r="578">
      <c r="A578" s="0" t="n">
        <v>577</v>
      </c>
      <c r="B578" s="0" t="str">
        <f aca="false">"V_"&amp;C578</f>
        <v>V_110</v>
      </c>
      <c r="C578" s="0" t="n">
        <f aca="false">manual_input!L47</f>
        <v>110</v>
      </c>
      <c r="D578" s="0" t="n">
        <v>7</v>
      </c>
      <c r="E578" s="0" t="n">
        <v>58</v>
      </c>
      <c r="F578" s="0" t="n">
        <v>5</v>
      </c>
      <c r="G578" s="0" t="n">
        <f aca="false">C578</f>
        <v>110</v>
      </c>
      <c r="H578" s="0" t="n">
        <v>2</v>
      </c>
      <c r="I578" s="0" t="n">
        <v>14</v>
      </c>
    </row>
    <row collapsed="false" customFormat="false" customHeight="true" hidden="false" ht="13.3" outlineLevel="0" r="579">
      <c r="A579" s="0" t="n">
        <v>578</v>
      </c>
      <c r="B579" s="0" t="str">
        <f aca="false">"V_"&amp;C579</f>
        <v>V_69</v>
      </c>
      <c r="C579" s="0" t="n">
        <f aca="false">manual_input!L48</f>
        <v>69</v>
      </c>
      <c r="D579" s="0" t="n">
        <v>8</v>
      </c>
      <c r="E579" s="0" t="n">
        <v>58</v>
      </c>
      <c r="F579" s="0" t="n">
        <v>5</v>
      </c>
      <c r="G579" s="0" t="n">
        <f aca="false">C579</f>
        <v>69</v>
      </c>
      <c r="H579" s="0" t="n">
        <v>3</v>
      </c>
      <c r="I579" s="0" t="n">
        <v>15</v>
      </c>
    </row>
    <row collapsed="false" customFormat="false" customHeight="true" hidden="false" ht="13.3" outlineLevel="0" r="580">
      <c r="A580" s="0" t="n">
        <v>579</v>
      </c>
      <c r="B580" s="0" t="str">
        <f aca="false">"V_"&amp;C580</f>
        <v>V_91</v>
      </c>
      <c r="C580" s="0" t="n">
        <f aca="false">manual_input!L49</f>
        <v>91</v>
      </c>
      <c r="D580" s="0" t="n">
        <v>9</v>
      </c>
      <c r="E580" s="0" t="n">
        <v>58</v>
      </c>
      <c r="F580" s="0" t="n">
        <v>5</v>
      </c>
      <c r="G580" s="0" t="n">
        <f aca="false">C580</f>
        <v>91</v>
      </c>
      <c r="H580" s="0" t="n">
        <v>3</v>
      </c>
      <c r="I580" s="0" t="n">
        <v>15</v>
      </c>
    </row>
    <row collapsed="false" customFormat="false" customHeight="true" hidden="false" ht="13.3" outlineLevel="0" r="581">
      <c r="A581" s="0" t="n">
        <v>580</v>
      </c>
      <c r="B581" s="0" t="str">
        <f aca="false">"V_"&amp;C581</f>
        <v>V_109</v>
      </c>
      <c r="C581" s="0" t="n">
        <f aca="false">manual_input!L50</f>
        <v>109</v>
      </c>
      <c r="D581" s="0" t="n">
        <v>10</v>
      </c>
      <c r="E581" s="0" t="n">
        <v>58</v>
      </c>
      <c r="F581" s="0" t="n">
        <v>5</v>
      </c>
      <c r="G581" s="0" t="n">
        <f aca="false">C581</f>
        <v>109</v>
      </c>
      <c r="H581" s="0" t="n">
        <v>3</v>
      </c>
      <c r="I581" s="0" t="n">
        <v>15</v>
      </c>
    </row>
    <row collapsed="false" customFormat="false" customHeight="true" hidden="false" ht="13.3" outlineLevel="0" r="582">
      <c r="A582" s="0" t="n">
        <v>581</v>
      </c>
      <c r="B582" s="0" t="str">
        <f aca="false">"V_"&amp;C582</f>
        <v>V_19</v>
      </c>
      <c r="C582" s="0" t="n">
        <f aca="false">manual_input!M41</f>
        <v>19</v>
      </c>
      <c r="D582" s="0" t="n">
        <v>1</v>
      </c>
      <c r="E582" s="0" t="n">
        <v>59</v>
      </c>
      <c r="F582" s="0" t="n">
        <v>5</v>
      </c>
      <c r="G582" s="0" t="n">
        <f aca="false">C582</f>
        <v>19</v>
      </c>
      <c r="H582" s="0" t="n">
        <v>1</v>
      </c>
      <c r="I582" s="0" t="n">
        <v>13</v>
      </c>
    </row>
    <row collapsed="false" customFormat="false" customHeight="true" hidden="false" ht="13.3" outlineLevel="0" r="583">
      <c r="A583" s="0" t="n">
        <v>582</v>
      </c>
      <c r="B583" s="0" t="str">
        <f aca="false">"V_"&amp;C583</f>
        <v>V_49</v>
      </c>
      <c r="C583" s="0" t="n">
        <f aca="false">manual_input!M42</f>
        <v>49</v>
      </c>
      <c r="D583" s="0" t="n">
        <v>2</v>
      </c>
      <c r="E583" s="0" t="n">
        <v>59</v>
      </c>
      <c r="F583" s="0" t="n">
        <v>5</v>
      </c>
      <c r="G583" s="0" t="n">
        <f aca="false">C583</f>
        <v>49</v>
      </c>
      <c r="H583" s="0" t="n">
        <v>1</v>
      </c>
      <c r="I583" s="0" t="n">
        <v>13</v>
      </c>
    </row>
    <row collapsed="false" customFormat="false" customHeight="true" hidden="false" ht="13.3" outlineLevel="0" r="584">
      <c r="A584" s="0" t="n">
        <v>583</v>
      </c>
      <c r="B584" s="0" t="str">
        <f aca="false">"V_"&amp;C584</f>
        <v>V_92</v>
      </c>
      <c r="C584" s="0" t="n">
        <f aca="false">manual_input!M43</f>
        <v>92</v>
      </c>
      <c r="D584" s="0" t="n">
        <v>3</v>
      </c>
      <c r="E584" s="0" t="n">
        <v>59</v>
      </c>
      <c r="F584" s="0" t="n">
        <v>5</v>
      </c>
      <c r="G584" s="0" t="n">
        <f aca="false">C584</f>
        <v>92</v>
      </c>
      <c r="H584" s="0" t="n">
        <v>1</v>
      </c>
      <c r="I584" s="0" t="n">
        <v>13</v>
      </c>
    </row>
    <row collapsed="false" customFormat="false" customHeight="true" hidden="false" ht="13.3" outlineLevel="0" r="585">
      <c r="A585" s="0" t="n">
        <v>584</v>
      </c>
      <c r="B585" s="0" t="str">
        <f aca="false">"V_"&amp;C585</f>
        <v>V_106</v>
      </c>
      <c r="C585" s="0" t="n">
        <f aca="false">manual_input!M44</f>
        <v>106</v>
      </c>
      <c r="D585" s="0" t="n">
        <v>4</v>
      </c>
      <c r="E585" s="0" t="n">
        <v>59</v>
      </c>
      <c r="F585" s="0" t="n">
        <v>5</v>
      </c>
      <c r="G585" s="0" t="n">
        <f aca="false">C585</f>
        <v>106</v>
      </c>
      <c r="H585" s="0" t="n">
        <v>2</v>
      </c>
      <c r="I585" s="0" t="n">
        <v>14</v>
      </c>
    </row>
    <row collapsed="false" customFormat="false" customHeight="true" hidden="false" ht="13.3" outlineLevel="0" r="586">
      <c r="A586" s="0" t="n">
        <v>585</v>
      </c>
      <c r="B586" s="0" t="str">
        <f aca="false">"V_"&amp;C586</f>
        <v>V_108</v>
      </c>
      <c r="C586" s="0" t="n">
        <f aca="false">manual_input!M45</f>
        <v>108</v>
      </c>
      <c r="D586" s="0" t="n">
        <v>5</v>
      </c>
      <c r="E586" s="0" t="n">
        <v>59</v>
      </c>
      <c r="F586" s="0" t="n">
        <v>5</v>
      </c>
      <c r="G586" s="0" t="n">
        <f aca="false">C586</f>
        <v>108</v>
      </c>
      <c r="H586" s="0" t="n">
        <v>2</v>
      </c>
      <c r="I586" s="0" t="n">
        <v>14</v>
      </c>
    </row>
    <row collapsed="false" customFormat="false" customHeight="true" hidden="false" ht="13.3" outlineLevel="0" r="587">
      <c r="A587" s="0" t="n">
        <v>586</v>
      </c>
      <c r="B587" s="0" t="str">
        <f aca="false">"V_"&amp;C587</f>
        <v>V_26</v>
      </c>
      <c r="C587" s="0" t="n">
        <f aca="false">manual_input!M46</f>
        <v>26</v>
      </c>
      <c r="D587" s="0" t="n">
        <v>6</v>
      </c>
      <c r="E587" s="0" t="n">
        <v>59</v>
      </c>
      <c r="F587" s="0" t="n">
        <v>5</v>
      </c>
      <c r="G587" s="0" t="n">
        <f aca="false">C587</f>
        <v>26</v>
      </c>
      <c r="H587" s="0" t="n">
        <v>2</v>
      </c>
      <c r="I587" s="0" t="n">
        <v>14</v>
      </c>
    </row>
    <row collapsed="false" customFormat="false" customHeight="true" hidden="false" ht="13.3" outlineLevel="0" r="588">
      <c r="A588" s="0" t="n">
        <v>587</v>
      </c>
      <c r="B588" s="0" t="str">
        <f aca="false">"V_"&amp;C588</f>
        <v>V_51</v>
      </c>
      <c r="C588" s="0" t="n">
        <f aca="false">manual_input!M47</f>
        <v>51</v>
      </c>
      <c r="D588" s="0" t="n">
        <v>7</v>
      </c>
      <c r="E588" s="0" t="n">
        <v>59</v>
      </c>
      <c r="F588" s="0" t="n">
        <v>5</v>
      </c>
      <c r="G588" s="0" t="n">
        <f aca="false">C588</f>
        <v>51</v>
      </c>
      <c r="H588" s="0" t="n">
        <v>2</v>
      </c>
      <c r="I588" s="0" t="n">
        <v>14</v>
      </c>
    </row>
    <row collapsed="false" customFormat="false" customHeight="true" hidden="false" ht="13.3" outlineLevel="0" r="589">
      <c r="A589" s="0" t="n">
        <v>588</v>
      </c>
      <c r="B589" s="0" t="str">
        <f aca="false">"V_"&amp;C589</f>
        <v>V_39</v>
      </c>
      <c r="C589" s="0" t="n">
        <f aca="false">manual_input!M48</f>
        <v>39</v>
      </c>
      <c r="D589" s="0" t="n">
        <v>8</v>
      </c>
      <c r="E589" s="0" t="n">
        <v>59</v>
      </c>
      <c r="F589" s="0" t="n">
        <v>5</v>
      </c>
      <c r="G589" s="0" t="n">
        <f aca="false">C589</f>
        <v>39</v>
      </c>
      <c r="H589" s="0" t="n">
        <v>3</v>
      </c>
      <c r="I589" s="0" t="n">
        <v>15</v>
      </c>
    </row>
    <row collapsed="false" customFormat="false" customHeight="true" hidden="false" ht="13.3" outlineLevel="0" r="590">
      <c r="A590" s="0" t="n">
        <v>589</v>
      </c>
      <c r="B590" s="0" t="str">
        <f aca="false">"V_"&amp;C590</f>
        <v>V_4</v>
      </c>
      <c r="C590" s="0" t="n">
        <f aca="false">manual_input!M49</f>
        <v>4</v>
      </c>
      <c r="D590" s="0" t="n">
        <v>9</v>
      </c>
      <c r="E590" s="0" t="n">
        <v>59</v>
      </c>
      <c r="F590" s="0" t="n">
        <v>5</v>
      </c>
      <c r="G590" s="0" t="n">
        <f aca="false">C590</f>
        <v>4</v>
      </c>
      <c r="H590" s="0" t="n">
        <v>3</v>
      </c>
      <c r="I590" s="0" t="n">
        <v>15</v>
      </c>
    </row>
    <row collapsed="false" customFormat="false" customHeight="true" hidden="false" ht="13.3" outlineLevel="0" r="591">
      <c r="A591" s="0" t="n">
        <v>590</v>
      </c>
      <c r="B591" s="0" t="str">
        <f aca="false">"V_"&amp;C591</f>
        <v>V_8</v>
      </c>
      <c r="C591" s="0" t="n">
        <f aca="false">manual_input!M50</f>
        <v>8</v>
      </c>
      <c r="D591" s="0" t="n">
        <v>10</v>
      </c>
      <c r="E591" s="0" t="n">
        <v>59</v>
      </c>
      <c r="F591" s="0" t="n">
        <v>5</v>
      </c>
      <c r="G591" s="0" t="n">
        <f aca="false">C591</f>
        <v>8</v>
      </c>
      <c r="H591" s="0" t="n">
        <v>3</v>
      </c>
      <c r="I591" s="0" t="n">
        <v>15</v>
      </c>
    </row>
    <row collapsed="false" customFormat="false" customHeight="true" hidden="false" ht="13.3" outlineLevel="0" r="592">
      <c r="A592" s="0" t="n">
        <v>591</v>
      </c>
      <c r="B592" s="0" t="str">
        <f aca="false">"V_"&amp;C592</f>
        <v>V_66</v>
      </c>
      <c r="C592" s="0" t="n">
        <f aca="false">manual_input!N41</f>
        <v>66</v>
      </c>
      <c r="D592" s="0" t="n">
        <v>1</v>
      </c>
      <c r="E592" s="0" t="n">
        <v>60</v>
      </c>
      <c r="F592" s="0" t="n">
        <v>5</v>
      </c>
      <c r="G592" s="0" t="n">
        <f aca="false">C592</f>
        <v>66</v>
      </c>
      <c r="H592" s="0" t="n">
        <v>1</v>
      </c>
      <c r="I592" s="0" t="n">
        <v>13</v>
      </c>
    </row>
    <row collapsed="false" customFormat="false" customHeight="true" hidden="false" ht="13.3" outlineLevel="0" r="593">
      <c r="A593" s="0" t="n">
        <v>592</v>
      </c>
      <c r="B593" s="0" t="str">
        <f aca="false">"V_"&amp;C593</f>
        <v>V_71</v>
      </c>
      <c r="C593" s="0" t="n">
        <f aca="false">manual_input!N42</f>
        <v>71</v>
      </c>
      <c r="D593" s="0" t="n">
        <v>2</v>
      </c>
      <c r="E593" s="0" t="n">
        <v>60</v>
      </c>
      <c r="F593" s="0" t="n">
        <v>5</v>
      </c>
      <c r="G593" s="0" t="n">
        <f aca="false">C593</f>
        <v>71</v>
      </c>
      <c r="H593" s="0" t="n">
        <v>1</v>
      </c>
      <c r="I593" s="0" t="n">
        <v>13</v>
      </c>
    </row>
    <row collapsed="false" customFormat="false" customHeight="true" hidden="false" ht="13.3" outlineLevel="0" r="594">
      <c r="A594" s="0" t="n">
        <v>593</v>
      </c>
      <c r="B594" s="0" t="str">
        <f aca="false">"V_"&amp;C594</f>
        <v>V_6</v>
      </c>
      <c r="C594" s="0" t="n">
        <f aca="false">manual_input!N43</f>
        <v>6</v>
      </c>
      <c r="D594" s="0" t="n">
        <v>3</v>
      </c>
      <c r="E594" s="0" t="n">
        <v>60</v>
      </c>
      <c r="F594" s="0" t="n">
        <v>5</v>
      </c>
      <c r="G594" s="0" t="n">
        <f aca="false">C594</f>
        <v>6</v>
      </c>
      <c r="H594" s="0" t="n">
        <v>1</v>
      </c>
      <c r="I594" s="0" t="n">
        <v>13</v>
      </c>
    </row>
    <row collapsed="false" customFormat="false" customHeight="true" hidden="false" ht="13.3" outlineLevel="0" r="595">
      <c r="A595" s="0" t="n">
        <v>594</v>
      </c>
      <c r="B595" s="0" t="str">
        <f aca="false">"V_"&amp;C595</f>
        <v>V_61</v>
      </c>
      <c r="C595" s="0" t="n">
        <f aca="false">manual_input!N44</f>
        <v>61</v>
      </c>
      <c r="D595" s="0" t="n">
        <v>4</v>
      </c>
      <c r="E595" s="0" t="n">
        <v>60</v>
      </c>
      <c r="F595" s="0" t="n">
        <v>5</v>
      </c>
      <c r="G595" s="0" t="n">
        <f aca="false">C595</f>
        <v>61</v>
      </c>
      <c r="H595" s="0" t="n">
        <v>2</v>
      </c>
      <c r="I595" s="0" t="n">
        <v>14</v>
      </c>
    </row>
    <row collapsed="false" customFormat="false" customHeight="true" hidden="false" ht="13.3" outlineLevel="0" r="596">
      <c r="A596" s="0" t="n">
        <v>595</v>
      </c>
      <c r="B596" s="0" t="str">
        <f aca="false">"V_"&amp;C596</f>
        <v>V_98</v>
      </c>
      <c r="C596" s="0" t="n">
        <f aca="false">manual_input!N45</f>
        <v>98</v>
      </c>
      <c r="D596" s="0" t="n">
        <v>5</v>
      </c>
      <c r="E596" s="0" t="n">
        <v>60</v>
      </c>
      <c r="F596" s="0" t="n">
        <v>5</v>
      </c>
      <c r="G596" s="0" t="n">
        <f aca="false">C596</f>
        <v>98</v>
      </c>
      <c r="H596" s="0" t="n">
        <v>2</v>
      </c>
      <c r="I596" s="0" t="n">
        <v>14</v>
      </c>
    </row>
    <row collapsed="false" customFormat="false" customHeight="true" hidden="false" ht="13.3" outlineLevel="0" r="597">
      <c r="A597" s="0" t="n">
        <v>596</v>
      </c>
      <c r="B597" s="0" t="str">
        <f aca="false">"V_"&amp;C597</f>
        <v>V_7</v>
      </c>
      <c r="C597" s="0" t="n">
        <f aca="false">manual_input!N46</f>
        <v>7</v>
      </c>
      <c r="D597" s="0" t="n">
        <v>6</v>
      </c>
      <c r="E597" s="0" t="n">
        <v>60</v>
      </c>
      <c r="F597" s="0" t="n">
        <v>5</v>
      </c>
      <c r="G597" s="0" t="n">
        <f aca="false">C597</f>
        <v>7</v>
      </c>
      <c r="H597" s="0" t="n">
        <v>2</v>
      </c>
      <c r="I597" s="0" t="n">
        <v>14</v>
      </c>
    </row>
    <row collapsed="false" customFormat="false" customHeight="true" hidden="false" ht="13.3" outlineLevel="0" r="598">
      <c r="A598" s="0" t="n">
        <v>597</v>
      </c>
      <c r="B598" s="0" t="str">
        <f aca="false">"V_"&amp;C598</f>
        <v>V_96</v>
      </c>
      <c r="C598" s="0" t="n">
        <f aca="false">manual_input!N47</f>
        <v>96</v>
      </c>
      <c r="D598" s="0" t="n">
        <v>7</v>
      </c>
      <c r="E598" s="0" t="n">
        <v>60</v>
      </c>
      <c r="F598" s="0" t="n">
        <v>5</v>
      </c>
      <c r="G598" s="0" t="n">
        <f aca="false">C598</f>
        <v>96</v>
      </c>
      <c r="H598" s="0" t="n">
        <v>2</v>
      </c>
      <c r="I598" s="0" t="n">
        <v>14</v>
      </c>
    </row>
    <row collapsed="false" customFormat="false" customHeight="true" hidden="false" ht="13.3" outlineLevel="0" r="599">
      <c r="A599" s="0" t="n">
        <v>598</v>
      </c>
      <c r="B599" s="0" t="str">
        <f aca="false">"V_"&amp;C599</f>
        <v>V_11</v>
      </c>
      <c r="C599" s="0" t="n">
        <f aca="false">manual_input!N48</f>
        <v>11</v>
      </c>
      <c r="D599" s="0" t="n">
        <v>8</v>
      </c>
      <c r="E599" s="0" t="n">
        <v>60</v>
      </c>
      <c r="F599" s="0" t="n">
        <v>5</v>
      </c>
      <c r="G599" s="0" t="n">
        <f aca="false">C599</f>
        <v>11</v>
      </c>
      <c r="H599" s="0" t="n">
        <v>3</v>
      </c>
      <c r="I599" s="0" t="n">
        <v>15</v>
      </c>
    </row>
    <row collapsed="false" customFormat="false" customHeight="true" hidden="false" ht="13.3" outlineLevel="0" r="600">
      <c r="A600" s="0" t="n">
        <v>599</v>
      </c>
      <c r="B600" s="0" t="str">
        <f aca="false">"V_"&amp;C600</f>
        <v>V_78</v>
      </c>
      <c r="C600" s="0" t="n">
        <f aca="false">manual_input!N49</f>
        <v>78</v>
      </c>
      <c r="D600" s="0" t="n">
        <v>9</v>
      </c>
      <c r="E600" s="0" t="n">
        <v>60</v>
      </c>
      <c r="F600" s="0" t="n">
        <v>5</v>
      </c>
      <c r="G600" s="0" t="n">
        <f aca="false">C600</f>
        <v>78</v>
      </c>
      <c r="H600" s="0" t="n">
        <v>3</v>
      </c>
      <c r="I600" s="0" t="n">
        <v>15</v>
      </c>
    </row>
    <row collapsed="false" customFormat="false" customHeight="true" hidden="false" ht="13.3" outlineLevel="0" r="601">
      <c r="A601" s="0" t="n">
        <v>600</v>
      </c>
      <c r="B601" s="0" t="str">
        <f aca="false">"V_"&amp;C601</f>
        <v>V_53</v>
      </c>
      <c r="C601" s="0" t="n">
        <f aca="false">manual_input!N50</f>
        <v>53</v>
      </c>
      <c r="D601" s="0" t="n">
        <v>10</v>
      </c>
      <c r="E601" s="0" t="n">
        <v>60</v>
      </c>
      <c r="F601" s="0" t="n">
        <v>5</v>
      </c>
      <c r="G601" s="0" t="n">
        <f aca="false">C601</f>
        <v>53</v>
      </c>
      <c r="H601" s="0" t="n">
        <v>3</v>
      </c>
      <c r="I601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A7" activeCellId="0" pane="topLeft" sqref="A7"/>
    </sheetView>
  </sheetViews>
  <sheetFormatPr defaultRowHeight="12.8"/>
  <cols>
    <col collapsed="false" hidden="false" max="1" min="1" style="0" width="24.3886639676113"/>
    <col collapsed="false" hidden="false" max="2" min="2" style="0" width="8.5748987854251"/>
    <col collapsed="false" hidden="false" max="3" min="3" style="0" width="74.4534412955466"/>
    <col collapsed="false" hidden="false" max="1025" min="4" style="0" width="8.5748987854251"/>
  </cols>
  <sheetData>
    <row collapsed="false" customFormat="false" customHeight="true" hidden="false" ht="15" outlineLevel="0" r="1">
      <c r="A1" s="0" t="s">
        <v>24</v>
      </c>
      <c r="B1" s="4" t="n">
        <v>2013</v>
      </c>
    </row>
    <row collapsed="false" customFormat="false" customHeight="true" hidden="false" ht="15" outlineLevel="0" r="2">
      <c r="A2" s="0" t="s">
        <v>25</v>
      </c>
      <c r="B2" s="4" t="n">
        <v>14</v>
      </c>
    </row>
    <row collapsed="false" customFormat="false" customHeight="true" hidden="false" ht="15" outlineLevel="0" r="3">
      <c r="A3" s="0" t="s">
        <v>26</v>
      </c>
      <c r="B3" s="4" t="n">
        <v>1</v>
      </c>
    </row>
    <row collapsed="false" customFormat="false" customHeight="true" hidden="false" ht="15" outlineLevel="0" r="4">
      <c r="B4" s="5"/>
    </row>
    <row collapsed="false" customFormat="false" customHeight="true" hidden="false" ht="15" outlineLevel="0" r="5">
      <c r="A5" s="0" t="s">
        <v>27</v>
      </c>
      <c r="B5" s="4" t="n">
        <v>30</v>
      </c>
    </row>
    <row collapsed="false" customFormat="false" customHeight="true" hidden="false" ht="15" outlineLevel="0" r="6">
      <c r="A6" s="0" t="s">
        <v>28</v>
      </c>
      <c r="B6" s="4" t="n">
        <v>5</v>
      </c>
      <c r="C6" s="6" t="s">
        <v>29</v>
      </c>
    </row>
    <row collapsed="false" customFormat="false" customHeight="true" hidden="false" ht="15" outlineLevel="0" r="7">
      <c r="A7" s="0" t="s">
        <v>30</v>
      </c>
      <c r="B7" s="4" t="n">
        <v>4</v>
      </c>
    </row>
    <row collapsed="false" customFormat="false" customHeight="true" hidden="false" ht="15" outlineLevel="0" r="8">
      <c r="A8" s="0" t="s">
        <v>31</v>
      </c>
      <c r="B8" s="4" t="n">
        <v>12</v>
      </c>
      <c r="C8" s="6"/>
    </row>
    <row collapsed="false" customFormat="false" customHeight="true" hidden="false" ht="15" outlineLevel="0" r="9">
      <c r="A9" s="0" t="s">
        <v>32</v>
      </c>
      <c r="B9" s="4" t="n">
        <v>5</v>
      </c>
    </row>
    <row collapsed="false" customFormat="false" customHeight="true" hidden="false" ht="15" outlineLevel="0" r="10">
      <c r="A10" s="0" t="s">
        <v>33</v>
      </c>
      <c r="B10" s="4" t="n">
        <v>10</v>
      </c>
      <c r="C10" s="6"/>
    </row>
    <row collapsed="false" customFormat="false" customHeight="true" hidden="false" ht="15" outlineLevel="0" r="11">
      <c r="A11" s="0" t="s">
        <v>34</v>
      </c>
      <c r="B11" s="4" t="n">
        <v>2</v>
      </c>
    </row>
    <row collapsed="false" customFormat="false" customHeight="true" hidden="false" ht="15" outlineLevel="0" r="12"/>
    <row collapsed="false" customFormat="false" customHeight="true" hidden="false" ht="15" outlineLevel="0" r="13"/>
    <row collapsed="false" customFormat="false" customHeight="true" hidden="false" ht="15" outlineLevel="0" r="14">
      <c r="A14" s="0" t="s">
        <v>35</v>
      </c>
      <c r="B14" s="0" t="n">
        <f aca="false">B5*B7*B9</f>
        <v>600</v>
      </c>
    </row>
    <row collapsed="false" customFormat="false" customHeight="true" hidden="false" ht="15" outlineLevel="0" r="15">
      <c r="A15" s="0" t="s">
        <v>36</v>
      </c>
      <c r="B15" s="0" t="n">
        <f aca="false">B7*B9</f>
        <v>20</v>
      </c>
    </row>
    <row collapsed="false" customFormat="false" customHeight="true" hidden="false" ht="13.3" outlineLevel="0" r="16">
      <c r="A16" s="0" t="s">
        <v>37</v>
      </c>
      <c r="B16" s="0" t="n">
        <f aca="false">B8/B7</f>
        <v>3</v>
      </c>
    </row>
    <row collapsed="false" customFormat="false" customHeight="true" hidden="false" ht="13.3" outlineLevel="0" r="17">
      <c r="A17" s="0" t="s">
        <v>38</v>
      </c>
      <c r="B17" s="0" t="n">
        <f aca="false">B10/B9</f>
        <v>2</v>
      </c>
    </row>
    <row collapsed="false" customFormat="false" customHeight="true" hidden="false" ht="13.3" outlineLevel="0" r="18">
      <c r="A18" s="0" t="s">
        <v>39</v>
      </c>
      <c r="B18" s="0" t="n">
        <f aca="false">B5*B11</f>
        <v>60</v>
      </c>
    </row>
    <row collapsed="false" customFormat="false" customHeight="true" hidden="false" ht="13.3" outlineLevel="0" r="19">
      <c r="A19" s="0" t="s">
        <v>40</v>
      </c>
      <c r="B19" s="0" t="n">
        <f aca="false">B15*B17</f>
        <v>40</v>
      </c>
    </row>
    <row collapsed="false" customFormat="false" customHeight="true" hidden="false" ht="13.3" outlineLevel="0" r="20">
      <c r="A20" s="0" t="s">
        <v>41</v>
      </c>
      <c r="B20" s="0" t="n">
        <f aca="false">B8*B6</f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E19" activeCellId="0" pane="topLeft" sqref="E19"/>
    </sheetView>
  </sheetViews>
  <sheetFormatPr defaultRowHeight="12.8"/>
  <cols>
    <col collapsed="false" hidden="false" max="1" min="1" style="0" width="12.1133603238866"/>
    <col collapsed="false" hidden="false" max="2" min="2" style="0" width="8.5748987854251"/>
    <col collapsed="false" hidden="false" max="3" min="3" style="0" width="13.17004048583"/>
    <col collapsed="false" hidden="false" max="4" min="4" style="0" width="5.2914979757085"/>
    <col collapsed="false" hidden="false" max="5" min="5" style="0" width="6.37651821862348"/>
    <col collapsed="false" hidden="false" max="6" min="6" style="0" width="14.0769230769231"/>
    <col collapsed="false" hidden="false" max="7" min="7" style="0" width="10.2672064777328"/>
    <col collapsed="false" hidden="false" max="8" min="8" style="0" width="70.7044534412955"/>
    <col collapsed="false" hidden="false" max="9" min="9" style="0" width="10.004048582996"/>
    <col collapsed="false" hidden="false" max="10" min="10" style="0" width="11.0323886639676"/>
    <col collapsed="false" hidden="false" max="1025" min="11" style="0" width="8.5748987854251"/>
  </cols>
  <sheetData>
    <row collapsed="false" customFormat="false" customHeight="true" hidden="false" ht="15" outlineLevel="0" r="1">
      <c r="A1" s="7" t="s">
        <v>42</v>
      </c>
      <c r="B1" s="7" t="s">
        <v>25</v>
      </c>
      <c r="C1" s="7" t="s">
        <v>26</v>
      </c>
      <c r="D1" s="8" t="s">
        <v>43</v>
      </c>
      <c r="E1" s="8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9" t="s">
        <v>49</v>
      </c>
    </row>
    <row collapsed="false" customFormat="false" customHeight="true" hidden="false" ht="15" outlineLevel="0" r="2">
      <c r="A2" s="0" t="n">
        <f aca="false">IF((ROW()-1)&lt;='Project Description'!$B$5,'Project Description'!$B$1, "")</f>
        <v>2013</v>
      </c>
      <c r="B2" s="0" t="n">
        <f aca="false">IF($A2&lt;&gt;"",'Project Description'!$B$2, "")</f>
        <v>14</v>
      </c>
      <c r="C2" s="0" t="n">
        <f aca="false">IF($A2&lt;&gt;"",'Project Description'!$B$3, "")</f>
        <v>1</v>
      </c>
      <c r="D2" s="0" t="str">
        <f aca="false">IF($A2&lt;&gt;"","Tray", "")</f>
        <v>Tray</v>
      </c>
      <c r="E2" s="0" t="n">
        <f aca="false">IF($A2&lt;&gt;"",ROW()-1, "")</f>
        <v>1</v>
      </c>
      <c r="F2" s="4" t="s">
        <v>50</v>
      </c>
      <c r="G2" s="4" t="s">
        <v>51</v>
      </c>
      <c r="H2" s="0" t="str">
        <f aca="false">IF(A2&lt;&gt;"","Project#"&amp;A2&amp;"-"&amp;TEXT(B2,"0000")&amp;"_Experiment#"&amp;TEXT(C2,"0000")&amp;"_"&amp;F2&amp;"."&amp;G2&amp;"_"&amp;D2&amp;"#"&amp;TEXT(E2, "00000"),"")</f>
        <v>Project#2013-0014_Experiment#0001_Brachypodium.distachyon_Tray#00001</v>
      </c>
      <c r="I2" s="4" t="s">
        <v>52</v>
      </c>
      <c r="J2" s="4" t="s">
        <v>53</v>
      </c>
    </row>
    <row collapsed="false" customFormat="false" customHeight="true" hidden="false" ht="15" outlineLevel="0" r="3">
      <c r="A3" s="0" t="n">
        <f aca="false">IF((ROW()-1)&lt;='Project Description'!$B$5,'Project Description'!$B$1, "")</f>
        <v>2013</v>
      </c>
      <c r="B3" s="0" t="n">
        <f aca="false">IF($A3&lt;&gt;"",'Project Description'!$B$2, "")</f>
        <v>14</v>
      </c>
      <c r="C3" s="0" t="n">
        <f aca="false">IF($A3&lt;&gt;"",'Project Description'!$B$3, "")</f>
        <v>1</v>
      </c>
      <c r="D3" s="0" t="str">
        <f aca="false">IF($A3&lt;&gt;"","Tray", "")</f>
        <v>Tray</v>
      </c>
      <c r="E3" s="0" t="n">
        <f aca="false">IF($A3&lt;&gt;"",ROW()-1, "")</f>
        <v>2</v>
      </c>
      <c r="F3" s="4" t="s">
        <v>50</v>
      </c>
      <c r="G3" s="4" t="s">
        <v>51</v>
      </c>
      <c r="H3" s="0" t="str">
        <f aca="false">IF(A3&lt;&gt;"","Project#"&amp;A3&amp;"-"&amp;TEXT(B3,"0000")&amp;"_Experiment#"&amp;TEXT(C3,"0000")&amp;"_"&amp;F3&amp;"."&amp;G3&amp;"_"&amp;D3&amp;"#"&amp;TEXT(E3, "00000"),"")</f>
        <v>Project#2013-0014_Experiment#0001_Brachypodium.distachyon_Tray#00002</v>
      </c>
      <c r="I3" s="4" t="s">
        <v>52</v>
      </c>
      <c r="J3" s="4" t="s">
        <v>53</v>
      </c>
    </row>
    <row collapsed="false" customFormat="false" customHeight="true" hidden="false" ht="15" outlineLevel="0" r="4">
      <c r="A4" s="0" t="n">
        <f aca="false">IF((ROW()-1)&lt;='Project Description'!$B$5,'Project Description'!$B$1, "")</f>
        <v>2013</v>
      </c>
      <c r="B4" s="0" t="n">
        <f aca="false">IF($A4&lt;&gt;"",'Project Description'!$B$2, "")</f>
        <v>14</v>
      </c>
      <c r="C4" s="0" t="n">
        <f aca="false">IF($A4&lt;&gt;"",'Project Description'!$B$3, "")</f>
        <v>1</v>
      </c>
      <c r="D4" s="0" t="str">
        <f aca="false">IF($A4&lt;&gt;"","Tray", "")</f>
        <v>Tray</v>
      </c>
      <c r="E4" s="0" t="n">
        <f aca="false">IF($A4&lt;&gt;"",ROW()-1, "")</f>
        <v>3</v>
      </c>
      <c r="F4" s="4" t="s">
        <v>50</v>
      </c>
      <c r="G4" s="4" t="s">
        <v>51</v>
      </c>
      <c r="H4" s="0" t="str">
        <f aca="false">IF(A4&lt;&gt;"","Project#"&amp;A4&amp;"-"&amp;TEXT(B4,"0000")&amp;"_Experiment#"&amp;TEXT(C4,"0000")&amp;"_"&amp;F4&amp;"."&amp;G4&amp;"_"&amp;D4&amp;"#"&amp;TEXT(E4, "00000"),"")</f>
        <v>Project#2013-0014_Experiment#0001_Brachypodium.distachyon_Tray#00003</v>
      </c>
      <c r="I4" s="4" t="s">
        <v>52</v>
      </c>
      <c r="J4" s="4" t="s">
        <v>53</v>
      </c>
    </row>
    <row collapsed="false" customFormat="false" customHeight="true" hidden="false" ht="15" outlineLevel="0" r="5">
      <c r="A5" s="0" t="n">
        <f aca="false">IF((ROW()-1)&lt;='Project Description'!$B$5,'Project Description'!$B$1, "")</f>
        <v>2013</v>
      </c>
      <c r="B5" s="0" t="n">
        <f aca="false">IF($A5&lt;&gt;"",'Project Description'!$B$2, "")</f>
        <v>14</v>
      </c>
      <c r="C5" s="0" t="n">
        <f aca="false">IF($A5&lt;&gt;"",'Project Description'!$B$3, "")</f>
        <v>1</v>
      </c>
      <c r="D5" s="0" t="str">
        <f aca="false">IF($A5&lt;&gt;"","Tray", "")</f>
        <v>Tray</v>
      </c>
      <c r="E5" s="0" t="n">
        <f aca="false">IF($A5&lt;&gt;"",ROW()-1, "")</f>
        <v>4</v>
      </c>
      <c r="F5" s="4" t="s">
        <v>50</v>
      </c>
      <c r="G5" s="4" t="s">
        <v>51</v>
      </c>
      <c r="H5" s="0" t="str">
        <f aca="false">IF(A5&lt;&gt;"","Project#"&amp;A5&amp;"-"&amp;TEXT(B5,"0000")&amp;"_Experiment#"&amp;TEXT(C5,"0000")&amp;"_"&amp;F5&amp;"."&amp;G5&amp;"_"&amp;D5&amp;"#"&amp;TEXT(E5, "00000"),"")</f>
        <v>Project#2013-0014_Experiment#0001_Brachypodium.distachyon_Tray#00004</v>
      </c>
      <c r="I5" s="4" t="s">
        <v>52</v>
      </c>
      <c r="J5" s="4" t="s">
        <v>53</v>
      </c>
    </row>
    <row collapsed="false" customFormat="false" customHeight="true" hidden="false" ht="15" outlineLevel="0" r="6">
      <c r="A6" s="0" t="n">
        <f aca="false">IF((ROW()-1)&lt;='Project Description'!$B$5,'Project Description'!$B$1, "")</f>
        <v>2013</v>
      </c>
      <c r="B6" s="0" t="n">
        <f aca="false">IF($A6&lt;&gt;"",'Project Description'!$B$2, "")</f>
        <v>14</v>
      </c>
      <c r="C6" s="0" t="n">
        <f aca="false">IF($A6&lt;&gt;"",'Project Description'!$B$3, "")</f>
        <v>1</v>
      </c>
      <c r="D6" s="0" t="str">
        <f aca="false">IF($A6&lt;&gt;"","Tray", "")</f>
        <v>Tray</v>
      </c>
      <c r="E6" s="0" t="n">
        <f aca="false">IF($A6&lt;&gt;"",ROW()-1, "")</f>
        <v>5</v>
      </c>
      <c r="F6" s="4" t="s">
        <v>50</v>
      </c>
      <c r="G6" s="4" t="s">
        <v>51</v>
      </c>
      <c r="H6" s="0" t="str">
        <f aca="false">IF(A6&lt;&gt;"","Project#"&amp;A6&amp;"-"&amp;TEXT(B6,"0000")&amp;"_Experiment#"&amp;TEXT(C6,"0000")&amp;"_"&amp;F6&amp;"."&amp;G6&amp;"_"&amp;D6&amp;"#"&amp;TEXT(E6, "00000"),"")</f>
        <v>Project#2013-0014_Experiment#0001_Brachypodium.distachyon_Tray#00005</v>
      </c>
      <c r="I6" s="4" t="s">
        <v>52</v>
      </c>
      <c r="J6" s="4" t="s">
        <v>53</v>
      </c>
    </row>
    <row collapsed="false" customFormat="false" customHeight="true" hidden="false" ht="15" outlineLevel="0" r="7">
      <c r="A7" s="0" t="n">
        <f aca="false">IF((ROW()-1)&lt;='Project Description'!$B$5,'Project Description'!$B$1, "")</f>
        <v>2013</v>
      </c>
      <c r="B7" s="0" t="n">
        <f aca="false">IF($A7&lt;&gt;"",'Project Description'!$B$2, "")</f>
        <v>14</v>
      </c>
      <c r="C7" s="0" t="n">
        <f aca="false">IF($A7&lt;&gt;"",'Project Description'!$B$3, "")</f>
        <v>1</v>
      </c>
      <c r="D7" s="0" t="str">
        <f aca="false">IF($A7&lt;&gt;"","Tray", "")</f>
        <v>Tray</v>
      </c>
      <c r="E7" s="0" t="n">
        <f aca="false">IF($A7&lt;&gt;"",ROW()-1, "")</f>
        <v>6</v>
      </c>
      <c r="F7" s="4" t="s">
        <v>50</v>
      </c>
      <c r="G7" s="4" t="s">
        <v>51</v>
      </c>
      <c r="H7" s="0" t="str">
        <f aca="false">IF(A7&lt;&gt;"","Project#"&amp;A7&amp;"-"&amp;TEXT(B7,"0000")&amp;"_Experiment#"&amp;TEXT(C7,"0000")&amp;"_"&amp;F7&amp;"."&amp;G7&amp;"_"&amp;D7&amp;"#"&amp;TEXT(E7, "00000"),"")</f>
        <v>Project#2013-0014_Experiment#0001_Brachypodium.distachyon_Tray#00006</v>
      </c>
      <c r="I7" s="4" t="s">
        <v>52</v>
      </c>
      <c r="J7" s="4" t="s">
        <v>53</v>
      </c>
    </row>
    <row collapsed="false" customFormat="false" customHeight="true" hidden="false" ht="15" outlineLevel="0" r="8">
      <c r="A8" s="0" t="n">
        <f aca="false">IF((ROW()-1)&lt;='Project Description'!$B$5,'Project Description'!$B$1, "")</f>
        <v>2013</v>
      </c>
      <c r="B8" s="0" t="n">
        <f aca="false">IF($A8&lt;&gt;"",'Project Description'!$B$2, "")</f>
        <v>14</v>
      </c>
      <c r="C8" s="0" t="n">
        <f aca="false">IF($A8&lt;&gt;"",'Project Description'!$B$3, "")</f>
        <v>1</v>
      </c>
      <c r="D8" s="0" t="str">
        <f aca="false">IF($A8&lt;&gt;"","Tray", "")</f>
        <v>Tray</v>
      </c>
      <c r="E8" s="0" t="n">
        <f aca="false">IF($A8&lt;&gt;"",ROW()-1, "")</f>
        <v>7</v>
      </c>
      <c r="F8" s="4" t="s">
        <v>50</v>
      </c>
      <c r="G8" s="4" t="s">
        <v>51</v>
      </c>
      <c r="H8" s="0" t="str">
        <f aca="false">IF(A8&lt;&gt;"","Project#"&amp;A8&amp;"-"&amp;TEXT(B8,"0000")&amp;"_Experiment#"&amp;TEXT(C8,"0000")&amp;"_"&amp;F8&amp;"."&amp;G8&amp;"_"&amp;D8&amp;"#"&amp;TEXT(E8, "00000"),"")</f>
        <v>Project#2013-0014_Experiment#0001_Brachypodium.distachyon_Tray#00007</v>
      </c>
      <c r="I8" s="4" t="s">
        <v>52</v>
      </c>
      <c r="J8" s="4" t="s">
        <v>53</v>
      </c>
    </row>
    <row collapsed="false" customFormat="false" customHeight="true" hidden="false" ht="15" outlineLevel="0" r="9">
      <c r="A9" s="0" t="n">
        <f aca="false">IF((ROW()-1)&lt;='Project Description'!$B$5,'Project Description'!$B$1, "")</f>
        <v>2013</v>
      </c>
      <c r="B9" s="0" t="n">
        <f aca="false">IF($A9&lt;&gt;"",'Project Description'!$B$2, "")</f>
        <v>14</v>
      </c>
      <c r="C9" s="0" t="n">
        <f aca="false">IF($A9&lt;&gt;"",'Project Description'!$B$3, "")</f>
        <v>1</v>
      </c>
      <c r="D9" s="0" t="str">
        <f aca="false">IF($A9&lt;&gt;"","Tray", "")</f>
        <v>Tray</v>
      </c>
      <c r="E9" s="0" t="n">
        <f aca="false">IF($A9&lt;&gt;"",ROW()-1, "")</f>
        <v>8</v>
      </c>
      <c r="F9" s="4" t="s">
        <v>50</v>
      </c>
      <c r="G9" s="4" t="s">
        <v>51</v>
      </c>
      <c r="H9" s="0" t="str">
        <f aca="false">IF(A9&lt;&gt;"","Project#"&amp;A9&amp;"-"&amp;TEXT(B9,"0000")&amp;"_Experiment#"&amp;TEXT(C9,"0000")&amp;"_"&amp;F9&amp;"."&amp;G9&amp;"_"&amp;D9&amp;"#"&amp;TEXT(E9, "00000"),"")</f>
        <v>Project#2013-0014_Experiment#0001_Brachypodium.distachyon_Tray#00008</v>
      </c>
      <c r="I9" s="4" t="s">
        <v>52</v>
      </c>
      <c r="J9" s="4" t="s">
        <v>53</v>
      </c>
    </row>
    <row collapsed="false" customFormat="false" customHeight="true" hidden="false" ht="15" outlineLevel="0" r="10">
      <c r="A10" s="0" t="n">
        <f aca="false">IF((ROW()-1)&lt;='Project Description'!$B$5,'Project Description'!$B$1, "")</f>
        <v>2013</v>
      </c>
      <c r="B10" s="0" t="n">
        <f aca="false">IF($A10&lt;&gt;"",'Project Description'!$B$2, "")</f>
        <v>14</v>
      </c>
      <c r="C10" s="0" t="n">
        <f aca="false">IF($A10&lt;&gt;"",'Project Description'!$B$3, "")</f>
        <v>1</v>
      </c>
      <c r="D10" s="0" t="str">
        <f aca="false">IF($A10&lt;&gt;"","Tray", "")</f>
        <v>Tray</v>
      </c>
      <c r="E10" s="0" t="n">
        <f aca="false">IF($A10&lt;&gt;"",ROW()-1, "")</f>
        <v>9</v>
      </c>
      <c r="F10" s="4" t="s">
        <v>50</v>
      </c>
      <c r="G10" s="4" t="s">
        <v>51</v>
      </c>
      <c r="H10" s="0" t="str">
        <f aca="false">IF(A10&lt;&gt;"","Project#"&amp;A10&amp;"-"&amp;TEXT(B10,"0000")&amp;"_Experiment#"&amp;TEXT(C10,"0000")&amp;"_"&amp;F10&amp;"."&amp;G10&amp;"_"&amp;D10&amp;"#"&amp;TEXT(E10, "00000"),"")</f>
        <v>Project#2013-0014_Experiment#0001_Brachypodium.distachyon_Tray#00009</v>
      </c>
      <c r="I10" s="4" t="s">
        <v>52</v>
      </c>
      <c r="J10" s="4" t="s">
        <v>53</v>
      </c>
    </row>
    <row collapsed="false" customFormat="false" customHeight="true" hidden="false" ht="15" outlineLevel="0" r="11">
      <c r="A11" s="0" t="n">
        <f aca="false">IF((ROW()-1)&lt;='Project Description'!$B$5,'Project Description'!$B$1, "")</f>
        <v>2013</v>
      </c>
      <c r="B11" s="0" t="n">
        <f aca="false">IF($A11&lt;&gt;"",'Project Description'!$B$2, "")</f>
        <v>14</v>
      </c>
      <c r="C11" s="0" t="n">
        <f aca="false">IF($A11&lt;&gt;"",'Project Description'!$B$3, "")</f>
        <v>1</v>
      </c>
      <c r="D11" s="0" t="str">
        <f aca="false">IF($A11&lt;&gt;"","Tray", "")</f>
        <v>Tray</v>
      </c>
      <c r="E11" s="0" t="n">
        <f aca="false">IF($A11&lt;&gt;"",ROW()-1, "")</f>
        <v>10</v>
      </c>
      <c r="F11" s="4" t="s">
        <v>50</v>
      </c>
      <c r="G11" s="4" t="s">
        <v>51</v>
      </c>
      <c r="H11" s="0" t="str">
        <f aca="false">IF(A11&lt;&gt;"","Project#"&amp;A11&amp;"-"&amp;TEXT(B11,"0000")&amp;"_Experiment#"&amp;TEXT(C11,"0000")&amp;"_"&amp;F11&amp;"."&amp;G11&amp;"_"&amp;D11&amp;"#"&amp;TEXT(E11, "00000"),"")</f>
        <v>Project#2013-0014_Experiment#0001_Brachypodium.distachyon_Tray#00010</v>
      </c>
      <c r="I11" s="4" t="s">
        <v>52</v>
      </c>
      <c r="J11" s="4" t="s">
        <v>53</v>
      </c>
    </row>
    <row collapsed="false" customFormat="false" customHeight="true" hidden="false" ht="15" outlineLevel="0" r="12">
      <c r="A12" s="0" t="n">
        <f aca="false">IF((ROW()-1)&lt;='Project Description'!$B$5,'Project Description'!$B$1, "")</f>
        <v>2013</v>
      </c>
      <c r="B12" s="0" t="n">
        <f aca="false">IF($A12&lt;&gt;"",'Project Description'!$B$2, "")</f>
        <v>14</v>
      </c>
      <c r="C12" s="0" t="n">
        <f aca="false">IF($A12&lt;&gt;"",'Project Description'!$B$3, "")</f>
        <v>1</v>
      </c>
      <c r="D12" s="0" t="str">
        <f aca="false">IF($A12&lt;&gt;"","Tray", "")</f>
        <v>Tray</v>
      </c>
      <c r="E12" s="0" t="n">
        <f aca="false">IF($A12&lt;&gt;"",ROW()-1, "")</f>
        <v>11</v>
      </c>
      <c r="F12" s="4" t="s">
        <v>50</v>
      </c>
      <c r="G12" s="4" t="s">
        <v>51</v>
      </c>
      <c r="H12" s="0" t="str">
        <f aca="false">IF(A12&lt;&gt;"","Project#"&amp;A12&amp;"-"&amp;TEXT(B12,"0000")&amp;"_Experiment#"&amp;TEXT(C12,"0000")&amp;"_"&amp;F12&amp;"."&amp;G12&amp;"_"&amp;D12&amp;"#"&amp;TEXT(E12, "00000"),"")</f>
        <v>Project#2013-0014_Experiment#0001_Brachypodium.distachyon_Tray#00011</v>
      </c>
      <c r="I12" s="4" t="s">
        <v>52</v>
      </c>
      <c r="J12" s="4" t="s">
        <v>53</v>
      </c>
    </row>
    <row collapsed="false" customFormat="false" customHeight="true" hidden="false" ht="15" outlineLevel="0" r="13">
      <c r="A13" s="0" t="n">
        <f aca="false">IF((ROW()-1)&lt;='Project Description'!$B$5,'Project Description'!$B$1, "")</f>
        <v>2013</v>
      </c>
      <c r="B13" s="0" t="n">
        <f aca="false">IF($A13&lt;&gt;"",'Project Description'!$B$2, "")</f>
        <v>14</v>
      </c>
      <c r="C13" s="0" t="n">
        <f aca="false">IF($A13&lt;&gt;"",'Project Description'!$B$3, "")</f>
        <v>1</v>
      </c>
      <c r="D13" s="0" t="str">
        <f aca="false">IF($A13&lt;&gt;"","Tray", "")</f>
        <v>Tray</v>
      </c>
      <c r="E13" s="0" t="n">
        <f aca="false">IF($A13&lt;&gt;"",ROW()-1, "")</f>
        <v>12</v>
      </c>
      <c r="F13" s="4" t="s">
        <v>50</v>
      </c>
      <c r="G13" s="4" t="s">
        <v>51</v>
      </c>
      <c r="H13" s="0" t="str">
        <f aca="false">IF(A13&lt;&gt;"","Project#"&amp;A13&amp;"-"&amp;TEXT(B13,"0000")&amp;"_Experiment#"&amp;TEXT(C13,"0000")&amp;"_"&amp;F13&amp;"."&amp;G13&amp;"_"&amp;D13&amp;"#"&amp;TEXT(E13, "00000"),"")</f>
        <v>Project#2013-0014_Experiment#0001_Brachypodium.distachyon_Tray#00012</v>
      </c>
      <c r="I13" s="4" t="s">
        <v>52</v>
      </c>
      <c r="J13" s="4" t="s">
        <v>53</v>
      </c>
    </row>
    <row collapsed="false" customFormat="false" customHeight="true" hidden="false" ht="15" outlineLevel="0" r="14">
      <c r="A14" s="0" t="n">
        <f aca="false">IF((ROW()-1)&lt;='Project Description'!$B$5,'Project Description'!$B$1, "")</f>
        <v>2013</v>
      </c>
      <c r="B14" s="0" t="n">
        <f aca="false">IF($A14&lt;&gt;"",'Project Description'!$B$2, "")</f>
        <v>14</v>
      </c>
      <c r="C14" s="0" t="n">
        <f aca="false">IF($A14&lt;&gt;"",'Project Description'!$B$3, "")</f>
        <v>1</v>
      </c>
      <c r="D14" s="0" t="str">
        <f aca="false">IF($A14&lt;&gt;"","Tray", "")</f>
        <v>Tray</v>
      </c>
      <c r="E14" s="0" t="n">
        <f aca="false">IF($A14&lt;&gt;"",ROW()-1, "")</f>
        <v>13</v>
      </c>
      <c r="F14" s="4" t="s">
        <v>50</v>
      </c>
      <c r="G14" s="4" t="s">
        <v>51</v>
      </c>
      <c r="H14" s="0" t="str">
        <f aca="false">IF(A14&lt;&gt;"","Project#"&amp;A14&amp;"-"&amp;TEXT(B14,"0000")&amp;"_Experiment#"&amp;TEXT(C14,"0000")&amp;"_"&amp;F14&amp;"."&amp;G14&amp;"_"&amp;D14&amp;"#"&amp;TEXT(E14, "00000"),"")</f>
        <v>Project#2013-0014_Experiment#0001_Brachypodium.distachyon_Tray#00013</v>
      </c>
      <c r="I14" s="4" t="s">
        <v>52</v>
      </c>
      <c r="J14" s="4" t="s">
        <v>53</v>
      </c>
    </row>
    <row collapsed="false" customFormat="false" customHeight="true" hidden="false" ht="15" outlineLevel="0" r="15">
      <c r="A15" s="0" t="n">
        <f aca="false">IF((ROW()-1)&lt;='Project Description'!$B$5,'Project Description'!$B$1, "")</f>
        <v>2013</v>
      </c>
      <c r="B15" s="0" t="n">
        <f aca="false">IF($A15&lt;&gt;"",'Project Description'!$B$2, "")</f>
        <v>14</v>
      </c>
      <c r="C15" s="0" t="n">
        <f aca="false">IF($A15&lt;&gt;"",'Project Description'!$B$3, "")</f>
        <v>1</v>
      </c>
      <c r="D15" s="0" t="str">
        <f aca="false">IF($A15&lt;&gt;"","Tray", "")</f>
        <v>Tray</v>
      </c>
      <c r="E15" s="0" t="n">
        <f aca="false">IF($A15&lt;&gt;"",ROW()-1, "")</f>
        <v>14</v>
      </c>
      <c r="F15" s="4" t="s">
        <v>50</v>
      </c>
      <c r="G15" s="4" t="s">
        <v>51</v>
      </c>
      <c r="H15" s="0" t="str">
        <f aca="false">IF(A15&lt;&gt;"","Project#"&amp;A15&amp;"-"&amp;TEXT(B15,"0000")&amp;"_Experiment#"&amp;TEXT(C15,"0000")&amp;"_"&amp;F15&amp;"."&amp;G15&amp;"_"&amp;D15&amp;"#"&amp;TEXT(E15, "00000"),"")</f>
        <v>Project#2013-0014_Experiment#0001_Brachypodium.distachyon_Tray#00014</v>
      </c>
      <c r="I15" s="4" t="s">
        <v>52</v>
      </c>
      <c r="J15" s="4" t="s">
        <v>53</v>
      </c>
    </row>
    <row collapsed="false" customFormat="false" customHeight="true" hidden="false" ht="15" outlineLevel="0" r="16">
      <c r="A16" s="0" t="n">
        <f aca="false">IF((ROW()-1)&lt;='Project Description'!$B$5,'Project Description'!$B$1, "")</f>
        <v>2013</v>
      </c>
      <c r="B16" s="0" t="n">
        <f aca="false">IF($A16&lt;&gt;"",'Project Description'!$B$2, "")</f>
        <v>14</v>
      </c>
      <c r="C16" s="0" t="n">
        <f aca="false">IF($A16&lt;&gt;"",'Project Description'!$B$3, "")</f>
        <v>1</v>
      </c>
      <c r="D16" s="0" t="str">
        <f aca="false">IF($A16&lt;&gt;"","Tray", "")</f>
        <v>Tray</v>
      </c>
      <c r="E16" s="0" t="n">
        <f aca="false">IF($A16&lt;&gt;"",ROW()-1, "")</f>
        <v>15</v>
      </c>
      <c r="F16" s="4" t="s">
        <v>50</v>
      </c>
      <c r="G16" s="4" t="s">
        <v>51</v>
      </c>
      <c r="H16" s="0" t="str">
        <f aca="false">IF(A16&lt;&gt;"","Project#"&amp;A16&amp;"-"&amp;TEXT(B16,"0000")&amp;"_Experiment#"&amp;TEXT(C16,"0000")&amp;"_"&amp;F16&amp;"."&amp;G16&amp;"_"&amp;D16&amp;"#"&amp;TEXT(E16, "00000"),"")</f>
        <v>Project#2013-0014_Experiment#0001_Brachypodium.distachyon_Tray#00015</v>
      </c>
      <c r="I16" s="4" t="s">
        <v>52</v>
      </c>
      <c r="J16" s="4" t="s">
        <v>53</v>
      </c>
    </row>
    <row collapsed="false" customFormat="false" customHeight="true" hidden="false" ht="15" outlineLevel="0" r="17">
      <c r="A17" s="0" t="n">
        <f aca="false">IF((ROW()-1)&lt;='Project Description'!$B$5,'Project Description'!$B$1, "")</f>
        <v>2013</v>
      </c>
      <c r="B17" s="0" t="n">
        <f aca="false">IF($A17&lt;&gt;"",'Project Description'!$B$2, "")</f>
        <v>14</v>
      </c>
      <c r="C17" s="0" t="n">
        <f aca="false">IF($A17&lt;&gt;"",'Project Description'!$B$3, "")</f>
        <v>1</v>
      </c>
      <c r="D17" s="0" t="str">
        <f aca="false">IF($A17&lt;&gt;"","Tray", "")</f>
        <v>Tray</v>
      </c>
      <c r="E17" s="0" t="n">
        <f aca="false">IF($A17&lt;&gt;"",ROW()-1, "")</f>
        <v>16</v>
      </c>
      <c r="F17" s="4" t="s">
        <v>50</v>
      </c>
      <c r="G17" s="4" t="s">
        <v>51</v>
      </c>
      <c r="H17" s="0" t="str">
        <f aca="false">IF(A17&lt;&gt;"","Project#"&amp;A17&amp;"-"&amp;TEXT(B17,"0000")&amp;"_Experiment#"&amp;TEXT(C17,"0000")&amp;"_"&amp;F17&amp;"."&amp;G17&amp;"_"&amp;D17&amp;"#"&amp;TEXT(E17, "00000"),"")</f>
        <v>Project#2013-0014_Experiment#0001_Brachypodium.distachyon_Tray#00016</v>
      </c>
      <c r="I17" s="4" t="s">
        <v>52</v>
      </c>
      <c r="J17" s="4" t="s">
        <v>53</v>
      </c>
    </row>
    <row collapsed="false" customFormat="false" customHeight="true" hidden="false" ht="15" outlineLevel="0" r="18">
      <c r="A18" s="0" t="n">
        <f aca="false">IF((ROW()-1)&lt;='Project Description'!$B$5,'Project Description'!$B$1, "")</f>
        <v>2013</v>
      </c>
      <c r="B18" s="0" t="n">
        <f aca="false">IF($A18&lt;&gt;"",'Project Description'!$B$2, "")</f>
        <v>14</v>
      </c>
      <c r="C18" s="0" t="n">
        <f aca="false">IF($A18&lt;&gt;"",'Project Description'!$B$3, "")</f>
        <v>1</v>
      </c>
      <c r="D18" s="0" t="str">
        <f aca="false">IF($A18&lt;&gt;"","Tray", "")</f>
        <v>Tray</v>
      </c>
      <c r="E18" s="0" t="n">
        <f aca="false">IF($A18&lt;&gt;"",ROW()-1, "")</f>
        <v>17</v>
      </c>
      <c r="F18" s="4" t="s">
        <v>50</v>
      </c>
      <c r="G18" s="4" t="s">
        <v>51</v>
      </c>
      <c r="H18" s="0" t="str">
        <f aca="false">IF(A18&lt;&gt;"","Project#"&amp;A18&amp;"-"&amp;TEXT(B18,"0000")&amp;"_Experiment#"&amp;TEXT(C18,"0000")&amp;"_"&amp;F18&amp;"."&amp;G18&amp;"_"&amp;D18&amp;"#"&amp;TEXT(E18, "00000"),"")</f>
        <v>Project#2013-0014_Experiment#0001_Brachypodium.distachyon_Tray#00017</v>
      </c>
      <c r="I18" s="4" t="s">
        <v>52</v>
      </c>
      <c r="J18" s="4" t="s">
        <v>53</v>
      </c>
    </row>
    <row collapsed="false" customFormat="false" customHeight="true" hidden="false" ht="15" outlineLevel="0" r="19">
      <c r="A19" s="0" t="n">
        <f aca="false">IF((ROW()-1)&lt;='Project Description'!$B$5,'Project Description'!$B$1, "")</f>
        <v>2013</v>
      </c>
      <c r="B19" s="0" t="n">
        <f aca="false">IF($A19&lt;&gt;"",'Project Description'!$B$2, "")</f>
        <v>14</v>
      </c>
      <c r="C19" s="0" t="n">
        <f aca="false">IF($A19&lt;&gt;"",'Project Description'!$B$3, "")</f>
        <v>1</v>
      </c>
      <c r="D19" s="0" t="str">
        <f aca="false">IF($A19&lt;&gt;"","Tray", "")</f>
        <v>Tray</v>
      </c>
      <c r="E19" s="0" t="n">
        <f aca="false">IF($A19&lt;&gt;"",ROW()-1, "")</f>
        <v>18</v>
      </c>
      <c r="F19" s="4" t="s">
        <v>50</v>
      </c>
      <c r="G19" s="4" t="s">
        <v>51</v>
      </c>
      <c r="H19" s="0" t="str">
        <f aca="false">IF(A19&lt;&gt;"","Project#"&amp;A19&amp;"-"&amp;TEXT(B19,"0000")&amp;"_Experiment#"&amp;TEXT(C19,"0000")&amp;"_"&amp;F19&amp;"."&amp;G19&amp;"_"&amp;D19&amp;"#"&amp;TEXT(E19, "00000"),"")</f>
        <v>Project#2013-0014_Experiment#0001_Brachypodium.distachyon_Tray#00018</v>
      </c>
      <c r="I19" s="4" t="s">
        <v>52</v>
      </c>
      <c r="J19" s="4" t="s">
        <v>53</v>
      </c>
    </row>
    <row collapsed="false" customFormat="false" customHeight="true" hidden="false" ht="15" outlineLevel="0" r="20">
      <c r="A20" s="0" t="n">
        <f aca="false">IF((ROW()-1)&lt;='Project Description'!$B$5,'Project Description'!$B$1, "")</f>
        <v>2013</v>
      </c>
      <c r="B20" s="0" t="n">
        <f aca="false">IF($A20&lt;&gt;"",'Project Description'!$B$2, "")</f>
        <v>14</v>
      </c>
      <c r="C20" s="0" t="n">
        <f aca="false">IF($A20&lt;&gt;"",'Project Description'!$B$3, "")</f>
        <v>1</v>
      </c>
      <c r="D20" s="0" t="str">
        <f aca="false">IF($A20&lt;&gt;"","Tray", "")</f>
        <v>Tray</v>
      </c>
      <c r="E20" s="0" t="n">
        <f aca="false">IF($A20&lt;&gt;"",ROW()-1, "")</f>
        <v>19</v>
      </c>
      <c r="F20" s="4" t="s">
        <v>50</v>
      </c>
      <c r="G20" s="4" t="s">
        <v>51</v>
      </c>
      <c r="H20" s="0" t="str">
        <f aca="false">IF(A20&lt;&gt;"","Project#"&amp;A20&amp;"-"&amp;TEXT(B20,"0000")&amp;"_Experiment#"&amp;TEXT(C20,"0000")&amp;"_"&amp;F20&amp;"."&amp;G20&amp;"_"&amp;D20&amp;"#"&amp;TEXT(E20, "00000"),"")</f>
        <v>Project#2013-0014_Experiment#0001_Brachypodium.distachyon_Tray#00019</v>
      </c>
      <c r="I20" s="4" t="s">
        <v>52</v>
      </c>
      <c r="J20" s="4" t="s">
        <v>53</v>
      </c>
    </row>
    <row collapsed="false" customFormat="false" customHeight="true" hidden="false" ht="15" outlineLevel="0" r="21">
      <c r="A21" s="0" t="n">
        <f aca="false">IF((ROW()-1)&lt;='Project Description'!$B$5,'Project Description'!$B$1, "")</f>
        <v>2013</v>
      </c>
      <c r="B21" s="0" t="n">
        <f aca="false">IF($A21&lt;&gt;"",'Project Description'!$B$2, "")</f>
        <v>14</v>
      </c>
      <c r="C21" s="0" t="n">
        <f aca="false">IF($A21&lt;&gt;"",'Project Description'!$B$3, "")</f>
        <v>1</v>
      </c>
      <c r="D21" s="0" t="str">
        <f aca="false">IF($A21&lt;&gt;"","Tray", "")</f>
        <v>Tray</v>
      </c>
      <c r="E21" s="0" t="n">
        <f aca="false">IF($A21&lt;&gt;"",ROW()-1, "")</f>
        <v>20</v>
      </c>
      <c r="F21" s="4" t="s">
        <v>50</v>
      </c>
      <c r="G21" s="4" t="s">
        <v>51</v>
      </c>
      <c r="H21" s="0" t="str">
        <f aca="false">IF(A21&lt;&gt;"","Project#"&amp;A21&amp;"-"&amp;TEXT(B21,"0000")&amp;"_Experiment#"&amp;TEXT(C21,"0000")&amp;"_"&amp;F21&amp;"."&amp;G21&amp;"_"&amp;D21&amp;"#"&amp;TEXT(E21, "00000"),"")</f>
        <v>Project#2013-0014_Experiment#0001_Brachypodium.distachyon_Tray#00020</v>
      </c>
      <c r="I21" s="4" t="s">
        <v>52</v>
      </c>
      <c r="J21" s="4" t="s">
        <v>53</v>
      </c>
    </row>
    <row collapsed="false" customFormat="false" customHeight="true" hidden="false" ht="15" outlineLevel="0" r="22">
      <c r="A22" s="0" t="n">
        <f aca="false">IF((ROW()-1)&lt;='Project Description'!$B$5,'Project Description'!$B$1, "")</f>
        <v>2013</v>
      </c>
      <c r="B22" s="0" t="n">
        <f aca="false">IF($A22&lt;&gt;"",'Project Description'!$B$2, "")</f>
        <v>14</v>
      </c>
      <c r="C22" s="0" t="n">
        <f aca="false">IF($A22&lt;&gt;"",'Project Description'!$B$3, "")</f>
        <v>1</v>
      </c>
      <c r="D22" s="0" t="str">
        <f aca="false">IF($A22&lt;&gt;"","Tray", "")</f>
        <v>Tray</v>
      </c>
      <c r="E22" s="0" t="n">
        <f aca="false">IF($A22&lt;&gt;"",ROW()-1, "")</f>
        <v>21</v>
      </c>
      <c r="F22" s="4" t="s">
        <v>50</v>
      </c>
      <c r="G22" s="4" t="s">
        <v>51</v>
      </c>
      <c r="H22" s="0" t="str">
        <f aca="false">IF(A22&lt;&gt;"","Project#"&amp;A22&amp;"-"&amp;TEXT(B22,"0000")&amp;"_Experiment#"&amp;TEXT(C22,"0000")&amp;"_"&amp;F22&amp;"."&amp;G22&amp;"_"&amp;D22&amp;"#"&amp;TEXT(E22, "00000"),"")</f>
        <v>Project#2013-0014_Experiment#0001_Brachypodium.distachyon_Tray#00021</v>
      </c>
      <c r="I22" s="4" t="s">
        <v>52</v>
      </c>
      <c r="J22" s="4" t="s">
        <v>53</v>
      </c>
    </row>
    <row collapsed="false" customFormat="false" customHeight="true" hidden="false" ht="15" outlineLevel="0" r="23">
      <c r="A23" s="0" t="n">
        <f aca="false">IF((ROW()-1)&lt;='Project Description'!$B$5,'Project Description'!$B$1, "")</f>
        <v>2013</v>
      </c>
      <c r="B23" s="0" t="n">
        <f aca="false">IF($A23&lt;&gt;"",'Project Description'!$B$2, "")</f>
        <v>14</v>
      </c>
      <c r="C23" s="0" t="n">
        <f aca="false">IF($A23&lt;&gt;"",'Project Description'!$B$3, "")</f>
        <v>1</v>
      </c>
      <c r="D23" s="0" t="str">
        <f aca="false">IF($A23&lt;&gt;"","Tray", "")</f>
        <v>Tray</v>
      </c>
      <c r="E23" s="0" t="n">
        <f aca="false">IF($A23&lt;&gt;"",ROW()-1, "")</f>
        <v>22</v>
      </c>
      <c r="F23" s="4" t="s">
        <v>50</v>
      </c>
      <c r="G23" s="4" t="s">
        <v>51</v>
      </c>
      <c r="H23" s="0" t="str">
        <f aca="false">IF(A23&lt;&gt;"","Project#"&amp;A23&amp;"-"&amp;TEXT(B23,"0000")&amp;"_Experiment#"&amp;TEXT(C23,"0000")&amp;"_"&amp;F23&amp;"."&amp;G23&amp;"_"&amp;D23&amp;"#"&amp;TEXT(E23, "00000"),"")</f>
        <v>Project#2013-0014_Experiment#0001_Brachypodium.distachyon_Tray#00022</v>
      </c>
      <c r="I23" s="4" t="s">
        <v>52</v>
      </c>
      <c r="J23" s="4" t="s">
        <v>53</v>
      </c>
    </row>
    <row collapsed="false" customFormat="false" customHeight="true" hidden="false" ht="15" outlineLevel="0" r="24">
      <c r="A24" s="0" t="n">
        <f aca="false">IF((ROW()-1)&lt;='Project Description'!$B$5,'Project Description'!$B$1, "")</f>
        <v>2013</v>
      </c>
      <c r="B24" s="0" t="n">
        <f aca="false">IF($A24&lt;&gt;"",'Project Description'!$B$2, "")</f>
        <v>14</v>
      </c>
      <c r="C24" s="0" t="n">
        <f aca="false">IF($A24&lt;&gt;"",'Project Description'!$B$3, "")</f>
        <v>1</v>
      </c>
      <c r="D24" s="0" t="str">
        <f aca="false">IF($A24&lt;&gt;"","Tray", "")</f>
        <v>Tray</v>
      </c>
      <c r="E24" s="0" t="n">
        <f aca="false">IF($A24&lt;&gt;"",ROW()-1, "")</f>
        <v>23</v>
      </c>
      <c r="F24" s="4" t="s">
        <v>50</v>
      </c>
      <c r="G24" s="4" t="s">
        <v>51</v>
      </c>
      <c r="H24" s="0" t="str">
        <f aca="false">IF(A24&lt;&gt;"","Project#"&amp;A24&amp;"-"&amp;TEXT(B24,"0000")&amp;"_Experiment#"&amp;TEXT(C24,"0000")&amp;"_"&amp;F24&amp;"."&amp;G24&amp;"_"&amp;D24&amp;"#"&amp;TEXT(E24, "00000"),"")</f>
        <v>Project#2013-0014_Experiment#0001_Brachypodium.distachyon_Tray#00023</v>
      </c>
      <c r="I24" s="4" t="s">
        <v>52</v>
      </c>
      <c r="J24" s="4" t="s">
        <v>53</v>
      </c>
    </row>
    <row collapsed="false" customFormat="false" customHeight="true" hidden="false" ht="15" outlineLevel="0" r="25">
      <c r="A25" s="0" t="n">
        <f aca="false">IF((ROW()-1)&lt;='Project Description'!$B$5,'Project Description'!$B$1, "")</f>
        <v>2013</v>
      </c>
      <c r="B25" s="0" t="n">
        <f aca="false">IF($A25&lt;&gt;"",'Project Description'!$B$2, "")</f>
        <v>14</v>
      </c>
      <c r="C25" s="0" t="n">
        <f aca="false">IF($A25&lt;&gt;"",'Project Description'!$B$3, "")</f>
        <v>1</v>
      </c>
      <c r="D25" s="0" t="str">
        <f aca="false">IF($A25&lt;&gt;"","Tray", "")</f>
        <v>Tray</v>
      </c>
      <c r="E25" s="0" t="n">
        <f aca="false">IF($A25&lt;&gt;"",ROW()-1, "")</f>
        <v>24</v>
      </c>
      <c r="F25" s="4" t="s">
        <v>50</v>
      </c>
      <c r="G25" s="4" t="s">
        <v>51</v>
      </c>
      <c r="H25" s="0" t="str">
        <f aca="false">IF(A25&lt;&gt;"","Project#"&amp;A25&amp;"-"&amp;TEXT(B25,"0000")&amp;"_Experiment#"&amp;TEXT(C25,"0000")&amp;"_"&amp;F25&amp;"."&amp;G25&amp;"_"&amp;D25&amp;"#"&amp;TEXT(E25, "00000"),"")</f>
        <v>Project#2013-0014_Experiment#0001_Brachypodium.distachyon_Tray#00024</v>
      </c>
      <c r="I25" s="4" t="s">
        <v>52</v>
      </c>
      <c r="J25" s="4" t="s">
        <v>53</v>
      </c>
    </row>
    <row collapsed="false" customFormat="false" customHeight="true" hidden="false" ht="15" outlineLevel="0" r="26">
      <c r="A26" s="0" t="n">
        <f aca="false">IF((ROW()-1)&lt;='Project Description'!$B$5,'Project Description'!$B$1, "")</f>
        <v>2013</v>
      </c>
      <c r="B26" s="0" t="n">
        <f aca="false">IF($A26&lt;&gt;"",'Project Description'!$B$2, "")</f>
        <v>14</v>
      </c>
      <c r="C26" s="0" t="n">
        <f aca="false">IF($A26&lt;&gt;"",'Project Description'!$B$3, "")</f>
        <v>1</v>
      </c>
      <c r="D26" s="0" t="str">
        <f aca="false">IF($A26&lt;&gt;"","Tray", "")</f>
        <v>Tray</v>
      </c>
      <c r="E26" s="0" t="n">
        <f aca="false">IF($A26&lt;&gt;"",ROW()-1, "")</f>
        <v>25</v>
      </c>
      <c r="F26" s="4" t="s">
        <v>50</v>
      </c>
      <c r="G26" s="4" t="s">
        <v>51</v>
      </c>
      <c r="H26" s="0" t="str">
        <f aca="false">IF(A26&lt;&gt;"","Project#"&amp;A26&amp;"-"&amp;TEXT(B26,"0000")&amp;"_Experiment#"&amp;TEXT(C26,"0000")&amp;"_"&amp;F26&amp;"."&amp;G26&amp;"_"&amp;D26&amp;"#"&amp;TEXT(E26, "00000"),"")</f>
        <v>Project#2013-0014_Experiment#0001_Brachypodium.distachyon_Tray#00025</v>
      </c>
      <c r="I26" s="4" t="s">
        <v>52</v>
      </c>
      <c r="J26" s="4" t="s">
        <v>53</v>
      </c>
    </row>
    <row collapsed="false" customFormat="false" customHeight="true" hidden="false" ht="15" outlineLevel="0" r="27">
      <c r="A27" s="0" t="n">
        <f aca="false">IF((ROW()-1)&lt;='Project Description'!$B$5,'Project Description'!$B$1, "")</f>
        <v>2013</v>
      </c>
      <c r="B27" s="0" t="n">
        <f aca="false">IF($A27&lt;&gt;"",'Project Description'!$B$2, "")</f>
        <v>14</v>
      </c>
      <c r="C27" s="0" t="n">
        <f aca="false">IF($A27&lt;&gt;"",'Project Description'!$B$3, "")</f>
        <v>1</v>
      </c>
      <c r="D27" s="0" t="str">
        <f aca="false">IF($A27&lt;&gt;"","Tray", "")</f>
        <v>Tray</v>
      </c>
      <c r="E27" s="0" t="n">
        <f aca="false">IF($A27&lt;&gt;"",ROW()-1, "")</f>
        <v>26</v>
      </c>
      <c r="F27" s="4" t="s">
        <v>50</v>
      </c>
      <c r="G27" s="4" t="s">
        <v>51</v>
      </c>
      <c r="H27" s="0" t="str">
        <f aca="false">IF(A27&lt;&gt;"","Project#"&amp;A27&amp;"-"&amp;TEXT(B27,"0000")&amp;"_Experiment#"&amp;TEXT(C27,"0000")&amp;"_"&amp;F27&amp;"."&amp;G27&amp;"_"&amp;D27&amp;"#"&amp;TEXT(E27, "00000"),"")</f>
        <v>Project#2013-0014_Experiment#0001_Brachypodium.distachyon_Tray#00026</v>
      </c>
      <c r="I27" s="4" t="s">
        <v>52</v>
      </c>
      <c r="J27" s="4" t="s">
        <v>53</v>
      </c>
    </row>
    <row collapsed="false" customFormat="false" customHeight="true" hidden="false" ht="15" outlineLevel="0" r="28">
      <c r="A28" s="0" t="n">
        <f aca="false">IF((ROW()-1)&lt;='Project Description'!$B$5,'Project Description'!$B$1, "")</f>
        <v>2013</v>
      </c>
      <c r="B28" s="0" t="n">
        <f aca="false">IF($A28&lt;&gt;"",'Project Description'!$B$2, "")</f>
        <v>14</v>
      </c>
      <c r="C28" s="0" t="n">
        <f aca="false">IF($A28&lt;&gt;"",'Project Description'!$B$3, "")</f>
        <v>1</v>
      </c>
      <c r="D28" s="0" t="str">
        <f aca="false">IF($A28&lt;&gt;"","Tray", "")</f>
        <v>Tray</v>
      </c>
      <c r="E28" s="0" t="n">
        <f aca="false">IF($A28&lt;&gt;"",ROW()-1, "")</f>
        <v>27</v>
      </c>
      <c r="F28" s="4" t="s">
        <v>50</v>
      </c>
      <c r="G28" s="4" t="s">
        <v>51</v>
      </c>
      <c r="H28" s="0" t="str">
        <f aca="false">IF(A28&lt;&gt;"","Project#"&amp;A28&amp;"-"&amp;TEXT(B28,"0000")&amp;"_Experiment#"&amp;TEXT(C28,"0000")&amp;"_"&amp;F28&amp;"."&amp;G28&amp;"_"&amp;D28&amp;"#"&amp;TEXT(E28, "00000"),"")</f>
        <v>Project#2013-0014_Experiment#0001_Brachypodium.distachyon_Tray#00027</v>
      </c>
      <c r="I28" s="4" t="s">
        <v>52</v>
      </c>
      <c r="J28" s="4" t="s">
        <v>53</v>
      </c>
    </row>
    <row collapsed="false" customFormat="false" customHeight="true" hidden="false" ht="15" outlineLevel="0" r="29">
      <c r="A29" s="0" t="n">
        <f aca="false">IF((ROW()-1)&lt;='Project Description'!$B$5,'Project Description'!$B$1, "")</f>
        <v>2013</v>
      </c>
      <c r="B29" s="0" t="n">
        <f aca="false">IF($A29&lt;&gt;"",'Project Description'!$B$2, "")</f>
        <v>14</v>
      </c>
      <c r="C29" s="0" t="n">
        <f aca="false">IF($A29&lt;&gt;"",'Project Description'!$B$3, "")</f>
        <v>1</v>
      </c>
      <c r="D29" s="0" t="str">
        <f aca="false">IF($A29&lt;&gt;"","Tray", "")</f>
        <v>Tray</v>
      </c>
      <c r="E29" s="0" t="n">
        <f aca="false">IF($A29&lt;&gt;"",ROW()-1, "")</f>
        <v>28</v>
      </c>
      <c r="F29" s="4" t="s">
        <v>50</v>
      </c>
      <c r="G29" s="4" t="s">
        <v>51</v>
      </c>
      <c r="H29" s="0" t="str">
        <f aca="false">IF(A29&lt;&gt;"","Project#"&amp;A29&amp;"-"&amp;TEXT(B29,"0000")&amp;"_Experiment#"&amp;TEXT(C29,"0000")&amp;"_"&amp;F29&amp;"."&amp;G29&amp;"_"&amp;D29&amp;"#"&amp;TEXT(E29, "00000"),"")</f>
        <v>Project#2013-0014_Experiment#0001_Brachypodium.distachyon_Tray#00028</v>
      </c>
      <c r="I29" s="4" t="s">
        <v>52</v>
      </c>
      <c r="J29" s="4" t="s">
        <v>53</v>
      </c>
    </row>
    <row collapsed="false" customFormat="false" customHeight="true" hidden="false" ht="15" outlineLevel="0" r="30">
      <c r="A30" s="0" t="n">
        <f aca="false">IF((ROW()-1)&lt;='Project Description'!$B$5,'Project Description'!$B$1, "")</f>
        <v>2013</v>
      </c>
      <c r="B30" s="0" t="n">
        <f aca="false">IF($A30&lt;&gt;"",'Project Description'!$B$2, "")</f>
        <v>14</v>
      </c>
      <c r="C30" s="0" t="n">
        <f aca="false">IF($A30&lt;&gt;"",'Project Description'!$B$3, "")</f>
        <v>1</v>
      </c>
      <c r="D30" s="0" t="str">
        <f aca="false">IF($A30&lt;&gt;"","Tray", "")</f>
        <v>Tray</v>
      </c>
      <c r="E30" s="0" t="n">
        <f aca="false">IF($A30&lt;&gt;"",ROW()-1, "")</f>
        <v>29</v>
      </c>
      <c r="F30" s="4" t="s">
        <v>50</v>
      </c>
      <c r="G30" s="4" t="s">
        <v>51</v>
      </c>
      <c r="H30" s="0" t="str">
        <f aca="false">IF(A30&lt;&gt;"","Project#"&amp;A30&amp;"-"&amp;TEXT(B30,"0000")&amp;"_Experiment#"&amp;TEXT(C30,"0000")&amp;"_"&amp;F30&amp;"."&amp;G30&amp;"_"&amp;D30&amp;"#"&amp;TEXT(E30, "00000"),"")</f>
        <v>Project#2013-0014_Experiment#0001_Brachypodium.distachyon_Tray#00029</v>
      </c>
      <c r="I30" s="4" t="s">
        <v>52</v>
      </c>
      <c r="J30" s="4" t="s">
        <v>53</v>
      </c>
    </row>
    <row collapsed="false" customFormat="false" customHeight="true" hidden="false" ht="15" outlineLevel="0" r="31">
      <c r="A31" s="0" t="n">
        <f aca="false">IF((ROW()-1)&lt;='Project Description'!$B$5,'Project Description'!$B$1, "")</f>
        <v>2013</v>
      </c>
      <c r="B31" s="0" t="n">
        <f aca="false">IF($A31&lt;&gt;"",'Project Description'!$B$2, "")</f>
        <v>14</v>
      </c>
      <c r="C31" s="0" t="n">
        <f aca="false">IF($A31&lt;&gt;"",'Project Description'!$B$3, "")</f>
        <v>1</v>
      </c>
      <c r="D31" s="0" t="str">
        <f aca="false">IF($A31&lt;&gt;"","Tray", "")</f>
        <v>Tray</v>
      </c>
      <c r="E31" s="0" t="n">
        <f aca="false">IF($A31&lt;&gt;"",ROW()-1, "")</f>
        <v>30</v>
      </c>
      <c r="F31" s="4" t="s">
        <v>50</v>
      </c>
      <c r="G31" s="4" t="s">
        <v>51</v>
      </c>
      <c r="H31" s="0" t="str">
        <f aca="false">IF(A31&lt;&gt;"","Project#"&amp;A31&amp;"-"&amp;TEXT(B31,"0000")&amp;"_Experiment#"&amp;TEXT(C31,"0000")&amp;"_"&amp;F31&amp;"."&amp;G31&amp;"_"&amp;D31&amp;"#"&amp;TEXT(E31, "00000"),"")</f>
        <v>Project#2013-0014_Experiment#0001_Brachypodium.distachyon_Tray#00030</v>
      </c>
      <c r="I31" s="4" t="s">
        <v>52</v>
      </c>
      <c r="J31" s="4" t="s">
        <v>53</v>
      </c>
    </row>
    <row collapsed="false" customFormat="false" customHeight="true" hidden="false" ht="15" outlineLevel="0" r="32">
      <c r="A32" s="0" t="str">
        <f aca="false">IF((ROW()-1)&lt;='Project Description'!$B$5,'Project Description'!$B$1, "")</f>
        <v/>
      </c>
      <c r="B32" s="0" t="str">
        <f aca="false">IF($A32&lt;&gt;"",'Project Description'!$B$2, "")</f>
        <v/>
      </c>
      <c r="C32" s="0" t="str">
        <f aca="false">IF($A32&lt;&gt;"",'Project Description'!$B$3, "")</f>
        <v/>
      </c>
      <c r="D32" s="0" t="str">
        <f aca="false">IF($A32&lt;&gt;"","Tray", "")</f>
        <v/>
      </c>
      <c r="E32" s="0" t="str">
        <f aca="false">IF($A32&lt;&gt;"",ROW()-1, "")</f>
        <v/>
      </c>
      <c r="F32" s="4"/>
      <c r="G32" s="4"/>
      <c r="H32" s="0" t="str">
        <f aca="false">IF(A32&lt;&gt;"","Project#"&amp;A32&amp;"-"&amp;TEXT(B32,"0000")&amp;"_Experiment#"&amp;TEXT(C32,"0000")&amp;"_"&amp;F32&amp;"."&amp;G32&amp;"_"&amp;D32&amp;"#"&amp;TEXT(E32, "00000"),"")</f>
        <v/>
      </c>
      <c r="I32" s="4"/>
      <c r="J32" s="4"/>
    </row>
    <row collapsed="false" customFormat="false" customHeight="true" hidden="false" ht="15" outlineLevel="0" r="33">
      <c r="A33" s="0" t="str">
        <f aca="false">IF((ROW()-1)&lt;='Project Description'!$B$5,'Project Description'!$B$1, "")</f>
        <v/>
      </c>
      <c r="B33" s="0" t="str">
        <f aca="false">IF($A33&lt;&gt;"",'Project Description'!$B$2, "")</f>
        <v/>
      </c>
      <c r="C33" s="0" t="str">
        <f aca="false">IF($A33&lt;&gt;"",'Project Description'!$B$3, "")</f>
        <v/>
      </c>
      <c r="D33" s="0" t="str">
        <f aca="false">IF($A33&lt;&gt;"","Tray", "")</f>
        <v/>
      </c>
      <c r="E33" s="0" t="str">
        <f aca="false">IF($A33&lt;&gt;"",ROW()-1, "")</f>
        <v/>
      </c>
      <c r="F33" s="4"/>
      <c r="G33" s="4"/>
      <c r="H33" s="0" t="str">
        <f aca="false">IF(A33&lt;&gt;"","Project#"&amp;A33&amp;"-"&amp;TEXT(B33,"0000")&amp;"_Experiment#"&amp;TEXT(C33,"0000")&amp;"_"&amp;F33&amp;"."&amp;G33&amp;"_"&amp;D33&amp;"#"&amp;TEXT(E33, "00000"),"")</f>
        <v/>
      </c>
      <c r="I33" s="4"/>
      <c r="J33" s="4"/>
    </row>
    <row collapsed="false" customFormat="false" customHeight="true" hidden="false" ht="15" outlineLevel="0" r="34">
      <c r="A34" s="0" t="str">
        <f aca="false">IF((ROW()-1)&lt;='Project Description'!$B$5,'Project Description'!$B$1, "")</f>
        <v/>
      </c>
      <c r="B34" s="0" t="str">
        <f aca="false">IF($A34&lt;&gt;"",'Project Description'!$B$2, "")</f>
        <v/>
      </c>
      <c r="C34" s="0" t="str">
        <f aca="false">IF($A34&lt;&gt;"",'Project Description'!$B$3, "")</f>
        <v/>
      </c>
      <c r="D34" s="0" t="str">
        <f aca="false">IF($A34&lt;&gt;"","Tray", "")</f>
        <v/>
      </c>
      <c r="E34" s="0" t="str">
        <f aca="false">IF($A34&lt;&gt;"",ROW()-1, "")</f>
        <v/>
      </c>
      <c r="F34" s="4"/>
      <c r="G34" s="4"/>
      <c r="H34" s="0" t="str">
        <f aca="false">IF(A34&lt;&gt;"","Project#"&amp;A34&amp;"-"&amp;TEXT(B34,"0000")&amp;"_Experiment#"&amp;TEXT(C34,"0000")&amp;"_"&amp;F34&amp;"."&amp;G34&amp;"_"&amp;D34&amp;"#"&amp;TEXT(E34, "00000"),"")</f>
        <v/>
      </c>
      <c r="I34" s="4"/>
      <c r="J34" s="4"/>
    </row>
    <row collapsed="false" customFormat="false" customHeight="true" hidden="false" ht="15" outlineLevel="0" r="35">
      <c r="A35" s="0" t="str">
        <f aca="false">IF((ROW()-1)&lt;='Project Description'!$B$5,'Project Description'!$B$1, "")</f>
        <v/>
      </c>
      <c r="B35" s="0" t="str">
        <f aca="false">IF($A35&lt;&gt;"",'Project Description'!$B$2, "")</f>
        <v/>
      </c>
      <c r="C35" s="0" t="str">
        <f aca="false">IF($A35&lt;&gt;"",'Project Description'!$B$3, "")</f>
        <v/>
      </c>
      <c r="D35" s="0" t="str">
        <f aca="false">IF($A35&lt;&gt;"","Tray", "")</f>
        <v/>
      </c>
      <c r="E35" s="0" t="str">
        <f aca="false">IF($A35&lt;&gt;"",ROW()-1, "")</f>
        <v/>
      </c>
      <c r="F35" s="4"/>
      <c r="G35" s="4"/>
      <c r="H35" s="0" t="str">
        <f aca="false">IF(A35&lt;&gt;"","Project#"&amp;A35&amp;"-"&amp;TEXT(B35,"0000")&amp;"_Experiment#"&amp;TEXT(C35,"0000")&amp;"_"&amp;F35&amp;"."&amp;G35&amp;"_"&amp;D35&amp;"#"&amp;TEXT(E35, "00000"),"")</f>
        <v/>
      </c>
      <c r="I35" s="4"/>
      <c r="J35" s="4"/>
    </row>
    <row collapsed="false" customFormat="false" customHeight="true" hidden="false" ht="15" outlineLevel="0" r="36">
      <c r="A36" s="0" t="str">
        <f aca="false">IF((ROW()-1)&lt;='Project Description'!$B$5,'Project Description'!$B$1, "")</f>
        <v/>
      </c>
      <c r="B36" s="0" t="str">
        <f aca="false">IF($A36&lt;&gt;"",'Project Description'!$B$2, "")</f>
        <v/>
      </c>
      <c r="C36" s="0" t="str">
        <f aca="false">IF($A36&lt;&gt;"",'Project Description'!$B$3, "")</f>
        <v/>
      </c>
      <c r="D36" s="0" t="str">
        <f aca="false">IF($A36&lt;&gt;"","Tray", "")</f>
        <v/>
      </c>
      <c r="E36" s="0" t="str">
        <f aca="false">IF($A36&lt;&gt;"",ROW()-1, "")</f>
        <v/>
      </c>
      <c r="F36" s="4"/>
      <c r="G36" s="4"/>
      <c r="H36" s="0" t="str">
        <f aca="false">IF(A36&lt;&gt;"","Project#"&amp;A36&amp;"-"&amp;TEXT(B36,"0000")&amp;"_Experiment#"&amp;TEXT(C36,"0000")&amp;"_"&amp;F36&amp;"."&amp;G36&amp;"_"&amp;D36&amp;"#"&amp;TEXT(E36, "00000"),"")</f>
        <v/>
      </c>
      <c r="I36" s="4"/>
      <c r="J36" s="4"/>
    </row>
    <row collapsed="false" customFormat="false" customHeight="true" hidden="false" ht="15" outlineLevel="0" r="37">
      <c r="A37" s="0" t="str">
        <f aca="false">IF((ROW()-1)&lt;='Project Description'!$B$5,'Project Description'!$B$1, "")</f>
        <v/>
      </c>
      <c r="B37" s="0" t="str">
        <f aca="false">IF($A37&lt;&gt;"",'Project Description'!$B$2, "")</f>
        <v/>
      </c>
      <c r="C37" s="0" t="str">
        <f aca="false">IF($A37&lt;&gt;"",'Project Description'!$B$3, "")</f>
        <v/>
      </c>
      <c r="D37" s="0" t="str">
        <f aca="false">IF($A37&lt;&gt;"","Tray", "")</f>
        <v/>
      </c>
      <c r="E37" s="0" t="str">
        <f aca="false">IF($A37&lt;&gt;"",ROW()-1, "")</f>
        <v/>
      </c>
      <c r="F37" s="4"/>
      <c r="G37" s="4"/>
      <c r="H37" s="0" t="str">
        <f aca="false">IF(A37&lt;&gt;"","Project#"&amp;A37&amp;"-"&amp;TEXT(B37,"0000")&amp;"_Experiment#"&amp;TEXT(C37,"0000")&amp;"_"&amp;F37&amp;"."&amp;G37&amp;"_"&amp;D37&amp;"#"&amp;TEXT(E37, "00000"),"")</f>
        <v/>
      </c>
      <c r="I37" s="4"/>
      <c r="J37" s="4"/>
    </row>
    <row collapsed="false" customFormat="false" customHeight="true" hidden="false" ht="15" outlineLevel="0" r="38">
      <c r="A38" s="0" t="str">
        <f aca="false">IF((ROW()-1)&lt;='Project Description'!$B$5,'Project Description'!$B$1, "")</f>
        <v/>
      </c>
      <c r="B38" s="0" t="str">
        <f aca="false">IF($A38&lt;&gt;"",'Project Description'!$B$2, "")</f>
        <v/>
      </c>
      <c r="C38" s="0" t="str">
        <f aca="false">IF($A38&lt;&gt;"",'Project Description'!$B$3, "")</f>
        <v/>
      </c>
      <c r="D38" s="0" t="str">
        <f aca="false">IF($A38&lt;&gt;"","Tray", "")</f>
        <v/>
      </c>
      <c r="E38" s="0" t="str">
        <f aca="false">IF($A38&lt;&gt;"",ROW()-1, "")</f>
        <v/>
      </c>
      <c r="F38" s="4"/>
      <c r="G38" s="4"/>
      <c r="H38" s="0" t="str">
        <f aca="false">IF(A38&lt;&gt;"","Project#"&amp;A38&amp;"-"&amp;TEXT(B38,"0000")&amp;"_Experiment#"&amp;TEXT(C38,"0000")&amp;"_"&amp;F38&amp;"."&amp;G38&amp;"_"&amp;D38&amp;"#"&amp;TEXT(E38, "00000"),"")</f>
        <v/>
      </c>
      <c r="I38" s="4"/>
      <c r="J38" s="4"/>
    </row>
    <row collapsed="false" customFormat="false" customHeight="true" hidden="false" ht="15" outlineLevel="0" r="39">
      <c r="A39" s="0" t="str">
        <f aca="false">IF((ROW()-1)&lt;='Project Description'!$B$5,'Project Description'!$B$1, "")</f>
        <v/>
      </c>
      <c r="B39" s="0" t="str">
        <f aca="false">IF($A39&lt;&gt;"",'Project Description'!$B$2, "")</f>
        <v/>
      </c>
      <c r="C39" s="0" t="str">
        <f aca="false">IF($A39&lt;&gt;"",'Project Description'!$B$3, "")</f>
        <v/>
      </c>
      <c r="D39" s="0" t="str">
        <f aca="false">IF($A39&lt;&gt;"","Tray", "")</f>
        <v/>
      </c>
      <c r="E39" s="0" t="str">
        <f aca="false">IF($A39&lt;&gt;"",ROW()-1, "")</f>
        <v/>
      </c>
      <c r="F39" s="4"/>
      <c r="G39" s="4"/>
      <c r="H39" s="0" t="str">
        <f aca="false">IF(A39&lt;&gt;"","Project#"&amp;A39&amp;"-"&amp;TEXT(B39,"0000")&amp;"_Experiment#"&amp;TEXT(C39,"0000")&amp;"_"&amp;F39&amp;"."&amp;G39&amp;"_"&amp;D39&amp;"#"&amp;TEXT(E39, "00000"),"")</f>
        <v/>
      </c>
      <c r="I39" s="4"/>
      <c r="J39" s="4"/>
    </row>
    <row collapsed="false" customFormat="false" customHeight="true" hidden="false" ht="15" outlineLevel="0" r="40">
      <c r="A40" s="0" t="str">
        <f aca="false">IF((ROW()-1)&lt;='Project Description'!$B$5,'Project Description'!$B$1, "")</f>
        <v/>
      </c>
      <c r="B40" s="0" t="str">
        <f aca="false">IF($A40&lt;&gt;"",'Project Description'!$B$2, "")</f>
        <v/>
      </c>
      <c r="C40" s="0" t="str">
        <f aca="false">IF($A40&lt;&gt;"",'Project Description'!$B$3, "")</f>
        <v/>
      </c>
      <c r="D40" s="0" t="str">
        <f aca="false">IF($A40&lt;&gt;"","Tray", "")</f>
        <v/>
      </c>
      <c r="E40" s="0" t="str">
        <f aca="false">IF($A40&lt;&gt;"",ROW()-1, "")</f>
        <v/>
      </c>
      <c r="F40" s="4"/>
      <c r="G40" s="4"/>
      <c r="H40" s="0" t="str">
        <f aca="false">IF(A40&lt;&gt;"","Project#"&amp;A40&amp;"-"&amp;TEXT(B40,"0000")&amp;"_Experiment#"&amp;TEXT(C40,"0000")&amp;"_"&amp;F40&amp;"."&amp;G40&amp;"_"&amp;D40&amp;"#"&amp;TEXT(E40, "00000"),"")</f>
        <v/>
      </c>
      <c r="I40" s="4"/>
      <c r="J40" s="4"/>
    </row>
    <row collapsed="false" customFormat="false" customHeight="true" hidden="false" ht="15" outlineLevel="0" r="41">
      <c r="A41" s="0" t="str">
        <f aca="false">IF((ROW()-1)&lt;='Project Description'!$B$5,'Project Description'!$B$1, "")</f>
        <v/>
      </c>
      <c r="B41" s="0" t="str">
        <f aca="false">IF($A41&lt;&gt;"",'Project Description'!$B$2, "")</f>
        <v/>
      </c>
      <c r="C41" s="0" t="str">
        <f aca="false">IF($A41&lt;&gt;"",'Project Description'!$B$3, "")</f>
        <v/>
      </c>
      <c r="D41" s="0" t="str">
        <f aca="false">IF($A41&lt;&gt;"","Tray", "")</f>
        <v/>
      </c>
      <c r="E41" s="0" t="str">
        <f aca="false">IF($A41&lt;&gt;"",ROW()-1, "")</f>
        <v/>
      </c>
      <c r="F41" s="4"/>
      <c r="G41" s="4"/>
      <c r="H41" s="0" t="str">
        <f aca="false">IF(A41&lt;&gt;"","Project#"&amp;A41&amp;"-"&amp;TEXT(B41,"0000")&amp;"_Experiment#"&amp;TEXT(C41,"0000")&amp;"_"&amp;F41&amp;"."&amp;G41&amp;"_"&amp;D41&amp;"#"&amp;TEXT(E41, "00000"),"")</f>
        <v/>
      </c>
      <c r="I41" s="4"/>
      <c r="J41" s="4"/>
    </row>
    <row collapsed="false" customFormat="false" customHeight="true" hidden="false" ht="15" outlineLevel="0" r="42">
      <c r="A42" s="0" t="str">
        <f aca="false">IF((ROW()-1)&lt;='Project Description'!$B$5,'Project Description'!$B$1, "")</f>
        <v/>
      </c>
      <c r="B42" s="0" t="str">
        <f aca="false">IF($A42&lt;&gt;"",'Project Description'!$B$2, "")</f>
        <v/>
      </c>
      <c r="C42" s="0" t="str">
        <f aca="false">IF($A42&lt;&gt;"",'Project Description'!$B$3, "")</f>
        <v/>
      </c>
      <c r="D42" s="0" t="str">
        <f aca="false">IF($A42&lt;&gt;"","Tray", "")</f>
        <v/>
      </c>
      <c r="E42" s="0" t="str">
        <f aca="false">IF($A42&lt;&gt;"",ROW()-1, "")</f>
        <v/>
      </c>
      <c r="F42" s="4"/>
      <c r="G42" s="4"/>
      <c r="H42" s="0" t="str">
        <f aca="false">IF(A42&lt;&gt;"","Project#"&amp;A42&amp;"-"&amp;TEXT(B42,"0000")&amp;"_Experiment#"&amp;TEXT(C42,"0000")&amp;"_"&amp;F42&amp;"."&amp;G42&amp;"_"&amp;D42&amp;"#"&amp;TEXT(E42, "00000"),"")</f>
        <v/>
      </c>
      <c r="I42" s="4"/>
      <c r="J42" s="4"/>
    </row>
    <row collapsed="false" customFormat="false" customHeight="true" hidden="false" ht="15" outlineLevel="0" r="43">
      <c r="A43" s="0" t="str">
        <f aca="false">IF((ROW()-1)&lt;='Project Description'!$B$5,'Project Description'!$B$1, "")</f>
        <v/>
      </c>
      <c r="B43" s="0" t="str">
        <f aca="false">IF($A43&lt;&gt;"",'Project Description'!$B$2, "")</f>
        <v/>
      </c>
      <c r="C43" s="0" t="str">
        <f aca="false">IF($A43&lt;&gt;"",'Project Description'!$B$3, "")</f>
        <v/>
      </c>
      <c r="D43" s="0" t="str">
        <f aca="false">IF($A43&lt;&gt;"","Tray", "")</f>
        <v/>
      </c>
      <c r="E43" s="0" t="str">
        <f aca="false">IF($A43&lt;&gt;"",ROW()-1, "")</f>
        <v/>
      </c>
      <c r="F43" s="4"/>
      <c r="G43" s="4"/>
      <c r="H43" s="0" t="str">
        <f aca="false">IF(A43&lt;&gt;"","Project#"&amp;A43&amp;"-"&amp;TEXT(B43,"0000")&amp;"_Experiment#"&amp;TEXT(C43,"0000")&amp;"_"&amp;F43&amp;"."&amp;G43&amp;"_"&amp;D43&amp;"#"&amp;TEXT(E43, "00000"),"")</f>
        <v/>
      </c>
      <c r="I43" s="4"/>
      <c r="J43" s="4"/>
    </row>
    <row collapsed="false" customFormat="false" customHeight="true" hidden="false" ht="15" outlineLevel="0" r="44">
      <c r="A44" s="0" t="str">
        <f aca="false">IF((ROW()-1)&lt;='Project Description'!$B$5,'Project Description'!$B$1, "")</f>
        <v/>
      </c>
      <c r="B44" s="0" t="str">
        <f aca="false">IF($A44&lt;&gt;"",'Project Description'!$B$2, "")</f>
        <v/>
      </c>
      <c r="C44" s="0" t="str">
        <f aca="false">IF($A44&lt;&gt;"",'Project Description'!$B$3, "")</f>
        <v/>
      </c>
      <c r="D44" s="0" t="str">
        <f aca="false">IF($A44&lt;&gt;"","Tray", "")</f>
        <v/>
      </c>
      <c r="E44" s="0" t="str">
        <f aca="false">IF($A44&lt;&gt;"",ROW()-1, "")</f>
        <v/>
      </c>
      <c r="F44" s="4"/>
      <c r="G44" s="4"/>
      <c r="H44" s="0" t="str">
        <f aca="false">IF(A44&lt;&gt;"","Project#"&amp;A44&amp;"-"&amp;TEXT(B44,"0000")&amp;"_Experiment#"&amp;TEXT(C44,"0000")&amp;"_"&amp;F44&amp;"."&amp;G44&amp;"_"&amp;D44&amp;"#"&amp;TEXT(E44, "00000"),"")</f>
        <v/>
      </c>
      <c r="I44" s="4"/>
      <c r="J44" s="4"/>
    </row>
    <row collapsed="false" customFormat="false" customHeight="true" hidden="false" ht="15" outlineLevel="0" r="45">
      <c r="A45" s="0" t="str">
        <f aca="false">IF((ROW()-1)&lt;='Project Description'!$B$5,'Project Description'!$B$1, "")</f>
        <v/>
      </c>
      <c r="B45" s="0" t="str">
        <f aca="false">IF($A45&lt;&gt;"",'Project Description'!$B$2, "")</f>
        <v/>
      </c>
      <c r="C45" s="0" t="str">
        <f aca="false">IF($A45&lt;&gt;"",'Project Description'!$B$3, "")</f>
        <v/>
      </c>
      <c r="D45" s="0" t="str">
        <f aca="false">IF($A45&lt;&gt;"","Tray", "")</f>
        <v/>
      </c>
      <c r="E45" s="0" t="str">
        <f aca="false">IF($A45&lt;&gt;"",ROW()-1, "")</f>
        <v/>
      </c>
      <c r="F45" s="4"/>
      <c r="G45" s="4"/>
      <c r="H45" s="0" t="str">
        <f aca="false">IF(A45&lt;&gt;"","Project#"&amp;A45&amp;"-"&amp;TEXT(B45,"0000")&amp;"_Experiment#"&amp;TEXT(C45,"0000")&amp;"_"&amp;F45&amp;"."&amp;G45&amp;"_"&amp;D45&amp;"#"&amp;TEXT(E45, "00000"),"")</f>
        <v/>
      </c>
      <c r="I45" s="4"/>
      <c r="J45" s="4"/>
    </row>
    <row collapsed="false" customFormat="false" customHeight="true" hidden="false" ht="15" outlineLevel="0" r="46">
      <c r="A46" s="0" t="str">
        <f aca="false">IF((ROW()-1)&lt;='Project Description'!$B$5,'Project Description'!$B$1, "")</f>
        <v/>
      </c>
      <c r="B46" s="0" t="str">
        <f aca="false">IF($A46&lt;&gt;"",'Project Description'!$B$2, "")</f>
        <v/>
      </c>
      <c r="C46" s="0" t="str">
        <f aca="false">IF($A46&lt;&gt;"",'Project Description'!$B$3, "")</f>
        <v/>
      </c>
      <c r="D46" s="0" t="str">
        <f aca="false">IF($A46&lt;&gt;"","Tray", "")</f>
        <v/>
      </c>
      <c r="E46" s="0" t="str">
        <f aca="false">IF($A46&lt;&gt;"",ROW()-1, "")</f>
        <v/>
      </c>
      <c r="F46" s="4"/>
      <c r="G46" s="4"/>
      <c r="H46" s="0" t="str">
        <f aca="false">IF(A46&lt;&gt;"","Project#"&amp;A46&amp;"-"&amp;TEXT(B46,"0000")&amp;"_Experiment#"&amp;TEXT(C46,"0000")&amp;"_"&amp;F46&amp;"."&amp;G46&amp;"_"&amp;D46&amp;"#"&amp;TEXT(E46, "00000"),"")</f>
        <v/>
      </c>
      <c r="I46" s="4"/>
      <c r="J46" s="4"/>
    </row>
    <row collapsed="false" customFormat="false" customHeight="true" hidden="false" ht="15" outlineLevel="0" r="47">
      <c r="A47" s="0" t="str">
        <f aca="false">IF((ROW()-1)&lt;='Project Description'!$B$5,'Project Description'!$B$1, "")</f>
        <v/>
      </c>
      <c r="B47" s="0" t="str">
        <f aca="false">IF($A47&lt;&gt;"",'Project Description'!$B$2, "")</f>
        <v/>
      </c>
      <c r="C47" s="0" t="str">
        <f aca="false">IF($A47&lt;&gt;"",'Project Description'!$B$3, "")</f>
        <v/>
      </c>
      <c r="D47" s="0" t="str">
        <f aca="false">IF($A47&lt;&gt;"","Tray", "")</f>
        <v/>
      </c>
      <c r="E47" s="0" t="str">
        <f aca="false">IF($A47&lt;&gt;"",ROW()-1, "")</f>
        <v/>
      </c>
      <c r="F47" s="4"/>
      <c r="G47" s="4"/>
      <c r="H47" s="0" t="str">
        <f aca="false">IF(A47&lt;&gt;"","Project#"&amp;A47&amp;"-"&amp;TEXT(B47,"0000")&amp;"_Experiment#"&amp;TEXT(C47,"0000")&amp;"_"&amp;F47&amp;"."&amp;G47&amp;"_"&amp;D47&amp;"#"&amp;TEXT(E47, "00000"),"")</f>
        <v/>
      </c>
      <c r="I47" s="4"/>
      <c r="J47" s="4"/>
    </row>
    <row collapsed="false" customFormat="false" customHeight="true" hidden="false" ht="15" outlineLevel="0" r="48">
      <c r="A48" s="0" t="str">
        <f aca="false">IF((ROW()-1)&lt;='Project Description'!$B$5,'Project Description'!$B$1, "")</f>
        <v/>
      </c>
      <c r="B48" s="0" t="str">
        <f aca="false">IF($A48&lt;&gt;"",'Project Description'!$B$2, "")</f>
        <v/>
      </c>
      <c r="C48" s="0" t="str">
        <f aca="false">IF($A48&lt;&gt;"",'Project Description'!$B$3, "")</f>
        <v/>
      </c>
      <c r="D48" s="0" t="str">
        <f aca="false">IF($A48&lt;&gt;"","Tray", "")</f>
        <v/>
      </c>
      <c r="E48" s="0" t="str">
        <f aca="false">IF($A48&lt;&gt;"",ROW()-1, "")</f>
        <v/>
      </c>
      <c r="F48" s="4"/>
      <c r="G48" s="4"/>
      <c r="H48" s="0" t="str">
        <f aca="false">IF(A48&lt;&gt;"","Project#"&amp;A48&amp;"-"&amp;TEXT(B48,"0000")&amp;"_Experiment#"&amp;TEXT(C48,"0000")&amp;"_"&amp;F48&amp;"."&amp;G48&amp;"_"&amp;D48&amp;"#"&amp;TEXT(E48, "00000"),"")</f>
        <v/>
      </c>
      <c r="I48" s="4"/>
      <c r="J48" s="4"/>
    </row>
    <row collapsed="false" customFormat="false" customHeight="true" hidden="false" ht="15" outlineLevel="0" r="49">
      <c r="A49" s="0" t="str">
        <f aca="false">IF((ROW()-1)&lt;='Project Description'!$B$5,'Project Description'!$B$1, "")</f>
        <v/>
      </c>
      <c r="B49" s="0" t="str">
        <f aca="false">IF($A49&lt;&gt;"",'Project Description'!$B$2, "")</f>
        <v/>
      </c>
      <c r="C49" s="0" t="str">
        <f aca="false">IF($A49&lt;&gt;"",'Project Description'!$B$3, "")</f>
        <v/>
      </c>
      <c r="D49" s="0" t="str">
        <f aca="false">IF($A49&lt;&gt;"","Tray", "")</f>
        <v/>
      </c>
      <c r="E49" s="0" t="str">
        <f aca="false">IF($A49&lt;&gt;"",ROW()-1, "")</f>
        <v/>
      </c>
      <c r="F49" s="4"/>
      <c r="G49" s="4"/>
      <c r="H49" s="0" t="str">
        <f aca="false">IF(A49&lt;&gt;"","Project#"&amp;A49&amp;"-"&amp;TEXT(B49,"0000")&amp;"_Experiment#"&amp;TEXT(C49,"0000")&amp;"_"&amp;F49&amp;"."&amp;G49&amp;"_"&amp;D49&amp;"#"&amp;TEXT(E49, "00000"),"")</f>
        <v/>
      </c>
      <c r="I49" s="4"/>
      <c r="J49" s="4"/>
    </row>
    <row collapsed="false" customFormat="false" customHeight="true" hidden="false" ht="15" outlineLevel="0" r="50">
      <c r="A50" s="0" t="str">
        <f aca="false">IF((ROW()-1)&lt;='Project Description'!$B$5,'Project Description'!$B$1, "")</f>
        <v/>
      </c>
      <c r="B50" s="0" t="str">
        <f aca="false">IF($A50&lt;&gt;"",'Project Description'!$B$2, "")</f>
        <v/>
      </c>
      <c r="C50" s="0" t="str">
        <f aca="false">IF($A50&lt;&gt;"",'Project Description'!$B$3, "")</f>
        <v/>
      </c>
      <c r="D50" s="0" t="str">
        <f aca="false">IF($A50&lt;&gt;"","Tray", "")</f>
        <v/>
      </c>
      <c r="E50" s="0" t="str">
        <f aca="false">IF($A50&lt;&gt;"",ROW()-1, "")</f>
        <v/>
      </c>
      <c r="F50" s="4"/>
      <c r="G50" s="4"/>
      <c r="H50" s="0" t="str">
        <f aca="false">IF(A50&lt;&gt;"","Project#"&amp;A50&amp;"-"&amp;TEXT(B50,"0000")&amp;"_Experiment#"&amp;TEXT(C50,"0000")&amp;"_"&amp;F50&amp;"."&amp;G50&amp;"_"&amp;D50&amp;"#"&amp;TEXT(E50, "00000"),"")</f>
        <v/>
      </c>
      <c r="I50" s="4"/>
      <c r="J50" s="4"/>
    </row>
    <row collapsed="false" customFormat="false" customHeight="true" hidden="false" ht="15" outlineLevel="0" r="51">
      <c r="A51" s="0" t="str">
        <f aca="false">IF((ROW()-1)&lt;='Project Description'!$B$5,'Project Description'!$B$1, "")</f>
        <v/>
      </c>
      <c r="B51" s="0" t="str">
        <f aca="false">IF($A51&lt;&gt;"",'Project Description'!$B$2, "")</f>
        <v/>
      </c>
      <c r="C51" s="0" t="str">
        <f aca="false">IF($A51&lt;&gt;"",'Project Description'!$B$3, "")</f>
        <v/>
      </c>
      <c r="D51" s="0" t="str">
        <f aca="false">IF($A51&lt;&gt;"","Tray", "")</f>
        <v/>
      </c>
      <c r="E51" s="0" t="str">
        <f aca="false">IF($A51&lt;&gt;"",ROW()-1, "")</f>
        <v/>
      </c>
      <c r="F51" s="4"/>
      <c r="G51" s="4"/>
      <c r="H51" s="0" t="str">
        <f aca="false">IF(A51&lt;&gt;"","Project#"&amp;A51&amp;"-"&amp;TEXT(B51,"0000")&amp;"_Experiment#"&amp;TEXT(C51,"0000")&amp;"_"&amp;F51&amp;"."&amp;G51&amp;"_"&amp;D51&amp;"#"&amp;TEXT(E51, "00000"),"")</f>
        <v/>
      </c>
      <c r="I51" s="4"/>
      <c r="J51" s="4"/>
    </row>
    <row collapsed="false" customFormat="false" customHeight="true" hidden="false" ht="15" outlineLevel="0" r="52">
      <c r="A52" s="0" t="str">
        <f aca="false">IF((ROW()-1)&lt;='Project Description'!$B$5,'Project Description'!$B$1, "")</f>
        <v/>
      </c>
      <c r="B52" s="0" t="str">
        <f aca="false">IF($A52&lt;&gt;"",'Project Description'!$B$2, "")</f>
        <v/>
      </c>
      <c r="C52" s="0" t="str">
        <f aca="false">IF($A52&lt;&gt;"",'Project Description'!$B$3, "")</f>
        <v/>
      </c>
      <c r="D52" s="0" t="str">
        <f aca="false">IF($A52&lt;&gt;"","Tray", "")</f>
        <v/>
      </c>
      <c r="E52" s="0" t="str">
        <f aca="false">IF($A52&lt;&gt;"",ROW()-1, "")</f>
        <v/>
      </c>
      <c r="F52" s="4"/>
      <c r="G52" s="4"/>
      <c r="H52" s="0" t="str">
        <f aca="false">IF(A52&lt;&gt;"","Project#"&amp;A52&amp;"-"&amp;TEXT(B52,"0000")&amp;"_Experiment#"&amp;TEXT(C52,"0000")&amp;"_"&amp;F52&amp;"."&amp;G52&amp;"_"&amp;D52&amp;"#"&amp;TEXT(E52, "00000"),"")</f>
        <v/>
      </c>
      <c r="I52" s="4"/>
      <c r="J52" s="4"/>
    </row>
    <row collapsed="false" customFormat="false" customHeight="true" hidden="false" ht="15" outlineLevel="0" r="53">
      <c r="A53" s="0" t="str">
        <f aca="false">IF((ROW()-1)&lt;='Project Description'!$B$5,'Project Description'!$B$1, "")</f>
        <v/>
      </c>
      <c r="B53" s="0" t="str">
        <f aca="false">IF($A53&lt;&gt;"",'Project Description'!$B$2, "")</f>
        <v/>
      </c>
      <c r="C53" s="0" t="str">
        <f aca="false">IF($A53&lt;&gt;"",'Project Description'!$B$3, "")</f>
        <v/>
      </c>
      <c r="D53" s="0" t="str">
        <f aca="false">IF($A53&lt;&gt;"","Tray", "")</f>
        <v/>
      </c>
      <c r="E53" s="0" t="str">
        <f aca="false">IF($A53&lt;&gt;"",ROW()-1, "")</f>
        <v/>
      </c>
      <c r="F53" s="4"/>
      <c r="G53" s="4"/>
      <c r="H53" s="0" t="str">
        <f aca="false">IF(A53&lt;&gt;"","Project#"&amp;A53&amp;"-"&amp;TEXT(B53,"0000")&amp;"_Experiment#"&amp;TEXT(C53,"0000")&amp;"_"&amp;F53&amp;"."&amp;G53&amp;"_"&amp;D53&amp;"#"&amp;TEXT(E53, "00000"),"")</f>
        <v/>
      </c>
      <c r="I53" s="4"/>
      <c r="J53" s="4"/>
    </row>
    <row collapsed="false" customFormat="false" customHeight="true" hidden="false" ht="15" outlineLevel="0" r="54">
      <c r="A54" s="0" t="str">
        <f aca="false">IF((ROW()-1)&lt;='Project Description'!$B$5,'Project Description'!$B$1, "")</f>
        <v/>
      </c>
      <c r="B54" s="0" t="str">
        <f aca="false">IF($A54&lt;&gt;"",'Project Description'!$B$2, "")</f>
        <v/>
      </c>
      <c r="C54" s="0" t="str">
        <f aca="false">IF($A54&lt;&gt;"",'Project Description'!$B$3, "")</f>
        <v/>
      </c>
      <c r="D54" s="0" t="str">
        <f aca="false">IF($A54&lt;&gt;"","Tray", "")</f>
        <v/>
      </c>
      <c r="E54" s="0" t="str">
        <f aca="false">IF($A54&lt;&gt;"",ROW()-1, "")</f>
        <v/>
      </c>
      <c r="F54" s="4"/>
      <c r="G54" s="4"/>
      <c r="H54" s="0" t="str">
        <f aca="false">IF(A54&lt;&gt;"","Project#"&amp;A54&amp;"-"&amp;TEXT(B54,"0000")&amp;"_Experiment#"&amp;TEXT(C54,"0000")&amp;"_"&amp;F54&amp;"."&amp;G54&amp;"_"&amp;D54&amp;"#"&amp;TEXT(E54, "00000"),"")</f>
        <v/>
      </c>
      <c r="I54" s="4"/>
      <c r="J54" s="4"/>
    </row>
    <row collapsed="false" customFormat="false" customHeight="true" hidden="false" ht="15" outlineLevel="0" r="55">
      <c r="A55" s="0" t="str">
        <f aca="false">IF((ROW()-1)&lt;='Project Description'!$B$5,'Project Description'!$B$1, "")</f>
        <v/>
      </c>
      <c r="B55" s="0" t="str">
        <f aca="false">IF($A55&lt;&gt;"",'Project Description'!$B$2, "")</f>
        <v/>
      </c>
      <c r="C55" s="0" t="str">
        <f aca="false">IF($A55&lt;&gt;"",'Project Description'!$B$3, "")</f>
        <v/>
      </c>
      <c r="D55" s="0" t="str">
        <f aca="false">IF($A55&lt;&gt;"","Tray", "")</f>
        <v/>
      </c>
      <c r="E55" s="0" t="str">
        <f aca="false">IF($A55&lt;&gt;"",ROW()-1, "")</f>
        <v/>
      </c>
      <c r="F55" s="4"/>
      <c r="G55" s="4"/>
      <c r="H55" s="0" t="str">
        <f aca="false">IF(A55&lt;&gt;"","Project#"&amp;A55&amp;"-"&amp;TEXT(B55,"0000")&amp;"_Experiment#"&amp;TEXT(C55,"0000")&amp;"_"&amp;F55&amp;"."&amp;G55&amp;"_"&amp;D55&amp;"#"&amp;TEXT(E55, "00000"),"")</f>
        <v/>
      </c>
      <c r="I55" s="4"/>
      <c r="J55" s="4"/>
    </row>
    <row collapsed="false" customFormat="false" customHeight="true" hidden="false" ht="15" outlineLevel="0" r="56">
      <c r="A56" s="0" t="str">
        <f aca="false">IF((ROW()-1)&lt;='Project Description'!$B$5,'Project Description'!$B$1, "")</f>
        <v/>
      </c>
      <c r="B56" s="0" t="str">
        <f aca="false">IF($A56&lt;&gt;"",'Project Description'!$B$2, "")</f>
        <v/>
      </c>
      <c r="C56" s="0" t="str">
        <f aca="false">IF($A56&lt;&gt;"",'Project Description'!$B$3, "")</f>
        <v/>
      </c>
      <c r="D56" s="0" t="str">
        <f aca="false">IF($A56&lt;&gt;"","Tray", "")</f>
        <v/>
      </c>
      <c r="E56" s="0" t="str">
        <f aca="false">IF($A56&lt;&gt;"",ROW()-1, "")</f>
        <v/>
      </c>
      <c r="F56" s="4"/>
      <c r="G56" s="4"/>
      <c r="H56" s="0" t="str">
        <f aca="false">IF(A56&lt;&gt;"","Project#"&amp;A56&amp;"-"&amp;TEXT(B56,"0000")&amp;"_Experiment#"&amp;TEXT(C56,"0000")&amp;"_"&amp;F56&amp;"."&amp;G56&amp;"_"&amp;D56&amp;"#"&amp;TEXT(E56, "00000"),"")</f>
        <v/>
      </c>
      <c r="I56" s="4"/>
      <c r="J56" s="4"/>
    </row>
    <row collapsed="false" customFormat="false" customHeight="true" hidden="false" ht="15" outlineLevel="0" r="57">
      <c r="A57" s="0" t="str">
        <f aca="false">IF((ROW()-1)&lt;='Project Description'!$B$5,'Project Description'!$B$1, "")</f>
        <v/>
      </c>
      <c r="B57" s="0" t="str">
        <f aca="false">IF($A57&lt;&gt;"",'Project Description'!$B$2, "")</f>
        <v/>
      </c>
      <c r="C57" s="0" t="str">
        <f aca="false">IF($A57&lt;&gt;"",'Project Description'!$B$3, "")</f>
        <v/>
      </c>
      <c r="D57" s="0" t="str">
        <f aca="false">IF($A57&lt;&gt;"","Tray", "")</f>
        <v/>
      </c>
      <c r="E57" s="0" t="str">
        <f aca="false">IF($A57&lt;&gt;"",ROW()-1, "")</f>
        <v/>
      </c>
      <c r="F57" s="4"/>
      <c r="G57" s="4"/>
      <c r="H57" s="0" t="str">
        <f aca="false">IF(A57&lt;&gt;"","Project#"&amp;A57&amp;"-"&amp;TEXT(B57,"0000")&amp;"_Experiment#"&amp;TEXT(C57,"0000")&amp;"_"&amp;F57&amp;"."&amp;G57&amp;"_"&amp;D57&amp;"#"&amp;TEXT(E57, "00000"),"")</f>
        <v/>
      </c>
      <c r="I57" s="4"/>
      <c r="J57" s="4"/>
    </row>
    <row collapsed="false" customFormat="false" customHeight="true" hidden="false" ht="15" outlineLevel="0" r="58">
      <c r="A58" s="0" t="str">
        <f aca="false">IF((ROW()-1)&lt;='Project Description'!$B$5,'Project Description'!$B$1, "")</f>
        <v/>
      </c>
      <c r="B58" s="0" t="str">
        <f aca="false">IF($A58&lt;&gt;"",'Project Description'!$B$2, "")</f>
        <v/>
      </c>
      <c r="C58" s="0" t="str">
        <f aca="false">IF($A58&lt;&gt;"",'Project Description'!$B$3, "")</f>
        <v/>
      </c>
      <c r="D58" s="0" t="str">
        <f aca="false">IF($A58&lt;&gt;"","Tray", "")</f>
        <v/>
      </c>
      <c r="E58" s="0" t="str">
        <f aca="false">IF($A58&lt;&gt;"",ROW()-1, "")</f>
        <v/>
      </c>
      <c r="F58" s="4"/>
      <c r="G58" s="4"/>
      <c r="H58" s="0" t="str">
        <f aca="false">IF(A58&lt;&gt;"","Project#"&amp;A58&amp;"-"&amp;TEXT(B58,"0000")&amp;"_Experiment#"&amp;TEXT(C58,"0000")&amp;"_"&amp;F58&amp;"."&amp;G58&amp;"_"&amp;D58&amp;"#"&amp;TEXT(E58, "00000"),"")</f>
        <v/>
      </c>
      <c r="I58" s="4"/>
      <c r="J58" s="4"/>
    </row>
    <row collapsed="false" customFormat="false" customHeight="true" hidden="false" ht="15" outlineLevel="0" r="59">
      <c r="A59" s="0" t="str">
        <f aca="false">IF((ROW()-1)&lt;='Project Description'!$B$5,'Project Description'!$B$1, "")</f>
        <v/>
      </c>
      <c r="B59" s="0" t="str">
        <f aca="false">IF($A59&lt;&gt;"",'Project Description'!$B$2, "")</f>
        <v/>
      </c>
      <c r="C59" s="0" t="str">
        <f aca="false">IF($A59&lt;&gt;"",'Project Description'!$B$3, "")</f>
        <v/>
      </c>
      <c r="D59" s="0" t="str">
        <f aca="false">IF($A59&lt;&gt;"","Tray", "")</f>
        <v/>
      </c>
      <c r="E59" s="0" t="str">
        <f aca="false">IF($A59&lt;&gt;"",ROW()-1, "")</f>
        <v/>
      </c>
      <c r="F59" s="4"/>
      <c r="G59" s="4"/>
      <c r="H59" s="0" t="str">
        <f aca="false">IF(A59&lt;&gt;"","Project#"&amp;A59&amp;"-"&amp;TEXT(B59,"0000")&amp;"_Experiment#"&amp;TEXT(C59,"0000")&amp;"_"&amp;F59&amp;"."&amp;G59&amp;"_"&amp;D59&amp;"#"&amp;TEXT(E59, "00000"),"")</f>
        <v/>
      </c>
      <c r="I59" s="4"/>
      <c r="J59" s="4"/>
    </row>
    <row collapsed="false" customFormat="false" customHeight="true" hidden="false" ht="15" outlineLevel="0" r="60">
      <c r="A60" s="0" t="str">
        <f aca="false">IF((ROW()-1)&lt;='Project Description'!$B$5,'Project Description'!$B$1, "")</f>
        <v/>
      </c>
      <c r="B60" s="0" t="str">
        <f aca="false">IF($A60&lt;&gt;"",'Project Description'!$B$2, "")</f>
        <v/>
      </c>
      <c r="C60" s="0" t="str">
        <f aca="false">IF($A60&lt;&gt;"",'Project Description'!$B$3, "")</f>
        <v/>
      </c>
      <c r="D60" s="0" t="str">
        <f aca="false">IF($A60&lt;&gt;"","Tray", "")</f>
        <v/>
      </c>
      <c r="E60" s="0" t="str">
        <f aca="false">IF($A60&lt;&gt;"",ROW()-1, "")</f>
        <v/>
      </c>
      <c r="F60" s="4"/>
      <c r="G60" s="4"/>
      <c r="H60" s="0" t="str">
        <f aca="false">IF(A60&lt;&gt;"","Project#"&amp;A60&amp;"-"&amp;TEXT(B60,"0000")&amp;"_Experiment#"&amp;TEXT(C60,"0000")&amp;"_"&amp;F60&amp;"."&amp;G60&amp;"_"&amp;D60&amp;"#"&amp;TEXT(E60, "00000"),"")</f>
        <v/>
      </c>
      <c r="I60" s="4"/>
      <c r="J60" s="4"/>
    </row>
    <row collapsed="false" customFormat="false" customHeight="true" hidden="false" ht="15" outlineLevel="0" r="61">
      <c r="A61" s="0" t="str">
        <f aca="false">IF((ROW()-1)&lt;='Project Description'!$B$5,'Project Description'!$B$1, "")</f>
        <v/>
      </c>
      <c r="B61" s="0" t="str">
        <f aca="false">IF($A61&lt;&gt;"",'Project Description'!$B$2, "")</f>
        <v/>
      </c>
      <c r="C61" s="0" t="str">
        <f aca="false">IF($A61&lt;&gt;"",'Project Description'!$B$3, "")</f>
        <v/>
      </c>
      <c r="D61" s="0" t="str">
        <f aca="false">IF($A61&lt;&gt;"","Tray", "")</f>
        <v/>
      </c>
      <c r="E61" s="0" t="str">
        <f aca="false">IF($A61&lt;&gt;"",ROW()-1, "")</f>
        <v/>
      </c>
      <c r="F61" s="4"/>
      <c r="G61" s="4"/>
      <c r="H61" s="0" t="str">
        <f aca="false">IF(A61&lt;&gt;"","Project#"&amp;A61&amp;"-"&amp;TEXT(B61,"0000")&amp;"_Experiment#"&amp;TEXT(C61,"0000")&amp;"_"&amp;F61&amp;"."&amp;G61&amp;"_"&amp;D61&amp;"#"&amp;TEXT(E61, "00000"),"")</f>
        <v/>
      </c>
      <c r="I61" s="4"/>
      <c r="J61" s="4"/>
    </row>
    <row collapsed="false" customFormat="false" customHeight="true" hidden="false" ht="15" outlineLevel="0" r="62">
      <c r="A62" s="0" t="str">
        <f aca="false">IF((ROW()-1)&lt;='Project Description'!$B$5,'Project Description'!$B$1, "")</f>
        <v/>
      </c>
      <c r="B62" s="0" t="str">
        <f aca="false">IF($A62&lt;&gt;"",'Project Description'!$B$2, "")</f>
        <v/>
      </c>
      <c r="C62" s="0" t="str">
        <f aca="false">IF($A62&lt;&gt;"",'Project Description'!$B$3, "")</f>
        <v/>
      </c>
      <c r="D62" s="0" t="str">
        <f aca="false">IF($A62&lt;&gt;"","Tray", "")</f>
        <v/>
      </c>
      <c r="E62" s="0" t="str">
        <f aca="false">IF($A62&lt;&gt;"",ROW()-1, "")</f>
        <v/>
      </c>
      <c r="F62" s="4"/>
      <c r="G62" s="4"/>
      <c r="H62" s="0" t="str">
        <f aca="false">IF(A62&lt;&gt;"","Project#"&amp;A62&amp;"-"&amp;TEXT(B62,"0000")&amp;"_Experiment#"&amp;TEXT(C62,"0000")&amp;"_"&amp;F62&amp;"."&amp;G62&amp;"_"&amp;D62&amp;"#"&amp;TEXT(E62, "00000"),"")</f>
        <v/>
      </c>
      <c r="I62" s="4"/>
      <c r="J62" s="4"/>
    </row>
    <row collapsed="false" customFormat="false" customHeight="true" hidden="false" ht="15" outlineLevel="0" r="63">
      <c r="A63" s="0" t="str">
        <f aca="false">IF((ROW()-1)&lt;='Project Description'!$B$5,'Project Description'!$B$1, "")</f>
        <v/>
      </c>
      <c r="B63" s="0" t="str">
        <f aca="false">IF($A63&lt;&gt;"",'Project Description'!$B$2, "")</f>
        <v/>
      </c>
      <c r="C63" s="0" t="str">
        <f aca="false">IF($A63&lt;&gt;"",'Project Description'!$B$3, "")</f>
        <v/>
      </c>
      <c r="D63" s="0" t="str">
        <f aca="false">IF($A63&lt;&gt;"","Tray", "")</f>
        <v/>
      </c>
      <c r="E63" s="0" t="str">
        <f aca="false">IF($A63&lt;&gt;"",ROW()-1, "")</f>
        <v/>
      </c>
      <c r="F63" s="4"/>
      <c r="G63" s="4"/>
      <c r="H63" s="0" t="str">
        <f aca="false">IF(A63&lt;&gt;"","Project#"&amp;A63&amp;"-"&amp;TEXT(B63,"0000")&amp;"_Experiment#"&amp;TEXT(C63,"0000")&amp;"_"&amp;F63&amp;"."&amp;G63&amp;"_"&amp;D63&amp;"#"&amp;TEXT(E63, "00000"),"")</f>
        <v/>
      </c>
      <c r="I63" s="4"/>
      <c r="J63" s="4"/>
    </row>
    <row collapsed="false" customFormat="false" customHeight="true" hidden="false" ht="15" outlineLevel="0" r="64">
      <c r="A64" s="0" t="str">
        <f aca="false">IF((ROW()-1)&lt;='Project Description'!$B$5,'Project Description'!$B$1, "")</f>
        <v/>
      </c>
      <c r="B64" s="0" t="str">
        <f aca="false">IF($A64&lt;&gt;"",'Project Description'!$B$2, "")</f>
        <v/>
      </c>
      <c r="C64" s="0" t="str">
        <f aca="false">IF($A64&lt;&gt;"",'Project Description'!$B$3, "")</f>
        <v/>
      </c>
      <c r="D64" s="0" t="str">
        <f aca="false">IF($A64&lt;&gt;"","Tray", "")</f>
        <v/>
      </c>
      <c r="E64" s="0" t="str">
        <f aca="false">IF($A64&lt;&gt;"",ROW()-1, "")</f>
        <v/>
      </c>
      <c r="F64" s="4"/>
      <c r="G64" s="4"/>
      <c r="H64" s="0" t="str">
        <f aca="false">IF(A64&lt;&gt;"","Project#"&amp;A64&amp;"-"&amp;TEXT(B64,"0000")&amp;"_Experiment#"&amp;TEXT(C64,"0000")&amp;"_"&amp;F64&amp;"."&amp;G64&amp;"_"&amp;D64&amp;"#"&amp;TEXT(E64, "00000"),"")</f>
        <v/>
      </c>
      <c r="I64" s="4"/>
      <c r="J64" s="4"/>
    </row>
    <row collapsed="false" customFormat="false" customHeight="true" hidden="false" ht="15" outlineLevel="0" r="65">
      <c r="A65" s="0" t="str">
        <f aca="false">IF((ROW()-1)&lt;='Project Description'!$B$5,'Project Description'!$B$1, "")</f>
        <v/>
      </c>
      <c r="B65" s="0" t="str">
        <f aca="false">IF($A65&lt;&gt;"",'Project Description'!$B$2, "")</f>
        <v/>
      </c>
      <c r="C65" s="0" t="str">
        <f aca="false">IF($A65&lt;&gt;"",'Project Description'!$B$3, "")</f>
        <v/>
      </c>
      <c r="D65" s="0" t="str">
        <f aca="false">IF($A65&lt;&gt;"","Tray", "")</f>
        <v/>
      </c>
      <c r="E65" s="0" t="str">
        <f aca="false">IF($A65&lt;&gt;"",ROW()-1, "")</f>
        <v/>
      </c>
      <c r="F65" s="4"/>
      <c r="G65" s="4"/>
      <c r="H65" s="0" t="str">
        <f aca="false">IF(A65&lt;&gt;"","Project#"&amp;A65&amp;"-"&amp;TEXT(B65,"0000")&amp;"_Experiment#"&amp;TEXT(C65,"0000")&amp;"_"&amp;F65&amp;"."&amp;G65&amp;"_"&amp;D65&amp;"#"&amp;TEXT(E65, "00000"),"")</f>
        <v/>
      </c>
      <c r="I65" s="4"/>
      <c r="J65" s="4"/>
    </row>
    <row collapsed="false" customFormat="false" customHeight="true" hidden="false" ht="15" outlineLevel="0" r="66">
      <c r="A66" s="0" t="str">
        <f aca="false">IF((ROW()-1)&lt;='Project Description'!$B$5,'Project Description'!$B$1, "")</f>
        <v/>
      </c>
      <c r="B66" s="0" t="str">
        <f aca="false">IF($A66&lt;&gt;"",'Project Description'!$B$2, "")</f>
        <v/>
      </c>
      <c r="C66" s="0" t="str">
        <f aca="false">IF($A66&lt;&gt;"",'Project Description'!$B$3, "")</f>
        <v/>
      </c>
      <c r="D66" s="0" t="str">
        <f aca="false">IF($A66&lt;&gt;"","Tray", "")</f>
        <v/>
      </c>
      <c r="E66" s="0" t="str">
        <f aca="false">IF($A66&lt;&gt;"",ROW()-1, "")</f>
        <v/>
      </c>
      <c r="F66" s="4"/>
      <c r="G66" s="4"/>
      <c r="H66" s="0" t="str">
        <f aca="false">IF(A66&lt;&gt;"","Project#"&amp;A66&amp;"-"&amp;TEXT(B66,"0000")&amp;"_Experiment#"&amp;TEXT(C66,"0000")&amp;"_"&amp;F66&amp;"."&amp;G66&amp;"_"&amp;D66&amp;"#"&amp;TEXT(E66, "00000"),"")</f>
        <v/>
      </c>
      <c r="I66" s="4"/>
      <c r="J66" s="4"/>
    </row>
    <row collapsed="false" customFormat="false" customHeight="true" hidden="false" ht="15" outlineLevel="0" r="67">
      <c r="A67" s="0" t="str">
        <f aca="false">IF((ROW()-1)&lt;='Project Description'!$B$5,'Project Description'!$B$1, "")</f>
        <v/>
      </c>
      <c r="B67" s="0" t="str">
        <f aca="false">IF($A67&lt;&gt;"",'Project Description'!$B$2, "")</f>
        <v/>
      </c>
      <c r="C67" s="0" t="str">
        <f aca="false">IF($A67&lt;&gt;"",'Project Description'!$B$3, "")</f>
        <v/>
      </c>
      <c r="D67" s="0" t="str">
        <f aca="false">IF($A67&lt;&gt;"","Tray", "")</f>
        <v/>
      </c>
      <c r="E67" s="0" t="str">
        <f aca="false">IF($A67&lt;&gt;"",ROW()-1, "")</f>
        <v/>
      </c>
      <c r="F67" s="4"/>
      <c r="G67" s="4"/>
      <c r="H67" s="0" t="str">
        <f aca="false">IF(A67&lt;&gt;"","Project#"&amp;A67&amp;"-"&amp;TEXT(B67,"0000")&amp;"_Experiment#"&amp;TEXT(C67,"0000")&amp;"_"&amp;F67&amp;"."&amp;G67&amp;"_"&amp;D67&amp;"#"&amp;TEXT(E67, "00000"),"")</f>
        <v/>
      </c>
      <c r="I67" s="4"/>
      <c r="J67" s="4"/>
    </row>
    <row collapsed="false" customFormat="false" customHeight="true" hidden="false" ht="15" outlineLevel="0" r="68">
      <c r="A68" s="0" t="str">
        <f aca="false">IF((ROW()-1)&lt;='Project Description'!$B$5,'Project Description'!$B$1, "")</f>
        <v/>
      </c>
      <c r="B68" s="0" t="str">
        <f aca="false">IF($A68&lt;&gt;"",'Project Description'!$B$2, "")</f>
        <v/>
      </c>
      <c r="C68" s="0" t="str">
        <f aca="false">IF($A68&lt;&gt;"",'Project Description'!$B$3, "")</f>
        <v/>
      </c>
      <c r="D68" s="0" t="str">
        <f aca="false">IF($A68&lt;&gt;"","Tray", "")</f>
        <v/>
      </c>
      <c r="E68" s="0" t="str">
        <f aca="false">IF($A68&lt;&gt;"",ROW()-1, "")</f>
        <v/>
      </c>
      <c r="F68" s="4"/>
      <c r="G68" s="4"/>
      <c r="H68" s="0" t="str">
        <f aca="false">IF(A68&lt;&gt;"","Project#"&amp;A68&amp;"-"&amp;TEXT(B68,"0000")&amp;"_Experiment#"&amp;TEXT(C68,"0000")&amp;"_"&amp;F68&amp;"."&amp;G68&amp;"_"&amp;D68&amp;"#"&amp;TEXT(E68, "00000"),"")</f>
        <v/>
      </c>
      <c r="I68" s="4"/>
      <c r="J68" s="4"/>
    </row>
    <row collapsed="false" customFormat="false" customHeight="true" hidden="false" ht="15" outlineLevel="0" r="69">
      <c r="A69" s="0" t="str">
        <f aca="false">IF((ROW()-1)&lt;='Project Description'!$B$5,'Project Description'!$B$1, "")</f>
        <v/>
      </c>
      <c r="B69" s="0" t="str">
        <f aca="false">IF($A69&lt;&gt;"",'Project Description'!$B$2, "")</f>
        <v/>
      </c>
      <c r="C69" s="0" t="str">
        <f aca="false">IF($A69&lt;&gt;"",'Project Description'!$B$3, "")</f>
        <v/>
      </c>
      <c r="D69" s="0" t="str">
        <f aca="false">IF($A69&lt;&gt;"","Tray", "")</f>
        <v/>
      </c>
      <c r="E69" s="0" t="str">
        <f aca="false">IF($A69&lt;&gt;"",ROW()-1, "")</f>
        <v/>
      </c>
      <c r="F69" s="4"/>
      <c r="G69" s="4"/>
      <c r="H69" s="0" t="str">
        <f aca="false">IF(A69&lt;&gt;"","Project#"&amp;A69&amp;"-"&amp;TEXT(B69,"0000")&amp;"_Experiment#"&amp;TEXT(C69,"0000")&amp;"_"&amp;F69&amp;"."&amp;G69&amp;"_"&amp;D69&amp;"#"&amp;TEXT(E69, "00000"),"")</f>
        <v/>
      </c>
      <c r="I69" s="4"/>
      <c r="J69" s="4"/>
    </row>
    <row collapsed="false" customFormat="false" customHeight="true" hidden="false" ht="15" outlineLevel="0" r="70">
      <c r="A70" s="0" t="str">
        <f aca="false">IF((ROW()-1)&lt;='Project Description'!$B$5,'Project Description'!$B$1, "")</f>
        <v/>
      </c>
      <c r="B70" s="0" t="str">
        <f aca="false">IF($A70&lt;&gt;"",'Project Description'!$B$2, "")</f>
        <v/>
      </c>
      <c r="C70" s="0" t="str">
        <f aca="false">IF($A70&lt;&gt;"",'Project Description'!$B$3, "")</f>
        <v/>
      </c>
      <c r="D70" s="0" t="str">
        <f aca="false">IF($A70&lt;&gt;"","Tray", "")</f>
        <v/>
      </c>
      <c r="E70" s="0" t="str">
        <f aca="false">IF($A70&lt;&gt;"",ROW()-1, "")</f>
        <v/>
      </c>
      <c r="F70" s="4"/>
      <c r="G70" s="4"/>
      <c r="H70" s="0" t="str">
        <f aca="false">IF(A70&lt;&gt;"","Project#"&amp;A70&amp;"-"&amp;TEXT(B70,"0000")&amp;"_Experiment#"&amp;TEXT(C70,"0000")&amp;"_"&amp;F70&amp;"."&amp;G70&amp;"_"&amp;D70&amp;"#"&amp;TEXT(E70, "00000"),"")</f>
        <v/>
      </c>
      <c r="I70" s="4"/>
      <c r="J70" s="4"/>
    </row>
    <row collapsed="false" customFormat="false" customHeight="true" hidden="false" ht="15" outlineLevel="0" r="71">
      <c r="A71" s="0" t="str">
        <f aca="false">IF((ROW()-1)&lt;='Project Description'!$B$5,'Project Description'!$B$1, "")</f>
        <v/>
      </c>
      <c r="B71" s="0" t="str">
        <f aca="false">IF($A71&lt;&gt;"",'Project Description'!$B$2, "")</f>
        <v/>
      </c>
      <c r="C71" s="0" t="str">
        <f aca="false">IF($A71&lt;&gt;"",'Project Description'!$B$3, "")</f>
        <v/>
      </c>
      <c r="D71" s="0" t="str">
        <f aca="false">IF($A71&lt;&gt;"","Tray", "")</f>
        <v/>
      </c>
      <c r="E71" s="0" t="str">
        <f aca="false">IF($A71&lt;&gt;"",ROW()-1, "")</f>
        <v/>
      </c>
      <c r="F71" s="4"/>
      <c r="G71" s="4"/>
      <c r="H71" s="0" t="str">
        <f aca="false">IF(A71&lt;&gt;"","Project#"&amp;A71&amp;"-"&amp;TEXT(B71,"0000")&amp;"_Experiment#"&amp;TEXT(C71,"0000")&amp;"_"&amp;F71&amp;"."&amp;G71&amp;"_"&amp;D71&amp;"#"&amp;TEXT(E71, "00000"),"")</f>
        <v/>
      </c>
      <c r="I71" s="4"/>
      <c r="J71" s="4"/>
    </row>
    <row collapsed="false" customFormat="false" customHeight="true" hidden="false" ht="15" outlineLevel="0" r="72">
      <c r="A72" s="0" t="str">
        <f aca="false">IF((ROW()-1)&lt;='Project Description'!$B$5,'Project Description'!$B$1, "")</f>
        <v/>
      </c>
      <c r="B72" s="0" t="str">
        <f aca="false">IF($A72&lt;&gt;"",'Project Description'!$B$2, "")</f>
        <v/>
      </c>
      <c r="C72" s="0" t="str">
        <f aca="false">IF($A72&lt;&gt;"",'Project Description'!$B$3, "")</f>
        <v/>
      </c>
      <c r="D72" s="0" t="str">
        <f aca="false">IF($A72&lt;&gt;"","Tray", "")</f>
        <v/>
      </c>
      <c r="E72" s="0" t="str">
        <f aca="false">IF($A72&lt;&gt;"",ROW()-1, "")</f>
        <v/>
      </c>
      <c r="F72" s="4"/>
      <c r="G72" s="4"/>
      <c r="H72" s="0" t="str">
        <f aca="false">IF(A72&lt;&gt;"","Project#"&amp;A72&amp;"-"&amp;TEXT(B72,"0000")&amp;"_Experiment#"&amp;TEXT(C72,"0000")&amp;"_"&amp;F72&amp;"."&amp;G72&amp;"_"&amp;D72&amp;"#"&amp;TEXT(E72, "00000"),"")</f>
        <v/>
      </c>
      <c r="I72" s="4"/>
      <c r="J72" s="4"/>
    </row>
    <row collapsed="false" customFormat="false" customHeight="true" hidden="false" ht="15" outlineLevel="0" r="73">
      <c r="A73" s="0" t="str">
        <f aca="false">IF((ROW()-1)&lt;='Project Description'!$B$5,'Project Description'!$B$1, "")</f>
        <v/>
      </c>
      <c r="B73" s="0" t="str">
        <f aca="false">IF($A73&lt;&gt;"",'Project Description'!$B$2, "")</f>
        <v/>
      </c>
      <c r="C73" s="0" t="str">
        <f aca="false">IF($A73&lt;&gt;"",'Project Description'!$B$3, "")</f>
        <v/>
      </c>
      <c r="D73" s="0" t="str">
        <f aca="false">IF($A73&lt;&gt;"","Tray", "")</f>
        <v/>
      </c>
      <c r="E73" s="0" t="str">
        <f aca="false">IF($A73&lt;&gt;"",ROW()-1, "")</f>
        <v/>
      </c>
      <c r="F73" s="4"/>
      <c r="G73" s="4"/>
      <c r="H73" s="0" t="str">
        <f aca="false">IF(A73&lt;&gt;"","Project#"&amp;A73&amp;"-"&amp;TEXT(B73,"0000")&amp;"_Experiment#"&amp;TEXT(C73,"0000")&amp;"_"&amp;F73&amp;"."&amp;G73&amp;"_"&amp;D73&amp;"#"&amp;TEXT(E73, "00000"),"")</f>
        <v/>
      </c>
      <c r="I73" s="4"/>
      <c r="J73" s="4"/>
    </row>
    <row collapsed="false" customFormat="false" customHeight="true" hidden="false" ht="15" outlineLevel="0" r="74">
      <c r="A74" s="0" t="str">
        <f aca="false">IF((ROW()-1)&lt;='Project Description'!$B$5,'Project Description'!$B$1, "")</f>
        <v/>
      </c>
      <c r="B74" s="0" t="str">
        <f aca="false">IF($A74&lt;&gt;"",'Project Description'!$B$2, "")</f>
        <v/>
      </c>
      <c r="C74" s="0" t="str">
        <f aca="false">IF($A74&lt;&gt;"",'Project Description'!$B$3, "")</f>
        <v/>
      </c>
      <c r="D74" s="0" t="str">
        <f aca="false">IF($A74&lt;&gt;"","Tray", "")</f>
        <v/>
      </c>
      <c r="E74" s="0" t="str">
        <f aca="false">IF($A74&lt;&gt;"",ROW()-1, "")</f>
        <v/>
      </c>
      <c r="F74" s="4"/>
      <c r="G74" s="4"/>
      <c r="H74" s="0" t="str">
        <f aca="false">IF(A74&lt;&gt;"","Project#"&amp;A74&amp;"-"&amp;TEXT(B74,"0000")&amp;"_Experiment#"&amp;TEXT(C74,"0000")&amp;"_"&amp;F74&amp;"."&amp;G74&amp;"_"&amp;D74&amp;"#"&amp;TEXT(E74, "00000"),"")</f>
        <v/>
      </c>
      <c r="I74" s="4"/>
      <c r="J74" s="4"/>
    </row>
    <row collapsed="false" customFormat="false" customHeight="true" hidden="false" ht="15" outlineLevel="0" r="75">
      <c r="A75" s="0" t="str">
        <f aca="false">IF((ROW()-1)&lt;='Project Description'!$B$5,'Project Description'!$B$1, "")</f>
        <v/>
      </c>
      <c r="B75" s="0" t="str">
        <f aca="false">IF($A75&lt;&gt;"",'Project Description'!$B$2, "")</f>
        <v/>
      </c>
      <c r="C75" s="0" t="str">
        <f aca="false">IF($A75&lt;&gt;"",'Project Description'!$B$3, "")</f>
        <v/>
      </c>
      <c r="D75" s="0" t="str">
        <f aca="false">IF($A75&lt;&gt;"","Tray", "")</f>
        <v/>
      </c>
      <c r="E75" s="0" t="str">
        <f aca="false">IF($A75&lt;&gt;"",ROW()-1, "")</f>
        <v/>
      </c>
      <c r="F75" s="4"/>
      <c r="G75" s="4"/>
      <c r="H75" s="0" t="str">
        <f aca="false">IF(A75&lt;&gt;"","Project#"&amp;A75&amp;"-"&amp;TEXT(B75,"0000")&amp;"_Experiment#"&amp;TEXT(C75,"0000")&amp;"_"&amp;F75&amp;"."&amp;G75&amp;"_"&amp;D75&amp;"#"&amp;TEXT(E75, "00000"),"")</f>
        <v/>
      </c>
      <c r="I75" s="4"/>
      <c r="J75" s="4"/>
    </row>
    <row collapsed="false" customFormat="false" customHeight="true" hidden="false" ht="15" outlineLevel="0" r="76">
      <c r="A76" s="0" t="str">
        <f aca="false">IF((ROW()-1)&lt;='Project Description'!$B$5,'Project Description'!$B$1, "")</f>
        <v/>
      </c>
      <c r="B76" s="0" t="str">
        <f aca="false">IF($A76&lt;&gt;"",'Project Description'!$B$2, "")</f>
        <v/>
      </c>
      <c r="C76" s="0" t="str">
        <f aca="false">IF($A76&lt;&gt;"",'Project Description'!$B$3, "")</f>
        <v/>
      </c>
      <c r="D76" s="0" t="str">
        <f aca="false">IF($A76&lt;&gt;"","Tray", "")</f>
        <v/>
      </c>
      <c r="E76" s="0" t="str">
        <f aca="false">IF($A76&lt;&gt;"",ROW()-1, "")</f>
        <v/>
      </c>
      <c r="F76" s="4"/>
      <c r="G76" s="4"/>
      <c r="H76" s="0" t="str">
        <f aca="false">IF(A76&lt;&gt;"","Project#"&amp;A76&amp;"-"&amp;TEXT(B76,"0000")&amp;"_Experiment#"&amp;TEXT(C76,"0000")&amp;"_"&amp;F76&amp;"."&amp;G76&amp;"_"&amp;D76&amp;"#"&amp;TEXT(E76, "00000"),"")</f>
        <v/>
      </c>
      <c r="I76" s="4"/>
      <c r="J76" s="4"/>
    </row>
    <row collapsed="false" customFormat="false" customHeight="true" hidden="false" ht="15" outlineLevel="0" r="77">
      <c r="A77" s="0" t="str">
        <f aca="false">IF((ROW()-1)&lt;='Project Description'!$B$5,'Project Description'!$B$1, "")</f>
        <v/>
      </c>
      <c r="B77" s="0" t="str">
        <f aca="false">IF($A77&lt;&gt;"",'Project Description'!$B$2, "")</f>
        <v/>
      </c>
      <c r="C77" s="0" t="str">
        <f aca="false">IF($A77&lt;&gt;"",'Project Description'!$B$3, "")</f>
        <v/>
      </c>
      <c r="D77" s="0" t="str">
        <f aca="false">IF($A77&lt;&gt;"","Tray", "")</f>
        <v/>
      </c>
      <c r="E77" s="0" t="str">
        <f aca="false">IF($A77&lt;&gt;"",ROW()-1, "")</f>
        <v/>
      </c>
      <c r="F77" s="4"/>
      <c r="G77" s="4"/>
      <c r="H77" s="0" t="str">
        <f aca="false">IF(A77&lt;&gt;"","Project#"&amp;A77&amp;"-"&amp;TEXT(B77,"0000")&amp;"_Experiment#"&amp;TEXT(C77,"0000")&amp;"_"&amp;F77&amp;"."&amp;G77&amp;"_"&amp;D77&amp;"#"&amp;TEXT(E77, "00000"),"")</f>
        <v/>
      </c>
      <c r="I77" s="4"/>
      <c r="J77" s="4"/>
    </row>
    <row collapsed="false" customFormat="false" customHeight="true" hidden="false" ht="15" outlineLevel="0" r="78">
      <c r="A78" s="0" t="str">
        <f aca="false">IF((ROW()-1)&lt;='Project Description'!$B$5,'Project Description'!$B$1, "")</f>
        <v/>
      </c>
      <c r="B78" s="0" t="str">
        <f aca="false">IF($A78&lt;&gt;"",'Project Description'!$B$2, "")</f>
        <v/>
      </c>
      <c r="C78" s="0" t="str">
        <f aca="false">IF($A78&lt;&gt;"",'Project Description'!$B$3, "")</f>
        <v/>
      </c>
      <c r="D78" s="0" t="str">
        <f aca="false">IF($A78&lt;&gt;"","Tray", "")</f>
        <v/>
      </c>
      <c r="E78" s="0" t="str">
        <f aca="false">IF($A78&lt;&gt;"",ROW()-1, "")</f>
        <v/>
      </c>
      <c r="F78" s="4"/>
      <c r="G78" s="4"/>
      <c r="H78" s="0" t="str">
        <f aca="false">IF(A78&lt;&gt;"","Project#"&amp;A78&amp;"-"&amp;TEXT(B78,"0000")&amp;"_Experiment#"&amp;TEXT(C78,"0000")&amp;"_"&amp;F78&amp;"."&amp;G78&amp;"_"&amp;D78&amp;"#"&amp;TEXT(E78, "00000"),"")</f>
        <v/>
      </c>
      <c r="I78" s="4"/>
      <c r="J78" s="4"/>
    </row>
    <row collapsed="false" customFormat="false" customHeight="true" hidden="false" ht="15" outlineLevel="0" r="79">
      <c r="A79" s="0" t="str">
        <f aca="false">IF((ROW()-1)&lt;='Project Description'!$B$5,'Project Description'!$B$1, "")</f>
        <v/>
      </c>
      <c r="B79" s="0" t="str">
        <f aca="false">IF($A79&lt;&gt;"",'Project Description'!$B$2, "")</f>
        <v/>
      </c>
      <c r="C79" s="0" t="str">
        <f aca="false">IF($A79&lt;&gt;"",'Project Description'!$B$3, "")</f>
        <v/>
      </c>
      <c r="D79" s="0" t="str">
        <f aca="false">IF($A79&lt;&gt;"","Tray", "")</f>
        <v/>
      </c>
      <c r="E79" s="0" t="str">
        <f aca="false">IF($A79&lt;&gt;"",ROW()-1, "")</f>
        <v/>
      </c>
      <c r="F79" s="4"/>
      <c r="G79" s="4"/>
      <c r="H79" s="0" t="str">
        <f aca="false">IF(A79&lt;&gt;"","Project#"&amp;A79&amp;"-"&amp;TEXT(B79,"0000")&amp;"_Experiment#"&amp;TEXT(C79,"0000")&amp;"_"&amp;F79&amp;"."&amp;G79&amp;"_"&amp;D79&amp;"#"&amp;TEXT(E79, "00000"),"")</f>
        <v/>
      </c>
      <c r="I79" s="4"/>
      <c r="J79" s="4"/>
    </row>
    <row collapsed="false" customFormat="false" customHeight="true" hidden="false" ht="15" outlineLevel="0" r="80">
      <c r="A80" s="0" t="str">
        <f aca="false">IF((ROW()-1)&lt;='Project Description'!$B$5,'Project Description'!$B$1, "")</f>
        <v/>
      </c>
      <c r="B80" s="0" t="str">
        <f aca="false">IF($A80&lt;&gt;"",'Project Description'!$B$2, "")</f>
        <v/>
      </c>
      <c r="C80" s="0" t="str">
        <f aca="false">IF($A80&lt;&gt;"",'Project Description'!$B$3, "")</f>
        <v/>
      </c>
      <c r="D80" s="0" t="str">
        <f aca="false">IF($A80&lt;&gt;"","Tray", "")</f>
        <v/>
      </c>
      <c r="E80" s="0" t="str">
        <f aca="false">IF($A80&lt;&gt;"",ROW()-1, "")</f>
        <v/>
      </c>
      <c r="F80" s="4"/>
      <c r="G80" s="4"/>
      <c r="H80" s="0" t="str">
        <f aca="false">IF(A80&lt;&gt;"","Project#"&amp;A80&amp;"-"&amp;TEXT(B80,"0000")&amp;"_Experiment#"&amp;TEXT(C80,"0000")&amp;"_"&amp;F80&amp;"."&amp;G80&amp;"_"&amp;D80&amp;"#"&amp;TEXT(E80, "00000"),"")</f>
        <v/>
      </c>
      <c r="I80" s="4"/>
      <c r="J80" s="4"/>
    </row>
    <row collapsed="false" customFormat="false" customHeight="true" hidden="false" ht="15" outlineLevel="0" r="81">
      <c r="A81" s="0" t="str">
        <f aca="false">IF((ROW()-1)&lt;='Project Description'!$B$5,'Project Description'!$B$1, "")</f>
        <v/>
      </c>
      <c r="B81" s="0" t="str">
        <f aca="false">IF($A81&lt;&gt;"",'Project Description'!$B$2, "")</f>
        <v/>
      </c>
      <c r="C81" s="0" t="str">
        <f aca="false">IF($A81&lt;&gt;"",'Project Description'!$B$3, "")</f>
        <v/>
      </c>
      <c r="D81" s="0" t="str">
        <f aca="false">IF($A81&lt;&gt;"","Tray", "")</f>
        <v/>
      </c>
      <c r="E81" s="0" t="str">
        <f aca="false">IF($A81&lt;&gt;"",ROW()-1, "")</f>
        <v/>
      </c>
      <c r="F81" s="4"/>
      <c r="G81" s="4"/>
      <c r="H81" s="0" t="str">
        <f aca="false">IF(A81&lt;&gt;"","Project#"&amp;A81&amp;"-"&amp;TEXT(B81,"0000")&amp;"_Experiment#"&amp;TEXT(C81,"0000")&amp;"_"&amp;F81&amp;"."&amp;G81&amp;"_"&amp;D81&amp;"#"&amp;TEXT(E81, "00000"),"")</f>
        <v/>
      </c>
      <c r="I81" s="4"/>
      <c r="J81" s="4"/>
    </row>
    <row collapsed="false" customFormat="false" customHeight="true" hidden="false" ht="15" outlineLevel="0" r="82">
      <c r="A82" s="0" t="str">
        <f aca="false">IF((ROW()-1)&lt;='Project Description'!$B$5,'Project Description'!$B$1, "")</f>
        <v/>
      </c>
      <c r="B82" s="0" t="str">
        <f aca="false">IF($A82&lt;&gt;"",'Project Description'!$B$2, "")</f>
        <v/>
      </c>
      <c r="C82" s="0" t="str">
        <f aca="false">IF($A82&lt;&gt;"",'Project Description'!$B$3, "")</f>
        <v/>
      </c>
      <c r="D82" s="0" t="str">
        <f aca="false">IF($A82&lt;&gt;"","Tray", "")</f>
        <v/>
      </c>
      <c r="E82" s="0" t="str">
        <f aca="false">IF($A82&lt;&gt;"",ROW()-1, "")</f>
        <v/>
      </c>
      <c r="F82" s="4"/>
      <c r="G82" s="4"/>
      <c r="H82" s="0" t="str">
        <f aca="false">IF(A82&lt;&gt;"","Project#"&amp;A82&amp;"-"&amp;TEXT(B82,"0000")&amp;"_Experiment#"&amp;TEXT(C82,"0000")&amp;"_"&amp;F82&amp;"."&amp;G82&amp;"_"&amp;D82&amp;"#"&amp;TEXT(E82, "00000"),"")</f>
        <v/>
      </c>
      <c r="I82" s="4"/>
      <c r="J82" s="4"/>
    </row>
    <row collapsed="false" customFormat="false" customHeight="true" hidden="false" ht="15" outlineLevel="0" r="83">
      <c r="A83" s="0" t="str">
        <f aca="false">IF((ROW()-1)&lt;='Project Description'!$B$5,'Project Description'!$B$1, "")</f>
        <v/>
      </c>
      <c r="B83" s="0" t="str">
        <f aca="false">IF($A83&lt;&gt;"",'Project Description'!$B$2, "")</f>
        <v/>
      </c>
      <c r="C83" s="0" t="str">
        <f aca="false">IF($A83&lt;&gt;"",'Project Description'!$B$3, "")</f>
        <v/>
      </c>
      <c r="D83" s="0" t="str">
        <f aca="false">IF($A83&lt;&gt;"","Tray", "")</f>
        <v/>
      </c>
      <c r="E83" s="0" t="str">
        <f aca="false">IF($A83&lt;&gt;"",ROW()-1, "")</f>
        <v/>
      </c>
      <c r="F83" s="4"/>
      <c r="G83" s="4"/>
      <c r="H83" s="0" t="str">
        <f aca="false">IF(A83&lt;&gt;"","Project#"&amp;A83&amp;"-"&amp;TEXT(B83,"0000")&amp;"_Experiment#"&amp;TEXT(C83,"0000")&amp;"_"&amp;F83&amp;"."&amp;G83&amp;"_"&amp;D83&amp;"#"&amp;TEXT(E83, "00000"),"")</f>
        <v/>
      </c>
      <c r="I83" s="4"/>
      <c r="J83" s="4"/>
    </row>
    <row collapsed="false" customFormat="false" customHeight="true" hidden="false" ht="15" outlineLevel="0" r="84">
      <c r="A84" s="0" t="str">
        <f aca="false">IF((ROW()-1)&lt;='Project Description'!$B$5,'Project Description'!$B$1, "")</f>
        <v/>
      </c>
      <c r="B84" s="0" t="str">
        <f aca="false">IF($A84&lt;&gt;"",'Project Description'!$B$2, "")</f>
        <v/>
      </c>
      <c r="C84" s="0" t="str">
        <f aca="false">IF($A84&lt;&gt;"",'Project Description'!$B$3, "")</f>
        <v/>
      </c>
      <c r="D84" s="0" t="str">
        <f aca="false">IF($A84&lt;&gt;"","Tray", "")</f>
        <v/>
      </c>
      <c r="E84" s="0" t="str">
        <f aca="false">IF($A84&lt;&gt;"",ROW()-1, "")</f>
        <v/>
      </c>
      <c r="F84" s="4"/>
      <c r="G84" s="4"/>
      <c r="H84" s="0" t="str">
        <f aca="false">IF(A84&lt;&gt;"","Project#"&amp;A84&amp;"-"&amp;TEXT(B84,"0000")&amp;"_Experiment#"&amp;TEXT(C84,"0000")&amp;"_"&amp;F84&amp;"."&amp;G84&amp;"_"&amp;D84&amp;"#"&amp;TEXT(E84, "00000"),"")</f>
        <v/>
      </c>
      <c r="I84" s="4"/>
      <c r="J84" s="4"/>
    </row>
    <row collapsed="false" customFormat="false" customHeight="true" hidden="false" ht="15" outlineLevel="0" r="85">
      <c r="A85" s="0" t="str">
        <f aca="false">IF((ROW()-1)&lt;='Project Description'!$B$5,'Project Description'!$B$1, "")</f>
        <v/>
      </c>
      <c r="B85" s="0" t="str">
        <f aca="false">IF($A85&lt;&gt;"",'Project Description'!$B$2, "")</f>
        <v/>
      </c>
      <c r="C85" s="0" t="str">
        <f aca="false">IF($A85&lt;&gt;"",'Project Description'!$B$3, "")</f>
        <v/>
      </c>
      <c r="D85" s="0" t="str">
        <f aca="false">IF($A85&lt;&gt;"","Tray", "")</f>
        <v/>
      </c>
      <c r="E85" s="0" t="str">
        <f aca="false">IF($A85&lt;&gt;"",ROW()-1, "")</f>
        <v/>
      </c>
      <c r="F85" s="4"/>
      <c r="G85" s="4"/>
      <c r="H85" s="0" t="str">
        <f aca="false">IF(A85&lt;&gt;"","Project#"&amp;A85&amp;"-"&amp;TEXT(B85,"0000")&amp;"_Experiment#"&amp;TEXT(C85,"0000")&amp;"_"&amp;F85&amp;"."&amp;G85&amp;"_"&amp;D85&amp;"#"&amp;TEXT(E85, "00000"),"")</f>
        <v/>
      </c>
      <c r="I85" s="4"/>
      <c r="J85" s="4"/>
    </row>
    <row collapsed="false" customFormat="false" customHeight="true" hidden="false" ht="15" outlineLevel="0" r="86">
      <c r="A86" s="0" t="str">
        <f aca="false">IF((ROW()-1)&lt;='Project Description'!$B$5,'Project Description'!$B$1, "")</f>
        <v/>
      </c>
      <c r="B86" s="0" t="str">
        <f aca="false">IF($A86&lt;&gt;"",'Project Description'!$B$2, "")</f>
        <v/>
      </c>
      <c r="C86" s="0" t="str">
        <f aca="false">IF($A86&lt;&gt;"",'Project Description'!$B$3, "")</f>
        <v/>
      </c>
      <c r="D86" s="0" t="str">
        <f aca="false">IF($A86&lt;&gt;"","Tray", "")</f>
        <v/>
      </c>
      <c r="E86" s="0" t="str">
        <f aca="false">IF($A86&lt;&gt;"",ROW()-1, "")</f>
        <v/>
      </c>
      <c r="F86" s="4"/>
      <c r="G86" s="4"/>
      <c r="H86" s="0" t="str">
        <f aca="false">IF(A86&lt;&gt;"","Project#"&amp;A86&amp;"-"&amp;TEXT(B86,"0000")&amp;"_Experiment#"&amp;TEXT(C86,"0000")&amp;"_"&amp;F86&amp;"."&amp;G86&amp;"_"&amp;D86&amp;"#"&amp;TEXT(E86, "00000"),"")</f>
        <v/>
      </c>
      <c r="I86" s="4"/>
      <c r="J86" s="4"/>
    </row>
    <row collapsed="false" customFormat="false" customHeight="true" hidden="false" ht="15" outlineLevel="0" r="87">
      <c r="A87" s="0" t="str">
        <f aca="false">IF((ROW()-1)&lt;='Project Description'!$B$5,'Project Description'!$B$1, "")</f>
        <v/>
      </c>
      <c r="B87" s="0" t="str">
        <f aca="false">IF($A87&lt;&gt;"",'Project Description'!$B$2, "")</f>
        <v/>
      </c>
      <c r="C87" s="0" t="str">
        <f aca="false">IF($A87&lt;&gt;"",'Project Description'!$B$3, "")</f>
        <v/>
      </c>
      <c r="D87" s="0" t="str">
        <f aca="false">IF($A87&lt;&gt;"","Tray", "")</f>
        <v/>
      </c>
      <c r="E87" s="0" t="str">
        <f aca="false">IF($A87&lt;&gt;"",ROW()-1, "")</f>
        <v/>
      </c>
      <c r="F87" s="4"/>
      <c r="G87" s="4"/>
      <c r="H87" s="0" t="str">
        <f aca="false">IF(A87&lt;&gt;"","Project#"&amp;A87&amp;"-"&amp;TEXT(B87,"0000")&amp;"_Experiment#"&amp;TEXT(C87,"0000")&amp;"_"&amp;F87&amp;"."&amp;G87&amp;"_"&amp;D87&amp;"#"&amp;TEXT(E87, "00000"),"")</f>
        <v/>
      </c>
      <c r="I87" s="4"/>
      <c r="J87" s="4"/>
    </row>
    <row collapsed="false" customFormat="false" customHeight="true" hidden="false" ht="15" outlineLevel="0" r="88">
      <c r="A88" s="0" t="str">
        <f aca="false">IF((ROW()-1)&lt;='Project Description'!$B$5,'Project Description'!$B$1, "")</f>
        <v/>
      </c>
      <c r="B88" s="0" t="str">
        <f aca="false">IF($A88&lt;&gt;"",'Project Description'!$B$2, "")</f>
        <v/>
      </c>
      <c r="C88" s="0" t="str">
        <f aca="false">IF($A88&lt;&gt;"",'Project Description'!$B$3, "")</f>
        <v/>
      </c>
      <c r="D88" s="0" t="str">
        <f aca="false">IF($A88&lt;&gt;"","Tray", "")</f>
        <v/>
      </c>
      <c r="E88" s="0" t="str">
        <f aca="false">IF($A88&lt;&gt;"",ROW()-1, "")</f>
        <v/>
      </c>
      <c r="F88" s="4"/>
      <c r="G88" s="4"/>
      <c r="H88" s="0" t="str">
        <f aca="false">IF(A88&lt;&gt;"","Project#"&amp;A88&amp;"-"&amp;TEXT(B88,"0000")&amp;"_Experiment#"&amp;TEXT(C88,"0000")&amp;"_"&amp;F88&amp;"."&amp;G88&amp;"_"&amp;D88&amp;"#"&amp;TEXT(E88, "00000"),"")</f>
        <v/>
      </c>
      <c r="I88" s="4"/>
      <c r="J88" s="4"/>
    </row>
    <row collapsed="false" customFormat="false" customHeight="true" hidden="false" ht="15" outlineLevel="0" r="89">
      <c r="A89" s="0" t="str">
        <f aca="false">IF((ROW()-1)&lt;='Project Description'!$B$5,'Project Description'!$B$1, "")</f>
        <v/>
      </c>
      <c r="B89" s="0" t="str">
        <f aca="false">IF($A89&lt;&gt;"",'Project Description'!$B$2, "")</f>
        <v/>
      </c>
      <c r="C89" s="0" t="str">
        <f aca="false">IF($A89&lt;&gt;"",'Project Description'!$B$3, "")</f>
        <v/>
      </c>
      <c r="D89" s="0" t="str">
        <f aca="false">IF($A89&lt;&gt;"","Tray", "")</f>
        <v/>
      </c>
      <c r="E89" s="0" t="str">
        <f aca="false">IF($A89&lt;&gt;"",ROW()-1, "")</f>
        <v/>
      </c>
      <c r="F89" s="4"/>
      <c r="G89" s="4"/>
      <c r="H89" s="0" t="str">
        <f aca="false">IF(A89&lt;&gt;"","Project#"&amp;A89&amp;"-"&amp;TEXT(B89,"0000")&amp;"_Experiment#"&amp;TEXT(C89,"0000")&amp;"_"&amp;F89&amp;"."&amp;G89&amp;"_"&amp;D89&amp;"#"&amp;TEXT(E89, "00000"),"")</f>
        <v/>
      </c>
      <c r="I89" s="4"/>
      <c r="J89" s="4"/>
    </row>
    <row collapsed="false" customFormat="false" customHeight="true" hidden="false" ht="15" outlineLevel="0" r="90">
      <c r="A90" s="0" t="str">
        <f aca="false">IF((ROW()-1)&lt;='Project Description'!$B$5,'Project Description'!$B$1, "")</f>
        <v/>
      </c>
      <c r="B90" s="0" t="str">
        <f aca="false">IF($A90&lt;&gt;"",'Project Description'!$B$2, "")</f>
        <v/>
      </c>
      <c r="C90" s="0" t="str">
        <f aca="false">IF($A90&lt;&gt;"",'Project Description'!$B$3, "")</f>
        <v/>
      </c>
      <c r="D90" s="0" t="str">
        <f aca="false">IF($A90&lt;&gt;"","Tray", "")</f>
        <v/>
      </c>
      <c r="E90" s="0" t="str">
        <f aca="false">IF($A90&lt;&gt;"",ROW()-1, "")</f>
        <v/>
      </c>
      <c r="F90" s="4"/>
      <c r="G90" s="4"/>
      <c r="H90" s="0" t="str">
        <f aca="false">IF(A90&lt;&gt;"","Project#"&amp;A90&amp;"-"&amp;TEXT(B90,"0000")&amp;"_Experiment#"&amp;TEXT(C90,"0000")&amp;"_"&amp;F90&amp;"."&amp;G90&amp;"_"&amp;D90&amp;"#"&amp;TEXT(E90, "00000"),"")</f>
        <v/>
      </c>
      <c r="I90" s="4"/>
      <c r="J90" s="4"/>
    </row>
    <row collapsed="false" customFormat="false" customHeight="true" hidden="false" ht="15" outlineLevel="0" r="91">
      <c r="A91" s="0" t="str">
        <f aca="false">IF((ROW()-1)&lt;='Project Description'!$B$5,'Project Description'!$B$1, "")</f>
        <v/>
      </c>
      <c r="B91" s="0" t="str">
        <f aca="false">IF($A91&lt;&gt;"",'Project Description'!$B$2, "")</f>
        <v/>
      </c>
      <c r="C91" s="0" t="str">
        <f aca="false">IF($A91&lt;&gt;"",'Project Description'!$B$3, "")</f>
        <v/>
      </c>
      <c r="D91" s="0" t="str">
        <f aca="false">IF($A91&lt;&gt;"","Tray", "")</f>
        <v/>
      </c>
      <c r="E91" s="0" t="str">
        <f aca="false">IF($A91&lt;&gt;"",ROW()-1, "")</f>
        <v/>
      </c>
      <c r="F91" s="4"/>
      <c r="G91" s="4"/>
      <c r="H91" s="0" t="str">
        <f aca="false">IF(A91&lt;&gt;"","Project#"&amp;A91&amp;"-"&amp;TEXT(B91,"0000")&amp;"_Experiment#"&amp;TEXT(C91,"0000")&amp;"_"&amp;F91&amp;"."&amp;G91&amp;"_"&amp;D91&amp;"#"&amp;TEXT(E91, "00000"),"")</f>
        <v/>
      </c>
      <c r="I91" s="4"/>
      <c r="J91" s="4"/>
    </row>
    <row collapsed="false" customFormat="false" customHeight="true" hidden="false" ht="15" outlineLevel="0" r="92">
      <c r="A92" s="0" t="str">
        <f aca="false">IF((ROW()-1)&lt;='Project Description'!$B$5,'Project Description'!$B$1, "")</f>
        <v/>
      </c>
      <c r="B92" s="0" t="str">
        <f aca="false">IF($A92&lt;&gt;"",'Project Description'!$B$2, "")</f>
        <v/>
      </c>
      <c r="C92" s="0" t="str">
        <f aca="false">IF($A92&lt;&gt;"",'Project Description'!$B$3, "")</f>
        <v/>
      </c>
      <c r="D92" s="0" t="str">
        <f aca="false">IF($A92&lt;&gt;"","Tray", "")</f>
        <v/>
      </c>
      <c r="E92" s="0" t="str">
        <f aca="false">IF($A92&lt;&gt;"",ROW()-1, "")</f>
        <v/>
      </c>
      <c r="F92" s="4"/>
      <c r="G92" s="4"/>
      <c r="H92" s="0" t="str">
        <f aca="false">IF(A92&lt;&gt;"","Project#"&amp;A92&amp;"-"&amp;TEXT(B92,"0000")&amp;"_Experiment#"&amp;TEXT(C92,"0000")&amp;"_"&amp;F92&amp;"."&amp;G92&amp;"_"&amp;D92&amp;"#"&amp;TEXT(E92, "00000"),"")</f>
        <v/>
      </c>
      <c r="I92" s="4"/>
      <c r="J92" s="4"/>
    </row>
    <row collapsed="false" customFormat="false" customHeight="true" hidden="false" ht="15" outlineLevel="0" r="93">
      <c r="A93" s="0" t="str">
        <f aca="false">IF((ROW()-1)&lt;='Project Description'!$B$5,'Project Description'!$B$1, "")</f>
        <v/>
      </c>
      <c r="B93" s="0" t="str">
        <f aca="false">IF($A93&lt;&gt;"",'Project Description'!$B$2, "")</f>
        <v/>
      </c>
      <c r="C93" s="0" t="str">
        <f aca="false">IF($A93&lt;&gt;"",'Project Description'!$B$3, "")</f>
        <v/>
      </c>
      <c r="D93" s="0" t="str">
        <f aca="false">IF($A93&lt;&gt;"","Tray", "")</f>
        <v/>
      </c>
      <c r="E93" s="0" t="str">
        <f aca="false">IF($A93&lt;&gt;"",ROW()-1, "")</f>
        <v/>
      </c>
      <c r="F93" s="4"/>
      <c r="G93" s="4"/>
      <c r="H93" s="0" t="str">
        <f aca="false">IF(A93&lt;&gt;"","Project#"&amp;A93&amp;"-"&amp;TEXT(B93,"0000")&amp;"_Experiment#"&amp;TEXT(C93,"0000")&amp;"_"&amp;F93&amp;"."&amp;G93&amp;"_"&amp;D93&amp;"#"&amp;TEXT(E93, "00000"),"")</f>
        <v/>
      </c>
      <c r="I93" s="4"/>
      <c r="J93" s="4"/>
    </row>
    <row collapsed="false" customFormat="false" customHeight="true" hidden="false" ht="15" outlineLevel="0" r="94">
      <c r="A94" s="0" t="str">
        <f aca="false">IF((ROW()-1)&lt;='Project Description'!$B$5,'Project Description'!$B$1, "")</f>
        <v/>
      </c>
      <c r="B94" s="0" t="str">
        <f aca="false">IF($A94&lt;&gt;"",'Project Description'!$B$2, "")</f>
        <v/>
      </c>
      <c r="C94" s="0" t="str">
        <f aca="false">IF($A94&lt;&gt;"",'Project Description'!$B$3, "")</f>
        <v/>
      </c>
      <c r="D94" s="0" t="str">
        <f aca="false">IF($A94&lt;&gt;"","Tray", "")</f>
        <v/>
      </c>
      <c r="E94" s="0" t="str">
        <f aca="false">IF($A94&lt;&gt;"",ROW()-1, "")</f>
        <v/>
      </c>
      <c r="F94" s="4"/>
      <c r="G94" s="4"/>
      <c r="H94" s="0" t="str">
        <f aca="false">IF(A94&lt;&gt;"","Project#"&amp;A94&amp;"-"&amp;TEXT(B94,"0000")&amp;"_Experiment#"&amp;TEXT(C94,"0000")&amp;"_"&amp;F94&amp;"."&amp;G94&amp;"_"&amp;D94&amp;"#"&amp;TEXT(E94, "00000"),"")</f>
        <v/>
      </c>
      <c r="I94" s="4"/>
      <c r="J94" s="4"/>
    </row>
    <row collapsed="false" customFormat="false" customHeight="true" hidden="false" ht="15" outlineLevel="0" r="95">
      <c r="A95" s="0" t="str">
        <f aca="false">IF((ROW()-1)&lt;='Project Description'!$B$5,'Project Description'!$B$1, "")</f>
        <v/>
      </c>
      <c r="B95" s="0" t="str">
        <f aca="false">IF($A95&lt;&gt;"",'Project Description'!$B$2, "")</f>
        <v/>
      </c>
      <c r="C95" s="0" t="str">
        <f aca="false">IF($A95&lt;&gt;"",'Project Description'!$B$3, "")</f>
        <v/>
      </c>
      <c r="D95" s="0" t="str">
        <f aca="false">IF($A95&lt;&gt;"","Tray", "")</f>
        <v/>
      </c>
      <c r="E95" s="0" t="str">
        <f aca="false">IF($A95&lt;&gt;"",ROW()-1, "")</f>
        <v/>
      </c>
      <c r="F95" s="4"/>
      <c r="G95" s="4"/>
      <c r="H95" s="0" t="str">
        <f aca="false">IF(A95&lt;&gt;"","Project#"&amp;A95&amp;"-"&amp;TEXT(B95,"0000")&amp;"_Experiment#"&amp;TEXT(C95,"0000")&amp;"_"&amp;F95&amp;"."&amp;G95&amp;"_"&amp;D95&amp;"#"&amp;TEXT(E95, "00000"),"")</f>
        <v/>
      </c>
      <c r="I95" s="4"/>
      <c r="J95" s="4"/>
    </row>
    <row collapsed="false" customFormat="false" customHeight="true" hidden="false" ht="15" outlineLevel="0" r="96">
      <c r="A96" s="0" t="str">
        <f aca="false">IF((ROW()-1)&lt;='Project Description'!$B$5,'Project Description'!$B$1, "")</f>
        <v/>
      </c>
      <c r="B96" s="0" t="str">
        <f aca="false">IF($A96&lt;&gt;"",'Project Description'!$B$2, "")</f>
        <v/>
      </c>
      <c r="C96" s="0" t="str">
        <f aca="false">IF($A96&lt;&gt;"",'Project Description'!$B$3, "")</f>
        <v/>
      </c>
      <c r="D96" s="0" t="str">
        <f aca="false">IF($A96&lt;&gt;"","Tray", "")</f>
        <v/>
      </c>
      <c r="E96" s="0" t="str">
        <f aca="false">IF($A96&lt;&gt;"",ROW()-1, "")</f>
        <v/>
      </c>
      <c r="F96" s="4"/>
      <c r="G96" s="4"/>
      <c r="H96" s="0" t="str">
        <f aca="false">IF(A96&lt;&gt;"","Project#"&amp;A96&amp;"-"&amp;TEXT(B96,"0000")&amp;"_Experiment#"&amp;TEXT(C96,"0000")&amp;"_"&amp;F96&amp;"."&amp;G96&amp;"_"&amp;D96&amp;"#"&amp;TEXT(E96, "00000"),"")</f>
        <v/>
      </c>
      <c r="I96" s="4"/>
      <c r="J96" s="4"/>
    </row>
    <row collapsed="false" customFormat="false" customHeight="true" hidden="false" ht="15" outlineLevel="0" r="97">
      <c r="A97" s="0" t="str">
        <f aca="false">IF((ROW()-1)&lt;='Project Description'!$B$5,'Project Description'!$B$1, "")</f>
        <v/>
      </c>
      <c r="B97" s="0" t="str">
        <f aca="false">IF($A97&lt;&gt;"",'Project Description'!$B$2, "")</f>
        <v/>
      </c>
      <c r="C97" s="0" t="str">
        <f aca="false">IF($A97&lt;&gt;"",'Project Description'!$B$3, "")</f>
        <v/>
      </c>
      <c r="D97" s="0" t="str">
        <f aca="false">IF($A97&lt;&gt;"","Tray", "")</f>
        <v/>
      </c>
      <c r="E97" s="0" t="str">
        <f aca="false">IF($A97&lt;&gt;"",ROW()-1, "")</f>
        <v/>
      </c>
      <c r="F97" s="4"/>
      <c r="G97" s="4"/>
      <c r="H97" s="0" t="str">
        <f aca="false">IF(A97&lt;&gt;"","Project#"&amp;A97&amp;"-"&amp;TEXT(B97,"0000")&amp;"_Experiment#"&amp;TEXT(C97,"0000")&amp;"_"&amp;F97&amp;"."&amp;G97&amp;"_"&amp;D97&amp;"#"&amp;TEXT(E97, "00000"),"")</f>
        <v/>
      </c>
      <c r="I97" s="4"/>
      <c r="J97" s="4"/>
    </row>
    <row collapsed="false" customFormat="false" customHeight="true" hidden="false" ht="15" outlineLevel="0" r="98">
      <c r="A98" s="0" t="str">
        <f aca="false">IF((ROW()-1)&lt;='Project Description'!$B$5,'Project Description'!$B$1, "")</f>
        <v/>
      </c>
      <c r="B98" s="0" t="str">
        <f aca="false">IF($A98&lt;&gt;"",'Project Description'!$B$2, "")</f>
        <v/>
      </c>
      <c r="C98" s="0" t="str">
        <f aca="false">IF($A98&lt;&gt;"",'Project Description'!$B$3, "")</f>
        <v/>
      </c>
      <c r="D98" s="0" t="str">
        <f aca="false">IF($A98&lt;&gt;"","Tray", "")</f>
        <v/>
      </c>
      <c r="E98" s="0" t="str">
        <f aca="false">IF($A98&lt;&gt;"",ROW()-1, "")</f>
        <v/>
      </c>
      <c r="F98" s="4"/>
      <c r="G98" s="4"/>
      <c r="H98" s="0" t="str">
        <f aca="false">IF(A98&lt;&gt;"","Project#"&amp;A98&amp;"-"&amp;TEXT(B98,"0000")&amp;"_Experiment#"&amp;TEXT(C98,"0000")&amp;"_"&amp;F98&amp;"."&amp;G98&amp;"_"&amp;D98&amp;"#"&amp;TEXT(E98, "00000"),"")</f>
        <v/>
      </c>
      <c r="I98" s="4"/>
      <c r="J98" s="4"/>
    </row>
    <row collapsed="false" customFormat="false" customHeight="true" hidden="false" ht="15" outlineLevel="0" r="99">
      <c r="A99" s="0" t="str">
        <f aca="false">IF((ROW()-1)&lt;='Project Description'!$B$5,'Project Description'!$B$1, "")</f>
        <v/>
      </c>
      <c r="B99" s="0" t="str">
        <f aca="false">IF($A99&lt;&gt;"",'Project Description'!$B$2, "")</f>
        <v/>
      </c>
      <c r="C99" s="0" t="str">
        <f aca="false">IF($A99&lt;&gt;"",'Project Description'!$B$3, "")</f>
        <v/>
      </c>
      <c r="D99" s="0" t="str">
        <f aca="false">IF($A99&lt;&gt;"","Tray", "")</f>
        <v/>
      </c>
      <c r="E99" s="0" t="str">
        <f aca="false">IF($A99&lt;&gt;"",ROW()-1, "")</f>
        <v/>
      </c>
      <c r="F99" s="4"/>
      <c r="G99" s="4"/>
      <c r="H99" s="0" t="str">
        <f aca="false">IF(A99&lt;&gt;"","Project#"&amp;A99&amp;"-"&amp;TEXT(B99,"0000")&amp;"_Experiment#"&amp;TEXT(C99,"0000")&amp;"_"&amp;F99&amp;"."&amp;G99&amp;"_"&amp;D99&amp;"#"&amp;TEXT(E99, "00000"),"")</f>
        <v/>
      </c>
      <c r="I99" s="4"/>
      <c r="J99" s="4"/>
    </row>
    <row collapsed="false" customFormat="false" customHeight="true" hidden="false" ht="15" outlineLevel="0" r="100">
      <c r="A100" s="0" t="str">
        <f aca="false">IF((ROW()-1)&lt;='Project Description'!$B$5,'Project Description'!$B$1, "")</f>
        <v/>
      </c>
      <c r="B100" s="0" t="str">
        <f aca="false">IF($A100&lt;&gt;"",'Project Description'!$B$2, "")</f>
        <v/>
      </c>
      <c r="C100" s="0" t="str">
        <f aca="false">IF($A100&lt;&gt;"",'Project Description'!$B$3, "")</f>
        <v/>
      </c>
      <c r="D100" s="0" t="str">
        <f aca="false">IF($A100&lt;&gt;"","Tray", "")</f>
        <v/>
      </c>
      <c r="E100" s="0" t="str">
        <f aca="false">IF($A100&lt;&gt;"",ROW()-1, "")</f>
        <v/>
      </c>
      <c r="F100" s="4"/>
      <c r="G100" s="4"/>
      <c r="H100" s="0" t="str">
        <f aca="false">IF(A100&lt;&gt;"","Project#"&amp;A100&amp;"-"&amp;TEXT(B100,"0000")&amp;"_Experiment#"&amp;TEXT(C100,"0000")&amp;"_"&amp;F100&amp;"."&amp;G100&amp;"_"&amp;D100&amp;"#"&amp;TEXT(E100, "00000"),"")</f>
        <v/>
      </c>
      <c r="I100" s="4"/>
      <c r="J100" s="4"/>
    </row>
    <row collapsed="false" customFormat="false" customHeight="true" hidden="false" ht="15" outlineLevel="0" r="101">
      <c r="A101" s="0" t="str">
        <f aca="false">IF((ROW()-1)&lt;='Project Description'!$B$5,'Project Description'!$B$1, "")</f>
        <v/>
      </c>
      <c r="B101" s="0" t="str">
        <f aca="false">IF($A101&lt;&gt;"",'Project Description'!$B$2, "")</f>
        <v/>
      </c>
      <c r="C101" s="0" t="str">
        <f aca="false">IF($A101&lt;&gt;"",'Project Description'!$B$3, "")</f>
        <v/>
      </c>
      <c r="D101" s="0" t="str">
        <f aca="false">IF($A101&lt;&gt;"","Tray", "")</f>
        <v/>
      </c>
      <c r="E101" s="0" t="str">
        <f aca="false">IF($A101&lt;&gt;"",ROW()-1, "")</f>
        <v/>
      </c>
      <c r="F101" s="4"/>
      <c r="G101" s="4"/>
      <c r="H101" s="0" t="str">
        <f aca="false">IF(A101&lt;&gt;"","Project#"&amp;A101&amp;"-"&amp;TEXT(B101,"0000")&amp;"_Experiment#"&amp;TEXT(C101,"0000")&amp;"_"&amp;F101&amp;"."&amp;G101&amp;"_"&amp;D101&amp;"#"&amp;TEXT(E101, "00000"),"")</f>
        <v/>
      </c>
      <c r="I101" s="4"/>
      <c r="J101" s="4"/>
    </row>
    <row collapsed="false" customFormat="false" customHeight="true" hidden="false" ht="15" outlineLevel="0" r="102">
      <c r="A102" s="0" t="str">
        <f aca="false">IF((ROW()-1)&lt;='Project Description'!$B$5,'Project Description'!$B$1, "")</f>
        <v/>
      </c>
      <c r="B102" s="0" t="str">
        <f aca="false">IF($A102&lt;&gt;"",'Project Description'!$B$2, "")</f>
        <v/>
      </c>
      <c r="C102" s="0" t="str">
        <f aca="false">IF($A102&lt;&gt;"",'Project Description'!$B$3, "")</f>
        <v/>
      </c>
      <c r="D102" s="0" t="str">
        <f aca="false">IF($A102&lt;&gt;"","Tray", "")</f>
        <v/>
      </c>
      <c r="E102" s="0" t="str">
        <f aca="false">IF($A102&lt;&gt;"",ROW()-1, "")</f>
        <v/>
      </c>
      <c r="F102" s="4"/>
      <c r="G102" s="4"/>
      <c r="H102" s="0" t="str">
        <f aca="false">IF(A102&lt;&gt;"","Project#"&amp;A102&amp;"-"&amp;TEXT(B102,"0000")&amp;"_Experiment#"&amp;TEXT(C102,"0000")&amp;"_"&amp;F102&amp;"."&amp;G102&amp;"_"&amp;D102&amp;"#"&amp;TEXT(E102, "00000"),"")</f>
        <v/>
      </c>
      <c r="I102" s="4"/>
      <c r="J102" s="4"/>
    </row>
    <row collapsed="false" customFormat="false" customHeight="true" hidden="false" ht="15" outlineLevel="0" r="103">
      <c r="A103" s="0" t="str">
        <f aca="false">IF((ROW()-1)&lt;='Project Description'!$B$5,'Project Description'!$B$1, "")</f>
        <v/>
      </c>
      <c r="B103" s="0" t="str">
        <f aca="false">IF($A103&lt;&gt;"",'Project Description'!$B$2, "")</f>
        <v/>
      </c>
      <c r="C103" s="0" t="str">
        <f aca="false">IF($A103&lt;&gt;"",'Project Description'!$B$3, "")</f>
        <v/>
      </c>
      <c r="D103" s="0" t="str">
        <f aca="false">IF($A103&lt;&gt;"","Tray", "")</f>
        <v/>
      </c>
      <c r="E103" s="0" t="str">
        <f aca="false">IF($A103&lt;&gt;"",ROW()-1, "")</f>
        <v/>
      </c>
      <c r="F103" s="4"/>
      <c r="G103" s="4"/>
      <c r="H103" s="0" t="str">
        <f aca="false">IF(A103&lt;&gt;"","Project#"&amp;A103&amp;"-"&amp;TEXT(B103,"0000")&amp;"_Experiment#"&amp;TEXT(C103,"0000")&amp;"_"&amp;F103&amp;"."&amp;G103&amp;"_"&amp;D103&amp;"#"&amp;TEXT(E103, "00000"),"")</f>
        <v/>
      </c>
      <c r="I103" s="4"/>
      <c r="J103" s="4"/>
    </row>
    <row collapsed="false" customFormat="false" customHeight="true" hidden="false" ht="15" outlineLevel="0" r="104">
      <c r="A104" s="0" t="str">
        <f aca="false">IF((ROW()-1)&lt;='Project Description'!$B$5,'Project Description'!$B$1, "")</f>
        <v/>
      </c>
      <c r="B104" s="0" t="str">
        <f aca="false">IF($A104&lt;&gt;"",'Project Description'!$B$2, "")</f>
        <v/>
      </c>
      <c r="C104" s="0" t="str">
        <f aca="false">IF($A104&lt;&gt;"",'Project Description'!$B$3, "")</f>
        <v/>
      </c>
      <c r="D104" s="0" t="str">
        <f aca="false">IF($A104&lt;&gt;"","Tray", "")</f>
        <v/>
      </c>
      <c r="E104" s="0" t="str">
        <f aca="false">IF($A104&lt;&gt;"",ROW()-1, "")</f>
        <v/>
      </c>
      <c r="F104" s="4"/>
      <c r="G104" s="4"/>
      <c r="H104" s="0" t="str">
        <f aca="false">IF(A104&lt;&gt;"","Project#"&amp;A104&amp;"-"&amp;TEXT(B104,"0000")&amp;"_Experiment#"&amp;TEXT(C104,"0000")&amp;"_"&amp;F104&amp;"."&amp;G104&amp;"_"&amp;D104&amp;"#"&amp;TEXT(E104, "00000"),"")</f>
        <v/>
      </c>
      <c r="I104" s="4"/>
      <c r="J104" s="4"/>
    </row>
    <row collapsed="false" customFormat="false" customHeight="true" hidden="false" ht="15" outlineLevel="0" r="105">
      <c r="A105" s="0" t="str">
        <f aca="false">IF((ROW()-1)&lt;='Project Description'!$B$5,'Project Description'!$B$1, "")</f>
        <v/>
      </c>
      <c r="B105" s="0" t="str">
        <f aca="false">IF($A105&lt;&gt;"",'Project Description'!$B$2, "")</f>
        <v/>
      </c>
      <c r="C105" s="0" t="str">
        <f aca="false">IF($A105&lt;&gt;"",'Project Description'!$B$3, "")</f>
        <v/>
      </c>
      <c r="D105" s="0" t="str">
        <f aca="false">IF($A105&lt;&gt;"","Tray", "")</f>
        <v/>
      </c>
      <c r="E105" s="0" t="str">
        <f aca="false">IF($A105&lt;&gt;"",ROW()-1, "")</f>
        <v/>
      </c>
      <c r="F105" s="4"/>
      <c r="G105" s="4"/>
      <c r="H105" s="0" t="str">
        <f aca="false">IF(A105&lt;&gt;"","Project#"&amp;A105&amp;"-"&amp;TEXT(B105,"0000")&amp;"_Experiment#"&amp;TEXT(C105,"0000")&amp;"_"&amp;F105&amp;"."&amp;G105&amp;"_"&amp;D105&amp;"#"&amp;TEXT(E105, "00000"),"")</f>
        <v/>
      </c>
      <c r="I105" s="4"/>
      <c r="J105" s="4"/>
    </row>
    <row collapsed="false" customFormat="false" customHeight="true" hidden="false" ht="15" outlineLevel="0" r="106">
      <c r="A106" s="0" t="str">
        <f aca="false">IF((ROW()-1)&lt;='Project Description'!$B$5,'Project Description'!$B$1, "")</f>
        <v/>
      </c>
      <c r="B106" s="0" t="str">
        <f aca="false">IF($A106&lt;&gt;"",'Project Description'!$B$2, "")</f>
        <v/>
      </c>
      <c r="C106" s="0" t="str">
        <f aca="false">IF($A106&lt;&gt;"",'Project Description'!$B$3, "")</f>
        <v/>
      </c>
      <c r="D106" s="0" t="str">
        <f aca="false">IF($A106&lt;&gt;"","Tray", "")</f>
        <v/>
      </c>
      <c r="E106" s="0" t="str">
        <f aca="false">IF($A106&lt;&gt;"",ROW()-1, "")</f>
        <v/>
      </c>
      <c r="F106" s="4"/>
      <c r="G106" s="4"/>
      <c r="H106" s="0" t="str">
        <f aca="false">IF(A106&lt;&gt;"","Project#"&amp;A106&amp;"-"&amp;TEXT(B106,"0000")&amp;"_Experiment#"&amp;TEXT(C106,"0000")&amp;"_"&amp;F106&amp;"."&amp;G106&amp;"_"&amp;D106&amp;"#"&amp;TEXT(E106, "00000"),"")</f>
        <v/>
      </c>
      <c r="I106" s="4"/>
      <c r="J106" s="4"/>
    </row>
    <row collapsed="false" customFormat="false" customHeight="true" hidden="false" ht="15" outlineLevel="0" r="107">
      <c r="A107" s="0" t="str">
        <f aca="false">IF((ROW()-1)&lt;='Project Description'!$B$5,'Project Description'!$B$1, "")</f>
        <v/>
      </c>
      <c r="B107" s="0" t="str">
        <f aca="false">IF($A107&lt;&gt;"",'Project Description'!$B$2, "")</f>
        <v/>
      </c>
      <c r="C107" s="0" t="str">
        <f aca="false">IF($A107&lt;&gt;"",'Project Description'!$B$3, "")</f>
        <v/>
      </c>
      <c r="D107" s="0" t="str">
        <f aca="false">IF($A107&lt;&gt;"","Tray", "")</f>
        <v/>
      </c>
      <c r="E107" s="0" t="str">
        <f aca="false">IF($A107&lt;&gt;"",ROW()-1, "")</f>
        <v/>
      </c>
      <c r="F107" s="4"/>
      <c r="G107" s="4"/>
      <c r="H107" s="0" t="str">
        <f aca="false">IF(A107&lt;&gt;"","Project#"&amp;A107&amp;"-"&amp;TEXT(B107,"0000")&amp;"_Experiment#"&amp;TEXT(C107,"0000")&amp;"_"&amp;F107&amp;"."&amp;G107&amp;"_"&amp;D107&amp;"#"&amp;TEXT(E107, "00000"),"")</f>
        <v/>
      </c>
      <c r="I107" s="4"/>
      <c r="J107" s="4"/>
    </row>
    <row collapsed="false" customFormat="false" customHeight="true" hidden="false" ht="15" outlineLevel="0" r="108">
      <c r="A108" s="0" t="str">
        <f aca="false">IF((ROW()-1)&lt;='Project Description'!$B$5,'Project Description'!$B$1, "")</f>
        <v/>
      </c>
      <c r="B108" s="0" t="str">
        <f aca="false">IF($A108&lt;&gt;"",'Project Description'!$B$2, "")</f>
        <v/>
      </c>
      <c r="C108" s="0" t="str">
        <f aca="false">IF($A108&lt;&gt;"",'Project Description'!$B$3, "")</f>
        <v/>
      </c>
      <c r="D108" s="0" t="str">
        <f aca="false">IF($A108&lt;&gt;"","Tray", "")</f>
        <v/>
      </c>
      <c r="E108" s="0" t="str">
        <f aca="false">IF($A108&lt;&gt;"",ROW()-1, "")</f>
        <v/>
      </c>
      <c r="F108" s="4"/>
      <c r="G108" s="4"/>
      <c r="H108" s="0" t="str">
        <f aca="false">IF(A108&lt;&gt;"","Project#"&amp;A108&amp;"-"&amp;TEXT(B108,"0000")&amp;"_Experiment#"&amp;TEXT(C108,"0000")&amp;"_"&amp;F108&amp;"."&amp;G108&amp;"_"&amp;D108&amp;"#"&amp;TEXT(E108, "00000"),"")</f>
        <v/>
      </c>
      <c r="I108" s="4"/>
      <c r="J108" s="4"/>
    </row>
    <row collapsed="false" customFormat="false" customHeight="true" hidden="false" ht="15" outlineLevel="0" r="109">
      <c r="A109" s="0" t="str">
        <f aca="false">IF((ROW()-1)&lt;='Project Description'!$B$5,'Project Description'!$B$1, "")</f>
        <v/>
      </c>
      <c r="B109" s="0" t="str">
        <f aca="false">IF($A109&lt;&gt;"",'Project Description'!$B$2, "")</f>
        <v/>
      </c>
      <c r="C109" s="0" t="str">
        <f aca="false">IF($A109&lt;&gt;"",'Project Description'!$B$3, "")</f>
        <v/>
      </c>
      <c r="D109" s="0" t="str">
        <f aca="false">IF($A109&lt;&gt;"","Tray", "")</f>
        <v/>
      </c>
      <c r="E109" s="0" t="str">
        <f aca="false">IF($A109&lt;&gt;"",ROW()-1, "")</f>
        <v/>
      </c>
      <c r="F109" s="4"/>
      <c r="G109" s="4"/>
      <c r="H109" s="0" t="str">
        <f aca="false">IF(A109&lt;&gt;"","Project#"&amp;A109&amp;"-"&amp;TEXT(B109,"0000")&amp;"_Experiment#"&amp;TEXT(C109,"0000")&amp;"_"&amp;F109&amp;"."&amp;G109&amp;"_"&amp;D109&amp;"#"&amp;TEXT(E109, "00000"),"")</f>
        <v/>
      </c>
      <c r="I109" s="4"/>
      <c r="J109" s="4"/>
    </row>
    <row collapsed="false" customFormat="false" customHeight="true" hidden="false" ht="15" outlineLevel="0" r="110">
      <c r="A110" s="0" t="str">
        <f aca="false">IF((ROW()-1)&lt;='Project Description'!$B$5,'Project Description'!$B$1, "")</f>
        <v/>
      </c>
      <c r="B110" s="0" t="str">
        <f aca="false">IF($A110&lt;&gt;"",'Project Description'!$B$2, "")</f>
        <v/>
      </c>
      <c r="C110" s="0" t="str">
        <f aca="false">IF($A110&lt;&gt;"",'Project Description'!$B$3, "")</f>
        <v/>
      </c>
      <c r="D110" s="0" t="str">
        <f aca="false">IF($A110&lt;&gt;"","Tray", "")</f>
        <v/>
      </c>
      <c r="E110" s="0" t="str">
        <f aca="false">IF($A110&lt;&gt;"",ROW()-1, "")</f>
        <v/>
      </c>
      <c r="F110" s="4"/>
      <c r="G110" s="4"/>
      <c r="H110" s="0" t="str">
        <f aca="false">IF(A110&lt;&gt;"","Project#"&amp;A110&amp;"-"&amp;TEXT(B110,"0000")&amp;"_Experiment#"&amp;TEXT(C110,"0000")&amp;"_"&amp;F110&amp;"."&amp;G110&amp;"_"&amp;D110&amp;"#"&amp;TEXT(E110, "00000"),"")</f>
        <v/>
      </c>
      <c r="I110" s="4"/>
      <c r="J110" s="4"/>
    </row>
    <row collapsed="false" customFormat="false" customHeight="true" hidden="false" ht="15" outlineLevel="0" r="111">
      <c r="A111" s="0" t="str">
        <f aca="false">IF((ROW()-1)&lt;='Project Description'!$B$5,'Project Description'!$B$1, "")</f>
        <v/>
      </c>
      <c r="B111" s="0" t="str">
        <f aca="false">IF($A111&lt;&gt;"",'Project Description'!$B$2, "")</f>
        <v/>
      </c>
      <c r="C111" s="0" t="str">
        <f aca="false">IF($A111&lt;&gt;"",'Project Description'!$B$3, "")</f>
        <v/>
      </c>
      <c r="D111" s="0" t="str">
        <f aca="false">IF($A111&lt;&gt;"","Tray", "")</f>
        <v/>
      </c>
      <c r="E111" s="0" t="str">
        <f aca="false">IF($A111&lt;&gt;"",ROW()-1, "")</f>
        <v/>
      </c>
      <c r="F111" s="4"/>
      <c r="G111" s="4"/>
      <c r="H111" s="0" t="str">
        <f aca="false">IF(A111&lt;&gt;"","Project#"&amp;A111&amp;"-"&amp;TEXT(B111,"0000")&amp;"_Experiment#"&amp;TEXT(C111,"0000")&amp;"_"&amp;F111&amp;"."&amp;G111&amp;"_"&amp;D111&amp;"#"&amp;TEXT(E111, "00000"),"")</f>
        <v/>
      </c>
      <c r="I111" s="4"/>
      <c r="J111" s="4"/>
    </row>
    <row collapsed="false" customFormat="false" customHeight="true" hidden="false" ht="15" outlineLevel="0" r="112">
      <c r="A112" s="0" t="str">
        <f aca="false">IF((ROW()-1)&lt;='Project Description'!$B$5,'Project Description'!$B$1, "")</f>
        <v/>
      </c>
      <c r="B112" s="0" t="str">
        <f aca="false">IF($A112&lt;&gt;"",'Project Description'!$B$2, "")</f>
        <v/>
      </c>
      <c r="C112" s="0" t="str">
        <f aca="false">IF($A112&lt;&gt;"",'Project Description'!$B$3, "")</f>
        <v/>
      </c>
      <c r="D112" s="0" t="str">
        <f aca="false">IF($A112&lt;&gt;"","Tray", "")</f>
        <v/>
      </c>
      <c r="E112" s="0" t="str">
        <f aca="false">IF($A112&lt;&gt;"",ROW()-1, "")</f>
        <v/>
      </c>
      <c r="F112" s="4"/>
      <c r="G112" s="4"/>
      <c r="H112" s="0" t="str">
        <f aca="false">IF(A112&lt;&gt;"","Project#"&amp;A112&amp;"-"&amp;TEXT(B112,"0000")&amp;"_Experiment#"&amp;TEXT(C112,"0000")&amp;"_"&amp;F112&amp;"."&amp;G112&amp;"_"&amp;D112&amp;"#"&amp;TEXT(E112, "00000"),"")</f>
        <v/>
      </c>
      <c r="I112" s="4"/>
      <c r="J112" s="4"/>
    </row>
    <row collapsed="false" customFormat="false" customHeight="true" hidden="false" ht="15" outlineLevel="0" r="113">
      <c r="A113" s="0" t="str">
        <f aca="false">IF((ROW()-1)&lt;='Project Description'!$B$5,'Project Description'!$B$1, "")</f>
        <v/>
      </c>
      <c r="B113" s="0" t="str">
        <f aca="false">IF($A113&lt;&gt;"",'Project Description'!$B$2, "")</f>
        <v/>
      </c>
      <c r="C113" s="0" t="str">
        <f aca="false">IF($A113&lt;&gt;"",'Project Description'!$B$3, "")</f>
        <v/>
      </c>
      <c r="D113" s="0" t="str">
        <f aca="false">IF($A113&lt;&gt;"","Tray", "")</f>
        <v/>
      </c>
      <c r="E113" s="0" t="str">
        <f aca="false">IF($A113&lt;&gt;"",ROW()-1, "")</f>
        <v/>
      </c>
      <c r="F113" s="4"/>
      <c r="G113" s="4"/>
      <c r="H113" s="0" t="str">
        <f aca="false">IF(A113&lt;&gt;"","Project#"&amp;A113&amp;"-"&amp;TEXT(B113,"0000")&amp;"_Experiment#"&amp;TEXT(C113,"0000")&amp;"_"&amp;F113&amp;"."&amp;G113&amp;"_"&amp;D113&amp;"#"&amp;TEXT(E113, "00000"),"")</f>
        <v/>
      </c>
      <c r="I113" s="4"/>
      <c r="J113" s="4"/>
    </row>
    <row collapsed="false" customFormat="false" customHeight="true" hidden="false" ht="15" outlineLevel="0" r="114">
      <c r="A114" s="0" t="str">
        <f aca="false">IF((ROW()-1)&lt;='Project Description'!$B$5,'Project Description'!$B$1, "")</f>
        <v/>
      </c>
      <c r="B114" s="0" t="str">
        <f aca="false">IF($A114&lt;&gt;"",'Project Description'!$B$2, "")</f>
        <v/>
      </c>
      <c r="C114" s="0" t="str">
        <f aca="false">IF($A114&lt;&gt;"",'Project Description'!$B$3, "")</f>
        <v/>
      </c>
      <c r="D114" s="0" t="str">
        <f aca="false">IF($A114&lt;&gt;"","Tray", "")</f>
        <v/>
      </c>
      <c r="E114" s="0" t="str">
        <f aca="false">IF($A114&lt;&gt;"",ROW()-1, "")</f>
        <v/>
      </c>
      <c r="F114" s="4"/>
      <c r="G114" s="4"/>
      <c r="H114" s="0" t="str">
        <f aca="false">IF(A114&lt;&gt;"","Project#"&amp;A114&amp;"-"&amp;TEXT(B114,"0000")&amp;"_Experiment#"&amp;TEXT(C114,"0000")&amp;"_"&amp;F114&amp;"."&amp;G114&amp;"_"&amp;D114&amp;"#"&amp;TEXT(E114, "00000"),"")</f>
        <v/>
      </c>
      <c r="I114" s="4"/>
      <c r="J114" s="4"/>
    </row>
    <row collapsed="false" customFormat="false" customHeight="true" hidden="false" ht="15" outlineLevel="0" r="115">
      <c r="A115" s="0" t="str">
        <f aca="false">IF((ROW()-1)&lt;='Project Description'!$B$5,'Project Description'!$B$1, "")</f>
        <v/>
      </c>
      <c r="B115" s="0" t="str">
        <f aca="false">IF($A115&lt;&gt;"",'Project Description'!$B$2, "")</f>
        <v/>
      </c>
      <c r="C115" s="0" t="str">
        <f aca="false">IF($A115&lt;&gt;"",'Project Description'!$B$3, "")</f>
        <v/>
      </c>
      <c r="D115" s="0" t="str">
        <f aca="false">IF($A115&lt;&gt;"","Tray", "")</f>
        <v/>
      </c>
      <c r="E115" s="0" t="str">
        <f aca="false">IF($A115&lt;&gt;"",ROW()-1, "")</f>
        <v/>
      </c>
      <c r="F115" s="4"/>
      <c r="G115" s="4"/>
      <c r="H115" s="0" t="str">
        <f aca="false">IF(A115&lt;&gt;"","Project#"&amp;A115&amp;"-"&amp;TEXT(B115,"0000")&amp;"_Experiment#"&amp;TEXT(C115,"0000")&amp;"_"&amp;F115&amp;"."&amp;G115&amp;"_"&amp;D115&amp;"#"&amp;TEXT(E115, "00000"),"")</f>
        <v/>
      </c>
      <c r="I115" s="4"/>
      <c r="J115" s="4"/>
    </row>
    <row collapsed="false" customFormat="false" customHeight="true" hidden="false" ht="15" outlineLevel="0" r="116">
      <c r="A116" s="0" t="str">
        <f aca="false">IF((ROW()-1)&lt;='Project Description'!$B$5,'Project Description'!$B$1, "")</f>
        <v/>
      </c>
      <c r="B116" s="0" t="str">
        <f aca="false">IF($A116&lt;&gt;"",'Project Description'!$B$2, "")</f>
        <v/>
      </c>
      <c r="C116" s="0" t="str">
        <f aca="false">IF($A116&lt;&gt;"",'Project Description'!$B$3, "")</f>
        <v/>
      </c>
      <c r="D116" s="0" t="str">
        <f aca="false">IF($A116&lt;&gt;"","Tray", "")</f>
        <v/>
      </c>
      <c r="E116" s="0" t="str">
        <f aca="false">IF($A116&lt;&gt;"",ROW()-1, "")</f>
        <v/>
      </c>
      <c r="F116" s="4"/>
      <c r="G116" s="4"/>
      <c r="H116" s="0" t="str">
        <f aca="false">IF(A116&lt;&gt;"","Project#"&amp;A116&amp;"-"&amp;TEXT(B116,"0000")&amp;"_Experiment#"&amp;TEXT(C116,"0000")&amp;"_"&amp;F116&amp;"."&amp;G116&amp;"_"&amp;D116&amp;"#"&amp;TEXT(E116, "00000"),"")</f>
        <v/>
      </c>
      <c r="I116" s="4"/>
      <c r="J116" s="4"/>
    </row>
    <row collapsed="false" customFormat="false" customHeight="true" hidden="false" ht="15" outlineLevel="0" r="117">
      <c r="A117" s="0" t="str">
        <f aca="false">IF((ROW()-1)&lt;='Project Description'!$B$5,'Project Description'!$B$1, "")</f>
        <v/>
      </c>
      <c r="B117" s="0" t="str">
        <f aca="false">IF($A117&lt;&gt;"",'Project Description'!$B$2, "")</f>
        <v/>
      </c>
      <c r="C117" s="0" t="str">
        <f aca="false">IF($A117&lt;&gt;"",'Project Description'!$B$3, "")</f>
        <v/>
      </c>
      <c r="D117" s="0" t="str">
        <f aca="false">IF($A117&lt;&gt;"","Tray", "")</f>
        <v/>
      </c>
      <c r="E117" s="0" t="str">
        <f aca="false">IF($A117&lt;&gt;"",ROW()-1, "")</f>
        <v/>
      </c>
      <c r="F117" s="4"/>
      <c r="G117" s="4"/>
      <c r="H117" s="0" t="str">
        <f aca="false">IF(A117&lt;&gt;"","Project#"&amp;A117&amp;"-"&amp;TEXT(B117,"0000")&amp;"_Experiment#"&amp;TEXT(C117,"0000")&amp;"_"&amp;F117&amp;"."&amp;G117&amp;"_"&amp;D117&amp;"#"&amp;TEXT(E117, "00000"),"")</f>
        <v/>
      </c>
      <c r="I117" s="4"/>
      <c r="J117" s="4"/>
    </row>
    <row collapsed="false" customFormat="false" customHeight="true" hidden="false" ht="15" outlineLevel="0" r="118">
      <c r="A118" s="0" t="str">
        <f aca="false">IF((ROW()-1)&lt;='Project Description'!$B$5,'Project Description'!$B$1, "")</f>
        <v/>
      </c>
      <c r="B118" s="0" t="str">
        <f aca="false">IF($A118&lt;&gt;"",'Project Description'!$B$2, "")</f>
        <v/>
      </c>
      <c r="C118" s="0" t="str">
        <f aca="false">IF($A118&lt;&gt;"",'Project Description'!$B$3, "")</f>
        <v/>
      </c>
      <c r="D118" s="0" t="str">
        <f aca="false">IF($A118&lt;&gt;"","Tray", "")</f>
        <v/>
      </c>
      <c r="E118" s="0" t="str">
        <f aca="false">IF($A118&lt;&gt;"",ROW()-1, "")</f>
        <v/>
      </c>
      <c r="F118" s="4"/>
      <c r="G118" s="4"/>
      <c r="H118" s="0" t="str">
        <f aca="false">IF(A118&lt;&gt;"","Project#"&amp;A118&amp;"-"&amp;TEXT(B118,"0000")&amp;"_Experiment#"&amp;TEXT(C118,"0000")&amp;"_"&amp;F118&amp;"."&amp;G118&amp;"_"&amp;D118&amp;"#"&amp;TEXT(E118, "00000"),"")</f>
        <v/>
      </c>
      <c r="I118" s="4"/>
      <c r="J118" s="4"/>
    </row>
    <row collapsed="false" customFormat="false" customHeight="true" hidden="false" ht="15" outlineLevel="0" r="119">
      <c r="A119" s="0" t="str">
        <f aca="false">IF((ROW()-1)&lt;='Project Description'!$B$5,'Project Description'!$B$1, "")</f>
        <v/>
      </c>
      <c r="B119" s="0" t="str">
        <f aca="false">IF($A119&lt;&gt;"",'Project Description'!$B$2, "")</f>
        <v/>
      </c>
      <c r="C119" s="0" t="str">
        <f aca="false">IF($A119&lt;&gt;"",'Project Description'!$B$3, "")</f>
        <v/>
      </c>
      <c r="D119" s="0" t="str">
        <f aca="false">IF($A119&lt;&gt;"","Tray", "")</f>
        <v/>
      </c>
      <c r="E119" s="0" t="str">
        <f aca="false">IF($A119&lt;&gt;"",ROW()-1, "")</f>
        <v/>
      </c>
      <c r="F119" s="4"/>
      <c r="G119" s="4"/>
      <c r="H119" s="0" t="str">
        <f aca="false">IF(A119&lt;&gt;"","Project#"&amp;A119&amp;"-"&amp;TEXT(B119,"0000")&amp;"_Experiment#"&amp;TEXT(C119,"0000")&amp;"_"&amp;F119&amp;"."&amp;G119&amp;"_"&amp;D119&amp;"#"&amp;TEXT(E119, "00000"),"")</f>
        <v/>
      </c>
      <c r="I119" s="4"/>
      <c r="J119" s="4"/>
    </row>
    <row collapsed="false" customFormat="false" customHeight="true" hidden="false" ht="15" outlineLevel="0" r="120">
      <c r="A120" s="0" t="str">
        <f aca="false">IF((ROW()-1)&lt;='Project Description'!$B$5,'Project Description'!$B$1, "")</f>
        <v/>
      </c>
      <c r="B120" s="0" t="str">
        <f aca="false">IF($A120&lt;&gt;"",'Project Description'!$B$2, "")</f>
        <v/>
      </c>
      <c r="C120" s="0" t="str">
        <f aca="false">IF($A120&lt;&gt;"",'Project Description'!$B$3, "")</f>
        <v/>
      </c>
      <c r="D120" s="0" t="str">
        <f aca="false">IF($A120&lt;&gt;"","Tray", "")</f>
        <v/>
      </c>
      <c r="E120" s="0" t="str">
        <f aca="false">IF($A120&lt;&gt;"",ROW()-1, "")</f>
        <v/>
      </c>
      <c r="F120" s="4"/>
      <c r="G120" s="4"/>
      <c r="H120" s="0" t="str">
        <f aca="false">IF(A120&lt;&gt;"","Project#"&amp;A120&amp;"-"&amp;TEXT(B120,"0000")&amp;"_Experiment#"&amp;TEXT(C120,"0000")&amp;"_"&amp;F120&amp;"."&amp;G120&amp;"_"&amp;D120&amp;"#"&amp;TEXT(E120, "00000"),"")</f>
        <v/>
      </c>
      <c r="I120" s="4"/>
      <c r="J120" s="4"/>
    </row>
    <row collapsed="false" customFormat="false" customHeight="true" hidden="false" ht="15" outlineLevel="0" r="121">
      <c r="A121" s="0" t="str">
        <f aca="false">IF((ROW()-1)&lt;='Project Description'!$B$5,'Project Description'!$B$1, "")</f>
        <v/>
      </c>
      <c r="B121" s="0" t="str">
        <f aca="false">IF($A121&lt;&gt;"",'Project Description'!$B$2, "")</f>
        <v/>
      </c>
      <c r="C121" s="0" t="str">
        <f aca="false">IF($A121&lt;&gt;"",'Project Description'!$B$3, "")</f>
        <v/>
      </c>
      <c r="D121" s="0" t="str">
        <f aca="false">IF($A121&lt;&gt;"","Tray", "")</f>
        <v/>
      </c>
      <c r="E121" s="0" t="str">
        <f aca="false">IF($A121&lt;&gt;"",ROW()-1, "")</f>
        <v/>
      </c>
      <c r="F121" s="4"/>
      <c r="G121" s="4"/>
      <c r="H121" s="0" t="str">
        <f aca="false">IF(A121&lt;&gt;"","Project#"&amp;A121&amp;"-"&amp;TEXT(B121,"0000")&amp;"_Experiment#"&amp;TEXT(C121,"0000")&amp;"_"&amp;F121&amp;"."&amp;G121&amp;"_"&amp;D121&amp;"#"&amp;TEXT(E121, "00000"),"")</f>
        <v/>
      </c>
      <c r="I121" s="4"/>
      <c r="J121" s="4"/>
    </row>
  </sheetData>
  <dataValidations count="1">
    <dataValidation allowBlank="true" operator="between" showDropDown="false" showErrorMessage="true" showInputMessage="true" sqref="A1:C1" type="whole">
      <formula1>1</formula1>
      <formula2>9999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1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60" zoomScaleNormal="60" zoomScalePageLayoutView="100">
      <selection activeCell="E18" activeCellId="0" pane="topLeft" sqref="E18"/>
    </sheetView>
  </sheetViews>
  <sheetFormatPr defaultRowHeight="12.8"/>
  <cols>
    <col collapsed="false" hidden="false" max="1" min="1" style="0" width="25.9716599190283"/>
    <col collapsed="false" hidden="false" max="2" min="2" style="0" width="15.919028340081"/>
    <col collapsed="false" hidden="false" max="1025" min="3" style="0" width="9.74898785425101"/>
  </cols>
  <sheetData>
    <row collapsed="false" customFormat="false" customHeight="true" hidden="false" ht="12.8" outlineLevel="0" r="1">
      <c r="A1" s="10" t="s">
        <v>54</v>
      </c>
      <c r="B1" s="10" t="s">
        <v>55</v>
      </c>
      <c r="C1" s="10" t="s">
        <v>56</v>
      </c>
    </row>
    <row collapsed="false" customFormat="false" customHeight="true" hidden="false" ht="13.3" outlineLevel="0" r="2">
      <c r="A2" s="11" t="n">
        <v>1</v>
      </c>
      <c r="B2" s="11" t="n">
        <v>76</v>
      </c>
      <c r="C2" s="12" t="s">
        <v>57</v>
      </c>
    </row>
    <row collapsed="false" customFormat="false" customHeight="true" hidden="false" ht="13.3" outlineLevel="0" r="3">
      <c r="A3" s="11" t="n">
        <v>2</v>
      </c>
      <c r="B3" s="11" t="n">
        <v>77</v>
      </c>
      <c r="C3" s="12" t="s">
        <v>57</v>
      </c>
    </row>
    <row collapsed="false" customFormat="false" customHeight="true" hidden="false" ht="13.3" outlineLevel="0" r="4">
      <c r="A4" s="11" t="n">
        <v>3</v>
      </c>
      <c r="B4" s="11" t="n">
        <v>78</v>
      </c>
      <c r="C4" s="12" t="s">
        <v>57</v>
      </c>
    </row>
    <row collapsed="false" customFormat="false" customHeight="true" hidden="false" ht="13.3" outlineLevel="0" r="5">
      <c r="A5" s="11" t="n">
        <v>4</v>
      </c>
      <c r="B5" s="11" t="n">
        <v>79</v>
      </c>
      <c r="C5" s="12" t="s">
        <v>57</v>
      </c>
    </row>
    <row collapsed="false" customFormat="false" customHeight="true" hidden="false" ht="13.3" outlineLevel="0" r="6">
      <c r="A6" s="11" t="n">
        <v>5</v>
      </c>
      <c r="B6" s="11" t="n">
        <v>80</v>
      </c>
      <c r="C6" s="12" t="s">
        <v>57</v>
      </c>
    </row>
    <row collapsed="false" customFormat="false" customHeight="true" hidden="false" ht="13.3" outlineLevel="0" r="7">
      <c r="A7" s="11" t="n">
        <v>6</v>
      </c>
      <c r="B7" s="11" t="n">
        <v>81</v>
      </c>
      <c r="C7" s="12" t="s">
        <v>57</v>
      </c>
    </row>
    <row collapsed="false" customFormat="false" customHeight="true" hidden="false" ht="13.3" outlineLevel="0" r="8">
      <c r="A8" s="11" t="n">
        <v>7</v>
      </c>
      <c r="B8" s="11" t="n">
        <v>83</v>
      </c>
      <c r="C8" s="12" t="s">
        <v>57</v>
      </c>
    </row>
    <row collapsed="false" customFormat="false" customHeight="true" hidden="false" ht="13.3" outlineLevel="0" r="9">
      <c r="A9" s="11" t="n">
        <v>8</v>
      </c>
      <c r="B9" s="11" t="n">
        <v>84</v>
      </c>
      <c r="C9" s="12" t="s">
        <v>57</v>
      </c>
    </row>
    <row collapsed="false" customFormat="false" customHeight="true" hidden="false" ht="13.3" outlineLevel="0" r="10">
      <c r="A10" s="11" t="n">
        <v>9</v>
      </c>
      <c r="B10" s="11" t="n">
        <v>85</v>
      </c>
      <c r="C10" s="12" t="s">
        <v>57</v>
      </c>
    </row>
    <row collapsed="false" customFormat="false" customHeight="true" hidden="false" ht="13.3" outlineLevel="0" r="11">
      <c r="A11" s="11" t="n">
        <v>10</v>
      </c>
      <c r="B11" s="11" t="n">
        <v>86</v>
      </c>
      <c r="C11" s="12" t="s">
        <v>57</v>
      </c>
    </row>
    <row collapsed="false" customFormat="false" customHeight="true" hidden="false" ht="13.3" outlineLevel="0" r="12">
      <c r="A12" s="11" t="n">
        <v>11</v>
      </c>
      <c r="B12" s="11" t="n">
        <v>87</v>
      </c>
      <c r="C12" s="12" t="s">
        <v>57</v>
      </c>
    </row>
    <row collapsed="false" customFormat="false" customHeight="true" hidden="false" ht="13.3" outlineLevel="0" r="13">
      <c r="A13" s="11" t="n">
        <v>12</v>
      </c>
      <c r="B13" s="11" t="n">
        <v>88</v>
      </c>
      <c r="C13" s="12" t="s">
        <v>57</v>
      </c>
    </row>
    <row collapsed="false" customFormat="false" customHeight="true" hidden="false" ht="13.3" outlineLevel="0" r="14">
      <c r="A14" s="11" t="n">
        <v>13</v>
      </c>
      <c r="B14" s="11" t="n">
        <v>89</v>
      </c>
      <c r="C14" s="12" t="s">
        <v>57</v>
      </c>
    </row>
    <row collapsed="false" customFormat="false" customHeight="true" hidden="false" ht="13.3" outlineLevel="0" r="15">
      <c r="A15" s="11" t="n">
        <v>14</v>
      </c>
      <c r="B15" s="11" t="n">
        <v>90</v>
      </c>
      <c r="C15" s="12" t="s">
        <v>57</v>
      </c>
    </row>
    <row collapsed="false" customFormat="false" customHeight="true" hidden="false" ht="13.3" outlineLevel="0" r="16">
      <c r="A16" s="11" t="n">
        <v>15</v>
      </c>
      <c r="B16" s="11" t="n">
        <v>91</v>
      </c>
      <c r="C16" s="12" t="s">
        <v>57</v>
      </c>
    </row>
    <row collapsed="false" customFormat="false" customHeight="true" hidden="false" ht="13.3" outlineLevel="0" r="17">
      <c r="A17" s="11" t="n">
        <v>16</v>
      </c>
      <c r="B17" s="11" t="n">
        <v>92</v>
      </c>
      <c r="C17" s="12" t="s">
        <v>57</v>
      </c>
    </row>
    <row collapsed="false" customFormat="false" customHeight="true" hidden="false" ht="13.3" outlineLevel="0" r="18">
      <c r="A18" s="11" t="n">
        <v>17</v>
      </c>
      <c r="B18" s="11" t="n">
        <v>94</v>
      </c>
      <c r="C18" s="12" t="s">
        <v>57</v>
      </c>
    </row>
    <row collapsed="false" customFormat="false" customHeight="true" hidden="false" ht="13.3" outlineLevel="0" r="19">
      <c r="A19" s="11" t="n">
        <v>18</v>
      </c>
      <c r="B19" s="11" t="n">
        <v>95</v>
      </c>
      <c r="C19" s="12" t="s">
        <v>57</v>
      </c>
    </row>
    <row collapsed="false" customFormat="false" customHeight="true" hidden="false" ht="13.3" outlineLevel="0" r="20">
      <c r="A20" s="11" t="n">
        <v>19</v>
      </c>
      <c r="B20" s="11" t="n">
        <v>96</v>
      </c>
      <c r="C20" s="12" t="s">
        <v>57</v>
      </c>
    </row>
    <row collapsed="false" customFormat="false" customHeight="true" hidden="false" ht="13.3" outlineLevel="0" r="21">
      <c r="A21" s="11" t="n">
        <v>20</v>
      </c>
      <c r="B21" s="11" t="n">
        <v>97</v>
      </c>
      <c r="C21" s="12" t="s">
        <v>57</v>
      </c>
    </row>
    <row collapsed="false" customFormat="false" customHeight="true" hidden="false" ht="13.3" outlineLevel="0" r="22">
      <c r="A22" s="11" t="n">
        <v>21</v>
      </c>
      <c r="B22" s="11" t="n">
        <v>98</v>
      </c>
      <c r="C22" s="12" t="s">
        <v>57</v>
      </c>
    </row>
    <row collapsed="false" customFormat="false" customHeight="true" hidden="false" ht="13.3" outlineLevel="0" r="23">
      <c r="A23" s="11" t="n">
        <v>22</v>
      </c>
      <c r="B23" s="11" t="n">
        <v>99</v>
      </c>
      <c r="C23" s="12" t="s">
        <v>57</v>
      </c>
    </row>
    <row collapsed="false" customFormat="false" customHeight="true" hidden="false" ht="13.3" outlineLevel="0" r="24">
      <c r="A24" s="11" t="n">
        <v>23</v>
      </c>
      <c r="B24" s="11" t="n">
        <v>100</v>
      </c>
      <c r="C24" s="12" t="s">
        <v>57</v>
      </c>
    </row>
    <row collapsed="false" customFormat="false" customHeight="true" hidden="false" ht="13.3" outlineLevel="0" r="25">
      <c r="A25" s="11" t="n">
        <v>24</v>
      </c>
      <c r="B25" s="11" t="n">
        <v>101</v>
      </c>
      <c r="C25" s="12" t="s">
        <v>57</v>
      </c>
    </row>
    <row collapsed="false" customFormat="false" customHeight="true" hidden="false" ht="13.3" outlineLevel="0" r="26">
      <c r="A26" s="11" t="n">
        <v>25</v>
      </c>
      <c r="B26" s="11" t="n">
        <v>102</v>
      </c>
      <c r="C26" s="12" t="s">
        <v>57</v>
      </c>
    </row>
    <row collapsed="false" customFormat="false" customHeight="true" hidden="false" ht="13.3" outlineLevel="0" r="27">
      <c r="A27" s="11" t="n">
        <v>26</v>
      </c>
      <c r="B27" s="11" t="n">
        <v>103</v>
      </c>
      <c r="C27" s="12" t="s">
        <v>57</v>
      </c>
    </row>
    <row collapsed="false" customFormat="false" customHeight="true" hidden="false" ht="13.3" outlineLevel="0" r="28">
      <c r="A28" s="11" t="n">
        <v>27</v>
      </c>
      <c r="B28" s="11" t="n">
        <v>104</v>
      </c>
      <c r="C28" s="12" t="s">
        <v>57</v>
      </c>
    </row>
    <row collapsed="false" customFormat="false" customHeight="true" hidden="false" ht="13.3" outlineLevel="0" r="29">
      <c r="A29" s="11" t="n">
        <v>28</v>
      </c>
      <c r="B29" s="11" t="n">
        <v>106</v>
      </c>
      <c r="C29" s="12" t="s">
        <v>57</v>
      </c>
    </row>
    <row collapsed="false" customFormat="false" customHeight="true" hidden="false" ht="13.3" outlineLevel="0" r="30">
      <c r="A30" s="11" t="n">
        <v>29</v>
      </c>
      <c r="B30" s="11" t="n">
        <v>107</v>
      </c>
      <c r="C30" s="12" t="s">
        <v>57</v>
      </c>
    </row>
    <row collapsed="false" customFormat="false" customHeight="true" hidden="false" ht="13.3" outlineLevel="0" r="31">
      <c r="A31" s="11" t="n">
        <v>30</v>
      </c>
      <c r="B31" s="11" t="n">
        <v>108</v>
      </c>
      <c r="C31" s="12" t="s">
        <v>57</v>
      </c>
    </row>
    <row collapsed="false" customFormat="false" customHeight="true" hidden="false" ht="13.3" outlineLevel="0" r="32">
      <c r="A32" s="11" t="n">
        <v>31</v>
      </c>
      <c r="B32" s="11" t="n">
        <v>109</v>
      </c>
      <c r="C32" s="12" t="s">
        <v>57</v>
      </c>
    </row>
    <row collapsed="false" customFormat="false" customHeight="true" hidden="false" ht="13.3" outlineLevel="0" r="33">
      <c r="A33" s="11" t="n">
        <v>32</v>
      </c>
      <c r="B33" s="11" t="n">
        <v>111</v>
      </c>
      <c r="C33" s="12" t="s">
        <v>57</v>
      </c>
    </row>
    <row collapsed="false" customFormat="false" customHeight="true" hidden="false" ht="13.3" outlineLevel="0" r="34">
      <c r="A34" s="11" t="n">
        <v>33</v>
      </c>
      <c r="B34" s="11" t="n">
        <v>112</v>
      </c>
      <c r="C34" s="12" t="s">
        <v>57</v>
      </c>
    </row>
    <row collapsed="false" customFormat="false" customHeight="true" hidden="false" ht="13.3" outlineLevel="0" r="35">
      <c r="A35" s="11" t="n">
        <v>34</v>
      </c>
      <c r="B35" s="11" t="n">
        <v>113</v>
      </c>
      <c r="C35" s="12" t="s">
        <v>57</v>
      </c>
    </row>
    <row collapsed="false" customFormat="false" customHeight="true" hidden="false" ht="13.3" outlineLevel="0" r="36">
      <c r="A36" s="11" t="n">
        <v>35</v>
      </c>
      <c r="B36" s="11" t="n">
        <v>114</v>
      </c>
      <c r="C36" s="12" t="s">
        <v>57</v>
      </c>
    </row>
    <row collapsed="false" customFormat="false" customHeight="true" hidden="false" ht="13.3" outlineLevel="0" r="37">
      <c r="A37" s="11" t="n">
        <v>36</v>
      </c>
      <c r="B37" s="11" t="n">
        <v>115</v>
      </c>
      <c r="C37" s="12" t="s">
        <v>57</v>
      </c>
    </row>
    <row collapsed="false" customFormat="false" customHeight="true" hidden="false" ht="13.3" outlineLevel="0" r="38">
      <c r="A38" s="11" t="n">
        <v>37</v>
      </c>
      <c r="B38" s="11" t="n">
        <v>116</v>
      </c>
      <c r="C38" s="12" t="s">
        <v>57</v>
      </c>
    </row>
    <row collapsed="false" customFormat="false" customHeight="true" hidden="false" ht="13.3" outlineLevel="0" r="39">
      <c r="A39" s="11" t="n">
        <v>38</v>
      </c>
      <c r="B39" s="11" t="n">
        <v>117</v>
      </c>
      <c r="C39" s="12" t="s">
        <v>57</v>
      </c>
    </row>
    <row collapsed="false" customFormat="false" customHeight="true" hidden="false" ht="13.3" outlineLevel="0" r="40">
      <c r="A40" s="11" t="n">
        <v>39</v>
      </c>
      <c r="B40" s="11" t="n">
        <v>118</v>
      </c>
      <c r="C40" s="12" t="s">
        <v>57</v>
      </c>
    </row>
    <row collapsed="false" customFormat="false" customHeight="true" hidden="false" ht="13.3" outlineLevel="0" r="41">
      <c r="A41" s="11" t="n">
        <v>40</v>
      </c>
      <c r="B41" s="11" t="n">
        <v>119</v>
      </c>
      <c r="C41" s="12" t="s">
        <v>57</v>
      </c>
    </row>
    <row collapsed="false" customFormat="false" customHeight="true" hidden="false" ht="13.3" outlineLevel="0" r="42">
      <c r="A42" s="11" t="n">
        <v>41</v>
      </c>
      <c r="B42" s="11" t="n">
        <v>120</v>
      </c>
      <c r="C42" s="12" t="s">
        <v>57</v>
      </c>
    </row>
    <row collapsed="false" customFormat="false" customHeight="true" hidden="false" ht="13.3" outlineLevel="0" r="43">
      <c r="A43" s="11" t="n">
        <v>42</v>
      </c>
      <c r="B43" s="11" t="n">
        <v>121</v>
      </c>
      <c r="C43" s="12" t="s">
        <v>57</v>
      </c>
    </row>
    <row collapsed="false" customFormat="false" customHeight="true" hidden="false" ht="13.3" outlineLevel="0" r="44">
      <c r="A44" s="11" t="n">
        <v>43</v>
      </c>
      <c r="B44" s="11" t="n">
        <v>122</v>
      </c>
      <c r="C44" s="12" t="s">
        <v>57</v>
      </c>
    </row>
    <row collapsed="false" customFormat="false" customHeight="true" hidden="false" ht="13.3" outlineLevel="0" r="45">
      <c r="A45" s="11" t="n">
        <v>44</v>
      </c>
      <c r="B45" s="11" t="n">
        <v>123</v>
      </c>
      <c r="C45" s="12" t="s">
        <v>57</v>
      </c>
    </row>
    <row collapsed="false" customFormat="false" customHeight="true" hidden="false" ht="13.3" outlineLevel="0" r="46">
      <c r="A46" s="11" t="n">
        <v>45</v>
      </c>
      <c r="B46" s="11" t="n">
        <v>124</v>
      </c>
      <c r="C46" s="12" t="s">
        <v>57</v>
      </c>
    </row>
    <row collapsed="false" customFormat="false" customHeight="true" hidden="false" ht="13.3" outlineLevel="0" r="47">
      <c r="A47" s="11" t="n">
        <v>46</v>
      </c>
      <c r="B47" s="11" t="n">
        <v>125</v>
      </c>
      <c r="C47" s="12" t="s">
        <v>57</v>
      </c>
    </row>
    <row collapsed="false" customFormat="false" customHeight="true" hidden="false" ht="13.3" outlineLevel="0" r="48">
      <c r="A48" s="11" t="n">
        <v>47</v>
      </c>
      <c r="B48" s="11" t="n">
        <v>126</v>
      </c>
      <c r="C48" s="12" t="s">
        <v>57</v>
      </c>
    </row>
    <row collapsed="false" customFormat="false" customHeight="true" hidden="false" ht="13.3" outlineLevel="0" r="49">
      <c r="A49" s="11" t="n">
        <v>48</v>
      </c>
      <c r="B49" s="11" t="n">
        <v>127</v>
      </c>
      <c r="C49" s="12" t="s">
        <v>57</v>
      </c>
    </row>
    <row collapsed="false" customFormat="false" customHeight="true" hidden="false" ht="13.3" outlineLevel="0" r="50">
      <c r="A50" s="11" t="n">
        <v>49</v>
      </c>
      <c r="B50" s="11" t="n">
        <v>128</v>
      </c>
      <c r="C50" s="12" t="s">
        <v>57</v>
      </c>
    </row>
    <row collapsed="false" customFormat="false" customHeight="true" hidden="false" ht="13.3" outlineLevel="0" r="51">
      <c r="A51" s="11" t="n">
        <v>50</v>
      </c>
      <c r="B51" s="11" t="n">
        <v>129</v>
      </c>
      <c r="C51" s="12" t="s">
        <v>57</v>
      </c>
    </row>
    <row collapsed="false" customFormat="false" customHeight="true" hidden="false" ht="13.3" outlineLevel="0" r="52">
      <c r="A52" s="11" t="n">
        <v>51</v>
      </c>
      <c r="B52" s="11" t="n">
        <v>130</v>
      </c>
      <c r="C52" s="12" t="s">
        <v>57</v>
      </c>
    </row>
    <row collapsed="false" customFormat="false" customHeight="true" hidden="false" ht="13.3" outlineLevel="0" r="53">
      <c r="A53" s="11" t="n">
        <v>52</v>
      </c>
      <c r="B53" s="11" t="n">
        <v>131</v>
      </c>
      <c r="C53" s="12" t="s">
        <v>57</v>
      </c>
    </row>
    <row collapsed="false" customFormat="false" customHeight="true" hidden="false" ht="13.3" outlineLevel="0" r="54">
      <c r="A54" s="11" t="n">
        <v>53</v>
      </c>
      <c r="B54" s="11" t="n">
        <v>132</v>
      </c>
      <c r="C54" s="12" t="s">
        <v>57</v>
      </c>
    </row>
    <row collapsed="false" customFormat="false" customHeight="true" hidden="false" ht="13.3" outlineLevel="0" r="55">
      <c r="A55" s="11" t="n">
        <v>54</v>
      </c>
      <c r="B55" s="11" t="n">
        <v>136</v>
      </c>
      <c r="C55" s="12" t="s">
        <v>57</v>
      </c>
    </row>
    <row collapsed="false" customFormat="false" customHeight="true" hidden="false" ht="13.3" outlineLevel="0" r="56">
      <c r="A56" s="11" t="n">
        <v>55</v>
      </c>
      <c r="B56" s="11" t="n">
        <v>137</v>
      </c>
      <c r="C56" s="12" t="s">
        <v>57</v>
      </c>
    </row>
    <row collapsed="false" customFormat="false" customHeight="true" hidden="false" ht="13.3" outlineLevel="0" r="57">
      <c r="A57" s="11" t="n">
        <v>56</v>
      </c>
      <c r="B57" s="11" t="n">
        <v>138</v>
      </c>
      <c r="C57" s="12" t="s">
        <v>57</v>
      </c>
    </row>
    <row collapsed="false" customFormat="false" customHeight="true" hidden="false" ht="13.3" outlineLevel="0" r="58">
      <c r="A58" s="11" t="n">
        <v>57</v>
      </c>
      <c r="B58" s="11" t="n">
        <v>139</v>
      </c>
      <c r="C58" s="12" t="s">
        <v>57</v>
      </c>
    </row>
    <row collapsed="false" customFormat="false" customHeight="true" hidden="false" ht="13.3" outlineLevel="0" r="59">
      <c r="A59" s="11" t="n">
        <v>58</v>
      </c>
      <c r="B59" s="11" t="n">
        <v>140</v>
      </c>
      <c r="C59" s="12" t="s">
        <v>57</v>
      </c>
    </row>
    <row collapsed="false" customFormat="false" customHeight="true" hidden="false" ht="13.3" outlineLevel="0" r="60">
      <c r="A60" s="11" t="n">
        <v>59</v>
      </c>
      <c r="B60" s="11" t="n">
        <v>141</v>
      </c>
      <c r="C60" s="12" t="s">
        <v>57</v>
      </c>
    </row>
    <row collapsed="false" customFormat="false" customHeight="true" hidden="false" ht="13.3" outlineLevel="0" r="61">
      <c r="A61" s="11" t="n">
        <v>60</v>
      </c>
      <c r="B61" s="11" t="n">
        <v>142</v>
      </c>
      <c r="C61" s="12" t="s">
        <v>57</v>
      </c>
    </row>
    <row collapsed="false" customFormat="false" customHeight="true" hidden="false" ht="13.3" outlineLevel="0" r="62">
      <c r="A62" s="11" t="n">
        <v>61</v>
      </c>
      <c r="B62" s="11" t="n">
        <v>144</v>
      </c>
      <c r="C62" s="12" t="s">
        <v>57</v>
      </c>
    </row>
    <row collapsed="false" customFormat="false" customHeight="true" hidden="false" ht="13.3" outlineLevel="0" r="63">
      <c r="A63" s="11" t="n">
        <v>62</v>
      </c>
      <c r="B63" s="11" t="n">
        <v>146</v>
      </c>
      <c r="C63" s="12" t="s">
        <v>57</v>
      </c>
    </row>
    <row collapsed="false" customFormat="false" customHeight="true" hidden="false" ht="13.3" outlineLevel="0" r="64">
      <c r="A64" s="11" t="n">
        <v>63</v>
      </c>
      <c r="B64" s="11" t="n">
        <v>147</v>
      </c>
      <c r="C64" s="12" t="s">
        <v>57</v>
      </c>
    </row>
    <row collapsed="false" customFormat="false" customHeight="true" hidden="false" ht="13.3" outlineLevel="0" r="65">
      <c r="A65" s="11" t="n">
        <v>64</v>
      </c>
      <c r="B65" s="11" t="n">
        <v>149</v>
      </c>
      <c r="C65" s="12" t="s">
        <v>57</v>
      </c>
    </row>
    <row collapsed="false" customFormat="false" customHeight="true" hidden="false" ht="13.3" outlineLevel="0" r="66">
      <c r="A66" s="11" t="n">
        <v>65</v>
      </c>
      <c r="B66" s="11" t="n">
        <v>150</v>
      </c>
      <c r="C66" s="12" t="s">
        <v>57</v>
      </c>
    </row>
    <row collapsed="false" customFormat="false" customHeight="true" hidden="false" ht="13.3" outlineLevel="0" r="67">
      <c r="A67" s="11" t="n">
        <v>66</v>
      </c>
      <c r="B67" s="11" t="n">
        <v>152</v>
      </c>
      <c r="C67" s="12" t="s">
        <v>57</v>
      </c>
    </row>
    <row collapsed="false" customFormat="false" customHeight="true" hidden="false" ht="13.3" outlineLevel="0" r="68">
      <c r="A68" s="11" t="n">
        <v>67</v>
      </c>
      <c r="B68" s="11" t="n">
        <v>153</v>
      </c>
      <c r="C68" s="12" t="s">
        <v>57</v>
      </c>
    </row>
    <row collapsed="false" customFormat="false" customHeight="true" hidden="false" ht="13.3" outlineLevel="0" r="69">
      <c r="A69" s="11" t="n">
        <v>68</v>
      </c>
      <c r="B69" s="11" t="n">
        <v>154</v>
      </c>
      <c r="C69" s="12" t="s">
        <v>57</v>
      </c>
    </row>
    <row collapsed="false" customFormat="false" customHeight="true" hidden="false" ht="13.3" outlineLevel="0" r="70">
      <c r="A70" s="11" t="n">
        <v>69</v>
      </c>
      <c r="B70" s="11" t="n">
        <v>155</v>
      </c>
      <c r="C70" s="12" t="s">
        <v>57</v>
      </c>
    </row>
    <row collapsed="false" customFormat="false" customHeight="true" hidden="false" ht="13.3" outlineLevel="0" r="71">
      <c r="A71" s="11" t="n">
        <v>70</v>
      </c>
      <c r="B71" s="11" t="n">
        <v>156</v>
      </c>
      <c r="C71" s="12" t="s">
        <v>57</v>
      </c>
    </row>
    <row collapsed="false" customFormat="false" customHeight="true" hidden="false" ht="13.3" outlineLevel="0" r="72">
      <c r="A72" s="11" t="n">
        <v>71</v>
      </c>
      <c r="B72" s="11" t="n">
        <v>157</v>
      </c>
      <c r="C72" s="12" t="s">
        <v>57</v>
      </c>
    </row>
    <row collapsed="false" customFormat="false" customHeight="true" hidden="false" ht="13.3" outlineLevel="0" r="73">
      <c r="A73" s="11" t="n">
        <v>72</v>
      </c>
      <c r="B73" s="11" t="n">
        <v>158</v>
      </c>
      <c r="C73" s="12" t="s">
        <v>57</v>
      </c>
    </row>
    <row collapsed="false" customFormat="false" customHeight="true" hidden="false" ht="13.3" outlineLevel="0" r="74">
      <c r="A74" s="11" t="n">
        <v>73</v>
      </c>
      <c r="B74" s="11" t="n">
        <v>159</v>
      </c>
      <c r="C74" s="12" t="s">
        <v>57</v>
      </c>
    </row>
    <row collapsed="false" customFormat="false" customHeight="true" hidden="false" ht="13.3" outlineLevel="0" r="75">
      <c r="A75" s="11" t="n">
        <v>74</v>
      </c>
      <c r="B75" s="11" t="n">
        <v>160</v>
      </c>
      <c r="C75" s="12" t="s">
        <v>57</v>
      </c>
    </row>
    <row collapsed="false" customFormat="false" customHeight="true" hidden="false" ht="13.3" outlineLevel="0" r="76">
      <c r="A76" s="11" t="n">
        <v>75</v>
      </c>
      <c r="B76" s="11" t="n">
        <v>161</v>
      </c>
      <c r="C76" s="12" t="s">
        <v>57</v>
      </c>
    </row>
    <row collapsed="false" customFormat="false" customHeight="true" hidden="false" ht="13.3" outlineLevel="0" r="77">
      <c r="A77" s="11" t="n">
        <v>76</v>
      </c>
      <c r="B77" s="11" t="n">
        <v>162</v>
      </c>
      <c r="C77" s="12" t="s">
        <v>57</v>
      </c>
    </row>
    <row collapsed="false" customFormat="false" customHeight="true" hidden="false" ht="13.3" outlineLevel="0" r="78">
      <c r="A78" s="11" t="n">
        <v>77</v>
      </c>
      <c r="B78" s="11" t="n">
        <v>163</v>
      </c>
      <c r="C78" s="12" t="s">
        <v>57</v>
      </c>
    </row>
    <row collapsed="false" customFormat="false" customHeight="true" hidden="false" ht="13.3" outlineLevel="0" r="79">
      <c r="A79" s="11" t="n">
        <v>78</v>
      </c>
      <c r="B79" s="11" t="n">
        <v>164</v>
      </c>
      <c r="C79" s="12" t="s">
        <v>57</v>
      </c>
    </row>
    <row collapsed="false" customFormat="false" customHeight="true" hidden="false" ht="13.3" outlineLevel="0" r="80">
      <c r="A80" s="11" t="n">
        <v>79</v>
      </c>
      <c r="B80" s="11" t="n">
        <v>165</v>
      </c>
      <c r="C80" s="12" t="s">
        <v>57</v>
      </c>
    </row>
    <row collapsed="false" customFormat="false" customHeight="true" hidden="false" ht="13.3" outlineLevel="0" r="81">
      <c r="A81" s="11" t="n">
        <v>80</v>
      </c>
      <c r="B81" s="11" t="n">
        <v>166</v>
      </c>
      <c r="C81" s="12" t="s">
        <v>57</v>
      </c>
    </row>
    <row collapsed="false" customFormat="false" customHeight="true" hidden="false" ht="13.3" outlineLevel="0" r="82">
      <c r="A82" s="11" t="n">
        <v>81</v>
      </c>
      <c r="B82" s="11" t="n">
        <v>168</v>
      </c>
      <c r="C82" s="12" t="s">
        <v>57</v>
      </c>
    </row>
    <row collapsed="false" customFormat="false" customHeight="true" hidden="false" ht="13.3" outlineLevel="0" r="83">
      <c r="A83" s="11" t="n">
        <v>82</v>
      </c>
      <c r="B83" s="11" t="n">
        <v>169</v>
      </c>
      <c r="C83" s="12" t="s">
        <v>57</v>
      </c>
    </row>
    <row collapsed="false" customFormat="false" customHeight="true" hidden="false" ht="13.3" outlineLevel="0" r="84">
      <c r="A84" s="11" t="n">
        <v>83</v>
      </c>
      <c r="B84" s="11" t="n">
        <v>170</v>
      </c>
      <c r="C84" s="12" t="s">
        <v>57</v>
      </c>
    </row>
    <row collapsed="false" customFormat="false" customHeight="true" hidden="false" ht="13.3" outlineLevel="0" r="85">
      <c r="A85" s="11" t="n">
        <v>84</v>
      </c>
      <c r="B85" s="11" t="n">
        <v>171</v>
      </c>
      <c r="C85" s="12" t="s">
        <v>57</v>
      </c>
    </row>
    <row collapsed="false" customFormat="false" customHeight="true" hidden="false" ht="13.3" outlineLevel="0" r="86">
      <c r="A86" s="11" t="n">
        <v>85</v>
      </c>
      <c r="B86" s="11" t="n">
        <v>172</v>
      </c>
      <c r="C86" s="12" t="s">
        <v>57</v>
      </c>
    </row>
    <row collapsed="false" customFormat="false" customHeight="true" hidden="false" ht="13.3" outlineLevel="0" r="87">
      <c r="A87" s="11" t="n">
        <v>86</v>
      </c>
      <c r="B87" s="11" t="n">
        <v>173</v>
      </c>
      <c r="C87" s="12" t="s">
        <v>57</v>
      </c>
    </row>
    <row collapsed="false" customFormat="false" customHeight="true" hidden="false" ht="13.3" outlineLevel="0" r="88">
      <c r="A88" s="11" t="n">
        <v>87</v>
      </c>
      <c r="B88" s="11" t="n">
        <v>174</v>
      </c>
      <c r="C88" s="12" t="s">
        <v>57</v>
      </c>
    </row>
    <row collapsed="false" customFormat="false" customHeight="true" hidden="false" ht="13.3" outlineLevel="0" r="89">
      <c r="A89" s="11" t="n">
        <v>88</v>
      </c>
      <c r="B89" s="11" t="n">
        <v>175</v>
      </c>
      <c r="C89" s="12" t="s">
        <v>57</v>
      </c>
    </row>
    <row collapsed="false" customFormat="false" customHeight="true" hidden="false" ht="13.3" outlineLevel="0" r="90">
      <c r="A90" s="11" t="n">
        <v>89</v>
      </c>
      <c r="B90" s="11" t="n">
        <v>176</v>
      </c>
      <c r="C90" s="12" t="s">
        <v>57</v>
      </c>
    </row>
    <row collapsed="false" customFormat="false" customHeight="true" hidden="false" ht="13.3" outlineLevel="0" r="91">
      <c r="A91" s="11" t="n">
        <v>90</v>
      </c>
      <c r="B91" s="11" t="n">
        <v>181</v>
      </c>
      <c r="C91" s="12" t="s">
        <v>57</v>
      </c>
    </row>
    <row collapsed="false" customFormat="false" customHeight="true" hidden="false" ht="13.3" outlineLevel="0" r="92">
      <c r="A92" s="11" t="n">
        <v>91</v>
      </c>
      <c r="B92" s="11" t="n">
        <v>182</v>
      </c>
      <c r="C92" s="12" t="s">
        <v>57</v>
      </c>
    </row>
    <row collapsed="false" customFormat="false" customHeight="true" hidden="false" ht="13.3" outlineLevel="0" r="93">
      <c r="A93" s="11" t="n">
        <v>92</v>
      </c>
      <c r="B93" s="11" t="n">
        <v>183</v>
      </c>
      <c r="C93" s="12" t="s">
        <v>57</v>
      </c>
    </row>
    <row collapsed="false" customFormat="false" customHeight="true" hidden="false" ht="13.3" outlineLevel="0" r="94">
      <c r="A94" s="13" t="n">
        <v>93</v>
      </c>
      <c r="B94" s="13" t="n">
        <v>4</v>
      </c>
      <c r="C94" s="12" t="s">
        <v>57</v>
      </c>
    </row>
    <row collapsed="false" customFormat="false" customHeight="true" hidden="false" ht="13.3" outlineLevel="0" r="95">
      <c r="A95" s="14" t="n">
        <v>94</v>
      </c>
      <c r="B95" s="14" t="n">
        <v>8</v>
      </c>
      <c r="C95" s="12" t="s">
        <v>57</v>
      </c>
    </row>
    <row collapsed="false" customFormat="false" customHeight="true" hidden="false" ht="13.3" outlineLevel="0" r="96">
      <c r="A96" s="14" t="n">
        <v>95</v>
      </c>
      <c r="B96" s="14" t="n">
        <v>17</v>
      </c>
      <c r="C96" s="12" t="s">
        <v>57</v>
      </c>
    </row>
    <row collapsed="false" customFormat="false" customHeight="true" hidden="false" ht="13.3" outlineLevel="0" r="97">
      <c r="A97" s="14" t="n">
        <v>96</v>
      </c>
      <c r="B97" s="14" t="n">
        <v>19</v>
      </c>
      <c r="C97" s="12" t="s">
        <v>57</v>
      </c>
    </row>
    <row collapsed="false" customFormat="false" customHeight="true" hidden="false" ht="13.3" outlineLevel="0" r="98">
      <c r="A98" s="14" t="n">
        <v>97</v>
      </c>
      <c r="B98" s="14" t="n">
        <v>26</v>
      </c>
      <c r="C98" s="12" t="s">
        <v>57</v>
      </c>
    </row>
    <row collapsed="false" customFormat="false" customHeight="true" hidden="false" ht="13.3" outlineLevel="0" r="99">
      <c r="A99" s="14" t="n">
        <v>98</v>
      </c>
      <c r="B99" s="14" t="n">
        <v>29</v>
      </c>
      <c r="C99" s="12" t="s">
        <v>57</v>
      </c>
    </row>
    <row collapsed="false" customFormat="false" customHeight="true" hidden="false" ht="13.3" outlineLevel="0" r="100">
      <c r="A100" s="14" t="n">
        <v>99</v>
      </c>
      <c r="B100" s="14" t="n">
        <v>31</v>
      </c>
      <c r="C100" s="12" t="s">
        <v>57</v>
      </c>
    </row>
    <row collapsed="false" customFormat="false" customHeight="true" hidden="false" ht="13.3" outlineLevel="0" r="101">
      <c r="A101" s="14" t="n">
        <v>100</v>
      </c>
      <c r="B101" s="14" t="n">
        <v>35</v>
      </c>
      <c r="C101" s="12" t="s">
        <v>57</v>
      </c>
    </row>
    <row collapsed="false" customFormat="false" customHeight="true" hidden="false" ht="13.3" outlineLevel="0" r="102">
      <c r="A102" s="14" t="n">
        <v>101</v>
      </c>
      <c r="B102" s="14" t="n">
        <v>42</v>
      </c>
      <c r="C102" s="12" t="s">
        <v>57</v>
      </c>
    </row>
    <row collapsed="false" customFormat="false" customHeight="true" hidden="false" ht="13.3" outlineLevel="0" r="103">
      <c r="A103" s="14" t="n">
        <v>102</v>
      </c>
      <c r="B103" s="14" t="n">
        <v>45</v>
      </c>
      <c r="C103" s="12" t="s">
        <v>57</v>
      </c>
    </row>
    <row collapsed="false" customFormat="false" customHeight="true" hidden="false" ht="13.3" outlineLevel="0" r="104">
      <c r="A104" s="14" t="n">
        <v>103</v>
      </c>
      <c r="B104" s="14" t="n">
        <v>54</v>
      </c>
      <c r="C104" s="12" t="s">
        <v>57</v>
      </c>
    </row>
    <row collapsed="false" customFormat="false" customHeight="true" hidden="false" ht="13.3" outlineLevel="0" r="105">
      <c r="A105" s="14" t="n">
        <v>104</v>
      </c>
      <c r="B105" s="14" t="n">
        <v>59</v>
      </c>
      <c r="C105" s="12" t="s">
        <v>57</v>
      </c>
    </row>
    <row collapsed="false" customFormat="false" customHeight="true" hidden="false" ht="13.3" outlineLevel="0" r="106">
      <c r="A106" s="14" t="n">
        <v>105</v>
      </c>
      <c r="B106" s="14" t="n">
        <v>63</v>
      </c>
      <c r="C106" s="12" t="s">
        <v>57</v>
      </c>
    </row>
    <row collapsed="false" customFormat="false" customHeight="true" hidden="false" ht="13.3" outlineLevel="0" r="107">
      <c r="A107" s="14" t="n">
        <v>106</v>
      </c>
      <c r="B107" s="14" t="n">
        <v>66</v>
      </c>
      <c r="C107" s="12" t="s">
        <v>57</v>
      </c>
    </row>
    <row collapsed="false" customFormat="false" customHeight="true" hidden="false" ht="13.3" outlineLevel="0" r="108">
      <c r="A108" s="14" t="n">
        <v>107</v>
      </c>
      <c r="B108" s="14" t="n">
        <v>71</v>
      </c>
      <c r="C108" s="12" t="s">
        <v>57</v>
      </c>
    </row>
    <row collapsed="false" customFormat="false" customHeight="true" hidden="false" ht="13.3" outlineLevel="0" r="109">
      <c r="A109" s="14" t="n">
        <v>108</v>
      </c>
      <c r="B109" s="14" t="n">
        <v>74</v>
      </c>
      <c r="C109" s="12" t="s">
        <v>57</v>
      </c>
    </row>
    <row collapsed="false" customFormat="false" customHeight="true" hidden="false" ht="13.3" outlineLevel="0" r="110">
      <c r="A110" s="14" t="n">
        <v>109</v>
      </c>
      <c r="B110" s="15" t="s">
        <v>58</v>
      </c>
      <c r="C110" s="11" t="s">
        <v>59</v>
      </c>
    </row>
    <row collapsed="false" customFormat="false" customHeight="true" hidden="false" ht="13.3" outlineLevel="0" r="111">
      <c r="A111" s="14" t="n">
        <v>110</v>
      </c>
      <c r="B111" s="15" t="s">
        <v>60</v>
      </c>
      <c r="C111" s="11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D17" activeCellId="0" pane="topLeft" sqref="D17"/>
    </sheetView>
  </sheetViews>
  <sheetFormatPr defaultRowHeight="12.8"/>
  <cols>
    <col collapsed="false" hidden="false" max="9" min="1" style="0" width="9.50607287449393"/>
    <col collapsed="false" hidden="false" max="1025" min="10" style="0" width="9.54655870445344"/>
  </cols>
  <sheetData>
    <row collapsed="false" customFormat="false" customHeight="true" hidden="false" ht="12.1" outlineLevel="0" r="1">
      <c r="A1" s="0" t="s">
        <v>61</v>
      </c>
      <c r="B1" s="0" t="s">
        <v>62</v>
      </c>
      <c r="C1" s="0" t="s">
        <v>63</v>
      </c>
      <c r="D1" s="0" t="s">
        <v>64</v>
      </c>
      <c r="E1" s="0" t="s">
        <v>65</v>
      </c>
      <c r="F1" s="0" t="s">
        <v>66</v>
      </c>
      <c r="G1" s="0" t="s">
        <v>67</v>
      </c>
      <c r="H1" s="0" t="s">
        <v>68</v>
      </c>
      <c r="I1" s="0" t="s">
        <v>69</v>
      </c>
    </row>
    <row collapsed="false" customFormat="false" customHeight="true" hidden="false" ht="12.1" outlineLevel="0" r="2">
      <c r="A2" s="0" t="n">
        <v>1</v>
      </c>
      <c r="B2" s="0" t="s">
        <v>70</v>
      </c>
      <c r="C2" s="0" t="n">
        <v>35</v>
      </c>
      <c r="D2" s="0" t="n">
        <v>1</v>
      </c>
      <c r="E2" s="0" t="n">
        <v>1</v>
      </c>
      <c r="F2" s="0" t="n">
        <v>1</v>
      </c>
      <c r="G2" s="0" t="n">
        <v>35</v>
      </c>
      <c r="H2" s="0" t="n">
        <v>1</v>
      </c>
      <c r="I2" s="0" t="n">
        <v>1</v>
      </c>
    </row>
    <row collapsed="false" customFormat="false" customHeight="true" hidden="false" ht="12.1" outlineLevel="0" r="3">
      <c r="A3" s="0" t="n">
        <v>2</v>
      </c>
      <c r="B3" s="0" t="s">
        <v>71</v>
      </c>
      <c r="C3" s="0" t="n">
        <v>98</v>
      </c>
      <c r="D3" s="0" t="n">
        <v>2</v>
      </c>
      <c r="E3" s="0" t="n">
        <v>1</v>
      </c>
      <c r="F3" s="0" t="n">
        <v>1</v>
      </c>
      <c r="G3" s="0" t="n">
        <v>98</v>
      </c>
      <c r="H3" s="0" t="n">
        <v>1</v>
      </c>
      <c r="I3" s="0" t="n">
        <v>1</v>
      </c>
    </row>
    <row collapsed="false" customFormat="false" customHeight="true" hidden="false" ht="12.1" outlineLevel="0" r="4">
      <c r="A4" s="0" t="n">
        <v>3</v>
      </c>
      <c r="B4" s="0" t="s">
        <v>72</v>
      </c>
      <c r="C4" s="0" t="n">
        <v>107</v>
      </c>
      <c r="D4" s="0" t="n">
        <v>3</v>
      </c>
      <c r="E4" s="0" t="n">
        <v>1</v>
      </c>
      <c r="F4" s="0" t="n">
        <v>1</v>
      </c>
      <c r="G4" s="0" t="n">
        <v>107</v>
      </c>
      <c r="H4" s="0" t="n">
        <v>1</v>
      </c>
      <c r="I4" s="0" t="n">
        <v>1</v>
      </c>
    </row>
    <row collapsed="false" customFormat="false" customHeight="true" hidden="false" ht="12.1" outlineLevel="0" r="5">
      <c r="A5" s="0" t="n">
        <v>4</v>
      </c>
      <c r="B5" s="0" t="s">
        <v>73</v>
      </c>
      <c r="C5" s="0" t="n">
        <v>106</v>
      </c>
      <c r="D5" s="0" t="n">
        <v>4</v>
      </c>
      <c r="E5" s="0" t="n">
        <v>1</v>
      </c>
      <c r="F5" s="0" t="n">
        <v>1</v>
      </c>
      <c r="G5" s="0" t="n">
        <v>106</v>
      </c>
      <c r="H5" s="0" t="n">
        <v>2</v>
      </c>
      <c r="I5" s="0" t="n">
        <v>2</v>
      </c>
    </row>
    <row collapsed="false" customFormat="false" customHeight="true" hidden="false" ht="12.1" outlineLevel="0" r="6">
      <c r="A6" s="0" t="n">
        <v>5</v>
      </c>
      <c r="B6" s="0" t="s">
        <v>74</v>
      </c>
      <c r="C6" s="0" t="n">
        <v>105</v>
      </c>
      <c r="D6" s="0" t="n">
        <v>5</v>
      </c>
      <c r="E6" s="0" t="n">
        <v>1</v>
      </c>
      <c r="F6" s="0" t="n">
        <v>1</v>
      </c>
      <c r="G6" s="0" t="n">
        <v>105</v>
      </c>
      <c r="H6" s="0" t="n">
        <v>2</v>
      </c>
      <c r="I6" s="0" t="n">
        <v>2</v>
      </c>
    </row>
    <row collapsed="false" customFormat="false" customHeight="true" hidden="false" ht="12.1" outlineLevel="0" r="7">
      <c r="A7" s="0" t="n">
        <v>6</v>
      </c>
      <c r="B7" s="0" t="s">
        <v>75</v>
      </c>
      <c r="C7" s="0" t="n">
        <v>22</v>
      </c>
      <c r="D7" s="0" t="n">
        <v>6</v>
      </c>
      <c r="E7" s="0" t="n">
        <v>1</v>
      </c>
      <c r="F7" s="0" t="n">
        <v>1</v>
      </c>
      <c r="G7" s="0" t="n">
        <v>22</v>
      </c>
      <c r="H7" s="0" t="n">
        <v>2</v>
      </c>
      <c r="I7" s="0" t="n">
        <v>2</v>
      </c>
    </row>
    <row collapsed="false" customFormat="false" customHeight="true" hidden="false" ht="12.1" outlineLevel="0" r="8">
      <c r="A8" s="0" t="n">
        <v>7</v>
      </c>
      <c r="B8" s="0" t="s">
        <v>76</v>
      </c>
      <c r="C8" s="0" t="n">
        <v>17</v>
      </c>
      <c r="D8" s="0" t="n">
        <v>7</v>
      </c>
      <c r="E8" s="0" t="n">
        <v>1</v>
      </c>
      <c r="F8" s="0" t="n">
        <v>1</v>
      </c>
      <c r="G8" s="0" t="n">
        <v>17</v>
      </c>
      <c r="H8" s="0" t="n">
        <v>2</v>
      </c>
      <c r="I8" s="0" t="n">
        <v>2</v>
      </c>
    </row>
    <row collapsed="false" customFormat="false" customHeight="true" hidden="false" ht="12.1" outlineLevel="0" r="9">
      <c r="A9" s="0" t="n">
        <v>8</v>
      </c>
      <c r="B9" s="0" t="s">
        <v>77</v>
      </c>
      <c r="C9" s="0" t="n">
        <v>50</v>
      </c>
      <c r="D9" s="0" t="n">
        <v>8</v>
      </c>
      <c r="E9" s="0" t="n">
        <v>1</v>
      </c>
      <c r="F9" s="0" t="n">
        <v>1</v>
      </c>
      <c r="G9" s="0" t="n">
        <v>50</v>
      </c>
      <c r="H9" s="0" t="n">
        <v>3</v>
      </c>
      <c r="I9" s="0" t="n">
        <v>3</v>
      </c>
    </row>
    <row collapsed="false" customFormat="false" customHeight="true" hidden="false" ht="12.1" outlineLevel="0" r="10">
      <c r="A10" s="0" t="n">
        <v>9</v>
      </c>
      <c r="B10" s="0" t="s">
        <v>78</v>
      </c>
      <c r="C10" s="0" t="n">
        <v>95</v>
      </c>
      <c r="D10" s="0" t="n">
        <v>9</v>
      </c>
      <c r="E10" s="0" t="n">
        <v>1</v>
      </c>
      <c r="F10" s="0" t="n">
        <v>1</v>
      </c>
      <c r="G10" s="0" t="n">
        <v>95</v>
      </c>
      <c r="H10" s="0" t="n">
        <v>3</v>
      </c>
      <c r="I10" s="0" t="n">
        <v>3</v>
      </c>
    </row>
    <row collapsed="false" customFormat="false" customHeight="true" hidden="false" ht="12.1" outlineLevel="0" r="11">
      <c r="A11" s="0" t="n">
        <v>10</v>
      </c>
      <c r="B11" s="0" t="s">
        <v>79</v>
      </c>
      <c r="C11" s="0" t="n">
        <v>77</v>
      </c>
      <c r="D11" s="0" t="n">
        <v>10</v>
      </c>
      <c r="E11" s="0" t="n">
        <v>1</v>
      </c>
      <c r="F11" s="0" t="n">
        <v>1</v>
      </c>
      <c r="G11" s="0" t="n">
        <v>77</v>
      </c>
      <c r="H11" s="0" t="n">
        <v>3</v>
      </c>
      <c r="I11" s="0" t="n">
        <v>3</v>
      </c>
    </row>
    <row collapsed="false" customFormat="false" customHeight="true" hidden="false" ht="12.1" outlineLevel="0" r="12">
      <c r="A12" s="0" t="n">
        <v>11</v>
      </c>
      <c r="B12" s="0" t="s">
        <v>80</v>
      </c>
      <c r="C12" s="0" t="n">
        <v>21</v>
      </c>
      <c r="D12" s="0" t="n">
        <v>1</v>
      </c>
      <c r="E12" s="0" t="n">
        <v>2</v>
      </c>
      <c r="F12" s="0" t="n">
        <v>1</v>
      </c>
      <c r="G12" s="0" t="n">
        <v>21</v>
      </c>
      <c r="H12" s="0" t="n">
        <v>1</v>
      </c>
      <c r="I12" s="0" t="n">
        <v>1</v>
      </c>
    </row>
    <row collapsed="false" customFormat="false" customHeight="true" hidden="false" ht="12.1" outlineLevel="0" r="13">
      <c r="A13" s="0" t="n">
        <v>12</v>
      </c>
      <c r="B13" s="0" t="s">
        <v>81</v>
      </c>
      <c r="C13" s="0" t="n">
        <v>20</v>
      </c>
      <c r="D13" s="0" t="n">
        <v>2</v>
      </c>
      <c r="E13" s="0" t="n">
        <v>2</v>
      </c>
      <c r="F13" s="0" t="n">
        <v>1</v>
      </c>
      <c r="G13" s="0" t="n">
        <v>20</v>
      </c>
      <c r="H13" s="0" t="n">
        <v>1</v>
      </c>
      <c r="I13" s="0" t="n">
        <v>1</v>
      </c>
    </row>
    <row collapsed="false" customFormat="false" customHeight="true" hidden="false" ht="12.1" outlineLevel="0" r="14">
      <c r="A14" s="0" t="n">
        <v>13</v>
      </c>
      <c r="B14" s="0" t="s">
        <v>82</v>
      </c>
      <c r="C14" s="0" t="n">
        <v>13</v>
      </c>
      <c r="D14" s="0" t="n">
        <v>3</v>
      </c>
      <c r="E14" s="0" t="n">
        <v>2</v>
      </c>
      <c r="F14" s="0" t="n">
        <v>1</v>
      </c>
      <c r="G14" s="0" t="n">
        <v>13</v>
      </c>
      <c r="H14" s="0" t="n">
        <v>1</v>
      </c>
      <c r="I14" s="0" t="n">
        <v>1</v>
      </c>
    </row>
    <row collapsed="false" customFormat="false" customHeight="true" hidden="false" ht="12.1" outlineLevel="0" r="15">
      <c r="A15" s="0" t="n">
        <v>14</v>
      </c>
      <c r="B15" s="0" t="s">
        <v>83</v>
      </c>
      <c r="C15" s="0" t="n">
        <v>86</v>
      </c>
      <c r="D15" s="0" t="n">
        <v>4</v>
      </c>
      <c r="E15" s="0" t="n">
        <v>2</v>
      </c>
      <c r="F15" s="0" t="n">
        <v>1</v>
      </c>
      <c r="G15" s="0" t="n">
        <v>86</v>
      </c>
      <c r="H15" s="0" t="n">
        <v>2</v>
      </c>
      <c r="I15" s="0" t="n">
        <v>2</v>
      </c>
    </row>
    <row collapsed="false" customFormat="false" customHeight="true" hidden="false" ht="12.1" outlineLevel="0" r="16">
      <c r="A16" s="0" t="n">
        <v>15</v>
      </c>
      <c r="B16" s="0" t="s">
        <v>84</v>
      </c>
      <c r="C16" s="0" t="n">
        <v>110</v>
      </c>
      <c r="D16" s="0" t="n">
        <v>5</v>
      </c>
      <c r="E16" s="0" t="n">
        <v>2</v>
      </c>
      <c r="F16" s="0" t="n">
        <v>1</v>
      </c>
      <c r="G16" s="0" t="n">
        <v>110</v>
      </c>
      <c r="H16" s="0" t="n">
        <v>2</v>
      </c>
      <c r="I16" s="0" t="n">
        <v>2</v>
      </c>
    </row>
    <row collapsed="false" customFormat="false" customHeight="true" hidden="false" ht="12.1" outlineLevel="0" r="17">
      <c r="A17" s="0" t="n">
        <v>16</v>
      </c>
      <c r="B17" s="0" t="s">
        <v>85</v>
      </c>
      <c r="C17" s="0" t="n">
        <v>78</v>
      </c>
      <c r="D17" s="0" t="n">
        <v>6</v>
      </c>
      <c r="E17" s="0" t="n">
        <v>2</v>
      </c>
      <c r="F17" s="0" t="n">
        <v>1</v>
      </c>
      <c r="G17" s="0" t="n">
        <v>78</v>
      </c>
      <c r="H17" s="0" t="n">
        <v>2</v>
      </c>
      <c r="I17" s="0" t="n">
        <v>2</v>
      </c>
    </row>
    <row collapsed="false" customFormat="false" customHeight="true" hidden="false" ht="12.1" outlineLevel="0" r="18">
      <c r="A18" s="0" t="n">
        <v>17</v>
      </c>
      <c r="B18" s="0" t="s">
        <v>86</v>
      </c>
      <c r="C18" s="0" t="n">
        <v>61</v>
      </c>
      <c r="D18" s="0" t="n">
        <v>7</v>
      </c>
      <c r="E18" s="0" t="n">
        <v>2</v>
      </c>
      <c r="F18" s="0" t="n">
        <v>1</v>
      </c>
      <c r="G18" s="0" t="n">
        <v>61</v>
      </c>
      <c r="H18" s="0" t="n">
        <v>2</v>
      </c>
      <c r="I18" s="0" t="n">
        <v>2</v>
      </c>
    </row>
    <row collapsed="false" customFormat="false" customHeight="true" hidden="false" ht="12.1" outlineLevel="0" r="19">
      <c r="A19" s="0" t="n">
        <v>18</v>
      </c>
      <c r="B19" s="0" t="s">
        <v>87</v>
      </c>
      <c r="C19" s="0" t="n">
        <v>109</v>
      </c>
      <c r="D19" s="0" t="n">
        <v>8</v>
      </c>
      <c r="E19" s="0" t="n">
        <v>2</v>
      </c>
      <c r="F19" s="0" t="n">
        <v>1</v>
      </c>
      <c r="G19" s="0" t="n">
        <v>109</v>
      </c>
      <c r="H19" s="0" t="n">
        <v>3</v>
      </c>
      <c r="I19" s="0" t="n">
        <v>3</v>
      </c>
    </row>
    <row collapsed="false" customFormat="false" customHeight="true" hidden="false" ht="12.1" outlineLevel="0" r="20">
      <c r="A20" s="0" t="n">
        <v>19</v>
      </c>
      <c r="B20" s="0" t="s">
        <v>84</v>
      </c>
      <c r="C20" s="0" t="n">
        <v>110</v>
      </c>
      <c r="D20" s="0" t="n">
        <v>9</v>
      </c>
      <c r="E20" s="0" t="n">
        <v>2</v>
      </c>
      <c r="F20" s="0" t="n">
        <v>1</v>
      </c>
      <c r="G20" s="0" t="n">
        <v>110</v>
      </c>
      <c r="H20" s="0" t="n">
        <v>3</v>
      </c>
      <c r="I20" s="0" t="n">
        <v>3</v>
      </c>
    </row>
    <row collapsed="false" customFormat="false" customHeight="true" hidden="false" ht="12.1" outlineLevel="0" r="21">
      <c r="A21" s="0" t="n">
        <v>20</v>
      </c>
      <c r="B21" s="0" t="s">
        <v>88</v>
      </c>
      <c r="C21" s="0" t="n">
        <v>99</v>
      </c>
      <c r="D21" s="0" t="n">
        <v>10</v>
      </c>
      <c r="E21" s="0" t="n">
        <v>2</v>
      </c>
      <c r="F21" s="0" t="n">
        <v>1</v>
      </c>
      <c r="G21" s="0" t="n">
        <v>99</v>
      </c>
      <c r="H21" s="0" t="n">
        <v>3</v>
      </c>
      <c r="I21" s="0" t="n">
        <v>3</v>
      </c>
    </row>
    <row collapsed="false" customFormat="false" customHeight="true" hidden="false" ht="12.1" outlineLevel="0" r="22">
      <c r="A22" s="0" t="n">
        <v>21</v>
      </c>
      <c r="B22" s="0" t="s">
        <v>89</v>
      </c>
      <c r="C22" s="0" t="n">
        <v>52</v>
      </c>
      <c r="D22" s="0" t="n">
        <v>1</v>
      </c>
      <c r="E22" s="0" t="n">
        <v>3</v>
      </c>
      <c r="F22" s="0" t="n">
        <v>1</v>
      </c>
      <c r="G22" s="0" t="n">
        <v>52</v>
      </c>
      <c r="H22" s="0" t="n">
        <v>1</v>
      </c>
      <c r="I22" s="0" t="n">
        <v>1</v>
      </c>
    </row>
    <row collapsed="false" customFormat="false" customHeight="true" hidden="false" ht="12.1" outlineLevel="0" r="23">
      <c r="A23" s="0" t="n">
        <v>22</v>
      </c>
      <c r="B23" s="0" t="s">
        <v>87</v>
      </c>
      <c r="C23" s="0" t="n">
        <v>109</v>
      </c>
      <c r="D23" s="0" t="n">
        <v>2</v>
      </c>
      <c r="E23" s="0" t="n">
        <v>3</v>
      </c>
      <c r="F23" s="0" t="n">
        <v>1</v>
      </c>
      <c r="G23" s="0" t="n">
        <v>109</v>
      </c>
      <c r="H23" s="0" t="n">
        <v>1</v>
      </c>
      <c r="I23" s="0" t="n">
        <v>1</v>
      </c>
    </row>
    <row collapsed="false" customFormat="false" customHeight="true" hidden="false" ht="12.1" outlineLevel="0" r="24">
      <c r="A24" s="0" t="n">
        <v>23</v>
      </c>
      <c r="B24" s="0" t="s">
        <v>90</v>
      </c>
      <c r="C24" s="0" t="n">
        <v>33</v>
      </c>
      <c r="D24" s="0" t="n">
        <v>3</v>
      </c>
      <c r="E24" s="0" t="n">
        <v>3</v>
      </c>
      <c r="F24" s="0" t="n">
        <v>1</v>
      </c>
      <c r="G24" s="0" t="n">
        <v>33</v>
      </c>
      <c r="H24" s="0" t="n">
        <v>1</v>
      </c>
      <c r="I24" s="0" t="n">
        <v>1</v>
      </c>
    </row>
    <row collapsed="false" customFormat="false" customHeight="true" hidden="false" ht="12.1" outlineLevel="0" r="25">
      <c r="A25" s="0" t="n">
        <v>24</v>
      </c>
      <c r="B25" s="0" t="s">
        <v>91</v>
      </c>
      <c r="C25" s="0" t="n">
        <v>36</v>
      </c>
      <c r="D25" s="0" t="n">
        <v>4</v>
      </c>
      <c r="E25" s="0" t="n">
        <v>3</v>
      </c>
      <c r="F25" s="0" t="n">
        <v>1</v>
      </c>
      <c r="G25" s="0" t="n">
        <v>36</v>
      </c>
      <c r="H25" s="0" t="n">
        <v>2</v>
      </c>
      <c r="I25" s="0" t="n">
        <v>2</v>
      </c>
    </row>
    <row collapsed="false" customFormat="false" customHeight="true" hidden="false" ht="12.1" outlineLevel="0" r="26">
      <c r="A26" s="0" t="n">
        <v>25</v>
      </c>
      <c r="B26" s="0" t="s">
        <v>92</v>
      </c>
      <c r="C26" s="0" t="n">
        <v>34</v>
      </c>
      <c r="D26" s="0" t="n">
        <v>5</v>
      </c>
      <c r="E26" s="0" t="n">
        <v>3</v>
      </c>
      <c r="F26" s="0" t="n">
        <v>1</v>
      </c>
      <c r="G26" s="0" t="n">
        <v>34</v>
      </c>
      <c r="H26" s="0" t="n">
        <v>2</v>
      </c>
      <c r="I26" s="0" t="n">
        <v>2</v>
      </c>
    </row>
    <row collapsed="false" customFormat="false" customHeight="true" hidden="false" ht="12.1" outlineLevel="0" r="27">
      <c r="A27" s="0" t="n">
        <v>26</v>
      </c>
      <c r="B27" s="0" t="s">
        <v>93</v>
      </c>
      <c r="C27" s="0" t="n">
        <v>82</v>
      </c>
      <c r="D27" s="0" t="n">
        <v>6</v>
      </c>
      <c r="E27" s="0" t="n">
        <v>3</v>
      </c>
      <c r="F27" s="0" t="n">
        <v>1</v>
      </c>
      <c r="G27" s="0" t="n">
        <v>82</v>
      </c>
      <c r="H27" s="0" t="n">
        <v>2</v>
      </c>
      <c r="I27" s="0" t="n">
        <v>2</v>
      </c>
    </row>
    <row collapsed="false" customFormat="false" customHeight="true" hidden="false" ht="12.1" outlineLevel="0" r="28">
      <c r="A28" s="0" t="n">
        <v>27</v>
      </c>
      <c r="B28" s="0" t="s">
        <v>94</v>
      </c>
      <c r="C28" s="0" t="n">
        <v>46</v>
      </c>
      <c r="D28" s="0" t="n">
        <v>7</v>
      </c>
      <c r="E28" s="0" t="n">
        <v>3</v>
      </c>
      <c r="F28" s="0" t="n">
        <v>1</v>
      </c>
      <c r="G28" s="0" t="n">
        <v>46</v>
      </c>
      <c r="H28" s="0" t="n">
        <v>2</v>
      </c>
      <c r="I28" s="0" t="n">
        <v>2</v>
      </c>
    </row>
    <row collapsed="false" customFormat="false" customHeight="true" hidden="false" ht="12.1" outlineLevel="0" r="29">
      <c r="A29" s="0" t="n">
        <v>28</v>
      </c>
      <c r="B29" s="0" t="s">
        <v>95</v>
      </c>
      <c r="C29" s="0" t="n">
        <v>27</v>
      </c>
      <c r="D29" s="0" t="n">
        <v>8</v>
      </c>
      <c r="E29" s="0" t="n">
        <v>3</v>
      </c>
      <c r="F29" s="0" t="n">
        <v>1</v>
      </c>
      <c r="G29" s="0" t="n">
        <v>27</v>
      </c>
      <c r="H29" s="0" t="n">
        <v>3</v>
      </c>
      <c r="I29" s="0" t="n">
        <v>3</v>
      </c>
    </row>
    <row collapsed="false" customFormat="false" customHeight="true" hidden="false" ht="12.1" outlineLevel="0" r="30">
      <c r="A30" s="0" t="n">
        <v>29</v>
      </c>
      <c r="B30" s="0" t="s">
        <v>96</v>
      </c>
      <c r="C30" s="0" t="n">
        <v>3</v>
      </c>
      <c r="D30" s="0" t="n">
        <v>9</v>
      </c>
      <c r="E30" s="0" t="n">
        <v>3</v>
      </c>
      <c r="F30" s="0" t="n">
        <v>1</v>
      </c>
      <c r="G30" s="0" t="n">
        <v>3</v>
      </c>
      <c r="H30" s="0" t="n">
        <v>3</v>
      </c>
      <c r="I30" s="0" t="n">
        <v>3</v>
      </c>
    </row>
    <row collapsed="false" customFormat="false" customHeight="true" hidden="false" ht="12.1" outlineLevel="0" r="31">
      <c r="A31" s="0" t="n">
        <v>30</v>
      </c>
      <c r="B31" s="0" t="s">
        <v>97</v>
      </c>
      <c r="C31" s="0" t="n">
        <v>67</v>
      </c>
      <c r="D31" s="0" t="n">
        <v>10</v>
      </c>
      <c r="E31" s="0" t="n">
        <v>3</v>
      </c>
      <c r="F31" s="0" t="n">
        <v>1</v>
      </c>
      <c r="G31" s="0" t="n">
        <v>67</v>
      </c>
      <c r="H31" s="0" t="n">
        <v>3</v>
      </c>
      <c r="I31" s="0" t="n">
        <v>3</v>
      </c>
    </row>
    <row collapsed="false" customFormat="false" customHeight="true" hidden="false" ht="12.1" outlineLevel="0" r="32">
      <c r="A32" s="0" t="n">
        <v>31</v>
      </c>
      <c r="B32" s="0" t="s">
        <v>98</v>
      </c>
      <c r="C32" s="0" t="n">
        <v>9</v>
      </c>
      <c r="D32" s="0" t="n">
        <v>1</v>
      </c>
      <c r="E32" s="0" t="n">
        <v>4</v>
      </c>
      <c r="F32" s="0" t="n">
        <v>1</v>
      </c>
      <c r="G32" s="0" t="n">
        <v>9</v>
      </c>
      <c r="H32" s="0" t="n">
        <v>1</v>
      </c>
      <c r="I32" s="0" t="n">
        <v>1</v>
      </c>
    </row>
    <row collapsed="false" customFormat="false" customHeight="true" hidden="false" ht="12.1" outlineLevel="0" r="33">
      <c r="A33" s="0" t="n">
        <v>32</v>
      </c>
      <c r="B33" s="0" t="s">
        <v>99</v>
      </c>
      <c r="C33" s="0" t="n">
        <v>108</v>
      </c>
      <c r="D33" s="0" t="n">
        <v>2</v>
      </c>
      <c r="E33" s="0" t="n">
        <v>4</v>
      </c>
      <c r="F33" s="0" t="n">
        <v>1</v>
      </c>
      <c r="G33" s="0" t="n">
        <v>108</v>
      </c>
      <c r="H33" s="0" t="n">
        <v>1</v>
      </c>
      <c r="I33" s="0" t="n">
        <v>1</v>
      </c>
    </row>
    <row collapsed="false" customFormat="false" customHeight="true" hidden="false" ht="12.1" outlineLevel="0" r="34">
      <c r="A34" s="0" t="n">
        <v>33</v>
      </c>
      <c r="B34" s="0" t="s">
        <v>100</v>
      </c>
      <c r="C34" s="0" t="n">
        <v>75</v>
      </c>
      <c r="D34" s="0" t="n">
        <v>3</v>
      </c>
      <c r="E34" s="0" t="n">
        <v>4</v>
      </c>
      <c r="F34" s="0" t="n">
        <v>1</v>
      </c>
      <c r="G34" s="0" t="n">
        <v>75</v>
      </c>
      <c r="H34" s="0" t="n">
        <v>1</v>
      </c>
      <c r="I34" s="0" t="n">
        <v>1</v>
      </c>
    </row>
    <row collapsed="false" customFormat="false" customHeight="true" hidden="false" ht="12.1" outlineLevel="0" r="35">
      <c r="A35" s="0" t="n">
        <v>34</v>
      </c>
      <c r="B35" s="0" t="s">
        <v>101</v>
      </c>
      <c r="C35" s="0" t="n">
        <v>37</v>
      </c>
      <c r="D35" s="0" t="n">
        <v>4</v>
      </c>
      <c r="E35" s="0" t="n">
        <v>4</v>
      </c>
      <c r="F35" s="0" t="n">
        <v>1</v>
      </c>
      <c r="G35" s="0" t="n">
        <v>37</v>
      </c>
      <c r="H35" s="0" t="n">
        <v>2</v>
      </c>
      <c r="I35" s="0" t="n">
        <v>2</v>
      </c>
    </row>
    <row collapsed="false" customFormat="false" customHeight="true" hidden="false" ht="12.1" outlineLevel="0" r="36">
      <c r="A36" s="0" t="n">
        <v>35</v>
      </c>
      <c r="B36" s="0" t="s">
        <v>102</v>
      </c>
      <c r="C36" s="0" t="n">
        <v>1</v>
      </c>
      <c r="D36" s="0" t="n">
        <v>5</v>
      </c>
      <c r="E36" s="0" t="n">
        <v>4</v>
      </c>
      <c r="F36" s="0" t="n">
        <v>1</v>
      </c>
      <c r="G36" s="0" t="n">
        <v>1</v>
      </c>
      <c r="H36" s="0" t="n">
        <v>2</v>
      </c>
      <c r="I36" s="0" t="n">
        <v>2</v>
      </c>
    </row>
    <row collapsed="false" customFormat="false" customHeight="true" hidden="false" ht="12.1" outlineLevel="0" r="37">
      <c r="A37" s="0" t="n">
        <v>36</v>
      </c>
      <c r="B37" s="0" t="s">
        <v>103</v>
      </c>
      <c r="C37" s="0" t="n">
        <v>80</v>
      </c>
      <c r="D37" s="0" t="n">
        <v>6</v>
      </c>
      <c r="E37" s="0" t="n">
        <v>4</v>
      </c>
      <c r="F37" s="0" t="n">
        <v>1</v>
      </c>
      <c r="G37" s="0" t="n">
        <v>80</v>
      </c>
      <c r="H37" s="0" t="n">
        <v>2</v>
      </c>
      <c r="I37" s="0" t="n">
        <v>2</v>
      </c>
    </row>
    <row collapsed="false" customFormat="false" customHeight="true" hidden="false" ht="12.1" outlineLevel="0" r="38">
      <c r="A38" s="0" t="n">
        <v>37</v>
      </c>
      <c r="B38" s="0" t="s">
        <v>104</v>
      </c>
      <c r="C38" s="0" t="n">
        <v>41</v>
      </c>
      <c r="D38" s="0" t="n">
        <v>7</v>
      </c>
      <c r="E38" s="0" t="n">
        <v>4</v>
      </c>
      <c r="F38" s="0" t="n">
        <v>1</v>
      </c>
      <c r="G38" s="0" t="n">
        <v>41</v>
      </c>
      <c r="H38" s="0" t="n">
        <v>2</v>
      </c>
      <c r="I38" s="0" t="n">
        <v>2</v>
      </c>
    </row>
    <row collapsed="false" customFormat="false" customHeight="true" hidden="false" ht="12.1" outlineLevel="0" r="39">
      <c r="A39" s="0" t="n">
        <v>38</v>
      </c>
      <c r="B39" s="0" t="s">
        <v>105</v>
      </c>
      <c r="C39" s="0" t="n">
        <v>38</v>
      </c>
      <c r="D39" s="0" t="n">
        <v>8</v>
      </c>
      <c r="E39" s="0" t="n">
        <v>4</v>
      </c>
      <c r="F39" s="0" t="n">
        <v>1</v>
      </c>
      <c r="G39" s="0" t="n">
        <v>38</v>
      </c>
      <c r="H39" s="0" t="n">
        <v>3</v>
      </c>
      <c r="I39" s="0" t="n">
        <v>3</v>
      </c>
    </row>
    <row collapsed="false" customFormat="false" customHeight="true" hidden="false" ht="12.1" outlineLevel="0" r="40">
      <c r="A40" s="0" t="n">
        <v>39</v>
      </c>
      <c r="B40" s="0" t="s">
        <v>106</v>
      </c>
      <c r="C40" s="0" t="n">
        <v>15</v>
      </c>
      <c r="D40" s="0" t="n">
        <v>9</v>
      </c>
      <c r="E40" s="0" t="n">
        <v>4</v>
      </c>
      <c r="F40" s="0" t="n">
        <v>1</v>
      </c>
      <c r="G40" s="0" t="n">
        <v>15</v>
      </c>
      <c r="H40" s="0" t="n">
        <v>3</v>
      </c>
      <c r="I40" s="0" t="n">
        <v>3</v>
      </c>
    </row>
    <row collapsed="false" customFormat="false" customHeight="true" hidden="false" ht="12.1" outlineLevel="0" r="41">
      <c r="A41" s="0" t="n">
        <v>40</v>
      </c>
      <c r="B41" s="0" t="s">
        <v>107</v>
      </c>
      <c r="C41" s="0" t="n">
        <v>104</v>
      </c>
      <c r="D41" s="0" t="n">
        <v>10</v>
      </c>
      <c r="E41" s="0" t="n">
        <v>4</v>
      </c>
      <c r="F41" s="0" t="n">
        <v>1</v>
      </c>
      <c r="G41" s="0" t="n">
        <v>104</v>
      </c>
      <c r="H41" s="0" t="n">
        <v>3</v>
      </c>
      <c r="I41" s="0" t="n">
        <v>3</v>
      </c>
    </row>
    <row collapsed="false" customFormat="false" customHeight="true" hidden="false" ht="12.1" outlineLevel="0" r="42">
      <c r="A42" s="0" t="n">
        <v>41</v>
      </c>
      <c r="B42" s="0" t="s">
        <v>108</v>
      </c>
      <c r="C42" s="0" t="n">
        <v>4</v>
      </c>
      <c r="D42" s="0" t="n">
        <v>1</v>
      </c>
      <c r="E42" s="0" t="n">
        <v>5</v>
      </c>
      <c r="F42" s="0" t="n">
        <v>1</v>
      </c>
      <c r="G42" s="0" t="n">
        <v>4</v>
      </c>
      <c r="H42" s="0" t="n">
        <v>1</v>
      </c>
      <c r="I42" s="0" t="n">
        <v>1</v>
      </c>
    </row>
    <row collapsed="false" customFormat="false" customHeight="true" hidden="false" ht="12.1" outlineLevel="0" r="43">
      <c r="A43" s="0" t="n">
        <v>42</v>
      </c>
      <c r="B43" s="0" t="s">
        <v>109</v>
      </c>
      <c r="C43" s="0" t="n">
        <v>64</v>
      </c>
      <c r="D43" s="0" t="n">
        <v>2</v>
      </c>
      <c r="E43" s="0" t="n">
        <v>5</v>
      </c>
      <c r="F43" s="0" t="n">
        <v>1</v>
      </c>
      <c r="G43" s="0" t="n">
        <v>64</v>
      </c>
      <c r="H43" s="0" t="n">
        <v>1</v>
      </c>
      <c r="I43" s="0" t="n">
        <v>1</v>
      </c>
    </row>
    <row collapsed="false" customFormat="false" customHeight="true" hidden="false" ht="12.1" outlineLevel="0" r="44">
      <c r="A44" s="0" t="n">
        <v>43</v>
      </c>
      <c r="B44" s="0" t="s">
        <v>110</v>
      </c>
      <c r="C44" s="0" t="n">
        <v>26</v>
      </c>
      <c r="D44" s="0" t="n">
        <v>3</v>
      </c>
      <c r="E44" s="0" t="n">
        <v>5</v>
      </c>
      <c r="F44" s="0" t="n">
        <v>1</v>
      </c>
      <c r="G44" s="0" t="n">
        <v>26</v>
      </c>
      <c r="H44" s="0" t="n">
        <v>1</v>
      </c>
      <c r="I44" s="0" t="n">
        <v>1</v>
      </c>
    </row>
    <row collapsed="false" customFormat="false" customHeight="true" hidden="false" ht="12.1" outlineLevel="0" r="45">
      <c r="A45" s="0" t="n">
        <v>44</v>
      </c>
      <c r="B45" s="0" t="s">
        <v>111</v>
      </c>
      <c r="C45" s="0" t="n">
        <v>47</v>
      </c>
      <c r="D45" s="0" t="n">
        <v>4</v>
      </c>
      <c r="E45" s="0" t="n">
        <v>5</v>
      </c>
      <c r="F45" s="0" t="n">
        <v>1</v>
      </c>
      <c r="G45" s="0" t="n">
        <v>47</v>
      </c>
      <c r="H45" s="0" t="n">
        <v>2</v>
      </c>
      <c r="I45" s="0" t="n">
        <v>2</v>
      </c>
    </row>
    <row collapsed="false" customFormat="false" customHeight="true" hidden="false" ht="12.1" outlineLevel="0" r="46">
      <c r="A46" s="0" t="n">
        <v>45</v>
      </c>
      <c r="B46" s="0" t="s">
        <v>112</v>
      </c>
      <c r="C46" s="0" t="n">
        <v>23</v>
      </c>
      <c r="D46" s="0" t="n">
        <v>5</v>
      </c>
      <c r="E46" s="0" t="n">
        <v>5</v>
      </c>
      <c r="F46" s="0" t="n">
        <v>1</v>
      </c>
      <c r="G46" s="0" t="n">
        <v>23</v>
      </c>
      <c r="H46" s="0" t="n">
        <v>2</v>
      </c>
      <c r="I46" s="0" t="n">
        <v>2</v>
      </c>
    </row>
    <row collapsed="false" customFormat="false" customHeight="true" hidden="false" ht="12.1" outlineLevel="0" r="47">
      <c r="A47" s="0" t="n">
        <v>46</v>
      </c>
      <c r="B47" s="0" t="s">
        <v>113</v>
      </c>
      <c r="C47" s="0" t="n">
        <v>93</v>
      </c>
      <c r="D47" s="0" t="n">
        <v>6</v>
      </c>
      <c r="E47" s="0" t="n">
        <v>5</v>
      </c>
      <c r="F47" s="0" t="n">
        <v>1</v>
      </c>
      <c r="G47" s="0" t="n">
        <v>93</v>
      </c>
      <c r="H47" s="0" t="n">
        <v>2</v>
      </c>
      <c r="I47" s="0" t="n">
        <v>2</v>
      </c>
    </row>
    <row collapsed="false" customFormat="false" customHeight="true" hidden="false" ht="12.1" outlineLevel="0" r="48">
      <c r="A48" s="0" t="n">
        <v>47</v>
      </c>
      <c r="B48" s="0" t="s">
        <v>114</v>
      </c>
      <c r="C48" s="0" t="n">
        <v>30</v>
      </c>
      <c r="D48" s="0" t="n">
        <v>7</v>
      </c>
      <c r="E48" s="0" t="n">
        <v>5</v>
      </c>
      <c r="F48" s="0" t="n">
        <v>1</v>
      </c>
      <c r="G48" s="0" t="n">
        <v>30</v>
      </c>
      <c r="H48" s="0" t="n">
        <v>2</v>
      </c>
      <c r="I48" s="0" t="n">
        <v>2</v>
      </c>
    </row>
    <row collapsed="false" customFormat="false" customHeight="true" hidden="false" ht="12.1" outlineLevel="0" r="49">
      <c r="A49" s="0" t="n">
        <v>48</v>
      </c>
      <c r="B49" s="0" t="s">
        <v>115</v>
      </c>
      <c r="C49" s="0" t="n">
        <v>16</v>
      </c>
      <c r="D49" s="0" t="n">
        <v>8</v>
      </c>
      <c r="E49" s="0" t="n">
        <v>5</v>
      </c>
      <c r="F49" s="0" t="n">
        <v>1</v>
      </c>
      <c r="G49" s="0" t="n">
        <v>16</v>
      </c>
      <c r="H49" s="0" t="n">
        <v>3</v>
      </c>
      <c r="I49" s="0" t="n">
        <v>3</v>
      </c>
    </row>
    <row collapsed="false" customFormat="false" customHeight="true" hidden="false" ht="12.1" outlineLevel="0" r="50">
      <c r="A50" s="0" t="n">
        <v>49</v>
      </c>
      <c r="B50" s="0" t="s">
        <v>116</v>
      </c>
      <c r="C50" s="0" t="n">
        <v>81</v>
      </c>
      <c r="D50" s="0" t="n">
        <v>9</v>
      </c>
      <c r="E50" s="0" t="n">
        <v>5</v>
      </c>
      <c r="F50" s="0" t="n">
        <v>1</v>
      </c>
      <c r="G50" s="0" t="n">
        <v>81</v>
      </c>
      <c r="H50" s="0" t="n">
        <v>3</v>
      </c>
      <c r="I50" s="0" t="n">
        <v>3</v>
      </c>
    </row>
    <row collapsed="false" customFormat="false" customHeight="true" hidden="false" ht="12.1" outlineLevel="0" r="51">
      <c r="A51" s="0" t="n">
        <v>50</v>
      </c>
      <c r="B51" s="0" t="s">
        <v>117</v>
      </c>
      <c r="C51" s="0" t="n">
        <v>72</v>
      </c>
      <c r="D51" s="0" t="n">
        <v>10</v>
      </c>
      <c r="E51" s="0" t="n">
        <v>5</v>
      </c>
      <c r="F51" s="0" t="n">
        <v>1</v>
      </c>
      <c r="G51" s="0" t="n">
        <v>72</v>
      </c>
      <c r="H51" s="0" t="n">
        <v>3</v>
      </c>
      <c r="I51" s="0" t="n">
        <v>3</v>
      </c>
    </row>
    <row collapsed="false" customFormat="false" customHeight="true" hidden="false" ht="12.1" outlineLevel="0" r="52">
      <c r="A52" s="0" t="n">
        <v>51</v>
      </c>
      <c r="B52" s="0" t="s">
        <v>118</v>
      </c>
      <c r="C52" s="16" t="n">
        <v>40</v>
      </c>
      <c r="D52" s="0" t="n">
        <v>1</v>
      </c>
      <c r="E52" s="0" t="n">
        <v>6</v>
      </c>
      <c r="F52" s="0" t="n">
        <v>1</v>
      </c>
      <c r="G52" s="0" t="n">
        <v>40</v>
      </c>
      <c r="H52" s="0" t="n">
        <v>1</v>
      </c>
      <c r="I52" s="0" t="n">
        <v>1</v>
      </c>
    </row>
    <row collapsed="false" customFormat="false" customHeight="true" hidden="false" ht="12.1" outlineLevel="0" r="53">
      <c r="A53" s="0" t="n">
        <v>52</v>
      </c>
      <c r="B53" s="0" t="s">
        <v>119</v>
      </c>
      <c r="C53" s="16" t="n">
        <v>94</v>
      </c>
      <c r="D53" s="0" t="n">
        <v>2</v>
      </c>
      <c r="E53" s="0" t="n">
        <v>6</v>
      </c>
      <c r="F53" s="0" t="n">
        <v>1</v>
      </c>
      <c r="G53" s="0" t="n">
        <v>94</v>
      </c>
      <c r="H53" s="0" t="n">
        <v>1</v>
      </c>
      <c r="I53" s="0" t="n">
        <v>1</v>
      </c>
    </row>
    <row collapsed="false" customFormat="false" customHeight="true" hidden="false" ht="12.1" outlineLevel="0" r="54">
      <c r="A54" s="0" t="n">
        <v>53</v>
      </c>
      <c r="B54" s="0" t="s">
        <v>120</v>
      </c>
      <c r="C54" s="16" t="n">
        <v>56</v>
      </c>
      <c r="D54" s="0" t="n">
        <v>3</v>
      </c>
      <c r="E54" s="0" t="n">
        <v>6</v>
      </c>
      <c r="F54" s="0" t="n">
        <v>1</v>
      </c>
      <c r="G54" s="0" t="n">
        <v>56</v>
      </c>
      <c r="H54" s="0" t="n">
        <v>1</v>
      </c>
      <c r="I54" s="0" t="n">
        <v>1</v>
      </c>
    </row>
    <row collapsed="false" customFormat="false" customHeight="true" hidden="false" ht="12.1" outlineLevel="0" r="55">
      <c r="A55" s="0" t="n">
        <v>54</v>
      </c>
      <c r="B55" s="0" t="s">
        <v>121</v>
      </c>
      <c r="C55" s="16" t="n">
        <v>7</v>
      </c>
      <c r="D55" s="0" t="n">
        <v>4</v>
      </c>
      <c r="E55" s="0" t="n">
        <v>6</v>
      </c>
      <c r="F55" s="0" t="n">
        <v>1</v>
      </c>
      <c r="G55" s="0" t="n">
        <v>7</v>
      </c>
      <c r="H55" s="0" t="n">
        <v>2</v>
      </c>
      <c r="I55" s="0" t="n">
        <v>2</v>
      </c>
    </row>
    <row collapsed="false" customFormat="false" customHeight="true" hidden="false" ht="12.1" outlineLevel="0" r="56">
      <c r="A56" s="0" t="n">
        <v>55</v>
      </c>
      <c r="B56" s="0" t="s">
        <v>122</v>
      </c>
      <c r="C56" s="16" t="n">
        <v>8</v>
      </c>
      <c r="D56" s="0" t="n">
        <v>5</v>
      </c>
      <c r="E56" s="0" t="n">
        <v>6</v>
      </c>
      <c r="F56" s="0" t="n">
        <v>1</v>
      </c>
      <c r="G56" s="0" t="n">
        <v>8</v>
      </c>
      <c r="H56" s="0" t="n">
        <v>2</v>
      </c>
      <c r="I56" s="0" t="n">
        <v>2</v>
      </c>
    </row>
    <row collapsed="false" customFormat="false" customHeight="true" hidden="false" ht="12.1" outlineLevel="0" r="57">
      <c r="A57" s="0" t="n">
        <v>56</v>
      </c>
      <c r="B57" s="0" t="s">
        <v>123</v>
      </c>
      <c r="C57" s="16" t="n">
        <v>55</v>
      </c>
      <c r="D57" s="0" t="n">
        <v>6</v>
      </c>
      <c r="E57" s="0" t="n">
        <v>6</v>
      </c>
      <c r="F57" s="0" t="n">
        <v>1</v>
      </c>
      <c r="G57" s="0" t="n">
        <v>55</v>
      </c>
      <c r="H57" s="0" t="n">
        <v>2</v>
      </c>
      <c r="I57" s="0" t="n">
        <v>2</v>
      </c>
    </row>
    <row collapsed="false" customFormat="false" customHeight="true" hidden="false" ht="12.1" outlineLevel="0" r="58">
      <c r="A58" s="0" t="n">
        <v>57</v>
      </c>
      <c r="B58" s="0" t="s">
        <v>124</v>
      </c>
      <c r="C58" s="16" t="n">
        <v>84</v>
      </c>
      <c r="D58" s="0" t="n">
        <v>7</v>
      </c>
      <c r="E58" s="0" t="n">
        <v>6</v>
      </c>
      <c r="F58" s="0" t="n">
        <v>1</v>
      </c>
      <c r="G58" s="0" t="n">
        <v>84</v>
      </c>
      <c r="H58" s="0" t="n">
        <v>2</v>
      </c>
      <c r="I58" s="0" t="n">
        <v>2</v>
      </c>
    </row>
    <row collapsed="false" customFormat="false" customHeight="true" hidden="false" ht="12.1" outlineLevel="0" r="59">
      <c r="A59" s="0" t="n">
        <v>58</v>
      </c>
      <c r="B59" s="0" t="s">
        <v>125</v>
      </c>
      <c r="C59" s="16" t="n">
        <v>2</v>
      </c>
      <c r="D59" s="0" t="n">
        <v>8</v>
      </c>
      <c r="E59" s="0" t="n">
        <v>6</v>
      </c>
      <c r="F59" s="0" t="n">
        <v>1</v>
      </c>
      <c r="G59" s="0" t="n">
        <v>2</v>
      </c>
      <c r="H59" s="0" t="n">
        <v>3</v>
      </c>
      <c r="I59" s="0" t="n">
        <v>3</v>
      </c>
    </row>
    <row collapsed="false" customFormat="false" customHeight="true" hidden="false" ht="12.1" outlineLevel="0" r="60">
      <c r="A60" s="0" t="n">
        <v>59</v>
      </c>
      <c r="B60" s="0" t="s">
        <v>84</v>
      </c>
      <c r="C60" s="16" t="n">
        <v>110</v>
      </c>
      <c r="D60" s="0" t="n">
        <v>9</v>
      </c>
      <c r="E60" s="0" t="n">
        <v>6</v>
      </c>
      <c r="F60" s="0" t="n">
        <v>1</v>
      </c>
      <c r="G60" s="0" t="n">
        <v>110</v>
      </c>
      <c r="H60" s="0" t="n">
        <v>3</v>
      </c>
      <c r="I60" s="0" t="n">
        <v>3</v>
      </c>
    </row>
    <row collapsed="false" customFormat="false" customHeight="true" hidden="false" ht="12.1" outlineLevel="0" r="61">
      <c r="A61" s="0" t="n">
        <v>60</v>
      </c>
      <c r="B61" s="0" t="s">
        <v>126</v>
      </c>
      <c r="C61" s="16" t="n">
        <v>5</v>
      </c>
      <c r="D61" s="0" t="n">
        <v>10</v>
      </c>
      <c r="E61" s="0" t="n">
        <v>6</v>
      </c>
      <c r="F61" s="0" t="n">
        <v>1</v>
      </c>
      <c r="G61" s="0" t="n">
        <v>5</v>
      </c>
      <c r="H61" s="0" t="n">
        <v>3</v>
      </c>
      <c r="I61" s="0" t="n">
        <v>3</v>
      </c>
    </row>
    <row collapsed="false" customFormat="false" customHeight="true" hidden="false" ht="12.1" outlineLevel="0" r="62">
      <c r="A62" s="0" t="n">
        <v>61</v>
      </c>
      <c r="B62" s="0" t="s">
        <v>127</v>
      </c>
      <c r="C62" s="0" t="n">
        <v>51</v>
      </c>
      <c r="D62" s="0" t="n">
        <v>1</v>
      </c>
      <c r="E62" s="0" t="n">
        <v>7</v>
      </c>
      <c r="F62" s="0" t="n">
        <v>1</v>
      </c>
      <c r="G62" s="0" t="n">
        <v>51</v>
      </c>
      <c r="H62" s="0" t="n">
        <v>1</v>
      </c>
      <c r="I62" s="0" t="n">
        <v>1</v>
      </c>
    </row>
    <row collapsed="false" customFormat="false" customHeight="true" hidden="false" ht="12.1" outlineLevel="0" r="63">
      <c r="A63" s="0" t="n">
        <v>62</v>
      </c>
      <c r="B63" s="0" t="s">
        <v>128</v>
      </c>
      <c r="C63" s="0" t="n">
        <v>24</v>
      </c>
      <c r="D63" s="0" t="n">
        <v>2</v>
      </c>
      <c r="E63" s="0" t="n">
        <v>7</v>
      </c>
      <c r="F63" s="0" t="n">
        <v>1</v>
      </c>
      <c r="G63" s="0" t="n">
        <v>24</v>
      </c>
      <c r="H63" s="0" t="n">
        <v>1</v>
      </c>
      <c r="I63" s="0" t="n">
        <v>1</v>
      </c>
    </row>
    <row collapsed="false" customFormat="false" customHeight="true" hidden="false" ht="12.1" outlineLevel="0" r="64">
      <c r="A64" s="0" t="n">
        <v>63</v>
      </c>
      <c r="B64" s="0" t="s">
        <v>87</v>
      </c>
      <c r="C64" s="0" t="n">
        <v>109</v>
      </c>
      <c r="D64" s="0" t="n">
        <v>3</v>
      </c>
      <c r="E64" s="0" t="n">
        <v>7</v>
      </c>
      <c r="F64" s="0" t="n">
        <v>1</v>
      </c>
      <c r="G64" s="0" t="n">
        <v>109</v>
      </c>
      <c r="H64" s="0" t="n">
        <v>1</v>
      </c>
      <c r="I64" s="0" t="n">
        <v>1</v>
      </c>
    </row>
    <row collapsed="false" customFormat="false" customHeight="true" hidden="false" ht="12.1" outlineLevel="0" r="65">
      <c r="A65" s="0" t="n">
        <v>64</v>
      </c>
      <c r="B65" s="0" t="s">
        <v>129</v>
      </c>
      <c r="C65" s="0" t="n">
        <v>76</v>
      </c>
      <c r="D65" s="0" t="n">
        <v>4</v>
      </c>
      <c r="E65" s="0" t="n">
        <v>7</v>
      </c>
      <c r="F65" s="0" t="n">
        <v>1</v>
      </c>
      <c r="G65" s="0" t="n">
        <v>76</v>
      </c>
      <c r="H65" s="0" t="n">
        <v>2</v>
      </c>
      <c r="I65" s="0" t="n">
        <v>2</v>
      </c>
    </row>
    <row collapsed="false" customFormat="false" customHeight="true" hidden="false" ht="12.1" outlineLevel="0" r="66">
      <c r="A66" s="0" t="n">
        <v>65</v>
      </c>
      <c r="B66" s="0" t="s">
        <v>130</v>
      </c>
      <c r="C66" s="0" t="n">
        <v>32</v>
      </c>
      <c r="D66" s="0" t="n">
        <v>5</v>
      </c>
      <c r="E66" s="0" t="n">
        <v>7</v>
      </c>
      <c r="F66" s="0" t="n">
        <v>1</v>
      </c>
      <c r="G66" s="0" t="n">
        <v>32</v>
      </c>
      <c r="H66" s="0" t="n">
        <v>2</v>
      </c>
      <c r="I66" s="0" t="n">
        <v>2</v>
      </c>
    </row>
    <row collapsed="false" customFormat="false" customHeight="true" hidden="false" ht="12.1" outlineLevel="0" r="67">
      <c r="A67" s="0" t="n">
        <v>66</v>
      </c>
      <c r="B67" s="0" t="s">
        <v>131</v>
      </c>
      <c r="C67" s="0" t="n">
        <v>89</v>
      </c>
      <c r="D67" s="0" t="n">
        <v>6</v>
      </c>
      <c r="E67" s="0" t="n">
        <v>7</v>
      </c>
      <c r="F67" s="0" t="n">
        <v>1</v>
      </c>
      <c r="G67" s="0" t="n">
        <v>89</v>
      </c>
      <c r="H67" s="0" t="n">
        <v>2</v>
      </c>
      <c r="I67" s="0" t="n">
        <v>2</v>
      </c>
    </row>
    <row collapsed="false" customFormat="false" customHeight="true" hidden="false" ht="12.1" outlineLevel="0" r="68">
      <c r="A68" s="0" t="n">
        <v>67</v>
      </c>
      <c r="B68" s="0" t="s">
        <v>132</v>
      </c>
      <c r="C68" s="0" t="n">
        <v>91</v>
      </c>
      <c r="D68" s="0" t="n">
        <v>7</v>
      </c>
      <c r="E68" s="0" t="n">
        <v>7</v>
      </c>
      <c r="F68" s="0" t="n">
        <v>1</v>
      </c>
      <c r="G68" s="0" t="n">
        <v>91</v>
      </c>
      <c r="H68" s="0" t="n">
        <v>2</v>
      </c>
      <c r="I68" s="0" t="n">
        <v>2</v>
      </c>
    </row>
    <row collapsed="false" customFormat="false" customHeight="true" hidden="false" ht="12.1" outlineLevel="0" r="69">
      <c r="A69" s="0" t="n">
        <v>68</v>
      </c>
      <c r="B69" s="0" t="s">
        <v>133</v>
      </c>
      <c r="C69" s="0" t="n">
        <v>100</v>
      </c>
      <c r="D69" s="0" t="n">
        <v>8</v>
      </c>
      <c r="E69" s="0" t="n">
        <v>7</v>
      </c>
      <c r="F69" s="0" t="n">
        <v>1</v>
      </c>
      <c r="G69" s="0" t="n">
        <v>100</v>
      </c>
      <c r="H69" s="0" t="n">
        <v>3</v>
      </c>
      <c r="I69" s="0" t="n">
        <v>3</v>
      </c>
    </row>
    <row collapsed="false" customFormat="false" customHeight="true" hidden="false" ht="12.1" outlineLevel="0" r="70">
      <c r="A70" s="0" t="n">
        <v>69</v>
      </c>
      <c r="B70" s="0" t="s">
        <v>134</v>
      </c>
      <c r="C70" s="0" t="n">
        <v>87</v>
      </c>
      <c r="D70" s="0" t="n">
        <v>9</v>
      </c>
      <c r="E70" s="0" t="n">
        <v>7</v>
      </c>
      <c r="F70" s="0" t="n">
        <v>1</v>
      </c>
      <c r="G70" s="0" t="n">
        <v>87</v>
      </c>
      <c r="H70" s="0" t="n">
        <v>3</v>
      </c>
      <c r="I70" s="0" t="n">
        <v>3</v>
      </c>
    </row>
    <row collapsed="false" customFormat="false" customHeight="true" hidden="false" ht="12.1" outlineLevel="0" r="71">
      <c r="A71" s="0" t="n">
        <v>70</v>
      </c>
      <c r="B71" s="0" t="s">
        <v>135</v>
      </c>
      <c r="C71" s="0" t="n">
        <v>69</v>
      </c>
      <c r="D71" s="0" t="n">
        <v>10</v>
      </c>
      <c r="E71" s="0" t="n">
        <v>7</v>
      </c>
      <c r="F71" s="0" t="n">
        <v>1</v>
      </c>
      <c r="G71" s="0" t="n">
        <v>69</v>
      </c>
      <c r="H71" s="0" t="n">
        <v>3</v>
      </c>
      <c r="I71" s="0" t="n">
        <v>3</v>
      </c>
    </row>
    <row collapsed="false" customFormat="false" customHeight="true" hidden="false" ht="12.1" outlineLevel="0" r="72">
      <c r="A72" s="0" t="n">
        <v>71</v>
      </c>
      <c r="B72" s="0" t="s">
        <v>136</v>
      </c>
      <c r="C72" s="0" t="n">
        <v>18</v>
      </c>
      <c r="D72" s="0" t="n">
        <v>1</v>
      </c>
      <c r="E72" s="0" t="n">
        <v>8</v>
      </c>
      <c r="F72" s="0" t="n">
        <v>1</v>
      </c>
      <c r="G72" s="0" t="n">
        <v>18</v>
      </c>
      <c r="H72" s="0" t="n">
        <v>1</v>
      </c>
      <c r="I72" s="0" t="n">
        <v>1</v>
      </c>
    </row>
    <row collapsed="false" customFormat="false" customHeight="true" hidden="false" ht="12.1" outlineLevel="0" r="73">
      <c r="A73" s="0" t="n">
        <v>72</v>
      </c>
      <c r="B73" s="0" t="s">
        <v>84</v>
      </c>
      <c r="C73" s="0" t="n">
        <v>110</v>
      </c>
      <c r="D73" s="0" t="n">
        <v>2</v>
      </c>
      <c r="E73" s="0" t="n">
        <v>8</v>
      </c>
      <c r="F73" s="0" t="n">
        <v>1</v>
      </c>
      <c r="G73" s="0" t="n">
        <v>110</v>
      </c>
      <c r="H73" s="0" t="n">
        <v>1</v>
      </c>
      <c r="I73" s="0" t="n">
        <v>1</v>
      </c>
    </row>
    <row collapsed="false" customFormat="false" customHeight="true" hidden="false" ht="12.1" outlineLevel="0" r="74">
      <c r="A74" s="0" t="n">
        <v>73</v>
      </c>
      <c r="B74" s="0" t="s">
        <v>137</v>
      </c>
      <c r="C74" s="0" t="n">
        <v>39</v>
      </c>
      <c r="D74" s="0" t="n">
        <v>3</v>
      </c>
      <c r="E74" s="0" t="n">
        <v>8</v>
      </c>
      <c r="F74" s="0" t="n">
        <v>1</v>
      </c>
      <c r="G74" s="0" t="n">
        <v>39</v>
      </c>
      <c r="H74" s="0" t="n">
        <v>1</v>
      </c>
      <c r="I74" s="0" t="n">
        <v>1</v>
      </c>
    </row>
    <row collapsed="false" customFormat="false" customHeight="true" hidden="false" ht="12.1" outlineLevel="0" r="75">
      <c r="A75" s="0" t="n">
        <v>74</v>
      </c>
      <c r="B75" s="0" t="s">
        <v>138</v>
      </c>
      <c r="C75" s="0" t="n">
        <v>31</v>
      </c>
      <c r="D75" s="0" t="n">
        <v>4</v>
      </c>
      <c r="E75" s="0" t="n">
        <v>8</v>
      </c>
      <c r="F75" s="0" t="n">
        <v>1</v>
      </c>
      <c r="G75" s="0" t="n">
        <v>31</v>
      </c>
      <c r="H75" s="0" t="n">
        <v>2</v>
      </c>
      <c r="I75" s="0" t="n">
        <v>2</v>
      </c>
    </row>
    <row collapsed="false" customFormat="false" customHeight="true" hidden="false" ht="12.1" outlineLevel="0" r="76">
      <c r="A76" s="0" t="n">
        <v>75</v>
      </c>
      <c r="B76" s="0" t="s">
        <v>139</v>
      </c>
      <c r="C76" s="0" t="n">
        <v>70</v>
      </c>
      <c r="D76" s="0" t="n">
        <v>5</v>
      </c>
      <c r="E76" s="0" t="n">
        <v>8</v>
      </c>
      <c r="F76" s="0" t="n">
        <v>1</v>
      </c>
      <c r="G76" s="0" t="n">
        <v>70</v>
      </c>
      <c r="H76" s="0" t="n">
        <v>2</v>
      </c>
      <c r="I76" s="0" t="n">
        <v>2</v>
      </c>
    </row>
    <row collapsed="false" customFormat="false" customHeight="true" hidden="false" ht="12.1" outlineLevel="0" r="77">
      <c r="A77" s="0" t="n">
        <v>76</v>
      </c>
      <c r="B77" s="0" t="s">
        <v>140</v>
      </c>
      <c r="C77" s="0" t="n">
        <v>45</v>
      </c>
      <c r="D77" s="0" t="n">
        <v>6</v>
      </c>
      <c r="E77" s="0" t="n">
        <v>8</v>
      </c>
      <c r="F77" s="0" t="n">
        <v>1</v>
      </c>
      <c r="G77" s="0" t="n">
        <v>45</v>
      </c>
      <c r="H77" s="0" t="n">
        <v>2</v>
      </c>
      <c r="I77" s="0" t="n">
        <v>2</v>
      </c>
    </row>
    <row collapsed="false" customFormat="false" customHeight="true" hidden="false" ht="12.1" outlineLevel="0" r="78">
      <c r="A78" s="0" t="n">
        <v>77</v>
      </c>
      <c r="B78" s="0" t="s">
        <v>87</v>
      </c>
      <c r="C78" s="0" t="n">
        <v>109</v>
      </c>
      <c r="D78" s="0" t="n">
        <v>7</v>
      </c>
      <c r="E78" s="0" t="n">
        <v>8</v>
      </c>
      <c r="F78" s="0" t="n">
        <v>1</v>
      </c>
      <c r="G78" s="0" t="n">
        <v>109</v>
      </c>
      <c r="H78" s="0" t="n">
        <v>2</v>
      </c>
      <c r="I78" s="0" t="n">
        <v>2</v>
      </c>
    </row>
    <row collapsed="false" customFormat="false" customHeight="true" hidden="false" ht="12.1" outlineLevel="0" r="79">
      <c r="A79" s="0" t="n">
        <v>78</v>
      </c>
      <c r="B79" s="0" t="s">
        <v>141</v>
      </c>
      <c r="C79" s="0" t="n">
        <v>73</v>
      </c>
      <c r="D79" s="0" t="n">
        <v>8</v>
      </c>
      <c r="E79" s="0" t="n">
        <v>8</v>
      </c>
      <c r="F79" s="0" t="n">
        <v>1</v>
      </c>
      <c r="G79" s="0" t="n">
        <v>73</v>
      </c>
      <c r="H79" s="0" t="n">
        <v>3</v>
      </c>
      <c r="I79" s="0" t="n">
        <v>3</v>
      </c>
    </row>
    <row collapsed="false" customFormat="false" customHeight="true" hidden="false" ht="12.1" outlineLevel="0" r="80">
      <c r="A80" s="0" t="n">
        <v>79</v>
      </c>
      <c r="B80" s="0" t="s">
        <v>142</v>
      </c>
      <c r="C80" s="0" t="n">
        <v>53</v>
      </c>
      <c r="D80" s="0" t="n">
        <v>9</v>
      </c>
      <c r="E80" s="0" t="n">
        <v>8</v>
      </c>
      <c r="F80" s="0" t="n">
        <v>1</v>
      </c>
      <c r="G80" s="0" t="n">
        <v>53</v>
      </c>
      <c r="H80" s="0" t="n">
        <v>3</v>
      </c>
      <c r="I80" s="0" t="n">
        <v>3</v>
      </c>
    </row>
    <row collapsed="false" customFormat="false" customHeight="true" hidden="false" ht="12.1" outlineLevel="0" r="81">
      <c r="A81" s="0" t="n">
        <v>80</v>
      </c>
      <c r="B81" s="0" t="s">
        <v>143</v>
      </c>
      <c r="C81" s="0" t="n">
        <v>42</v>
      </c>
      <c r="D81" s="0" t="n">
        <v>10</v>
      </c>
      <c r="E81" s="0" t="n">
        <v>8</v>
      </c>
      <c r="F81" s="0" t="n">
        <v>1</v>
      </c>
      <c r="G81" s="0" t="n">
        <v>42</v>
      </c>
      <c r="H81" s="0" t="n">
        <v>3</v>
      </c>
      <c r="I81" s="0" t="n">
        <v>3</v>
      </c>
    </row>
    <row collapsed="false" customFormat="false" customHeight="true" hidden="false" ht="12.1" outlineLevel="0" r="82">
      <c r="A82" s="0" t="n">
        <v>81</v>
      </c>
      <c r="B82" s="0" t="s">
        <v>144</v>
      </c>
      <c r="C82" s="0" t="n">
        <v>58</v>
      </c>
      <c r="D82" s="0" t="n">
        <v>1</v>
      </c>
      <c r="E82" s="0" t="n">
        <v>9</v>
      </c>
      <c r="F82" s="0" t="n">
        <v>1</v>
      </c>
      <c r="G82" s="0" t="n">
        <v>58</v>
      </c>
      <c r="H82" s="0" t="n">
        <v>1</v>
      </c>
      <c r="I82" s="0" t="n">
        <v>1</v>
      </c>
    </row>
    <row collapsed="false" customFormat="false" customHeight="true" hidden="false" ht="12.1" outlineLevel="0" r="83">
      <c r="A83" s="0" t="n">
        <v>82</v>
      </c>
      <c r="B83" s="0" t="s">
        <v>145</v>
      </c>
      <c r="C83" s="0" t="n">
        <v>49</v>
      </c>
      <c r="D83" s="0" t="n">
        <v>2</v>
      </c>
      <c r="E83" s="0" t="n">
        <v>9</v>
      </c>
      <c r="F83" s="0" t="n">
        <v>1</v>
      </c>
      <c r="G83" s="0" t="n">
        <v>49</v>
      </c>
      <c r="H83" s="0" t="n">
        <v>1</v>
      </c>
      <c r="I83" s="0" t="n">
        <v>1</v>
      </c>
    </row>
    <row collapsed="false" customFormat="false" customHeight="true" hidden="false" ht="12.1" outlineLevel="0" r="84">
      <c r="A84" s="0" t="n">
        <v>83</v>
      </c>
      <c r="B84" s="0" t="s">
        <v>146</v>
      </c>
      <c r="C84" s="0" t="n">
        <v>96</v>
      </c>
      <c r="D84" s="0" t="n">
        <v>3</v>
      </c>
      <c r="E84" s="0" t="n">
        <v>9</v>
      </c>
      <c r="F84" s="0" t="n">
        <v>1</v>
      </c>
      <c r="G84" s="0" t="n">
        <v>96</v>
      </c>
      <c r="H84" s="0" t="n">
        <v>1</v>
      </c>
      <c r="I84" s="0" t="n">
        <v>1</v>
      </c>
    </row>
    <row collapsed="false" customFormat="false" customHeight="true" hidden="false" ht="12.1" outlineLevel="0" r="85">
      <c r="A85" s="0" t="n">
        <v>84</v>
      </c>
      <c r="B85" s="0" t="s">
        <v>147</v>
      </c>
      <c r="C85" s="0" t="n">
        <v>97</v>
      </c>
      <c r="D85" s="0" t="n">
        <v>4</v>
      </c>
      <c r="E85" s="0" t="n">
        <v>9</v>
      </c>
      <c r="F85" s="0" t="n">
        <v>1</v>
      </c>
      <c r="G85" s="0" t="n">
        <v>97</v>
      </c>
      <c r="H85" s="0" t="n">
        <v>2</v>
      </c>
      <c r="I85" s="0" t="n">
        <v>2</v>
      </c>
    </row>
    <row collapsed="false" customFormat="false" customHeight="true" hidden="false" ht="12.1" outlineLevel="0" r="86">
      <c r="A86" s="0" t="n">
        <v>85</v>
      </c>
      <c r="B86" s="0" t="s">
        <v>148</v>
      </c>
      <c r="C86" s="0" t="n">
        <v>29</v>
      </c>
      <c r="D86" s="0" t="n">
        <v>5</v>
      </c>
      <c r="E86" s="0" t="n">
        <v>9</v>
      </c>
      <c r="F86" s="0" t="n">
        <v>1</v>
      </c>
      <c r="G86" s="0" t="n">
        <v>29</v>
      </c>
      <c r="H86" s="0" t="n">
        <v>2</v>
      </c>
      <c r="I86" s="0" t="n">
        <v>2</v>
      </c>
    </row>
    <row collapsed="false" customFormat="false" customHeight="true" hidden="false" ht="12.1" outlineLevel="0" r="87">
      <c r="A87" s="0" t="n">
        <v>86</v>
      </c>
      <c r="B87" s="0" t="s">
        <v>149</v>
      </c>
      <c r="C87" s="0" t="n">
        <v>14</v>
      </c>
      <c r="D87" s="0" t="n">
        <v>6</v>
      </c>
      <c r="E87" s="0" t="n">
        <v>9</v>
      </c>
      <c r="F87" s="0" t="n">
        <v>1</v>
      </c>
      <c r="G87" s="0" t="n">
        <v>14</v>
      </c>
      <c r="H87" s="0" t="n">
        <v>2</v>
      </c>
      <c r="I87" s="0" t="n">
        <v>2</v>
      </c>
    </row>
    <row collapsed="false" customFormat="false" customHeight="true" hidden="false" ht="12.1" outlineLevel="0" r="88">
      <c r="A88" s="0" t="n">
        <v>87</v>
      </c>
      <c r="B88" s="0" t="s">
        <v>150</v>
      </c>
      <c r="C88" s="0" t="n">
        <v>71</v>
      </c>
      <c r="D88" s="0" t="n">
        <v>7</v>
      </c>
      <c r="E88" s="0" t="n">
        <v>9</v>
      </c>
      <c r="F88" s="0" t="n">
        <v>1</v>
      </c>
      <c r="G88" s="0" t="n">
        <v>71</v>
      </c>
      <c r="H88" s="0" t="n">
        <v>2</v>
      </c>
      <c r="I88" s="0" t="n">
        <v>2</v>
      </c>
    </row>
    <row collapsed="false" customFormat="false" customHeight="true" hidden="false" ht="12.1" outlineLevel="0" r="89">
      <c r="A89" s="0" t="n">
        <v>88</v>
      </c>
      <c r="B89" s="0" t="s">
        <v>151</v>
      </c>
      <c r="C89" s="0" t="n">
        <v>11</v>
      </c>
      <c r="D89" s="0" t="n">
        <v>8</v>
      </c>
      <c r="E89" s="0" t="n">
        <v>9</v>
      </c>
      <c r="F89" s="0" t="n">
        <v>1</v>
      </c>
      <c r="G89" s="0" t="n">
        <v>11</v>
      </c>
      <c r="H89" s="0" t="n">
        <v>3</v>
      </c>
      <c r="I89" s="0" t="n">
        <v>3</v>
      </c>
    </row>
    <row collapsed="false" customFormat="false" customHeight="true" hidden="false" ht="12.1" outlineLevel="0" r="90">
      <c r="A90" s="0" t="n">
        <v>89</v>
      </c>
      <c r="B90" s="0" t="s">
        <v>152</v>
      </c>
      <c r="C90" s="0" t="n">
        <v>66</v>
      </c>
      <c r="D90" s="0" t="n">
        <v>9</v>
      </c>
      <c r="E90" s="0" t="n">
        <v>9</v>
      </c>
      <c r="F90" s="0" t="n">
        <v>1</v>
      </c>
      <c r="G90" s="0" t="n">
        <v>66</v>
      </c>
      <c r="H90" s="0" t="n">
        <v>3</v>
      </c>
      <c r="I90" s="0" t="n">
        <v>3</v>
      </c>
    </row>
    <row collapsed="false" customFormat="false" customHeight="true" hidden="false" ht="12.1" outlineLevel="0" r="91">
      <c r="A91" s="0" t="n">
        <v>90</v>
      </c>
      <c r="B91" s="0" t="s">
        <v>153</v>
      </c>
      <c r="C91" s="0" t="n">
        <v>79</v>
      </c>
      <c r="D91" s="0" t="n">
        <v>10</v>
      </c>
      <c r="E91" s="0" t="n">
        <v>9</v>
      </c>
      <c r="F91" s="0" t="n">
        <v>1</v>
      </c>
      <c r="G91" s="0" t="n">
        <v>79</v>
      </c>
      <c r="H91" s="0" t="n">
        <v>3</v>
      </c>
      <c r="I91" s="0" t="n">
        <v>3</v>
      </c>
    </row>
    <row collapsed="false" customFormat="false" customHeight="true" hidden="false" ht="12.1" outlineLevel="0" r="92">
      <c r="A92" s="0" t="n">
        <v>91</v>
      </c>
      <c r="B92" s="0" t="s">
        <v>154</v>
      </c>
      <c r="C92" s="0" t="n">
        <v>101</v>
      </c>
      <c r="D92" s="0" t="n">
        <v>1</v>
      </c>
      <c r="E92" s="0" t="n">
        <v>10</v>
      </c>
      <c r="F92" s="0" t="n">
        <v>1</v>
      </c>
      <c r="G92" s="0" t="n">
        <v>101</v>
      </c>
      <c r="H92" s="0" t="n">
        <v>1</v>
      </c>
      <c r="I92" s="0" t="n">
        <v>1</v>
      </c>
    </row>
    <row collapsed="false" customFormat="false" customHeight="true" hidden="false" ht="12.1" outlineLevel="0" r="93">
      <c r="A93" s="0" t="n">
        <v>92</v>
      </c>
      <c r="B93" s="0" t="s">
        <v>84</v>
      </c>
      <c r="C93" s="0" t="n">
        <v>110</v>
      </c>
      <c r="D93" s="0" t="n">
        <v>2</v>
      </c>
      <c r="E93" s="0" t="n">
        <v>10</v>
      </c>
      <c r="F93" s="0" t="n">
        <v>1</v>
      </c>
      <c r="G93" s="0" t="n">
        <v>110</v>
      </c>
      <c r="H93" s="0" t="n">
        <v>1</v>
      </c>
      <c r="I93" s="0" t="n">
        <v>1</v>
      </c>
    </row>
    <row collapsed="false" customFormat="false" customHeight="true" hidden="false" ht="12.1" outlineLevel="0" r="94">
      <c r="A94" s="0" t="n">
        <v>93</v>
      </c>
      <c r="B94" s="0" t="s">
        <v>155</v>
      </c>
      <c r="C94" s="0" t="n">
        <v>63</v>
      </c>
      <c r="D94" s="0" t="n">
        <v>3</v>
      </c>
      <c r="E94" s="0" t="n">
        <v>10</v>
      </c>
      <c r="F94" s="0" t="n">
        <v>1</v>
      </c>
      <c r="G94" s="0" t="n">
        <v>63</v>
      </c>
      <c r="H94" s="0" t="n">
        <v>1</v>
      </c>
      <c r="I94" s="0" t="n">
        <v>1</v>
      </c>
    </row>
    <row collapsed="false" customFormat="false" customHeight="true" hidden="false" ht="12.1" outlineLevel="0" r="95">
      <c r="A95" s="0" t="n">
        <v>94</v>
      </c>
      <c r="B95" s="0" t="s">
        <v>156</v>
      </c>
      <c r="C95" s="0" t="n">
        <v>90</v>
      </c>
      <c r="D95" s="0" t="n">
        <v>4</v>
      </c>
      <c r="E95" s="0" t="n">
        <v>10</v>
      </c>
      <c r="F95" s="0" t="n">
        <v>1</v>
      </c>
      <c r="G95" s="0" t="n">
        <v>90</v>
      </c>
      <c r="H95" s="0" t="n">
        <v>2</v>
      </c>
      <c r="I95" s="0" t="n">
        <v>2</v>
      </c>
    </row>
    <row collapsed="false" customFormat="false" customHeight="true" hidden="false" ht="12.1" outlineLevel="0" r="96">
      <c r="A96" s="0" t="n">
        <v>95</v>
      </c>
      <c r="B96" s="0" t="s">
        <v>157</v>
      </c>
      <c r="C96" s="0" t="n">
        <v>60</v>
      </c>
      <c r="D96" s="0" t="n">
        <v>5</v>
      </c>
      <c r="E96" s="0" t="n">
        <v>10</v>
      </c>
      <c r="F96" s="0" t="n">
        <v>1</v>
      </c>
      <c r="G96" s="0" t="n">
        <v>60</v>
      </c>
      <c r="H96" s="0" t="n">
        <v>2</v>
      </c>
      <c r="I96" s="0" t="n">
        <v>2</v>
      </c>
    </row>
    <row collapsed="false" customFormat="false" customHeight="true" hidden="false" ht="12.1" outlineLevel="0" r="97">
      <c r="A97" s="0" t="n">
        <v>96</v>
      </c>
      <c r="B97" s="0" t="s">
        <v>158</v>
      </c>
      <c r="C97" s="0" t="n">
        <v>92</v>
      </c>
      <c r="D97" s="0" t="n">
        <v>6</v>
      </c>
      <c r="E97" s="0" t="n">
        <v>10</v>
      </c>
      <c r="F97" s="0" t="n">
        <v>1</v>
      </c>
      <c r="G97" s="0" t="n">
        <v>92</v>
      </c>
      <c r="H97" s="0" t="n">
        <v>2</v>
      </c>
      <c r="I97" s="0" t="n">
        <v>2</v>
      </c>
    </row>
    <row collapsed="false" customFormat="false" customHeight="true" hidden="false" ht="12.1" outlineLevel="0" r="98">
      <c r="A98" s="0" t="n">
        <v>97</v>
      </c>
      <c r="B98" s="0" t="s">
        <v>159</v>
      </c>
      <c r="C98" s="0" t="n">
        <v>6</v>
      </c>
      <c r="D98" s="0" t="n">
        <v>7</v>
      </c>
      <c r="E98" s="0" t="n">
        <v>10</v>
      </c>
      <c r="F98" s="0" t="n">
        <v>1</v>
      </c>
      <c r="G98" s="0" t="n">
        <v>6</v>
      </c>
      <c r="H98" s="0" t="n">
        <v>2</v>
      </c>
      <c r="I98" s="0" t="n">
        <v>2</v>
      </c>
    </row>
    <row collapsed="false" customFormat="false" customHeight="true" hidden="false" ht="12.1" outlineLevel="0" r="99">
      <c r="A99" s="0" t="n">
        <v>98</v>
      </c>
      <c r="B99" s="0" t="s">
        <v>87</v>
      </c>
      <c r="C99" s="0" t="n">
        <v>109</v>
      </c>
      <c r="D99" s="0" t="n">
        <v>8</v>
      </c>
      <c r="E99" s="0" t="n">
        <v>10</v>
      </c>
      <c r="F99" s="0" t="n">
        <v>1</v>
      </c>
      <c r="G99" s="0" t="n">
        <v>109</v>
      </c>
      <c r="H99" s="0" t="n">
        <v>3</v>
      </c>
      <c r="I99" s="0" t="n">
        <v>3</v>
      </c>
    </row>
    <row collapsed="false" customFormat="false" customHeight="true" hidden="false" ht="12.1" outlineLevel="0" r="100">
      <c r="A100" s="0" t="n">
        <v>99</v>
      </c>
      <c r="B100" s="0" t="s">
        <v>160</v>
      </c>
      <c r="C100" s="0" t="n">
        <v>65</v>
      </c>
      <c r="D100" s="0" t="n">
        <v>9</v>
      </c>
      <c r="E100" s="0" t="n">
        <v>10</v>
      </c>
      <c r="F100" s="0" t="n">
        <v>1</v>
      </c>
      <c r="G100" s="0" t="n">
        <v>65</v>
      </c>
      <c r="H100" s="0" t="n">
        <v>3</v>
      </c>
      <c r="I100" s="0" t="n">
        <v>3</v>
      </c>
    </row>
    <row collapsed="false" customFormat="false" customHeight="true" hidden="false" ht="12.1" outlineLevel="0" r="101">
      <c r="A101" s="0" t="n">
        <v>100</v>
      </c>
      <c r="B101" s="0" t="s">
        <v>161</v>
      </c>
      <c r="C101" s="0" t="n">
        <v>57</v>
      </c>
      <c r="D101" s="0" t="n">
        <v>10</v>
      </c>
      <c r="E101" s="0" t="n">
        <v>10</v>
      </c>
      <c r="F101" s="0" t="n">
        <v>1</v>
      </c>
      <c r="G101" s="0" t="n">
        <v>57</v>
      </c>
      <c r="H101" s="0" t="n">
        <v>3</v>
      </c>
      <c r="I101" s="0" t="n">
        <v>3</v>
      </c>
    </row>
    <row collapsed="false" customFormat="false" customHeight="true" hidden="false" ht="12.1" outlineLevel="0" r="102">
      <c r="A102" s="0" t="n">
        <v>101</v>
      </c>
      <c r="B102" s="0" t="s">
        <v>162</v>
      </c>
      <c r="C102" s="0" t="n">
        <v>25</v>
      </c>
      <c r="D102" s="0" t="n">
        <v>1</v>
      </c>
      <c r="E102" s="0" t="n">
        <v>11</v>
      </c>
      <c r="F102" s="0" t="n">
        <v>1</v>
      </c>
      <c r="G102" s="0" t="n">
        <v>25</v>
      </c>
      <c r="H102" s="0" t="n">
        <v>1</v>
      </c>
      <c r="I102" s="0" t="n">
        <v>1</v>
      </c>
    </row>
    <row collapsed="false" customFormat="false" customHeight="true" hidden="false" ht="12.1" outlineLevel="0" r="103">
      <c r="A103" s="0" t="n">
        <v>102</v>
      </c>
      <c r="B103" s="0" t="s">
        <v>87</v>
      </c>
      <c r="C103" s="0" t="n">
        <v>109</v>
      </c>
      <c r="D103" s="0" t="n">
        <v>2</v>
      </c>
      <c r="E103" s="0" t="n">
        <v>11</v>
      </c>
      <c r="F103" s="0" t="n">
        <v>1</v>
      </c>
      <c r="G103" s="0" t="n">
        <v>109</v>
      </c>
      <c r="H103" s="0" t="n">
        <v>1</v>
      </c>
      <c r="I103" s="0" t="n">
        <v>1</v>
      </c>
    </row>
    <row collapsed="false" customFormat="false" customHeight="true" hidden="false" ht="12.1" outlineLevel="0" r="104">
      <c r="A104" s="0" t="n">
        <v>103</v>
      </c>
      <c r="B104" s="0" t="s">
        <v>163</v>
      </c>
      <c r="C104" s="0" t="n">
        <v>59</v>
      </c>
      <c r="D104" s="0" t="n">
        <v>3</v>
      </c>
      <c r="E104" s="0" t="n">
        <v>11</v>
      </c>
      <c r="F104" s="0" t="n">
        <v>1</v>
      </c>
      <c r="G104" s="0" t="n">
        <v>59</v>
      </c>
      <c r="H104" s="0" t="n">
        <v>1</v>
      </c>
      <c r="I104" s="0" t="n">
        <v>1</v>
      </c>
    </row>
    <row collapsed="false" customFormat="false" customHeight="true" hidden="false" ht="12.1" outlineLevel="0" r="105">
      <c r="A105" s="0" t="n">
        <v>104</v>
      </c>
      <c r="B105" s="0" t="s">
        <v>164</v>
      </c>
      <c r="C105" s="0" t="n">
        <v>48</v>
      </c>
      <c r="D105" s="0" t="n">
        <v>4</v>
      </c>
      <c r="E105" s="0" t="n">
        <v>11</v>
      </c>
      <c r="F105" s="0" t="n">
        <v>1</v>
      </c>
      <c r="G105" s="0" t="n">
        <v>48</v>
      </c>
      <c r="H105" s="0" t="n">
        <v>2</v>
      </c>
      <c r="I105" s="0" t="n">
        <v>2</v>
      </c>
    </row>
    <row collapsed="false" customFormat="false" customHeight="true" hidden="false" ht="12.1" outlineLevel="0" r="106">
      <c r="A106" s="0" t="n">
        <v>105</v>
      </c>
      <c r="B106" s="0" t="s">
        <v>165</v>
      </c>
      <c r="C106" s="0" t="n">
        <v>102</v>
      </c>
      <c r="D106" s="0" t="n">
        <v>5</v>
      </c>
      <c r="E106" s="0" t="n">
        <v>11</v>
      </c>
      <c r="F106" s="0" t="n">
        <v>1</v>
      </c>
      <c r="G106" s="0" t="n">
        <v>102</v>
      </c>
      <c r="H106" s="0" t="n">
        <v>2</v>
      </c>
      <c r="I106" s="0" t="n">
        <v>2</v>
      </c>
    </row>
    <row collapsed="false" customFormat="false" customHeight="true" hidden="false" ht="12.1" outlineLevel="0" r="107">
      <c r="A107" s="0" t="n">
        <v>106</v>
      </c>
      <c r="B107" s="0" t="s">
        <v>166</v>
      </c>
      <c r="C107" s="0" t="n">
        <v>10</v>
      </c>
      <c r="D107" s="0" t="n">
        <v>6</v>
      </c>
      <c r="E107" s="0" t="n">
        <v>11</v>
      </c>
      <c r="F107" s="0" t="n">
        <v>1</v>
      </c>
      <c r="G107" s="0" t="n">
        <v>10</v>
      </c>
      <c r="H107" s="0" t="n">
        <v>2</v>
      </c>
      <c r="I107" s="0" t="n">
        <v>2</v>
      </c>
    </row>
    <row collapsed="false" customFormat="false" customHeight="true" hidden="false" ht="12.1" outlineLevel="0" r="108">
      <c r="A108" s="0" t="n">
        <v>107</v>
      </c>
      <c r="B108" s="0" t="s">
        <v>167</v>
      </c>
      <c r="C108" s="0" t="n">
        <v>28</v>
      </c>
      <c r="D108" s="0" t="n">
        <v>7</v>
      </c>
      <c r="E108" s="0" t="n">
        <v>11</v>
      </c>
      <c r="F108" s="0" t="n">
        <v>1</v>
      </c>
      <c r="G108" s="0" t="n">
        <v>28</v>
      </c>
      <c r="H108" s="0" t="n">
        <v>2</v>
      </c>
      <c r="I108" s="0" t="n">
        <v>2</v>
      </c>
    </row>
    <row collapsed="false" customFormat="false" customHeight="true" hidden="false" ht="12.1" outlineLevel="0" r="109">
      <c r="A109" s="0" t="n">
        <v>108</v>
      </c>
      <c r="B109" s="0" t="s">
        <v>168</v>
      </c>
      <c r="C109" s="0" t="n">
        <v>12</v>
      </c>
      <c r="D109" s="0" t="n">
        <v>8</v>
      </c>
      <c r="E109" s="0" t="n">
        <v>11</v>
      </c>
      <c r="F109" s="0" t="n">
        <v>1</v>
      </c>
      <c r="G109" s="0" t="n">
        <v>12</v>
      </c>
      <c r="H109" s="0" t="n">
        <v>3</v>
      </c>
      <c r="I109" s="0" t="n">
        <v>3</v>
      </c>
    </row>
    <row collapsed="false" customFormat="false" customHeight="true" hidden="false" ht="12.1" outlineLevel="0" r="110">
      <c r="A110" s="0" t="n">
        <v>109</v>
      </c>
      <c r="B110" s="0" t="s">
        <v>169</v>
      </c>
      <c r="C110" s="0" t="n">
        <v>68</v>
      </c>
      <c r="D110" s="0" t="n">
        <v>9</v>
      </c>
      <c r="E110" s="0" t="n">
        <v>11</v>
      </c>
      <c r="F110" s="0" t="n">
        <v>1</v>
      </c>
      <c r="G110" s="0" t="n">
        <v>68</v>
      </c>
      <c r="H110" s="0" t="n">
        <v>3</v>
      </c>
      <c r="I110" s="0" t="n">
        <v>3</v>
      </c>
    </row>
    <row collapsed="false" customFormat="false" customHeight="true" hidden="false" ht="12.1" outlineLevel="0" r="111">
      <c r="A111" s="0" t="n">
        <v>110</v>
      </c>
      <c r="B111" s="0" t="s">
        <v>170</v>
      </c>
      <c r="C111" s="0" t="n">
        <v>88</v>
      </c>
      <c r="D111" s="0" t="n">
        <v>10</v>
      </c>
      <c r="E111" s="0" t="n">
        <v>11</v>
      </c>
      <c r="F111" s="0" t="n">
        <v>1</v>
      </c>
      <c r="G111" s="0" t="n">
        <v>88</v>
      </c>
      <c r="H111" s="0" t="n">
        <v>3</v>
      </c>
      <c r="I111" s="0" t="n">
        <v>3</v>
      </c>
    </row>
    <row collapsed="false" customFormat="false" customHeight="true" hidden="false" ht="12.1" outlineLevel="0" r="112">
      <c r="A112" s="0" t="n">
        <v>111</v>
      </c>
      <c r="B112" s="0" t="s">
        <v>171</v>
      </c>
      <c r="C112" s="0" t="n">
        <v>43</v>
      </c>
      <c r="D112" s="0" t="n">
        <v>1</v>
      </c>
      <c r="E112" s="0" t="n">
        <v>12</v>
      </c>
      <c r="F112" s="0" t="n">
        <v>1</v>
      </c>
      <c r="G112" s="0" t="n">
        <v>43</v>
      </c>
      <c r="H112" s="0" t="n">
        <v>1</v>
      </c>
      <c r="I112" s="0" t="n">
        <v>1</v>
      </c>
    </row>
    <row collapsed="false" customFormat="false" customHeight="true" hidden="false" ht="12.1" outlineLevel="0" r="113">
      <c r="A113" s="0" t="n">
        <v>112</v>
      </c>
      <c r="B113" s="0" t="s">
        <v>172</v>
      </c>
      <c r="C113" s="0" t="n">
        <v>44</v>
      </c>
      <c r="D113" s="0" t="n">
        <v>2</v>
      </c>
      <c r="E113" s="0" t="n">
        <v>12</v>
      </c>
      <c r="F113" s="0" t="n">
        <v>1</v>
      </c>
      <c r="G113" s="0" t="n">
        <v>44</v>
      </c>
      <c r="H113" s="0" t="n">
        <v>1</v>
      </c>
      <c r="I113" s="0" t="n">
        <v>1</v>
      </c>
    </row>
    <row collapsed="false" customFormat="false" customHeight="true" hidden="false" ht="12.1" outlineLevel="0" r="114">
      <c r="A114" s="0" t="n">
        <v>113</v>
      </c>
      <c r="B114" s="0" t="s">
        <v>173</v>
      </c>
      <c r="C114" s="0" t="n">
        <v>83</v>
      </c>
      <c r="D114" s="0" t="n">
        <v>3</v>
      </c>
      <c r="E114" s="0" t="n">
        <v>12</v>
      </c>
      <c r="F114" s="0" t="n">
        <v>1</v>
      </c>
      <c r="G114" s="0" t="n">
        <v>83</v>
      </c>
      <c r="H114" s="0" t="n">
        <v>1</v>
      </c>
      <c r="I114" s="0" t="n">
        <v>1</v>
      </c>
    </row>
    <row collapsed="false" customFormat="false" customHeight="true" hidden="false" ht="12.1" outlineLevel="0" r="115">
      <c r="A115" s="0" t="n">
        <v>114</v>
      </c>
      <c r="B115" s="0" t="s">
        <v>174</v>
      </c>
      <c r="C115" s="0" t="n">
        <v>54</v>
      </c>
      <c r="D115" s="0" t="n">
        <v>4</v>
      </c>
      <c r="E115" s="0" t="n">
        <v>12</v>
      </c>
      <c r="F115" s="0" t="n">
        <v>1</v>
      </c>
      <c r="G115" s="0" t="n">
        <v>54</v>
      </c>
      <c r="H115" s="0" t="n">
        <v>2</v>
      </c>
      <c r="I115" s="0" t="n">
        <v>2</v>
      </c>
    </row>
    <row collapsed="false" customFormat="false" customHeight="true" hidden="false" ht="12.1" outlineLevel="0" r="116">
      <c r="A116" s="0" t="n">
        <v>115</v>
      </c>
      <c r="B116" s="0" t="s">
        <v>175</v>
      </c>
      <c r="C116" s="0" t="n">
        <v>74</v>
      </c>
      <c r="D116" s="0" t="n">
        <v>5</v>
      </c>
      <c r="E116" s="0" t="n">
        <v>12</v>
      </c>
      <c r="F116" s="0" t="n">
        <v>1</v>
      </c>
      <c r="G116" s="0" t="n">
        <v>74</v>
      </c>
      <c r="H116" s="0" t="n">
        <v>2</v>
      </c>
      <c r="I116" s="0" t="n">
        <v>2</v>
      </c>
    </row>
    <row collapsed="false" customFormat="false" customHeight="true" hidden="false" ht="12.1" outlineLevel="0" r="117">
      <c r="A117" s="0" t="n">
        <v>116</v>
      </c>
      <c r="B117" s="0" t="s">
        <v>176</v>
      </c>
      <c r="C117" s="0" t="n">
        <v>62</v>
      </c>
      <c r="D117" s="0" t="n">
        <v>6</v>
      </c>
      <c r="E117" s="0" t="n">
        <v>12</v>
      </c>
      <c r="F117" s="0" t="n">
        <v>1</v>
      </c>
      <c r="G117" s="0" t="n">
        <v>62</v>
      </c>
      <c r="H117" s="0" t="n">
        <v>2</v>
      </c>
      <c r="I117" s="0" t="n">
        <v>2</v>
      </c>
    </row>
    <row collapsed="false" customFormat="false" customHeight="true" hidden="false" ht="12.1" outlineLevel="0" r="118">
      <c r="A118" s="0" t="n">
        <v>117</v>
      </c>
      <c r="B118" s="0" t="s">
        <v>177</v>
      </c>
      <c r="C118" s="0" t="n">
        <v>85</v>
      </c>
      <c r="D118" s="0" t="n">
        <v>7</v>
      </c>
      <c r="E118" s="0" t="n">
        <v>12</v>
      </c>
      <c r="F118" s="0" t="n">
        <v>1</v>
      </c>
      <c r="G118" s="0" t="n">
        <v>85</v>
      </c>
      <c r="H118" s="0" t="n">
        <v>2</v>
      </c>
      <c r="I118" s="0" t="n">
        <v>2</v>
      </c>
    </row>
    <row collapsed="false" customFormat="false" customHeight="true" hidden="false" ht="12.1" outlineLevel="0" r="119">
      <c r="A119" s="0" t="n">
        <v>118</v>
      </c>
      <c r="B119" s="0" t="s">
        <v>84</v>
      </c>
      <c r="C119" s="0" t="n">
        <v>110</v>
      </c>
      <c r="D119" s="0" t="n">
        <v>8</v>
      </c>
      <c r="E119" s="0" t="n">
        <v>12</v>
      </c>
      <c r="F119" s="0" t="n">
        <v>1</v>
      </c>
      <c r="G119" s="0" t="n">
        <v>110</v>
      </c>
      <c r="H119" s="0" t="n">
        <v>3</v>
      </c>
      <c r="I119" s="0" t="n">
        <v>3</v>
      </c>
    </row>
    <row collapsed="false" customFormat="false" customHeight="true" hidden="false" ht="12.1" outlineLevel="0" r="120">
      <c r="A120" s="0" t="n">
        <v>119</v>
      </c>
      <c r="B120" s="0" t="s">
        <v>178</v>
      </c>
      <c r="C120" s="0" t="n">
        <v>103</v>
      </c>
      <c r="D120" s="0" t="n">
        <v>9</v>
      </c>
      <c r="E120" s="0" t="n">
        <v>12</v>
      </c>
      <c r="F120" s="0" t="n">
        <v>1</v>
      </c>
      <c r="G120" s="0" t="n">
        <v>103</v>
      </c>
      <c r="H120" s="0" t="n">
        <v>3</v>
      </c>
      <c r="I120" s="0" t="n">
        <v>3</v>
      </c>
    </row>
    <row collapsed="false" customFormat="false" customHeight="true" hidden="false" ht="12.1" outlineLevel="0" r="121">
      <c r="A121" s="0" t="n">
        <v>120</v>
      </c>
      <c r="B121" s="0" t="s">
        <v>179</v>
      </c>
      <c r="C121" s="0" t="n">
        <v>19</v>
      </c>
      <c r="D121" s="0" t="n">
        <v>10</v>
      </c>
      <c r="E121" s="0" t="n">
        <v>12</v>
      </c>
      <c r="F121" s="0" t="n">
        <v>1</v>
      </c>
      <c r="G121" s="0" t="n">
        <v>19</v>
      </c>
      <c r="H121" s="0" t="n">
        <v>3</v>
      </c>
      <c r="I121" s="0" t="n">
        <v>3</v>
      </c>
    </row>
    <row collapsed="false" customFormat="false" customHeight="true" hidden="false" ht="12.1" outlineLevel="0" r="122">
      <c r="A122" s="0" t="n">
        <v>121</v>
      </c>
      <c r="B122" s="0" t="s">
        <v>111</v>
      </c>
      <c r="C122" s="0" t="n">
        <v>47</v>
      </c>
      <c r="D122" s="0" t="n">
        <v>1</v>
      </c>
      <c r="E122" s="0" t="n">
        <v>13</v>
      </c>
      <c r="F122" s="0" t="n">
        <v>2</v>
      </c>
      <c r="G122" s="0" t="n">
        <v>47</v>
      </c>
      <c r="H122" s="0" t="n">
        <v>1</v>
      </c>
      <c r="I122" s="0" t="n">
        <v>4</v>
      </c>
    </row>
    <row collapsed="false" customFormat="false" customHeight="true" hidden="false" ht="12.1" outlineLevel="0" r="123">
      <c r="A123" s="0" t="n">
        <v>122</v>
      </c>
      <c r="B123" s="0" t="s">
        <v>137</v>
      </c>
      <c r="C123" s="0" t="n">
        <v>39</v>
      </c>
      <c r="D123" s="0" t="n">
        <v>2</v>
      </c>
      <c r="E123" s="0" t="n">
        <v>13</v>
      </c>
      <c r="F123" s="0" t="n">
        <v>2</v>
      </c>
      <c r="G123" s="0" t="n">
        <v>39</v>
      </c>
      <c r="H123" s="0" t="n">
        <v>1</v>
      </c>
      <c r="I123" s="0" t="n">
        <v>4</v>
      </c>
    </row>
    <row collapsed="false" customFormat="false" customHeight="true" hidden="false" ht="12.1" outlineLevel="0" r="124">
      <c r="A124" s="0" t="n">
        <v>123</v>
      </c>
      <c r="B124" s="0" t="s">
        <v>174</v>
      </c>
      <c r="C124" s="0" t="n">
        <v>54</v>
      </c>
      <c r="D124" s="0" t="n">
        <v>3</v>
      </c>
      <c r="E124" s="0" t="n">
        <v>13</v>
      </c>
      <c r="F124" s="0" t="n">
        <v>2</v>
      </c>
      <c r="G124" s="0" t="n">
        <v>54</v>
      </c>
      <c r="H124" s="0" t="n">
        <v>1</v>
      </c>
      <c r="I124" s="0" t="n">
        <v>4</v>
      </c>
    </row>
    <row collapsed="false" customFormat="false" customHeight="true" hidden="false" ht="12.1" outlineLevel="0" r="125">
      <c r="A125" s="0" t="n">
        <v>124</v>
      </c>
      <c r="B125" s="0" t="s">
        <v>130</v>
      </c>
      <c r="C125" s="0" t="n">
        <v>32</v>
      </c>
      <c r="D125" s="0" t="n">
        <v>4</v>
      </c>
      <c r="E125" s="0" t="n">
        <v>13</v>
      </c>
      <c r="F125" s="0" t="n">
        <v>2</v>
      </c>
      <c r="G125" s="0" t="n">
        <v>32</v>
      </c>
      <c r="H125" s="0" t="n">
        <v>2</v>
      </c>
      <c r="I125" s="0" t="n">
        <v>5</v>
      </c>
    </row>
    <row collapsed="false" customFormat="false" customHeight="true" hidden="false" ht="12.1" outlineLevel="0" r="126">
      <c r="A126" s="0" t="n">
        <v>125</v>
      </c>
      <c r="B126" s="0" t="s">
        <v>166</v>
      </c>
      <c r="C126" s="0" t="n">
        <v>10</v>
      </c>
      <c r="D126" s="0" t="n">
        <v>5</v>
      </c>
      <c r="E126" s="0" t="n">
        <v>13</v>
      </c>
      <c r="F126" s="0" t="n">
        <v>2</v>
      </c>
      <c r="G126" s="0" t="n">
        <v>10</v>
      </c>
      <c r="H126" s="0" t="n">
        <v>2</v>
      </c>
      <c r="I126" s="0" t="n">
        <v>5</v>
      </c>
    </row>
    <row collapsed="false" customFormat="false" customHeight="true" hidden="false" ht="12.1" outlineLevel="0" r="127">
      <c r="A127" s="0" t="n">
        <v>126</v>
      </c>
      <c r="B127" s="0" t="s">
        <v>96</v>
      </c>
      <c r="C127" s="0" t="n">
        <v>3</v>
      </c>
      <c r="D127" s="0" t="n">
        <v>6</v>
      </c>
      <c r="E127" s="0" t="n">
        <v>13</v>
      </c>
      <c r="F127" s="0" t="n">
        <v>2</v>
      </c>
      <c r="G127" s="0" t="n">
        <v>3</v>
      </c>
      <c r="H127" s="0" t="n">
        <v>2</v>
      </c>
      <c r="I127" s="0" t="n">
        <v>5</v>
      </c>
    </row>
    <row collapsed="false" customFormat="false" customHeight="true" hidden="false" ht="12.1" outlineLevel="0" r="128">
      <c r="A128" s="0" t="n">
        <v>127</v>
      </c>
      <c r="B128" s="0" t="s">
        <v>87</v>
      </c>
      <c r="C128" s="0" t="n">
        <v>109</v>
      </c>
      <c r="D128" s="0" t="n">
        <v>7</v>
      </c>
      <c r="E128" s="0" t="n">
        <v>13</v>
      </c>
      <c r="F128" s="0" t="n">
        <v>2</v>
      </c>
      <c r="G128" s="0" t="n">
        <v>109</v>
      </c>
      <c r="H128" s="0" t="n">
        <v>2</v>
      </c>
      <c r="I128" s="0" t="n">
        <v>5</v>
      </c>
    </row>
    <row collapsed="false" customFormat="false" customHeight="true" hidden="false" ht="12.1" outlineLevel="0" r="129">
      <c r="A129" s="0" t="n">
        <v>128</v>
      </c>
      <c r="B129" s="0" t="s">
        <v>118</v>
      </c>
      <c r="C129" s="0" t="n">
        <v>40</v>
      </c>
      <c r="D129" s="0" t="n">
        <v>8</v>
      </c>
      <c r="E129" s="0" t="n">
        <v>13</v>
      </c>
      <c r="F129" s="0" t="n">
        <v>2</v>
      </c>
      <c r="G129" s="0" t="n">
        <v>40</v>
      </c>
      <c r="H129" s="0" t="n">
        <v>3</v>
      </c>
      <c r="I129" s="0" t="n">
        <v>6</v>
      </c>
    </row>
    <row collapsed="false" customFormat="false" customHeight="true" hidden="false" ht="12.1" outlineLevel="0" r="130">
      <c r="A130" s="0" t="n">
        <v>129</v>
      </c>
      <c r="B130" s="0" t="s">
        <v>76</v>
      </c>
      <c r="C130" s="0" t="n">
        <v>17</v>
      </c>
      <c r="D130" s="0" t="n">
        <v>9</v>
      </c>
      <c r="E130" s="0" t="n">
        <v>13</v>
      </c>
      <c r="F130" s="0" t="n">
        <v>2</v>
      </c>
      <c r="G130" s="0" t="n">
        <v>17</v>
      </c>
      <c r="H130" s="0" t="n">
        <v>3</v>
      </c>
      <c r="I130" s="0" t="n">
        <v>6</v>
      </c>
    </row>
    <row collapsed="false" customFormat="false" customHeight="true" hidden="false" ht="12.1" outlineLevel="0" r="131">
      <c r="A131" s="0" t="n">
        <v>130</v>
      </c>
      <c r="B131" s="0" t="s">
        <v>155</v>
      </c>
      <c r="C131" s="0" t="n">
        <v>63</v>
      </c>
      <c r="D131" s="0" t="n">
        <v>10</v>
      </c>
      <c r="E131" s="0" t="n">
        <v>13</v>
      </c>
      <c r="F131" s="0" t="n">
        <v>2</v>
      </c>
      <c r="G131" s="0" t="n">
        <v>63</v>
      </c>
      <c r="H131" s="0" t="n">
        <v>3</v>
      </c>
      <c r="I131" s="0" t="n">
        <v>6</v>
      </c>
    </row>
    <row collapsed="false" customFormat="false" customHeight="true" hidden="false" ht="12.1" outlineLevel="0" r="132">
      <c r="A132" s="0" t="n">
        <v>131</v>
      </c>
      <c r="B132" s="0" t="s">
        <v>90</v>
      </c>
      <c r="C132" s="0" t="n">
        <v>33</v>
      </c>
      <c r="D132" s="0" t="n">
        <v>1</v>
      </c>
      <c r="E132" s="0" t="n">
        <v>14</v>
      </c>
      <c r="F132" s="0" t="n">
        <v>2</v>
      </c>
      <c r="G132" s="0" t="n">
        <v>33</v>
      </c>
      <c r="H132" s="0" t="n">
        <v>1</v>
      </c>
      <c r="I132" s="0" t="n">
        <v>4</v>
      </c>
    </row>
    <row collapsed="false" customFormat="false" customHeight="true" hidden="false" ht="12.1" outlineLevel="0" r="133">
      <c r="A133" s="0" t="n">
        <v>132</v>
      </c>
      <c r="B133" s="0" t="s">
        <v>102</v>
      </c>
      <c r="C133" s="0" t="n">
        <v>1</v>
      </c>
      <c r="D133" s="0" t="n">
        <v>2</v>
      </c>
      <c r="E133" s="0" t="n">
        <v>14</v>
      </c>
      <c r="F133" s="0" t="n">
        <v>2</v>
      </c>
      <c r="G133" s="0" t="n">
        <v>1</v>
      </c>
      <c r="H133" s="0" t="n">
        <v>1</v>
      </c>
      <c r="I133" s="0" t="n">
        <v>4</v>
      </c>
    </row>
    <row collapsed="false" customFormat="false" customHeight="true" hidden="false" ht="12.1" outlineLevel="0" r="134">
      <c r="A134" s="0" t="n">
        <v>133</v>
      </c>
      <c r="B134" s="0" t="s">
        <v>152</v>
      </c>
      <c r="C134" s="0" t="n">
        <v>66</v>
      </c>
      <c r="D134" s="0" t="n">
        <v>3</v>
      </c>
      <c r="E134" s="0" t="n">
        <v>14</v>
      </c>
      <c r="F134" s="0" t="n">
        <v>2</v>
      </c>
      <c r="G134" s="0" t="n">
        <v>66</v>
      </c>
      <c r="H134" s="0" t="n">
        <v>1</v>
      </c>
      <c r="I134" s="0" t="n">
        <v>4</v>
      </c>
    </row>
    <row collapsed="false" customFormat="false" customHeight="true" hidden="false" ht="12.1" outlineLevel="0" r="135">
      <c r="A135" s="0" t="n">
        <v>134</v>
      </c>
      <c r="B135" s="0" t="s">
        <v>163</v>
      </c>
      <c r="C135" s="0" t="n">
        <v>59</v>
      </c>
      <c r="D135" s="0" t="n">
        <v>4</v>
      </c>
      <c r="E135" s="0" t="n">
        <v>14</v>
      </c>
      <c r="F135" s="0" t="n">
        <v>2</v>
      </c>
      <c r="G135" s="0" t="n">
        <v>59</v>
      </c>
      <c r="H135" s="0" t="n">
        <v>2</v>
      </c>
      <c r="I135" s="0" t="n">
        <v>5</v>
      </c>
    </row>
    <row collapsed="false" customFormat="false" customHeight="true" hidden="false" ht="12.1" outlineLevel="0" r="136">
      <c r="A136" s="0" t="n">
        <v>135</v>
      </c>
      <c r="B136" s="0" t="s">
        <v>84</v>
      </c>
      <c r="C136" s="0" t="n">
        <v>110</v>
      </c>
      <c r="D136" s="0" t="n">
        <v>5</v>
      </c>
      <c r="E136" s="0" t="n">
        <v>14</v>
      </c>
      <c r="F136" s="0" t="n">
        <v>2</v>
      </c>
      <c r="G136" s="0" t="n">
        <v>110</v>
      </c>
      <c r="H136" s="0" t="n">
        <v>2</v>
      </c>
      <c r="I136" s="0" t="n">
        <v>5</v>
      </c>
    </row>
    <row collapsed="false" customFormat="false" customHeight="true" hidden="false" ht="12.1" outlineLevel="0" r="137">
      <c r="A137" s="0" t="n">
        <v>136</v>
      </c>
      <c r="B137" s="0" t="s">
        <v>168</v>
      </c>
      <c r="C137" s="0" t="n">
        <v>12</v>
      </c>
      <c r="D137" s="0" t="n">
        <v>6</v>
      </c>
      <c r="E137" s="0" t="n">
        <v>14</v>
      </c>
      <c r="F137" s="0" t="n">
        <v>2</v>
      </c>
      <c r="G137" s="0" t="n">
        <v>12</v>
      </c>
      <c r="H137" s="0" t="n">
        <v>2</v>
      </c>
      <c r="I137" s="0" t="n">
        <v>5</v>
      </c>
    </row>
    <row collapsed="false" customFormat="false" customHeight="true" hidden="false" ht="12.1" outlineLevel="0" r="138">
      <c r="A138" s="0" t="n">
        <v>137</v>
      </c>
      <c r="B138" s="0" t="s">
        <v>120</v>
      </c>
      <c r="C138" s="0" t="n">
        <v>56</v>
      </c>
      <c r="D138" s="0" t="n">
        <v>7</v>
      </c>
      <c r="E138" s="0" t="n">
        <v>14</v>
      </c>
      <c r="F138" s="0" t="n">
        <v>2</v>
      </c>
      <c r="G138" s="0" t="n">
        <v>56</v>
      </c>
      <c r="H138" s="0" t="n">
        <v>2</v>
      </c>
      <c r="I138" s="0" t="n">
        <v>5</v>
      </c>
    </row>
    <row collapsed="false" customFormat="false" customHeight="true" hidden="false" ht="12.1" outlineLevel="0" r="139">
      <c r="A139" s="0" t="n">
        <v>138</v>
      </c>
      <c r="B139" s="0" t="s">
        <v>167</v>
      </c>
      <c r="C139" s="0" t="n">
        <v>28</v>
      </c>
      <c r="D139" s="0" t="n">
        <v>8</v>
      </c>
      <c r="E139" s="0" t="n">
        <v>14</v>
      </c>
      <c r="F139" s="0" t="n">
        <v>2</v>
      </c>
      <c r="G139" s="0" t="n">
        <v>28</v>
      </c>
      <c r="H139" s="0" t="n">
        <v>3</v>
      </c>
      <c r="I139" s="0" t="n">
        <v>6</v>
      </c>
    </row>
    <row collapsed="false" customFormat="false" customHeight="true" hidden="false" ht="12.1" outlineLevel="0" r="140">
      <c r="A140" s="0" t="n">
        <v>139</v>
      </c>
      <c r="B140" s="0" t="s">
        <v>104</v>
      </c>
      <c r="C140" s="0" t="n">
        <v>41</v>
      </c>
      <c r="D140" s="0" t="n">
        <v>9</v>
      </c>
      <c r="E140" s="0" t="n">
        <v>14</v>
      </c>
      <c r="F140" s="0" t="n">
        <v>2</v>
      </c>
      <c r="G140" s="0" t="n">
        <v>41</v>
      </c>
      <c r="H140" s="0" t="n">
        <v>3</v>
      </c>
      <c r="I140" s="0" t="n">
        <v>6</v>
      </c>
    </row>
    <row collapsed="false" customFormat="false" customHeight="true" hidden="false" ht="12.1" outlineLevel="0" r="141">
      <c r="A141" s="0" t="n">
        <v>140</v>
      </c>
      <c r="B141" s="0" t="s">
        <v>84</v>
      </c>
      <c r="C141" s="0" t="n">
        <v>110</v>
      </c>
      <c r="D141" s="0" t="n">
        <v>10</v>
      </c>
      <c r="E141" s="0" t="n">
        <v>14</v>
      </c>
      <c r="F141" s="0" t="n">
        <v>2</v>
      </c>
      <c r="G141" s="0" t="n">
        <v>110</v>
      </c>
      <c r="H141" s="0" t="n">
        <v>3</v>
      </c>
      <c r="I141" s="0" t="n">
        <v>6</v>
      </c>
    </row>
    <row collapsed="false" customFormat="false" customHeight="true" hidden="false" ht="12.1" outlineLevel="0" r="142">
      <c r="A142" s="0" t="n">
        <v>141</v>
      </c>
      <c r="B142" s="0" t="s">
        <v>113</v>
      </c>
      <c r="C142" s="0" t="n">
        <v>93</v>
      </c>
      <c r="D142" s="0" t="n">
        <v>1</v>
      </c>
      <c r="E142" s="0" t="n">
        <v>15</v>
      </c>
      <c r="F142" s="0" t="n">
        <v>2</v>
      </c>
      <c r="G142" s="0" t="n">
        <v>93</v>
      </c>
      <c r="H142" s="0" t="n">
        <v>1</v>
      </c>
      <c r="I142" s="0" t="n">
        <v>4</v>
      </c>
    </row>
    <row collapsed="false" customFormat="false" customHeight="true" hidden="false" ht="12.1" outlineLevel="0" r="143">
      <c r="A143" s="0" t="n">
        <v>142</v>
      </c>
      <c r="B143" s="0" t="s">
        <v>94</v>
      </c>
      <c r="C143" s="0" t="n">
        <v>46</v>
      </c>
      <c r="D143" s="0" t="n">
        <v>2</v>
      </c>
      <c r="E143" s="0" t="n">
        <v>15</v>
      </c>
      <c r="F143" s="0" t="n">
        <v>2</v>
      </c>
      <c r="G143" s="0" t="n">
        <v>46</v>
      </c>
      <c r="H143" s="0" t="n">
        <v>1</v>
      </c>
      <c r="I143" s="0" t="n">
        <v>4</v>
      </c>
    </row>
    <row collapsed="false" customFormat="false" customHeight="true" hidden="false" ht="12.1" outlineLevel="0" r="144">
      <c r="A144" s="0" t="n">
        <v>143</v>
      </c>
      <c r="B144" s="0" t="s">
        <v>82</v>
      </c>
      <c r="C144" s="0" t="n">
        <v>13</v>
      </c>
      <c r="D144" s="0" t="n">
        <v>3</v>
      </c>
      <c r="E144" s="0" t="n">
        <v>15</v>
      </c>
      <c r="F144" s="0" t="n">
        <v>2</v>
      </c>
      <c r="G144" s="0" t="n">
        <v>13</v>
      </c>
      <c r="H144" s="0" t="n">
        <v>1</v>
      </c>
      <c r="I144" s="0" t="n">
        <v>4</v>
      </c>
    </row>
    <row collapsed="false" customFormat="false" customHeight="true" hidden="false" ht="12.1" outlineLevel="0" r="145">
      <c r="A145" s="0" t="n">
        <v>144</v>
      </c>
      <c r="B145" s="0" t="s">
        <v>95</v>
      </c>
      <c r="C145" s="0" t="n">
        <v>27</v>
      </c>
      <c r="D145" s="0" t="n">
        <v>4</v>
      </c>
      <c r="E145" s="0" t="n">
        <v>15</v>
      </c>
      <c r="F145" s="0" t="n">
        <v>2</v>
      </c>
      <c r="G145" s="0" t="n">
        <v>27</v>
      </c>
      <c r="H145" s="0" t="n">
        <v>2</v>
      </c>
      <c r="I145" s="0" t="n">
        <v>5</v>
      </c>
    </row>
    <row collapsed="false" customFormat="false" customHeight="true" hidden="false" ht="12.1" outlineLevel="0" r="146">
      <c r="A146" s="0" t="n">
        <v>145</v>
      </c>
      <c r="B146" s="0" t="s">
        <v>121</v>
      </c>
      <c r="C146" s="0" t="n">
        <v>7</v>
      </c>
      <c r="D146" s="0" t="n">
        <v>5</v>
      </c>
      <c r="E146" s="0" t="n">
        <v>15</v>
      </c>
      <c r="F146" s="0" t="n">
        <v>2</v>
      </c>
      <c r="G146" s="0" t="n">
        <v>7</v>
      </c>
      <c r="H146" s="0" t="n">
        <v>2</v>
      </c>
      <c r="I146" s="0" t="n">
        <v>5</v>
      </c>
    </row>
    <row collapsed="false" customFormat="false" customHeight="true" hidden="false" ht="12.1" outlineLevel="0" r="147">
      <c r="A147" s="0" t="n">
        <v>146</v>
      </c>
      <c r="B147" s="0" t="s">
        <v>103</v>
      </c>
      <c r="C147" s="0" t="n">
        <v>80</v>
      </c>
      <c r="D147" s="0" t="n">
        <v>6</v>
      </c>
      <c r="E147" s="0" t="n">
        <v>15</v>
      </c>
      <c r="F147" s="0" t="n">
        <v>2</v>
      </c>
      <c r="G147" s="0" t="n">
        <v>80</v>
      </c>
      <c r="H147" s="0" t="n">
        <v>2</v>
      </c>
      <c r="I147" s="0" t="n">
        <v>5</v>
      </c>
    </row>
    <row collapsed="false" customFormat="false" customHeight="true" hidden="false" ht="12.1" outlineLevel="0" r="148">
      <c r="A148" s="0" t="n">
        <v>147</v>
      </c>
      <c r="B148" s="0" t="s">
        <v>145</v>
      </c>
      <c r="C148" s="0" t="n">
        <v>49</v>
      </c>
      <c r="D148" s="0" t="n">
        <v>7</v>
      </c>
      <c r="E148" s="0" t="n">
        <v>15</v>
      </c>
      <c r="F148" s="0" t="n">
        <v>2</v>
      </c>
      <c r="G148" s="0" t="n">
        <v>49</v>
      </c>
      <c r="H148" s="0" t="n">
        <v>2</v>
      </c>
      <c r="I148" s="0" t="n">
        <v>5</v>
      </c>
    </row>
    <row collapsed="false" customFormat="false" customHeight="true" hidden="false" ht="12.1" outlineLevel="0" r="149">
      <c r="A149" s="0" t="n">
        <v>148</v>
      </c>
      <c r="B149" s="0" t="s">
        <v>89</v>
      </c>
      <c r="C149" s="0" t="n">
        <v>52</v>
      </c>
      <c r="D149" s="0" t="n">
        <v>8</v>
      </c>
      <c r="E149" s="0" t="n">
        <v>15</v>
      </c>
      <c r="F149" s="0" t="n">
        <v>2</v>
      </c>
      <c r="G149" s="0" t="n">
        <v>52</v>
      </c>
      <c r="H149" s="0" t="n">
        <v>3</v>
      </c>
      <c r="I149" s="0" t="n">
        <v>6</v>
      </c>
    </row>
    <row collapsed="false" customFormat="false" customHeight="true" hidden="false" ht="12.1" outlineLevel="0" r="150">
      <c r="A150" s="0" t="n">
        <v>149</v>
      </c>
      <c r="B150" s="0" t="s">
        <v>88</v>
      </c>
      <c r="C150" s="0" t="n">
        <v>99</v>
      </c>
      <c r="D150" s="0" t="n">
        <v>9</v>
      </c>
      <c r="E150" s="0" t="n">
        <v>15</v>
      </c>
      <c r="F150" s="0" t="n">
        <v>2</v>
      </c>
      <c r="G150" s="0" t="n">
        <v>99</v>
      </c>
      <c r="H150" s="0" t="n">
        <v>3</v>
      </c>
      <c r="I150" s="0" t="n">
        <v>6</v>
      </c>
    </row>
    <row collapsed="false" customFormat="false" customHeight="true" hidden="false" ht="12.1" outlineLevel="0" r="151">
      <c r="A151" s="0" t="n">
        <v>150</v>
      </c>
      <c r="B151" s="0" t="s">
        <v>176</v>
      </c>
      <c r="C151" s="0" t="n">
        <v>62</v>
      </c>
      <c r="D151" s="0" t="n">
        <v>10</v>
      </c>
      <c r="E151" s="0" t="n">
        <v>15</v>
      </c>
      <c r="F151" s="0" t="n">
        <v>2</v>
      </c>
      <c r="G151" s="0" t="n">
        <v>62</v>
      </c>
      <c r="H151" s="0" t="n">
        <v>3</v>
      </c>
      <c r="I151" s="0" t="n">
        <v>6</v>
      </c>
    </row>
    <row collapsed="false" customFormat="false" customHeight="true" hidden="false" ht="12.1" outlineLevel="0" r="152">
      <c r="A152" s="0" t="n">
        <v>151</v>
      </c>
      <c r="B152" s="0" t="s">
        <v>153</v>
      </c>
      <c r="C152" s="0" t="n">
        <v>79</v>
      </c>
      <c r="D152" s="0" t="n">
        <v>1</v>
      </c>
      <c r="E152" s="0" t="n">
        <v>16</v>
      </c>
      <c r="F152" s="0" t="n">
        <v>2</v>
      </c>
      <c r="G152" s="0" t="n">
        <v>79</v>
      </c>
      <c r="H152" s="0" t="n">
        <v>1</v>
      </c>
      <c r="I152" s="0" t="n">
        <v>4</v>
      </c>
    </row>
    <row collapsed="false" customFormat="false" customHeight="true" hidden="false" ht="12.1" outlineLevel="0" r="153">
      <c r="A153" s="0" t="n">
        <v>152</v>
      </c>
      <c r="B153" s="0" t="s">
        <v>149</v>
      </c>
      <c r="C153" s="0" t="n">
        <v>14</v>
      </c>
      <c r="D153" s="0" t="n">
        <v>2</v>
      </c>
      <c r="E153" s="0" t="n">
        <v>16</v>
      </c>
      <c r="F153" s="0" t="n">
        <v>2</v>
      </c>
      <c r="G153" s="0" t="n">
        <v>14</v>
      </c>
      <c r="H153" s="0" t="n">
        <v>1</v>
      </c>
      <c r="I153" s="0" t="n">
        <v>4</v>
      </c>
    </row>
    <row collapsed="false" customFormat="false" customHeight="true" hidden="false" ht="12.1" outlineLevel="0" r="154">
      <c r="A154" s="0" t="n">
        <v>153</v>
      </c>
      <c r="B154" s="0" t="s">
        <v>92</v>
      </c>
      <c r="C154" s="0" t="n">
        <v>34</v>
      </c>
      <c r="D154" s="0" t="n">
        <v>3</v>
      </c>
      <c r="E154" s="0" t="n">
        <v>16</v>
      </c>
      <c r="F154" s="0" t="n">
        <v>2</v>
      </c>
      <c r="G154" s="0" t="n">
        <v>34</v>
      </c>
      <c r="H154" s="0" t="n">
        <v>1</v>
      </c>
      <c r="I154" s="0" t="n">
        <v>4</v>
      </c>
    </row>
    <row collapsed="false" customFormat="false" customHeight="true" hidden="false" ht="12.1" outlineLevel="0" r="155">
      <c r="A155" s="0" t="n">
        <v>154</v>
      </c>
      <c r="B155" s="0" t="s">
        <v>87</v>
      </c>
      <c r="C155" s="0" t="n">
        <v>109</v>
      </c>
      <c r="D155" s="0" t="n">
        <v>4</v>
      </c>
      <c r="E155" s="0" t="n">
        <v>16</v>
      </c>
      <c r="F155" s="0" t="n">
        <v>2</v>
      </c>
      <c r="G155" s="0" t="n">
        <v>109</v>
      </c>
      <c r="H155" s="0" t="n">
        <v>2</v>
      </c>
      <c r="I155" s="0" t="n">
        <v>5</v>
      </c>
    </row>
    <row collapsed="false" customFormat="false" customHeight="true" hidden="false" ht="12.1" outlineLevel="0" r="156">
      <c r="A156" s="0" t="n">
        <v>155</v>
      </c>
      <c r="B156" s="0" t="s">
        <v>162</v>
      </c>
      <c r="C156" s="0" t="n">
        <v>25</v>
      </c>
      <c r="D156" s="0" t="n">
        <v>5</v>
      </c>
      <c r="E156" s="0" t="n">
        <v>16</v>
      </c>
      <c r="F156" s="0" t="n">
        <v>2</v>
      </c>
      <c r="G156" s="0" t="n">
        <v>25</v>
      </c>
      <c r="H156" s="0" t="n">
        <v>2</v>
      </c>
      <c r="I156" s="0" t="n">
        <v>5</v>
      </c>
    </row>
    <row collapsed="false" customFormat="false" customHeight="true" hidden="false" ht="12.1" outlineLevel="0" r="157">
      <c r="A157" s="0" t="n">
        <v>156</v>
      </c>
      <c r="B157" s="0" t="s">
        <v>80</v>
      </c>
      <c r="C157" s="0" t="n">
        <v>21</v>
      </c>
      <c r="D157" s="0" t="n">
        <v>6</v>
      </c>
      <c r="E157" s="0" t="n">
        <v>16</v>
      </c>
      <c r="F157" s="0" t="n">
        <v>2</v>
      </c>
      <c r="G157" s="0" t="n">
        <v>21</v>
      </c>
      <c r="H157" s="0" t="n">
        <v>2</v>
      </c>
      <c r="I157" s="0" t="n">
        <v>5</v>
      </c>
    </row>
    <row collapsed="false" customFormat="false" customHeight="true" hidden="false" ht="12.1" outlineLevel="0" r="158">
      <c r="A158" s="0" t="n">
        <v>157</v>
      </c>
      <c r="B158" s="0" t="s">
        <v>98</v>
      </c>
      <c r="C158" s="0" t="n">
        <v>9</v>
      </c>
      <c r="D158" s="0" t="n">
        <v>7</v>
      </c>
      <c r="E158" s="0" t="n">
        <v>16</v>
      </c>
      <c r="F158" s="0" t="n">
        <v>2</v>
      </c>
      <c r="G158" s="0" t="n">
        <v>9</v>
      </c>
      <c r="H158" s="0" t="n">
        <v>2</v>
      </c>
      <c r="I158" s="0" t="n">
        <v>5</v>
      </c>
    </row>
    <row collapsed="false" customFormat="false" customHeight="true" hidden="false" ht="12.1" outlineLevel="0" r="159">
      <c r="A159" s="0" t="n">
        <v>158</v>
      </c>
      <c r="B159" s="0" t="s">
        <v>110</v>
      </c>
      <c r="C159" s="0" t="n">
        <v>26</v>
      </c>
      <c r="D159" s="0" t="n">
        <v>8</v>
      </c>
      <c r="E159" s="0" t="n">
        <v>16</v>
      </c>
      <c r="F159" s="0" t="n">
        <v>2</v>
      </c>
      <c r="G159" s="0" t="n">
        <v>26</v>
      </c>
      <c r="H159" s="0" t="n">
        <v>3</v>
      </c>
      <c r="I159" s="0" t="n">
        <v>6</v>
      </c>
    </row>
    <row collapsed="false" customFormat="false" customHeight="true" hidden="false" ht="12.1" outlineLevel="0" r="160">
      <c r="A160" s="0" t="n">
        <v>159</v>
      </c>
      <c r="B160" s="0" t="s">
        <v>74</v>
      </c>
      <c r="C160" s="0" t="n">
        <v>105</v>
      </c>
      <c r="D160" s="0" t="n">
        <v>9</v>
      </c>
      <c r="E160" s="0" t="n">
        <v>16</v>
      </c>
      <c r="F160" s="0" t="n">
        <v>2</v>
      </c>
      <c r="G160" s="0" t="n">
        <v>105</v>
      </c>
      <c r="H160" s="0" t="n">
        <v>3</v>
      </c>
      <c r="I160" s="0" t="n">
        <v>6</v>
      </c>
    </row>
    <row collapsed="false" customFormat="false" customHeight="true" hidden="false" ht="12.1" outlineLevel="0" r="161">
      <c r="A161" s="0" t="n">
        <v>160</v>
      </c>
      <c r="B161" s="0" t="s">
        <v>122</v>
      </c>
      <c r="C161" s="0" t="n">
        <v>8</v>
      </c>
      <c r="D161" s="0" t="n">
        <v>10</v>
      </c>
      <c r="E161" s="0" t="n">
        <v>16</v>
      </c>
      <c r="F161" s="0" t="n">
        <v>2</v>
      </c>
      <c r="G161" s="0" t="n">
        <v>8</v>
      </c>
      <c r="H161" s="0" t="n">
        <v>3</v>
      </c>
      <c r="I161" s="0" t="n">
        <v>6</v>
      </c>
    </row>
    <row collapsed="false" customFormat="false" customHeight="true" hidden="false" ht="12.1" outlineLevel="0" r="162">
      <c r="A162" s="0" t="n">
        <v>161</v>
      </c>
      <c r="B162" s="0" t="s">
        <v>100</v>
      </c>
      <c r="C162" s="0" t="n">
        <v>75</v>
      </c>
      <c r="D162" s="0" t="n">
        <v>1</v>
      </c>
      <c r="E162" s="0" t="n">
        <v>17</v>
      </c>
      <c r="F162" s="0" t="n">
        <v>2</v>
      </c>
      <c r="G162" s="0" t="n">
        <v>75</v>
      </c>
      <c r="H162" s="0" t="n">
        <v>1</v>
      </c>
      <c r="I162" s="0" t="n">
        <v>4</v>
      </c>
    </row>
    <row collapsed="false" customFormat="false" customHeight="true" hidden="false" ht="12.1" outlineLevel="0" r="163">
      <c r="A163" s="0" t="n">
        <v>162</v>
      </c>
      <c r="B163" s="0" t="s">
        <v>81</v>
      </c>
      <c r="C163" s="0" t="n">
        <v>20</v>
      </c>
      <c r="D163" s="0" t="n">
        <v>2</v>
      </c>
      <c r="E163" s="0" t="n">
        <v>17</v>
      </c>
      <c r="F163" s="0" t="n">
        <v>2</v>
      </c>
      <c r="G163" s="0" t="n">
        <v>20</v>
      </c>
      <c r="H163" s="0" t="n">
        <v>1</v>
      </c>
      <c r="I163" s="0" t="n">
        <v>4</v>
      </c>
    </row>
    <row collapsed="false" customFormat="false" customHeight="true" hidden="false" ht="12.1" outlineLevel="0" r="164">
      <c r="A164" s="0" t="n">
        <v>163</v>
      </c>
      <c r="B164" s="0" t="s">
        <v>83</v>
      </c>
      <c r="C164" s="0" t="n">
        <v>86</v>
      </c>
      <c r="D164" s="0" t="n">
        <v>3</v>
      </c>
      <c r="E164" s="0" t="n">
        <v>17</v>
      </c>
      <c r="F164" s="0" t="n">
        <v>2</v>
      </c>
      <c r="G164" s="0" t="n">
        <v>86</v>
      </c>
      <c r="H164" s="0" t="n">
        <v>1</v>
      </c>
      <c r="I164" s="0" t="n">
        <v>4</v>
      </c>
    </row>
    <row collapsed="false" customFormat="false" customHeight="true" hidden="false" ht="12.1" outlineLevel="0" r="165">
      <c r="A165" s="0" t="n">
        <v>164</v>
      </c>
      <c r="B165" s="0" t="s">
        <v>127</v>
      </c>
      <c r="C165" s="0" t="n">
        <v>51</v>
      </c>
      <c r="D165" s="0" t="n">
        <v>4</v>
      </c>
      <c r="E165" s="0" t="n">
        <v>17</v>
      </c>
      <c r="F165" s="0" t="n">
        <v>2</v>
      </c>
      <c r="G165" s="0" t="n">
        <v>51</v>
      </c>
      <c r="H165" s="0" t="n">
        <v>2</v>
      </c>
      <c r="I165" s="0" t="n">
        <v>5</v>
      </c>
    </row>
    <row collapsed="false" customFormat="false" customHeight="true" hidden="false" ht="12.1" outlineLevel="0" r="166">
      <c r="A166" s="0" t="n">
        <v>165</v>
      </c>
      <c r="B166" s="0" t="s">
        <v>129</v>
      </c>
      <c r="C166" s="0" t="n">
        <v>76</v>
      </c>
      <c r="D166" s="0" t="n">
        <v>5</v>
      </c>
      <c r="E166" s="0" t="n">
        <v>17</v>
      </c>
      <c r="F166" s="0" t="n">
        <v>2</v>
      </c>
      <c r="G166" s="0" t="n">
        <v>76</v>
      </c>
      <c r="H166" s="0" t="n">
        <v>2</v>
      </c>
      <c r="I166" s="0" t="n">
        <v>5</v>
      </c>
    </row>
    <row collapsed="false" customFormat="false" customHeight="true" hidden="false" ht="12.1" outlineLevel="0" r="167">
      <c r="A167" s="0" t="n">
        <v>166</v>
      </c>
      <c r="B167" s="0" t="s">
        <v>78</v>
      </c>
      <c r="C167" s="0" t="n">
        <v>95</v>
      </c>
      <c r="D167" s="0" t="n">
        <v>6</v>
      </c>
      <c r="E167" s="0" t="n">
        <v>17</v>
      </c>
      <c r="F167" s="0" t="n">
        <v>2</v>
      </c>
      <c r="G167" s="0" t="n">
        <v>95</v>
      </c>
      <c r="H167" s="0" t="n">
        <v>2</v>
      </c>
      <c r="I167" s="0" t="n">
        <v>5</v>
      </c>
    </row>
    <row collapsed="false" customFormat="false" customHeight="true" hidden="false" ht="12.1" outlineLevel="0" r="168">
      <c r="A168" s="0" t="n">
        <v>167</v>
      </c>
      <c r="B168" s="0" t="s">
        <v>159</v>
      </c>
      <c r="C168" s="0" t="n">
        <v>6</v>
      </c>
      <c r="D168" s="0" t="n">
        <v>7</v>
      </c>
      <c r="E168" s="0" t="n">
        <v>17</v>
      </c>
      <c r="F168" s="0" t="n">
        <v>2</v>
      </c>
      <c r="G168" s="0" t="n">
        <v>6</v>
      </c>
      <c r="H168" s="0" t="n">
        <v>2</v>
      </c>
      <c r="I168" s="0" t="n">
        <v>5</v>
      </c>
    </row>
    <row collapsed="false" customFormat="false" customHeight="true" hidden="false" ht="12.1" outlineLevel="0" r="169">
      <c r="A169" s="0" t="n">
        <v>168</v>
      </c>
      <c r="B169" s="0" t="s">
        <v>169</v>
      </c>
      <c r="C169" s="0" t="n">
        <v>68</v>
      </c>
      <c r="D169" s="0" t="n">
        <v>8</v>
      </c>
      <c r="E169" s="0" t="n">
        <v>17</v>
      </c>
      <c r="F169" s="0" t="n">
        <v>2</v>
      </c>
      <c r="G169" s="0" t="n">
        <v>68</v>
      </c>
      <c r="H169" s="0" t="n">
        <v>3</v>
      </c>
      <c r="I169" s="0" t="n">
        <v>6</v>
      </c>
    </row>
    <row collapsed="false" customFormat="false" customHeight="true" hidden="false" ht="12.1" outlineLevel="0" r="170">
      <c r="A170" s="0" t="n">
        <v>169</v>
      </c>
      <c r="B170" s="0" t="s">
        <v>107</v>
      </c>
      <c r="C170" s="0" t="n">
        <v>104</v>
      </c>
      <c r="D170" s="0" t="n">
        <v>9</v>
      </c>
      <c r="E170" s="0" t="n">
        <v>17</v>
      </c>
      <c r="F170" s="0" t="n">
        <v>2</v>
      </c>
      <c r="G170" s="0" t="n">
        <v>104</v>
      </c>
      <c r="H170" s="0" t="n">
        <v>3</v>
      </c>
      <c r="I170" s="0" t="n">
        <v>6</v>
      </c>
    </row>
    <row collapsed="false" customFormat="false" customHeight="true" hidden="false" ht="12.1" outlineLevel="0" r="171">
      <c r="A171" s="0" t="n">
        <v>170</v>
      </c>
      <c r="B171" s="0" t="s">
        <v>173</v>
      </c>
      <c r="C171" s="0" t="n">
        <v>83</v>
      </c>
      <c r="D171" s="0" t="n">
        <v>10</v>
      </c>
      <c r="E171" s="0" t="n">
        <v>17</v>
      </c>
      <c r="F171" s="0" t="n">
        <v>2</v>
      </c>
      <c r="G171" s="0" t="n">
        <v>83</v>
      </c>
      <c r="H171" s="0" t="n">
        <v>3</v>
      </c>
      <c r="I171" s="0" t="n">
        <v>6</v>
      </c>
    </row>
    <row collapsed="false" customFormat="false" customHeight="true" hidden="false" ht="12.1" outlineLevel="0" r="172">
      <c r="A172" s="0" t="n">
        <v>171</v>
      </c>
      <c r="B172" s="0" t="s">
        <v>132</v>
      </c>
      <c r="C172" s="0" t="n">
        <v>91</v>
      </c>
      <c r="D172" s="0" t="n">
        <v>1</v>
      </c>
      <c r="E172" s="0" t="n">
        <v>18</v>
      </c>
      <c r="F172" s="0" t="n">
        <v>2</v>
      </c>
      <c r="G172" s="0" t="n">
        <v>91</v>
      </c>
      <c r="H172" s="0" t="n">
        <v>1</v>
      </c>
      <c r="I172" s="0" t="n">
        <v>4</v>
      </c>
    </row>
    <row collapsed="false" customFormat="false" customHeight="true" hidden="false" ht="12.1" outlineLevel="0" r="173">
      <c r="A173" s="0" t="n">
        <v>172</v>
      </c>
      <c r="B173" s="0" t="s">
        <v>87</v>
      </c>
      <c r="C173" s="0" t="n">
        <v>109</v>
      </c>
      <c r="D173" s="0" t="n">
        <v>2</v>
      </c>
      <c r="E173" s="0" t="n">
        <v>18</v>
      </c>
      <c r="F173" s="0" t="n">
        <v>2</v>
      </c>
      <c r="G173" s="0" t="n">
        <v>109</v>
      </c>
      <c r="H173" s="0" t="n">
        <v>1</v>
      </c>
      <c r="I173" s="0" t="n">
        <v>4</v>
      </c>
    </row>
    <row collapsed="false" customFormat="false" customHeight="true" hidden="false" ht="12.1" outlineLevel="0" r="174">
      <c r="A174" s="0" t="n">
        <v>173</v>
      </c>
      <c r="B174" s="0" t="s">
        <v>126</v>
      </c>
      <c r="C174" s="0" t="n">
        <v>5</v>
      </c>
      <c r="D174" s="0" t="n">
        <v>3</v>
      </c>
      <c r="E174" s="0" t="n">
        <v>18</v>
      </c>
      <c r="F174" s="0" t="n">
        <v>2</v>
      </c>
      <c r="G174" s="0" t="n">
        <v>5</v>
      </c>
      <c r="H174" s="0" t="n">
        <v>1</v>
      </c>
      <c r="I174" s="0" t="n">
        <v>4</v>
      </c>
    </row>
    <row collapsed="false" customFormat="false" customHeight="true" hidden="false" ht="12.1" outlineLevel="0" r="175">
      <c r="A175" s="0" t="n">
        <v>174</v>
      </c>
      <c r="B175" s="0" t="s">
        <v>125</v>
      </c>
      <c r="C175" s="0" t="n">
        <v>2</v>
      </c>
      <c r="D175" s="0" t="n">
        <v>4</v>
      </c>
      <c r="E175" s="0" t="n">
        <v>18</v>
      </c>
      <c r="F175" s="0" t="n">
        <v>2</v>
      </c>
      <c r="G175" s="0" t="n">
        <v>2</v>
      </c>
      <c r="H175" s="0" t="n">
        <v>2</v>
      </c>
      <c r="I175" s="0" t="n">
        <v>5</v>
      </c>
    </row>
    <row collapsed="false" customFormat="false" customHeight="true" hidden="false" ht="12.1" outlineLevel="0" r="176">
      <c r="A176" s="0" t="n">
        <v>175</v>
      </c>
      <c r="B176" s="0" t="s">
        <v>179</v>
      </c>
      <c r="C176" s="0" t="n">
        <v>19</v>
      </c>
      <c r="D176" s="0" t="n">
        <v>5</v>
      </c>
      <c r="E176" s="0" t="n">
        <v>18</v>
      </c>
      <c r="F176" s="0" t="n">
        <v>2</v>
      </c>
      <c r="G176" s="0" t="n">
        <v>19</v>
      </c>
      <c r="H176" s="0" t="n">
        <v>2</v>
      </c>
      <c r="I176" s="0" t="n">
        <v>5</v>
      </c>
    </row>
    <row collapsed="false" customFormat="false" customHeight="true" hidden="false" ht="12.1" outlineLevel="0" r="177">
      <c r="A177" s="0" t="n">
        <v>176</v>
      </c>
      <c r="B177" s="0" t="s">
        <v>124</v>
      </c>
      <c r="C177" s="0" t="n">
        <v>84</v>
      </c>
      <c r="D177" s="0" t="n">
        <v>6</v>
      </c>
      <c r="E177" s="0" t="n">
        <v>18</v>
      </c>
      <c r="F177" s="0" t="n">
        <v>2</v>
      </c>
      <c r="G177" s="0" t="n">
        <v>84</v>
      </c>
      <c r="H177" s="0" t="n">
        <v>2</v>
      </c>
      <c r="I177" s="0" t="n">
        <v>5</v>
      </c>
    </row>
    <row collapsed="false" customFormat="false" customHeight="true" hidden="false" ht="12.1" outlineLevel="0" r="178">
      <c r="A178" s="0" t="n">
        <v>177</v>
      </c>
      <c r="B178" s="0" t="s">
        <v>140</v>
      </c>
      <c r="C178" s="0" t="n">
        <v>45</v>
      </c>
      <c r="D178" s="0" t="n">
        <v>7</v>
      </c>
      <c r="E178" s="0" t="n">
        <v>18</v>
      </c>
      <c r="F178" s="0" t="n">
        <v>2</v>
      </c>
      <c r="G178" s="0" t="n">
        <v>45</v>
      </c>
      <c r="H178" s="0" t="n">
        <v>2</v>
      </c>
      <c r="I178" s="0" t="n">
        <v>5</v>
      </c>
    </row>
    <row collapsed="false" customFormat="false" customHeight="true" hidden="false" ht="12.1" outlineLevel="0" r="179">
      <c r="A179" s="0" t="n">
        <v>178</v>
      </c>
      <c r="B179" s="0" t="s">
        <v>85</v>
      </c>
      <c r="C179" s="0" t="n">
        <v>78</v>
      </c>
      <c r="D179" s="0" t="n">
        <v>8</v>
      </c>
      <c r="E179" s="0" t="n">
        <v>18</v>
      </c>
      <c r="F179" s="0" t="n">
        <v>2</v>
      </c>
      <c r="G179" s="0" t="n">
        <v>78</v>
      </c>
      <c r="H179" s="0" t="n">
        <v>3</v>
      </c>
      <c r="I179" s="0" t="n">
        <v>6</v>
      </c>
    </row>
    <row collapsed="false" customFormat="false" customHeight="true" hidden="false" ht="12.1" outlineLevel="0" r="180">
      <c r="A180" s="0" t="n">
        <v>179</v>
      </c>
      <c r="B180" s="0" t="s">
        <v>151</v>
      </c>
      <c r="C180" s="0" t="n">
        <v>11</v>
      </c>
      <c r="D180" s="0" t="n">
        <v>9</v>
      </c>
      <c r="E180" s="0" t="n">
        <v>18</v>
      </c>
      <c r="F180" s="0" t="n">
        <v>2</v>
      </c>
      <c r="G180" s="0" t="n">
        <v>11</v>
      </c>
      <c r="H180" s="0" t="n">
        <v>3</v>
      </c>
      <c r="I180" s="0" t="n">
        <v>6</v>
      </c>
    </row>
    <row collapsed="false" customFormat="false" customHeight="true" hidden="false" ht="12.1" outlineLevel="0" r="181">
      <c r="A181" s="0" t="n">
        <v>180</v>
      </c>
      <c r="B181" s="0" t="s">
        <v>171</v>
      </c>
      <c r="C181" s="0" t="n">
        <v>43</v>
      </c>
      <c r="D181" s="0" t="n">
        <v>10</v>
      </c>
      <c r="E181" s="0" t="n">
        <v>18</v>
      </c>
      <c r="F181" s="0" t="n">
        <v>2</v>
      </c>
      <c r="G181" s="0" t="n">
        <v>43</v>
      </c>
      <c r="H181" s="0" t="n">
        <v>3</v>
      </c>
      <c r="I181" s="0" t="n">
        <v>6</v>
      </c>
    </row>
    <row collapsed="false" customFormat="false" customHeight="true" hidden="false" ht="12.1" outlineLevel="0" r="182">
      <c r="A182" s="0" t="n">
        <v>181</v>
      </c>
      <c r="B182" s="0" t="s">
        <v>75</v>
      </c>
      <c r="C182" s="0" t="n">
        <v>22</v>
      </c>
      <c r="D182" s="0" t="n">
        <v>1</v>
      </c>
      <c r="E182" s="0" t="n">
        <v>19</v>
      </c>
      <c r="F182" s="0" t="n">
        <v>2</v>
      </c>
      <c r="G182" s="0" t="n">
        <v>22</v>
      </c>
      <c r="H182" s="0" t="n">
        <v>1</v>
      </c>
      <c r="I182" s="0" t="n">
        <v>4</v>
      </c>
    </row>
    <row collapsed="false" customFormat="false" customHeight="true" hidden="false" ht="12.1" outlineLevel="0" r="183">
      <c r="A183" s="0" t="n">
        <v>182</v>
      </c>
      <c r="B183" s="0" t="s">
        <v>93</v>
      </c>
      <c r="C183" s="0" t="n">
        <v>82</v>
      </c>
      <c r="D183" s="0" t="n">
        <v>2</v>
      </c>
      <c r="E183" s="0" t="n">
        <v>19</v>
      </c>
      <c r="F183" s="0" t="n">
        <v>2</v>
      </c>
      <c r="G183" s="0" t="n">
        <v>82</v>
      </c>
      <c r="H183" s="0" t="n">
        <v>1</v>
      </c>
      <c r="I183" s="0" t="n">
        <v>4</v>
      </c>
    </row>
    <row collapsed="false" customFormat="false" customHeight="true" hidden="false" ht="12.1" outlineLevel="0" r="184">
      <c r="A184" s="0" t="n">
        <v>183</v>
      </c>
      <c r="B184" s="0" t="s">
        <v>131</v>
      </c>
      <c r="C184" s="0" t="n">
        <v>89</v>
      </c>
      <c r="D184" s="0" t="n">
        <v>3</v>
      </c>
      <c r="E184" s="0" t="n">
        <v>19</v>
      </c>
      <c r="F184" s="0" t="n">
        <v>2</v>
      </c>
      <c r="G184" s="0" t="n">
        <v>89</v>
      </c>
      <c r="H184" s="0" t="n">
        <v>1</v>
      </c>
      <c r="I184" s="0" t="n">
        <v>4</v>
      </c>
    </row>
    <row collapsed="false" customFormat="false" customHeight="true" hidden="false" ht="12.1" outlineLevel="0" r="185">
      <c r="A185" s="0" t="n">
        <v>184</v>
      </c>
      <c r="B185" s="0" t="s">
        <v>84</v>
      </c>
      <c r="C185" s="0" t="n">
        <v>110</v>
      </c>
      <c r="D185" s="0" t="n">
        <v>4</v>
      </c>
      <c r="E185" s="0" t="n">
        <v>19</v>
      </c>
      <c r="F185" s="0" t="n">
        <v>2</v>
      </c>
      <c r="G185" s="0" t="n">
        <v>110</v>
      </c>
      <c r="H185" s="0" t="n">
        <v>2</v>
      </c>
      <c r="I185" s="0" t="n">
        <v>5</v>
      </c>
    </row>
    <row collapsed="false" customFormat="false" customHeight="true" hidden="false" ht="12.1" outlineLevel="0" r="186">
      <c r="A186" s="0" t="n">
        <v>185</v>
      </c>
      <c r="B186" s="0" t="s">
        <v>116</v>
      </c>
      <c r="C186" s="0" t="n">
        <v>81</v>
      </c>
      <c r="D186" s="0" t="n">
        <v>5</v>
      </c>
      <c r="E186" s="0" t="n">
        <v>19</v>
      </c>
      <c r="F186" s="0" t="n">
        <v>2</v>
      </c>
      <c r="G186" s="0" t="n">
        <v>81</v>
      </c>
      <c r="H186" s="0" t="n">
        <v>2</v>
      </c>
      <c r="I186" s="0" t="n">
        <v>5</v>
      </c>
    </row>
    <row collapsed="false" customFormat="false" customHeight="true" hidden="false" ht="12.1" outlineLevel="0" r="187">
      <c r="A187" s="0" t="n">
        <v>186</v>
      </c>
      <c r="B187" s="0" t="s">
        <v>71</v>
      </c>
      <c r="C187" s="0" t="n">
        <v>98</v>
      </c>
      <c r="D187" s="0" t="n">
        <v>6</v>
      </c>
      <c r="E187" s="0" t="n">
        <v>19</v>
      </c>
      <c r="F187" s="0" t="n">
        <v>2</v>
      </c>
      <c r="G187" s="0" t="n">
        <v>98</v>
      </c>
      <c r="H187" s="0" t="n">
        <v>2</v>
      </c>
      <c r="I187" s="0" t="n">
        <v>5</v>
      </c>
    </row>
    <row collapsed="false" customFormat="false" customHeight="true" hidden="false" ht="12.1" outlineLevel="0" r="188">
      <c r="A188" s="0" t="n">
        <v>187</v>
      </c>
      <c r="B188" s="0" t="s">
        <v>112</v>
      </c>
      <c r="C188" s="0" t="n">
        <v>23</v>
      </c>
      <c r="D188" s="0" t="n">
        <v>7</v>
      </c>
      <c r="E188" s="0" t="n">
        <v>19</v>
      </c>
      <c r="F188" s="0" t="n">
        <v>2</v>
      </c>
      <c r="G188" s="0" t="n">
        <v>23</v>
      </c>
      <c r="H188" s="0" t="n">
        <v>2</v>
      </c>
      <c r="I188" s="0" t="n">
        <v>5</v>
      </c>
    </row>
    <row collapsed="false" customFormat="false" customHeight="true" hidden="false" ht="12.1" outlineLevel="0" r="189">
      <c r="A189" s="0" t="n">
        <v>188</v>
      </c>
      <c r="B189" s="0" t="s">
        <v>123</v>
      </c>
      <c r="C189" s="0" t="n">
        <v>55</v>
      </c>
      <c r="D189" s="0" t="n">
        <v>8</v>
      </c>
      <c r="E189" s="0" t="n">
        <v>19</v>
      </c>
      <c r="F189" s="0" t="n">
        <v>2</v>
      </c>
      <c r="G189" s="0" t="n">
        <v>55</v>
      </c>
      <c r="H189" s="0" t="n">
        <v>3</v>
      </c>
      <c r="I189" s="0" t="n">
        <v>6</v>
      </c>
    </row>
    <row collapsed="false" customFormat="false" customHeight="true" hidden="false" ht="12.1" outlineLevel="0" r="190">
      <c r="A190" s="0" t="n">
        <v>189</v>
      </c>
      <c r="B190" s="0" t="s">
        <v>177</v>
      </c>
      <c r="C190" s="0" t="n">
        <v>85</v>
      </c>
      <c r="D190" s="0" t="n">
        <v>9</v>
      </c>
      <c r="E190" s="0" t="n">
        <v>19</v>
      </c>
      <c r="F190" s="0" t="n">
        <v>2</v>
      </c>
      <c r="G190" s="0" t="n">
        <v>85</v>
      </c>
      <c r="H190" s="0" t="n">
        <v>3</v>
      </c>
      <c r="I190" s="0" t="n">
        <v>6</v>
      </c>
    </row>
    <row collapsed="false" customFormat="false" customHeight="true" hidden="false" ht="12.1" outlineLevel="0" r="191">
      <c r="A191" s="0" t="n">
        <v>190</v>
      </c>
      <c r="B191" s="0" t="s">
        <v>87</v>
      </c>
      <c r="C191" s="0" t="n">
        <v>109</v>
      </c>
      <c r="D191" s="0" t="n">
        <v>10</v>
      </c>
      <c r="E191" s="0" t="n">
        <v>19</v>
      </c>
      <c r="F191" s="0" t="n">
        <v>2</v>
      </c>
      <c r="G191" s="0" t="n">
        <v>109</v>
      </c>
      <c r="H191" s="0" t="n">
        <v>3</v>
      </c>
      <c r="I191" s="0" t="n">
        <v>6</v>
      </c>
    </row>
    <row collapsed="false" customFormat="false" customHeight="true" hidden="false" ht="12.1" outlineLevel="0" r="192">
      <c r="A192" s="0" t="n">
        <v>191</v>
      </c>
      <c r="B192" s="0" t="s">
        <v>156</v>
      </c>
      <c r="C192" s="0" t="n">
        <v>90</v>
      </c>
      <c r="D192" s="0" t="n">
        <v>1</v>
      </c>
      <c r="E192" s="0" t="n">
        <v>20</v>
      </c>
      <c r="F192" s="0" t="n">
        <v>2</v>
      </c>
      <c r="G192" s="0" t="n">
        <v>90</v>
      </c>
      <c r="H192" s="0" t="n">
        <v>1</v>
      </c>
      <c r="I192" s="0" t="n">
        <v>4</v>
      </c>
    </row>
    <row collapsed="false" customFormat="false" customHeight="true" hidden="false" ht="12.1" outlineLevel="0" r="193">
      <c r="A193" s="0" t="n">
        <v>192</v>
      </c>
      <c r="B193" s="0" t="s">
        <v>108</v>
      </c>
      <c r="C193" s="0" t="n">
        <v>4</v>
      </c>
      <c r="D193" s="0" t="n">
        <v>2</v>
      </c>
      <c r="E193" s="0" t="n">
        <v>20</v>
      </c>
      <c r="F193" s="0" t="n">
        <v>2</v>
      </c>
      <c r="G193" s="0" t="n">
        <v>4</v>
      </c>
      <c r="H193" s="0" t="n">
        <v>1</v>
      </c>
      <c r="I193" s="0" t="n">
        <v>4</v>
      </c>
    </row>
    <row collapsed="false" customFormat="false" customHeight="true" hidden="false" ht="12.1" outlineLevel="0" r="194">
      <c r="A194" s="0" t="n">
        <v>193</v>
      </c>
      <c r="B194" s="0" t="s">
        <v>119</v>
      </c>
      <c r="C194" s="0" t="n">
        <v>94</v>
      </c>
      <c r="D194" s="0" t="n">
        <v>3</v>
      </c>
      <c r="E194" s="0" t="n">
        <v>20</v>
      </c>
      <c r="F194" s="0" t="n">
        <v>2</v>
      </c>
      <c r="G194" s="0" t="n">
        <v>94</v>
      </c>
      <c r="H194" s="0" t="n">
        <v>1</v>
      </c>
      <c r="I194" s="0" t="n">
        <v>4</v>
      </c>
    </row>
    <row collapsed="false" customFormat="false" customHeight="true" hidden="false" ht="12.1" outlineLevel="0" r="195">
      <c r="A195" s="0" t="n">
        <v>194</v>
      </c>
      <c r="B195" s="0" t="s">
        <v>150</v>
      </c>
      <c r="C195" s="0" t="n">
        <v>71</v>
      </c>
      <c r="D195" s="0" t="n">
        <v>4</v>
      </c>
      <c r="E195" s="0" t="n">
        <v>20</v>
      </c>
      <c r="F195" s="0" t="n">
        <v>2</v>
      </c>
      <c r="G195" s="0" t="n">
        <v>71</v>
      </c>
      <c r="H195" s="0" t="n">
        <v>2</v>
      </c>
      <c r="I195" s="0" t="n">
        <v>5</v>
      </c>
    </row>
    <row collapsed="false" customFormat="false" customHeight="true" hidden="false" ht="12.1" outlineLevel="0" r="196">
      <c r="A196" s="0" t="n">
        <v>195</v>
      </c>
      <c r="B196" s="0" t="s">
        <v>165</v>
      </c>
      <c r="C196" s="0" t="n">
        <v>102</v>
      </c>
      <c r="D196" s="0" t="n">
        <v>5</v>
      </c>
      <c r="E196" s="0" t="n">
        <v>20</v>
      </c>
      <c r="F196" s="0" t="n">
        <v>2</v>
      </c>
      <c r="G196" s="0" t="n">
        <v>102</v>
      </c>
      <c r="H196" s="0" t="n">
        <v>2</v>
      </c>
      <c r="I196" s="0" t="n">
        <v>5</v>
      </c>
    </row>
    <row collapsed="false" customFormat="false" customHeight="true" hidden="false" ht="12.1" outlineLevel="0" r="197">
      <c r="A197" s="0" t="n">
        <v>196</v>
      </c>
      <c r="B197" s="0" t="s">
        <v>84</v>
      </c>
      <c r="C197" s="0" t="n">
        <v>110</v>
      </c>
      <c r="D197" s="0" t="n">
        <v>6</v>
      </c>
      <c r="E197" s="0" t="n">
        <v>20</v>
      </c>
      <c r="F197" s="0" t="n">
        <v>2</v>
      </c>
      <c r="G197" s="0" t="n">
        <v>110</v>
      </c>
      <c r="H197" s="0" t="n">
        <v>2</v>
      </c>
      <c r="I197" s="0" t="n">
        <v>5</v>
      </c>
    </row>
    <row collapsed="false" customFormat="false" customHeight="true" hidden="false" ht="12.1" outlineLevel="0" r="198">
      <c r="A198" s="0" t="n">
        <v>197</v>
      </c>
      <c r="B198" s="0" t="s">
        <v>158</v>
      </c>
      <c r="C198" s="0" t="n">
        <v>92</v>
      </c>
      <c r="D198" s="0" t="n">
        <v>7</v>
      </c>
      <c r="E198" s="0" t="n">
        <v>20</v>
      </c>
      <c r="F198" s="0" t="n">
        <v>2</v>
      </c>
      <c r="G198" s="0" t="n">
        <v>92</v>
      </c>
      <c r="H198" s="0" t="n">
        <v>2</v>
      </c>
      <c r="I198" s="0" t="n">
        <v>5</v>
      </c>
    </row>
    <row collapsed="false" customFormat="false" customHeight="true" hidden="false" ht="12.1" outlineLevel="0" r="199">
      <c r="A199" s="0" t="n">
        <v>198</v>
      </c>
      <c r="B199" s="0" t="s">
        <v>141</v>
      </c>
      <c r="C199" s="0" t="n">
        <v>73</v>
      </c>
      <c r="D199" s="0" t="n">
        <v>8</v>
      </c>
      <c r="E199" s="0" t="n">
        <v>20</v>
      </c>
      <c r="F199" s="0" t="n">
        <v>2</v>
      </c>
      <c r="G199" s="0" t="n">
        <v>73</v>
      </c>
      <c r="H199" s="0" t="n">
        <v>3</v>
      </c>
      <c r="I199" s="0" t="n">
        <v>6</v>
      </c>
    </row>
    <row collapsed="false" customFormat="false" customHeight="true" hidden="false" ht="12.1" outlineLevel="0" r="200">
      <c r="A200" s="0" t="n">
        <v>199</v>
      </c>
      <c r="B200" s="0" t="s">
        <v>72</v>
      </c>
      <c r="C200" s="0" t="n">
        <v>107</v>
      </c>
      <c r="D200" s="0" t="n">
        <v>9</v>
      </c>
      <c r="E200" s="0" t="n">
        <v>20</v>
      </c>
      <c r="F200" s="0" t="n">
        <v>2</v>
      </c>
      <c r="G200" s="0" t="n">
        <v>107</v>
      </c>
      <c r="H200" s="0" t="n">
        <v>3</v>
      </c>
      <c r="I200" s="0" t="n">
        <v>6</v>
      </c>
    </row>
    <row collapsed="false" customFormat="false" customHeight="true" hidden="false" ht="12.1" outlineLevel="0" r="201">
      <c r="A201" s="0" t="n">
        <v>200</v>
      </c>
      <c r="B201" s="0" t="s">
        <v>136</v>
      </c>
      <c r="C201" s="0" t="n">
        <v>18</v>
      </c>
      <c r="D201" s="0" t="n">
        <v>10</v>
      </c>
      <c r="E201" s="0" t="n">
        <v>20</v>
      </c>
      <c r="F201" s="0" t="n">
        <v>2</v>
      </c>
      <c r="G201" s="0" t="n">
        <v>18</v>
      </c>
      <c r="H201" s="0" t="n">
        <v>3</v>
      </c>
      <c r="I201" s="0" t="n">
        <v>6</v>
      </c>
    </row>
    <row collapsed="false" customFormat="false" customHeight="true" hidden="false" ht="12.1" outlineLevel="0" r="202">
      <c r="A202" s="0" t="n">
        <v>201</v>
      </c>
      <c r="B202" s="0" t="s">
        <v>170</v>
      </c>
      <c r="C202" s="0" t="n">
        <v>88</v>
      </c>
      <c r="D202" s="0" t="n">
        <v>1</v>
      </c>
      <c r="E202" s="0" t="n">
        <v>21</v>
      </c>
      <c r="F202" s="0" t="n">
        <v>2</v>
      </c>
      <c r="G202" s="0" t="n">
        <v>88</v>
      </c>
      <c r="H202" s="0" t="n">
        <v>1</v>
      </c>
      <c r="I202" s="0" t="n">
        <v>4</v>
      </c>
    </row>
    <row collapsed="false" customFormat="false" customHeight="true" hidden="false" ht="12.1" outlineLevel="0" r="203">
      <c r="A203" s="0" t="n">
        <v>202</v>
      </c>
      <c r="B203" s="0" t="s">
        <v>138</v>
      </c>
      <c r="C203" s="0" t="n">
        <v>31</v>
      </c>
      <c r="D203" s="0" t="n">
        <v>2</v>
      </c>
      <c r="E203" s="0" t="n">
        <v>21</v>
      </c>
      <c r="F203" s="0" t="n">
        <v>2</v>
      </c>
      <c r="G203" s="0" t="n">
        <v>31</v>
      </c>
      <c r="H203" s="0" t="n">
        <v>1</v>
      </c>
      <c r="I203" s="0" t="n">
        <v>4</v>
      </c>
    </row>
    <row collapsed="false" customFormat="false" customHeight="true" hidden="false" ht="12.1" outlineLevel="0" r="204">
      <c r="A204" s="0" t="n">
        <v>203</v>
      </c>
      <c r="B204" s="0" t="s">
        <v>139</v>
      </c>
      <c r="C204" s="0" t="n">
        <v>70</v>
      </c>
      <c r="D204" s="0" t="n">
        <v>3</v>
      </c>
      <c r="E204" s="0" t="n">
        <v>21</v>
      </c>
      <c r="F204" s="0" t="n">
        <v>2</v>
      </c>
      <c r="G204" s="0" t="n">
        <v>70</v>
      </c>
      <c r="H204" s="0" t="n">
        <v>1</v>
      </c>
      <c r="I204" s="0" t="n">
        <v>4</v>
      </c>
    </row>
    <row collapsed="false" customFormat="false" customHeight="true" hidden="false" ht="12.1" outlineLevel="0" r="205">
      <c r="A205" s="0" t="n">
        <v>204</v>
      </c>
      <c r="B205" s="0" t="s">
        <v>148</v>
      </c>
      <c r="C205" s="0" t="n">
        <v>29</v>
      </c>
      <c r="D205" s="0" t="n">
        <v>4</v>
      </c>
      <c r="E205" s="0" t="n">
        <v>21</v>
      </c>
      <c r="F205" s="0" t="n">
        <v>2</v>
      </c>
      <c r="G205" s="0" t="n">
        <v>29</v>
      </c>
      <c r="H205" s="0" t="n">
        <v>2</v>
      </c>
      <c r="I205" s="0" t="n">
        <v>5</v>
      </c>
    </row>
    <row collapsed="false" customFormat="false" customHeight="true" hidden="false" ht="12.1" outlineLevel="0" r="206">
      <c r="A206" s="0" t="n">
        <v>205</v>
      </c>
      <c r="B206" s="0" t="s">
        <v>147</v>
      </c>
      <c r="C206" s="0" t="n">
        <v>97</v>
      </c>
      <c r="D206" s="0" t="n">
        <v>5</v>
      </c>
      <c r="E206" s="0" t="n">
        <v>21</v>
      </c>
      <c r="F206" s="0" t="n">
        <v>2</v>
      </c>
      <c r="G206" s="0" t="n">
        <v>97</v>
      </c>
      <c r="H206" s="0" t="n">
        <v>2</v>
      </c>
      <c r="I206" s="0" t="n">
        <v>5</v>
      </c>
    </row>
    <row collapsed="false" customFormat="false" customHeight="true" hidden="false" ht="12.1" outlineLevel="0" r="207">
      <c r="A207" s="0" t="n">
        <v>206</v>
      </c>
      <c r="B207" s="0" t="s">
        <v>154</v>
      </c>
      <c r="C207" s="0" t="n">
        <v>101</v>
      </c>
      <c r="D207" s="0" t="n">
        <v>6</v>
      </c>
      <c r="E207" s="0" t="n">
        <v>21</v>
      </c>
      <c r="F207" s="0" t="n">
        <v>2</v>
      </c>
      <c r="G207" s="0" t="n">
        <v>101</v>
      </c>
      <c r="H207" s="0" t="n">
        <v>2</v>
      </c>
      <c r="I207" s="0" t="n">
        <v>5</v>
      </c>
    </row>
    <row collapsed="false" customFormat="false" customHeight="true" hidden="false" ht="12.1" outlineLevel="0" r="208">
      <c r="A208" s="0" t="n">
        <v>207</v>
      </c>
      <c r="B208" s="0" t="s">
        <v>79</v>
      </c>
      <c r="C208" s="0" t="n">
        <v>77</v>
      </c>
      <c r="D208" s="0" t="n">
        <v>7</v>
      </c>
      <c r="E208" s="0" t="n">
        <v>21</v>
      </c>
      <c r="F208" s="0" t="n">
        <v>2</v>
      </c>
      <c r="G208" s="0" t="n">
        <v>77</v>
      </c>
      <c r="H208" s="0" t="n">
        <v>2</v>
      </c>
      <c r="I208" s="0" t="n">
        <v>5</v>
      </c>
    </row>
    <row collapsed="false" customFormat="false" customHeight="true" hidden="false" ht="12.1" outlineLevel="0" r="209">
      <c r="A209" s="0" t="n">
        <v>208</v>
      </c>
      <c r="B209" s="0" t="s">
        <v>77</v>
      </c>
      <c r="C209" s="0" t="n">
        <v>50</v>
      </c>
      <c r="D209" s="0" t="n">
        <v>8</v>
      </c>
      <c r="E209" s="0" t="n">
        <v>21</v>
      </c>
      <c r="F209" s="0" t="n">
        <v>2</v>
      </c>
      <c r="G209" s="0" t="n">
        <v>50</v>
      </c>
      <c r="H209" s="0" t="n">
        <v>3</v>
      </c>
      <c r="I209" s="0" t="n">
        <v>6</v>
      </c>
    </row>
    <row collapsed="false" customFormat="false" customHeight="true" hidden="false" ht="12.1" outlineLevel="0" r="210">
      <c r="A210" s="0" t="n">
        <v>209</v>
      </c>
      <c r="B210" s="0" t="s">
        <v>105</v>
      </c>
      <c r="C210" s="0" t="n">
        <v>38</v>
      </c>
      <c r="D210" s="0" t="n">
        <v>9</v>
      </c>
      <c r="E210" s="0" t="n">
        <v>21</v>
      </c>
      <c r="F210" s="0" t="n">
        <v>2</v>
      </c>
      <c r="G210" s="0" t="n">
        <v>38</v>
      </c>
      <c r="H210" s="0" t="n">
        <v>3</v>
      </c>
      <c r="I210" s="0" t="n">
        <v>6</v>
      </c>
    </row>
    <row collapsed="false" customFormat="false" customHeight="true" hidden="false" ht="12.1" outlineLevel="0" r="211">
      <c r="A211" s="0" t="n">
        <v>210</v>
      </c>
      <c r="B211" s="0" t="s">
        <v>109</v>
      </c>
      <c r="C211" s="0" t="n">
        <v>64</v>
      </c>
      <c r="D211" s="0" t="n">
        <v>10</v>
      </c>
      <c r="E211" s="0" t="n">
        <v>21</v>
      </c>
      <c r="F211" s="0" t="n">
        <v>2</v>
      </c>
      <c r="G211" s="0" t="n">
        <v>64</v>
      </c>
      <c r="H211" s="0" t="n">
        <v>3</v>
      </c>
      <c r="I211" s="0" t="n">
        <v>6</v>
      </c>
    </row>
    <row collapsed="false" customFormat="false" customHeight="true" hidden="false" ht="12.1" outlineLevel="0" r="212">
      <c r="A212" s="0" t="n">
        <v>211</v>
      </c>
      <c r="B212" s="0" t="s">
        <v>97</v>
      </c>
      <c r="C212" s="0" t="n">
        <v>67</v>
      </c>
      <c r="D212" s="0" t="n">
        <v>1</v>
      </c>
      <c r="E212" s="0" t="n">
        <v>22</v>
      </c>
      <c r="F212" s="0" t="n">
        <v>2</v>
      </c>
      <c r="G212" s="0" t="n">
        <v>67</v>
      </c>
      <c r="H212" s="0" t="n">
        <v>1</v>
      </c>
      <c r="I212" s="0" t="n">
        <v>4</v>
      </c>
    </row>
    <row collapsed="false" customFormat="false" customHeight="true" hidden="false" ht="12.1" outlineLevel="0" r="213">
      <c r="A213" s="0" t="n">
        <v>212</v>
      </c>
      <c r="B213" s="0" t="s">
        <v>87</v>
      </c>
      <c r="C213" s="0" t="n">
        <v>109</v>
      </c>
      <c r="D213" s="0" t="n">
        <v>2</v>
      </c>
      <c r="E213" s="0" t="n">
        <v>22</v>
      </c>
      <c r="F213" s="0" t="n">
        <v>2</v>
      </c>
      <c r="G213" s="0" t="n">
        <v>109</v>
      </c>
      <c r="H213" s="0" t="n">
        <v>1</v>
      </c>
      <c r="I213" s="0" t="n">
        <v>4</v>
      </c>
    </row>
    <row collapsed="false" customFormat="false" customHeight="true" hidden="false" ht="12.1" outlineLevel="0" r="214">
      <c r="A214" s="0" t="n">
        <v>213</v>
      </c>
      <c r="B214" s="0" t="s">
        <v>101</v>
      </c>
      <c r="C214" s="0" t="n">
        <v>37</v>
      </c>
      <c r="D214" s="0" t="n">
        <v>3</v>
      </c>
      <c r="E214" s="0" t="n">
        <v>22</v>
      </c>
      <c r="F214" s="0" t="n">
        <v>2</v>
      </c>
      <c r="G214" s="0" t="n">
        <v>37</v>
      </c>
      <c r="H214" s="0" t="n">
        <v>1</v>
      </c>
      <c r="I214" s="0" t="n">
        <v>4</v>
      </c>
    </row>
    <row collapsed="false" customFormat="false" customHeight="true" hidden="false" ht="12.1" outlineLevel="0" r="215">
      <c r="A215" s="0" t="n">
        <v>214</v>
      </c>
      <c r="B215" s="0" t="s">
        <v>73</v>
      </c>
      <c r="C215" s="0" t="n">
        <v>106</v>
      </c>
      <c r="D215" s="0" t="n">
        <v>4</v>
      </c>
      <c r="E215" s="0" t="n">
        <v>22</v>
      </c>
      <c r="F215" s="0" t="n">
        <v>2</v>
      </c>
      <c r="G215" s="0" t="n">
        <v>106</v>
      </c>
      <c r="H215" s="0" t="n">
        <v>2</v>
      </c>
      <c r="I215" s="0" t="n">
        <v>5</v>
      </c>
    </row>
    <row collapsed="false" customFormat="false" customHeight="true" hidden="false" ht="12.1" outlineLevel="0" r="216">
      <c r="A216" s="0" t="n">
        <v>215</v>
      </c>
      <c r="B216" s="0" t="s">
        <v>134</v>
      </c>
      <c r="C216" s="0" t="n">
        <v>87</v>
      </c>
      <c r="D216" s="0" t="n">
        <v>5</v>
      </c>
      <c r="E216" s="0" t="n">
        <v>22</v>
      </c>
      <c r="F216" s="0" t="n">
        <v>2</v>
      </c>
      <c r="G216" s="0" t="n">
        <v>87</v>
      </c>
      <c r="H216" s="0" t="n">
        <v>2</v>
      </c>
      <c r="I216" s="0" t="n">
        <v>5</v>
      </c>
    </row>
    <row collapsed="false" customFormat="false" customHeight="true" hidden="false" ht="12.1" outlineLevel="0" r="217">
      <c r="A217" s="0" t="n">
        <v>216</v>
      </c>
      <c r="B217" s="0" t="s">
        <v>115</v>
      </c>
      <c r="C217" s="0" t="n">
        <v>16</v>
      </c>
      <c r="D217" s="0" t="n">
        <v>6</v>
      </c>
      <c r="E217" s="0" t="n">
        <v>22</v>
      </c>
      <c r="F217" s="0" t="n">
        <v>2</v>
      </c>
      <c r="G217" s="0" t="n">
        <v>16</v>
      </c>
      <c r="H217" s="0" t="n">
        <v>2</v>
      </c>
      <c r="I217" s="0" t="n">
        <v>5</v>
      </c>
    </row>
    <row collapsed="false" customFormat="false" customHeight="true" hidden="false" ht="12.1" outlineLevel="0" r="218">
      <c r="A218" s="0" t="n">
        <v>217</v>
      </c>
      <c r="B218" s="0" t="s">
        <v>70</v>
      </c>
      <c r="C218" s="0" t="n">
        <v>35</v>
      </c>
      <c r="D218" s="0" t="n">
        <v>7</v>
      </c>
      <c r="E218" s="0" t="n">
        <v>22</v>
      </c>
      <c r="F218" s="0" t="n">
        <v>2</v>
      </c>
      <c r="G218" s="0" t="n">
        <v>35</v>
      </c>
      <c r="H218" s="0" t="n">
        <v>2</v>
      </c>
      <c r="I218" s="0" t="n">
        <v>5</v>
      </c>
    </row>
    <row collapsed="false" customFormat="false" customHeight="true" hidden="false" ht="12.1" outlineLevel="0" r="219">
      <c r="A219" s="0" t="n">
        <v>218</v>
      </c>
      <c r="B219" s="0" t="s">
        <v>87</v>
      </c>
      <c r="C219" s="0" t="n">
        <v>109</v>
      </c>
      <c r="D219" s="0" t="n">
        <v>8</v>
      </c>
      <c r="E219" s="0" t="n">
        <v>22</v>
      </c>
      <c r="F219" s="0" t="n">
        <v>2</v>
      </c>
      <c r="G219" s="0" t="n">
        <v>109</v>
      </c>
      <c r="H219" s="0" t="n">
        <v>3</v>
      </c>
      <c r="I219" s="0" t="n">
        <v>6</v>
      </c>
    </row>
    <row collapsed="false" customFormat="false" customHeight="true" hidden="false" ht="12.1" outlineLevel="0" r="220">
      <c r="A220" s="0" t="n">
        <v>219</v>
      </c>
      <c r="B220" s="0" t="s">
        <v>160</v>
      </c>
      <c r="C220" s="0" t="n">
        <v>65</v>
      </c>
      <c r="D220" s="0" t="n">
        <v>9</v>
      </c>
      <c r="E220" s="0" t="n">
        <v>22</v>
      </c>
      <c r="F220" s="0" t="n">
        <v>2</v>
      </c>
      <c r="G220" s="0" t="n">
        <v>65</v>
      </c>
      <c r="H220" s="0" t="n">
        <v>3</v>
      </c>
      <c r="I220" s="0" t="n">
        <v>6</v>
      </c>
    </row>
    <row collapsed="false" customFormat="false" customHeight="true" hidden="false" ht="12.1" outlineLevel="0" r="221">
      <c r="A221" s="0" t="n">
        <v>220</v>
      </c>
      <c r="B221" s="0" t="s">
        <v>164</v>
      </c>
      <c r="C221" s="0" t="n">
        <v>48</v>
      </c>
      <c r="D221" s="0" t="n">
        <v>10</v>
      </c>
      <c r="E221" s="0" t="n">
        <v>22</v>
      </c>
      <c r="F221" s="0" t="n">
        <v>2</v>
      </c>
      <c r="G221" s="0" t="n">
        <v>48</v>
      </c>
      <c r="H221" s="0" t="n">
        <v>3</v>
      </c>
      <c r="I221" s="0" t="n">
        <v>6</v>
      </c>
    </row>
    <row collapsed="false" customFormat="false" customHeight="true" hidden="false" ht="12.1" outlineLevel="0" r="222">
      <c r="A222" s="0" t="n">
        <v>221</v>
      </c>
      <c r="B222" s="0" t="s">
        <v>114</v>
      </c>
      <c r="C222" s="0" t="n">
        <v>30</v>
      </c>
      <c r="D222" s="0" t="n">
        <v>1</v>
      </c>
      <c r="E222" s="0" t="n">
        <v>23</v>
      </c>
      <c r="F222" s="0" t="n">
        <v>2</v>
      </c>
      <c r="G222" s="0" t="n">
        <v>30</v>
      </c>
      <c r="H222" s="0" t="n">
        <v>1</v>
      </c>
      <c r="I222" s="0" t="n">
        <v>4</v>
      </c>
    </row>
    <row collapsed="false" customFormat="false" customHeight="true" hidden="false" ht="12.1" outlineLevel="0" r="223">
      <c r="A223" s="0" t="n">
        <v>222</v>
      </c>
      <c r="B223" s="0" t="s">
        <v>161</v>
      </c>
      <c r="C223" s="0" t="n">
        <v>57</v>
      </c>
      <c r="D223" s="0" t="n">
        <v>2</v>
      </c>
      <c r="E223" s="0" t="n">
        <v>23</v>
      </c>
      <c r="F223" s="0" t="n">
        <v>2</v>
      </c>
      <c r="G223" s="0" t="n">
        <v>57</v>
      </c>
      <c r="H223" s="0" t="n">
        <v>1</v>
      </c>
      <c r="I223" s="0" t="n">
        <v>4</v>
      </c>
    </row>
    <row collapsed="false" customFormat="false" customHeight="true" hidden="false" ht="12.1" outlineLevel="0" r="224">
      <c r="A224" s="0" t="n">
        <v>223</v>
      </c>
      <c r="B224" s="0" t="s">
        <v>175</v>
      </c>
      <c r="C224" s="0" t="n">
        <v>74</v>
      </c>
      <c r="D224" s="0" t="n">
        <v>3</v>
      </c>
      <c r="E224" s="0" t="n">
        <v>23</v>
      </c>
      <c r="F224" s="0" t="n">
        <v>2</v>
      </c>
      <c r="G224" s="0" t="n">
        <v>74</v>
      </c>
      <c r="H224" s="0" t="n">
        <v>1</v>
      </c>
      <c r="I224" s="0" t="n">
        <v>4</v>
      </c>
    </row>
    <row collapsed="false" customFormat="false" customHeight="true" hidden="false" ht="12.1" outlineLevel="0" r="225">
      <c r="A225" s="0" t="n">
        <v>224</v>
      </c>
      <c r="B225" s="0" t="s">
        <v>143</v>
      </c>
      <c r="C225" s="0" t="n">
        <v>42</v>
      </c>
      <c r="D225" s="0" t="n">
        <v>4</v>
      </c>
      <c r="E225" s="0" t="n">
        <v>23</v>
      </c>
      <c r="F225" s="0" t="n">
        <v>2</v>
      </c>
      <c r="G225" s="0" t="n">
        <v>42</v>
      </c>
      <c r="H225" s="0" t="n">
        <v>2</v>
      </c>
      <c r="I225" s="0" t="n">
        <v>5</v>
      </c>
    </row>
    <row collapsed="false" customFormat="false" customHeight="true" hidden="false" ht="12.1" outlineLevel="0" r="226">
      <c r="A226" s="0" t="n">
        <v>225</v>
      </c>
      <c r="B226" s="0" t="s">
        <v>157</v>
      </c>
      <c r="C226" s="0" t="n">
        <v>60</v>
      </c>
      <c r="D226" s="0" t="n">
        <v>5</v>
      </c>
      <c r="E226" s="0" t="n">
        <v>23</v>
      </c>
      <c r="F226" s="0" t="n">
        <v>2</v>
      </c>
      <c r="G226" s="0" t="n">
        <v>60</v>
      </c>
      <c r="H226" s="0" t="n">
        <v>2</v>
      </c>
      <c r="I226" s="0" t="n">
        <v>5</v>
      </c>
    </row>
    <row collapsed="false" customFormat="false" customHeight="true" hidden="false" ht="12.1" outlineLevel="0" r="227">
      <c r="A227" s="0" t="n">
        <v>226</v>
      </c>
      <c r="B227" s="0" t="s">
        <v>144</v>
      </c>
      <c r="C227" s="0" t="n">
        <v>58</v>
      </c>
      <c r="D227" s="0" t="n">
        <v>6</v>
      </c>
      <c r="E227" s="0" t="n">
        <v>23</v>
      </c>
      <c r="F227" s="0" t="n">
        <v>2</v>
      </c>
      <c r="G227" s="0" t="n">
        <v>58</v>
      </c>
      <c r="H227" s="0" t="n">
        <v>2</v>
      </c>
      <c r="I227" s="0" t="n">
        <v>5</v>
      </c>
    </row>
    <row collapsed="false" customFormat="false" customHeight="true" hidden="false" ht="12.1" outlineLevel="0" r="228">
      <c r="A228" s="0" t="n">
        <v>227</v>
      </c>
      <c r="B228" s="0" t="s">
        <v>91</v>
      </c>
      <c r="C228" s="0" t="n">
        <v>36</v>
      </c>
      <c r="D228" s="0" t="n">
        <v>7</v>
      </c>
      <c r="E228" s="0" t="n">
        <v>23</v>
      </c>
      <c r="F228" s="0" t="n">
        <v>2</v>
      </c>
      <c r="G228" s="0" t="n">
        <v>36</v>
      </c>
      <c r="H228" s="0" t="n">
        <v>2</v>
      </c>
      <c r="I228" s="0" t="n">
        <v>5</v>
      </c>
    </row>
    <row collapsed="false" customFormat="false" customHeight="true" hidden="false" ht="12.1" outlineLevel="0" r="229">
      <c r="A229" s="0" t="n">
        <v>228</v>
      </c>
      <c r="B229" s="0" t="s">
        <v>117</v>
      </c>
      <c r="C229" s="0" t="n">
        <v>72</v>
      </c>
      <c r="D229" s="0" t="n">
        <v>8</v>
      </c>
      <c r="E229" s="0" t="n">
        <v>23</v>
      </c>
      <c r="F229" s="0" t="n">
        <v>2</v>
      </c>
      <c r="G229" s="0" t="n">
        <v>72</v>
      </c>
      <c r="H229" s="0" t="n">
        <v>3</v>
      </c>
      <c r="I229" s="0" t="n">
        <v>6</v>
      </c>
    </row>
    <row collapsed="false" customFormat="false" customHeight="true" hidden="false" ht="12.1" outlineLevel="0" r="230">
      <c r="A230" s="0" t="n">
        <v>229</v>
      </c>
      <c r="B230" s="0" t="s">
        <v>84</v>
      </c>
      <c r="C230" s="0" t="n">
        <v>110</v>
      </c>
      <c r="D230" s="0" t="n">
        <v>9</v>
      </c>
      <c r="E230" s="0" t="n">
        <v>23</v>
      </c>
      <c r="F230" s="0" t="n">
        <v>2</v>
      </c>
      <c r="G230" s="0" t="n">
        <v>110</v>
      </c>
      <c r="H230" s="0" t="n">
        <v>3</v>
      </c>
      <c r="I230" s="0" t="n">
        <v>6</v>
      </c>
    </row>
    <row collapsed="false" customFormat="false" customHeight="true" hidden="false" ht="12.1" outlineLevel="0" r="231">
      <c r="A231" s="0" t="n">
        <v>230</v>
      </c>
      <c r="B231" s="0" t="s">
        <v>142</v>
      </c>
      <c r="C231" s="0" t="n">
        <v>53</v>
      </c>
      <c r="D231" s="0" t="n">
        <v>10</v>
      </c>
      <c r="E231" s="0" t="n">
        <v>23</v>
      </c>
      <c r="F231" s="0" t="n">
        <v>2</v>
      </c>
      <c r="G231" s="0" t="n">
        <v>53</v>
      </c>
      <c r="H231" s="0" t="n">
        <v>3</v>
      </c>
      <c r="I231" s="0" t="n">
        <v>6</v>
      </c>
    </row>
    <row collapsed="false" customFormat="false" customHeight="true" hidden="false" ht="12.1" outlineLevel="0" r="232">
      <c r="A232" s="0" t="n">
        <v>231</v>
      </c>
      <c r="B232" s="0" t="s">
        <v>84</v>
      </c>
      <c r="C232" s="0" t="n">
        <v>110</v>
      </c>
      <c r="D232" s="0" t="n">
        <v>1</v>
      </c>
      <c r="E232" s="0" t="n">
        <v>24</v>
      </c>
      <c r="F232" s="0" t="n">
        <v>2</v>
      </c>
      <c r="G232" s="0" t="n">
        <v>110</v>
      </c>
      <c r="H232" s="0" t="n">
        <v>1</v>
      </c>
      <c r="I232" s="0" t="n">
        <v>4</v>
      </c>
    </row>
    <row collapsed="false" customFormat="false" customHeight="true" hidden="false" ht="12.1" outlineLevel="0" r="233">
      <c r="A233" s="0" t="n">
        <v>232</v>
      </c>
      <c r="B233" s="0" t="s">
        <v>146</v>
      </c>
      <c r="C233" s="0" t="n">
        <v>96</v>
      </c>
      <c r="D233" s="0" t="n">
        <v>2</v>
      </c>
      <c r="E233" s="0" t="n">
        <v>24</v>
      </c>
      <c r="F233" s="0" t="n">
        <v>2</v>
      </c>
      <c r="G233" s="0" t="n">
        <v>96</v>
      </c>
      <c r="H233" s="0" t="n">
        <v>1</v>
      </c>
      <c r="I233" s="0" t="n">
        <v>4</v>
      </c>
    </row>
    <row collapsed="false" customFormat="false" customHeight="true" hidden="false" ht="12.1" outlineLevel="0" r="234">
      <c r="A234" s="0" t="n">
        <v>233</v>
      </c>
      <c r="B234" s="0" t="s">
        <v>99</v>
      </c>
      <c r="C234" s="0" t="n">
        <v>108</v>
      </c>
      <c r="D234" s="0" t="n">
        <v>3</v>
      </c>
      <c r="E234" s="0" t="n">
        <v>24</v>
      </c>
      <c r="F234" s="0" t="n">
        <v>2</v>
      </c>
      <c r="G234" s="0" t="n">
        <v>108</v>
      </c>
      <c r="H234" s="0" t="n">
        <v>1</v>
      </c>
      <c r="I234" s="0" t="n">
        <v>4</v>
      </c>
    </row>
    <row collapsed="false" customFormat="false" customHeight="true" hidden="false" ht="12.1" outlineLevel="0" r="235">
      <c r="A235" s="0" t="n">
        <v>234</v>
      </c>
      <c r="B235" s="0" t="s">
        <v>135</v>
      </c>
      <c r="C235" s="0" t="n">
        <v>69</v>
      </c>
      <c r="D235" s="0" t="n">
        <v>4</v>
      </c>
      <c r="E235" s="0" t="n">
        <v>24</v>
      </c>
      <c r="F235" s="0" t="n">
        <v>2</v>
      </c>
      <c r="G235" s="0" t="n">
        <v>69</v>
      </c>
      <c r="H235" s="0" t="n">
        <v>2</v>
      </c>
      <c r="I235" s="0" t="n">
        <v>5</v>
      </c>
    </row>
    <row collapsed="false" customFormat="false" customHeight="true" hidden="false" ht="12.1" outlineLevel="0" r="236">
      <c r="A236" s="0" t="n">
        <v>235</v>
      </c>
      <c r="B236" s="0" t="s">
        <v>178</v>
      </c>
      <c r="C236" s="0" t="n">
        <v>103</v>
      </c>
      <c r="D236" s="0" t="n">
        <v>5</v>
      </c>
      <c r="E236" s="0" t="n">
        <v>24</v>
      </c>
      <c r="F236" s="0" t="n">
        <v>2</v>
      </c>
      <c r="G236" s="0" t="n">
        <v>103</v>
      </c>
      <c r="H236" s="0" t="n">
        <v>2</v>
      </c>
      <c r="I236" s="0" t="n">
        <v>5</v>
      </c>
    </row>
    <row collapsed="false" customFormat="false" customHeight="true" hidden="false" ht="12.1" outlineLevel="0" r="237">
      <c r="A237" s="0" t="n">
        <v>236</v>
      </c>
      <c r="B237" s="0" t="s">
        <v>128</v>
      </c>
      <c r="C237" s="0" t="n">
        <v>24</v>
      </c>
      <c r="D237" s="0" t="n">
        <v>6</v>
      </c>
      <c r="E237" s="0" t="n">
        <v>24</v>
      </c>
      <c r="F237" s="0" t="n">
        <v>2</v>
      </c>
      <c r="G237" s="0" t="n">
        <v>24</v>
      </c>
      <c r="H237" s="0" t="n">
        <v>2</v>
      </c>
      <c r="I237" s="0" t="n">
        <v>5</v>
      </c>
    </row>
    <row collapsed="false" customFormat="false" customHeight="true" hidden="false" ht="12.1" outlineLevel="0" r="238">
      <c r="A238" s="0" t="n">
        <v>237</v>
      </c>
      <c r="B238" s="0" t="s">
        <v>133</v>
      </c>
      <c r="C238" s="0" t="n">
        <v>100</v>
      </c>
      <c r="D238" s="0" t="n">
        <v>7</v>
      </c>
      <c r="E238" s="0" t="n">
        <v>24</v>
      </c>
      <c r="F238" s="0" t="n">
        <v>2</v>
      </c>
      <c r="G238" s="0" t="n">
        <v>100</v>
      </c>
      <c r="H238" s="0" t="n">
        <v>2</v>
      </c>
      <c r="I238" s="0" t="n">
        <v>5</v>
      </c>
    </row>
    <row collapsed="false" customFormat="false" customHeight="true" hidden="false" ht="12.1" outlineLevel="0" r="239">
      <c r="A239" s="0" t="n">
        <v>238</v>
      </c>
      <c r="B239" s="0" t="s">
        <v>106</v>
      </c>
      <c r="C239" s="0" t="n">
        <v>15</v>
      </c>
      <c r="D239" s="0" t="n">
        <v>8</v>
      </c>
      <c r="E239" s="0" t="n">
        <v>24</v>
      </c>
      <c r="F239" s="0" t="n">
        <v>2</v>
      </c>
      <c r="G239" s="0" t="n">
        <v>15</v>
      </c>
      <c r="H239" s="0" t="n">
        <v>3</v>
      </c>
      <c r="I239" s="0" t="n">
        <v>6</v>
      </c>
    </row>
    <row collapsed="false" customFormat="false" customHeight="true" hidden="false" ht="12.1" outlineLevel="0" r="240">
      <c r="A240" s="0" t="n">
        <v>239</v>
      </c>
      <c r="B240" s="0" t="s">
        <v>172</v>
      </c>
      <c r="C240" s="0" t="n">
        <v>44</v>
      </c>
      <c r="D240" s="0" t="n">
        <v>9</v>
      </c>
      <c r="E240" s="0" t="n">
        <v>24</v>
      </c>
      <c r="F240" s="0" t="n">
        <v>2</v>
      </c>
      <c r="G240" s="0" t="n">
        <v>44</v>
      </c>
      <c r="H240" s="0" t="n">
        <v>3</v>
      </c>
      <c r="I240" s="0" t="n">
        <v>6</v>
      </c>
    </row>
    <row collapsed="false" customFormat="false" customHeight="true" hidden="false" ht="12.1" outlineLevel="0" r="241">
      <c r="A241" s="0" t="n">
        <v>240</v>
      </c>
      <c r="B241" s="0" t="s">
        <v>86</v>
      </c>
      <c r="C241" s="0" t="n">
        <v>61</v>
      </c>
      <c r="D241" s="0" t="n">
        <v>10</v>
      </c>
      <c r="E241" s="0" t="n">
        <v>24</v>
      </c>
      <c r="F241" s="0" t="n">
        <v>2</v>
      </c>
      <c r="G241" s="0" t="n">
        <v>61</v>
      </c>
      <c r="H241" s="0" t="n">
        <v>3</v>
      </c>
      <c r="I241" s="0" t="n">
        <v>6</v>
      </c>
    </row>
    <row collapsed="false" customFormat="false" customHeight="true" hidden="false" ht="12.1" outlineLevel="0" r="242">
      <c r="A242" s="0" t="n">
        <v>241</v>
      </c>
      <c r="B242" s="0" t="s">
        <v>82</v>
      </c>
      <c r="C242" s="0" t="n">
        <v>13</v>
      </c>
      <c r="D242" s="0" t="n">
        <v>1</v>
      </c>
      <c r="E242" s="0" t="n">
        <v>25</v>
      </c>
      <c r="F242" s="0" t="n">
        <v>3</v>
      </c>
      <c r="G242" s="0" t="n">
        <v>13</v>
      </c>
      <c r="H242" s="0" t="n">
        <v>1</v>
      </c>
      <c r="I242" s="0" t="n">
        <v>7</v>
      </c>
    </row>
    <row collapsed="false" customFormat="false" customHeight="true" hidden="false" ht="12.1" outlineLevel="0" r="243">
      <c r="A243" s="0" t="n">
        <v>242</v>
      </c>
      <c r="B243" s="0" t="s">
        <v>131</v>
      </c>
      <c r="C243" s="0" t="n">
        <v>89</v>
      </c>
      <c r="D243" s="0" t="n">
        <v>2</v>
      </c>
      <c r="E243" s="0" t="n">
        <v>25</v>
      </c>
      <c r="F243" s="0" t="n">
        <v>3</v>
      </c>
      <c r="G243" s="0" t="n">
        <v>89</v>
      </c>
      <c r="H243" s="0" t="n">
        <v>1</v>
      </c>
      <c r="I243" s="0" t="n">
        <v>7</v>
      </c>
    </row>
    <row collapsed="false" customFormat="false" customHeight="true" hidden="false" ht="12.1" outlineLevel="0" r="244">
      <c r="A244" s="0" t="n">
        <v>243</v>
      </c>
      <c r="B244" s="0" t="s">
        <v>140</v>
      </c>
      <c r="C244" s="0" t="n">
        <v>45</v>
      </c>
      <c r="D244" s="0" t="n">
        <v>3</v>
      </c>
      <c r="E244" s="0" t="n">
        <v>25</v>
      </c>
      <c r="F244" s="0" t="n">
        <v>3</v>
      </c>
      <c r="G244" s="0" t="n">
        <v>45</v>
      </c>
      <c r="H244" s="0" t="n">
        <v>1</v>
      </c>
      <c r="I244" s="0" t="n">
        <v>7</v>
      </c>
    </row>
    <row collapsed="false" customFormat="false" customHeight="true" hidden="false" ht="12.1" outlineLevel="0" r="245">
      <c r="A245" s="0" t="n">
        <v>244</v>
      </c>
      <c r="B245" s="0" t="s">
        <v>81</v>
      </c>
      <c r="C245" s="0" t="n">
        <v>20</v>
      </c>
      <c r="D245" s="0" t="n">
        <v>4</v>
      </c>
      <c r="E245" s="0" t="n">
        <v>25</v>
      </c>
      <c r="F245" s="0" t="n">
        <v>3</v>
      </c>
      <c r="G245" s="0" t="n">
        <v>20</v>
      </c>
      <c r="H245" s="0" t="n">
        <v>2</v>
      </c>
      <c r="I245" s="0" t="n">
        <v>8</v>
      </c>
    </row>
    <row collapsed="false" customFormat="false" customHeight="true" hidden="false" ht="12.1" outlineLevel="0" r="246">
      <c r="A246" s="0" t="n">
        <v>245</v>
      </c>
      <c r="B246" s="0" t="s">
        <v>99</v>
      </c>
      <c r="C246" s="0" t="n">
        <v>108</v>
      </c>
      <c r="D246" s="0" t="n">
        <v>5</v>
      </c>
      <c r="E246" s="0" t="n">
        <v>25</v>
      </c>
      <c r="F246" s="0" t="n">
        <v>3</v>
      </c>
      <c r="G246" s="0" t="n">
        <v>108</v>
      </c>
      <c r="H246" s="0" t="n">
        <v>2</v>
      </c>
      <c r="I246" s="0" t="n">
        <v>8</v>
      </c>
    </row>
    <row collapsed="false" customFormat="false" customHeight="true" hidden="false" ht="12.1" outlineLevel="0" r="247">
      <c r="A247" s="0" t="n">
        <v>246</v>
      </c>
      <c r="B247" s="0" t="s">
        <v>112</v>
      </c>
      <c r="C247" s="0" t="n">
        <v>23</v>
      </c>
      <c r="D247" s="0" t="n">
        <v>6</v>
      </c>
      <c r="E247" s="0" t="n">
        <v>25</v>
      </c>
      <c r="F247" s="0" t="n">
        <v>3</v>
      </c>
      <c r="G247" s="0" t="n">
        <v>23</v>
      </c>
      <c r="H247" s="0" t="n">
        <v>2</v>
      </c>
      <c r="I247" s="0" t="n">
        <v>8</v>
      </c>
    </row>
    <row collapsed="false" customFormat="false" customHeight="true" hidden="false" ht="12.1" outlineLevel="0" r="248">
      <c r="A248" s="0" t="n">
        <v>247</v>
      </c>
      <c r="B248" s="0" t="s">
        <v>118</v>
      </c>
      <c r="C248" s="0" t="n">
        <v>40</v>
      </c>
      <c r="D248" s="0" t="n">
        <v>7</v>
      </c>
      <c r="E248" s="0" t="n">
        <v>25</v>
      </c>
      <c r="F248" s="0" t="n">
        <v>3</v>
      </c>
      <c r="G248" s="0" t="n">
        <v>40</v>
      </c>
      <c r="H248" s="0" t="n">
        <v>2</v>
      </c>
      <c r="I248" s="0" t="n">
        <v>8</v>
      </c>
    </row>
    <row collapsed="false" customFormat="false" customHeight="true" hidden="false" ht="12.1" outlineLevel="0" r="249">
      <c r="A249" s="0" t="n">
        <v>248</v>
      </c>
      <c r="B249" s="0" t="s">
        <v>90</v>
      </c>
      <c r="C249" s="0" t="n">
        <v>33</v>
      </c>
      <c r="D249" s="0" t="n">
        <v>8</v>
      </c>
      <c r="E249" s="0" t="n">
        <v>25</v>
      </c>
      <c r="F249" s="0" t="n">
        <v>3</v>
      </c>
      <c r="G249" s="0" t="n">
        <v>33</v>
      </c>
      <c r="H249" s="0" t="n">
        <v>3</v>
      </c>
      <c r="I249" s="0" t="n">
        <v>9</v>
      </c>
    </row>
    <row collapsed="false" customFormat="false" customHeight="true" hidden="false" ht="12.1" outlineLevel="0" r="250">
      <c r="A250" s="0" t="n">
        <v>249</v>
      </c>
      <c r="B250" s="0" t="s">
        <v>127</v>
      </c>
      <c r="C250" s="0" t="n">
        <v>51</v>
      </c>
      <c r="D250" s="0" t="n">
        <v>9</v>
      </c>
      <c r="E250" s="0" t="n">
        <v>25</v>
      </c>
      <c r="F250" s="0" t="n">
        <v>3</v>
      </c>
      <c r="G250" s="0" t="n">
        <v>51</v>
      </c>
      <c r="H250" s="0" t="n">
        <v>3</v>
      </c>
      <c r="I250" s="0" t="n">
        <v>9</v>
      </c>
    </row>
    <row collapsed="false" customFormat="false" customHeight="true" hidden="false" ht="12.1" outlineLevel="0" r="251">
      <c r="A251" s="0" t="n">
        <v>250</v>
      </c>
      <c r="B251" s="0" t="s">
        <v>116</v>
      </c>
      <c r="C251" s="0" t="n">
        <v>81</v>
      </c>
      <c r="D251" s="0" t="n">
        <v>10</v>
      </c>
      <c r="E251" s="0" t="n">
        <v>25</v>
      </c>
      <c r="F251" s="0" t="n">
        <v>3</v>
      </c>
      <c r="G251" s="0" t="n">
        <v>81</v>
      </c>
      <c r="H251" s="0" t="n">
        <v>3</v>
      </c>
      <c r="I251" s="0" t="n">
        <v>9</v>
      </c>
    </row>
    <row collapsed="false" customFormat="false" customHeight="true" hidden="false" ht="12.1" outlineLevel="0" r="252">
      <c r="A252" s="0" t="n">
        <v>251</v>
      </c>
      <c r="B252" s="0" t="s">
        <v>107</v>
      </c>
      <c r="C252" s="0" t="n">
        <v>104</v>
      </c>
      <c r="D252" s="0" t="n">
        <v>1</v>
      </c>
      <c r="E252" s="0" t="n">
        <v>26</v>
      </c>
      <c r="F252" s="0" t="n">
        <v>3</v>
      </c>
      <c r="G252" s="0" t="n">
        <v>104</v>
      </c>
      <c r="H252" s="0" t="n">
        <v>1</v>
      </c>
      <c r="I252" s="0" t="n">
        <v>7</v>
      </c>
    </row>
    <row collapsed="false" customFormat="false" customHeight="true" hidden="false" ht="12.1" outlineLevel="0" r="253">
      <c r="A253" s="0" t="n">
        <v>252</v>
      </c>
      <c r="B253" s="0" t="s">
        <v>119</v>
      </c>
      <c r="C253" s="0" t="n">
        <v>94</v>
      </c>
      <c r="D253" s="0" t="n">
        <v>2</v>
      </c>
      <c r="E253" s="0" t="n">
        <v>26</v>
      </c>
      <c r="F253" s="0" t="n">
        <v>3</v>
      </c>
      <c r="G253" s="0" t="n">
        <v>94</v>
      </c>
      <c r="H253" s="0" t="n">
        <v>1</v>
      </c>
      <c r="I253" s="0" t="n">
        <v>7</v>
      </c>
    </row>
    <row collapsed="false" customFormat="false" customHeight="true" hidden="false" ht="12.1" outlineLevel="0" r="254">
      <c r="A254" s="0" t="n">
        <v>253</v>
      </c>
      <c r="B254" s="0" t="s">
        <v>87</v>
      </c>
      <c r="C254" s="0" t="n">
        <v>109</v>
      </c>
      <c r="D254" s="0" t="n">
        <v>3</v>
      </c>
      <c r="E254" s="0" t="n">
        <v>26</v>
      </c>
      <c r="F254" s="0" t="n">
        <v>3</v>
      </c>
      <c r="G254" s="0" t="n">
        <v>109</v>
      </c>
      <c r="H254" s="0" t="n">
        <v>1</v>
      </c>
      <c r="I254" s="0" t="n">
        <v>7</v>
      </c>
    </row>
    <row collapsed="false" customFormat="false" customHeight="true" hidden="false" ht="12.1" outlineLevel="0" r="255">
      <c r="A255" s="0" t="n">
        <v>254</v>
      </c>
      <c r="B255" s="0" t="s">
        <v>103</v>
      </c>
      <c r="C255" s="0" t="n">
        <v>80</v>
      </c>
      <c r="D255" s="0" t="n">
        <v>4</v>
      </c>
      <c r="E255" s="0" t="n">
        <v>26</v>
      </c>
      <c r="F255" s="0" t="n">
        <v>3</v>
      </c>
      <c r="G255" s="0" t="n">
        <v>80</v>
      </c>
      <c r="H255" s="0" t="n">
        <v>2</v>
      </c>
      <c r="I255" s="0" t="n">
        <v>8</v>
      </c>
    </row>
    <row collapsed="false" customFormat="false" customHeight="true" hidden="false" ht="12.1" outlineLevel="0" r="256">
      <c r="A256" s="0" t="n">
        <v>255</v>
      </c>
      <c r="B256" s="0" t="s">
        <v>109</v>
      </c>
      <c r="C256" s="0" t="n">
        <v>64</v>
      </c>
      <c r="D256" s="0" t="n">
        <v>5</v>
      </c>
      <c r="E256" s="0" t="n">
        <v>26</v>
      </c>
      <c r="F256" s="0" t="n">
        <v>3</v>
      </c>
      <c r="G256" s="0" t="n">
        <v>64</v>
      </c>
      <c r="H256" s="0" t="n">
        <v>2</v>
      </c>
      <c r="I256" s="0" t="n">
        <v>8</v>
      </c>
    </row>
    <row collapsed="false" customFormat="false" customHeight="true" hidden="false" ht="12.1" outlineLevel="0" r="257">
      <c r="A257" s="0" t="n">
        <v>256</v>
      </c>
      <c r="B257" s="0" t="s">
        <v>129</v>
      </c>
      <c r="C257" s="0" t="n">
        <v>76</v>
      </c>
      <c r="D257" s="0" t="n">
        <v>6</v>
      </c>
      <c r="E257" s="0" t="n">
        <v>26</v>
      </c>
      <c r="F257" s="0" t="n">
        <v>3</v>
      </c>
      <c r="G257" s="0" t="n">
        <v>76</v>
      </c>
      <c r="H257" s="0" t="n">
        <v>2</v>
      </c>
      <c r="I257" s="0" t="n">
        <v>8</v>
      </c>
    </row>
    <row collapsed="false" customFormat="false" customHeight="true" hidden="false" ht="12.1" outlineLevel="0" r="258">
      <c r="A258" s="0" t="n">
        <v>257</v>
      </c>
      <c r="B258" s="0" t="s">
        <v>87</v>
      </c>
      <c r="C258" s="0" t="n">
        <v>109</v>
      </c>
      <c r="D258" s="0" t="n">
        <v>7</v>
      </c>
      <c r="E258" s="0" t="n">
        <v>26</v>
      </c>
      <c r="F258" s="0" t="n">
        <v>3</v>
      </c>
      <c r="G258" s="0" t="n">
        <v>109</v>
      </c>
      <c r="H258" s="0" t="n">
        <v>2</v>
      </c>
      <c r="I258" s="0" t="n">
        <v>8</v>
      </c>
    </row>
    <row collapsed="false" customFormat="false" customHeight="true" hidden="false" ht="12.1" outlineLevel="0" r="259">
      <c r="A259" s="0" t="n">
        <v>258</v>
      </c>
      <c r="B259" s="0" t="s">
        <v>178</v>
      </c>
      <c r="C259" s="0" t="n">
        <v>103</v>
      </c>
      <c r="D259" s="0" t="n">
        <v>8</v>
      </c>
      <c r="E259" s="0" t="n">
        <v>26</v>
      </c>
      <c r="F259" s="0" t="n">
        <v>3</v>
      </c>
      <c r="G259" s="0" t="n">
        <v>103</v>
      </c>
      <c r="H259" s="0" t="n">
        <v>3</v>
      </c>
      <c r="I259" s="0" t="n">
        <v>9</v>
      </c>
    </row>
    <row collapsed="false" customFormat="false" customHeight="true" hidden="false" ht="12.1" outlineLevel="0" r="260">
      <c r="A260" s="0" t="n">
        <v>259</v>
      </c>
      <c r="B260" s="0" t="s">
        <v>156</v>
      </c>
      <c r="C260" s="0" t="n">
        <v>90</v>
      </c>
      <c r="D260" s="0" t="n">
        <v>9</v>
      </c>
      <c r="E260" s="0" t="n">
        <v>26</v>
      </c>
      <c r="F260" s="0" t="n">
        <v>3</v>
      </c>
      <c r="G260" s="0" t="n">
        <v>90</v>
      </c>
      <c r="H260" s="0" t="n">
        <v>3</v>
      </c>
      <c r="I260" s="0" t="n">
        <v>9</v>
      </c>
    </row>
    <row collapsed="false" customFormat="false" customHeight="true" hidden="false" ht="12.1" outlineLevel="0" r="261">
      <c r="A261" s="0" t="n">
        <v>260</v>
      </c>
      <c r="B261" s="0" t="s">
        <v>83</v>
      </c>
      <c r="C261" s="0" t="n">
        <v>86</v>
      </c>
      <c r="D261" s="0" t="n">
        <v>10</v>
      </c>
      <c r="E261" s="0" t="n">
        <v>26</v>
      </c>
      <c r="F261" s="0" t="n">
        <v>3</v>
      </c>
      <c r="G261" s="0" t="n">
        <v>86</v>
      </c>
      <c r="H261" s="0" t="n">
        <v>3</v>
      </c>
      <c r="I261" s="0" t="n">
        <v>9</v>
      </c>
    </row>
    <row collapsed="false" customFormat="false" customHeight="true" hidden="false" ht="12.1" outlineLevel="0" r="262">
      <c r="A262" s="0" t="n">
        <v>261</v>
      </c>
      <c r="B262" s="0" t="s">
        <v>149</v>
      </c>
      <c r="C262" s="0" t="n">
        <v>14</v>
      </c>
      <c r="D262" s="0" t="n">
        <v>1</v>
      </c>
      <c r="E262" s="0" t="n">
        <v>27</v>
      </c>
      <c r="F262" s="0" t="n">
        <v>3</v>
      </c>
      <c r="G262" s="0" t="n">
        <v>14</v>
      </c>
      <c r="H262" s="0" t="n">
        <v>1</v>
      </c>
      <c r="I262" s="0" t="n">
        <v>7</v>
      </c>
    </row>
    <row collapsed="false" customFormat="false" customHeight="true" hidden="false" ht="12.1" outlineLevel="0" r="263">
      <c r="A263" s="0" t="n">
        <v>262</v>
      </c>
      <c r="B263" s="0" t="s">
        <v>135</v>
      </c>
      <c r="C263" s="0" t="n">
        <v>69</v>
      </c>
      <c r="D263" s="0" t="n">
        <v>2</v>
      </c>
      <c r="E263" s="0" t="n">
        <v>27</v>
      </c>
      <c r="F263" s="0" t="n">
        <v>3</v>
      </c>
      <c r="G263" s="0" t="n">
        <v>69</v>
      </c>
      <c r="H263" s="0" t="n">
        <v>1</v>
      </c>
      <c r="I263" s="0" t="n">
        <v>7</v>
      </c>
    </row>
    <row collapsed="false" customFormat="false" customHeight="true" hidden="false" ht="12.1" outlineLevel="0" r="264">
      <c r="A264" s="0" t="n">
        <v>263</v>
      </c>
      <c r="B264" s="0" t="s">
        <v>108</v>
      </c>
      <c r="C264" s="0" t="n">
        <v>4</v>
      </c>
      <c r="D264" s="0" t="n">
        <v>3</v>
      </c>
      <c r="E264" s="0" t="n">
        <v>27</v>
      </c>
      <c r="F264" s="0" t="n">
        <v>3</v>
      </c>
      <c r="G264" s="0" t="n">
        <v>4</v>
      </c>
      <c r="H264" s="0" t="n">
        <v>1</v>
      </c>
      <c r="I264" s="0" t="n">
        <v>7</v>
      </c>
    </row>
    <row collapsed="false" customFormat="false" customHeight="true" hidden="false" ht="12.1" outlineLevel="0" r="265">
      <c r="A265" s="0" t="n">
        <v>264</v>
      </c>
      <c r="B265" s="0" t="s">
        <v>139</v>
      </c>
      <c r="C265" s="0" t="n">
        <v>70</v>
      </c>
      <c r="D265" s="0" t="n">
        <v>4</v>
      </c>
      <c r="E265" s="0" t="n">
        <v>27</v>
      </c>
      <c r="F265" s="0" t="n">
        <v>3</v>
      </c>
      <c r="G265" s="0" t="n">
        <v>70</v>
      </c>
      <c r="H265" s="0" t="n">
        <v>2</v>
      </c>
      <c r="I265" s="0" t="n">
        <v>8</v>
      </c>
    </row>
    <row collapsed="false" customFormat="false" customHeight="true" hidden="false" ht="12.1" outlineLevel="0" r="266">
      <c r="A266" s="0" t="n">
        <v>265</v>
      </c>
      <c r="B266" s="0" t="s">
        <v>177</v>
      </c>
      <c r="C266" s="0" t="n">
        <v>85</v>
      </c>
      <c r="D266" s="0" t="n">
        <v>5</v>
      </c>
      <c r="E266" s="0" t="n">
        <v>27</v>
      </c>
      <c r="F266" s="0" t="n">
        <v>3</v>
      </c>
      <c r="G266" s="0" t="n">
        <v>85</v>
      </c>
      <c r="H266" s="0" t="n">
        <v>2</v>
      </c>
      <c r="I266" s="0" t="n">
        <v>8</v>
      </c>
    </row>
    <row collapsed="false" customFormat="false" customHeight="true" hidden="false" ht="12.1" outlineLevel="0" r="267">
      <c r="A267" s="0" t="n">
        <v>266</v>
      </c>
      <c r="B267" s="0" t="s">
        <v>88</v>
      </c>
      <c r="C267" s="0" t="n">
        <v>99</v>
      </c>
      <c r="D267" s="0" t="n">
        <v>6</v>
      </c>
      <c r="E267" s="0" t="n">
        <v>27</v>
      </c>
      <c r="F267" s="0" t="n">
        <v>3</v>
      </c>
      <c r="G267" s="0" t="n">
        <v>99</v>
      </c>
      <c r="H267" s="0" t="n">
        <v>2</v>
      </c>
      <c r="I267" s="0" t="n">
        <v>8</v>
      </c>
    </row>
    <row collapsed="false" customFormat="false" customHeight="true" hidden="false" ht="12.1" outlineLevel="0" r="268">
      <c r="A268" s="0" t="n">
        <v>267</v>
      </c>
      <c r="B268" s="0" t="s">
        <v>102</v>
      </c>
      <c r="C268" s="0" t="n">
        <v>1</v>
      </c>
      <c r="D268" s="0" t="n">
        <v>7</v>
      </c>
      <c r="E268" s="0" t="n">
        <v>27</v>
      </c>
      <c r="F268" s="0" t="n">
        <v>3</v>
      </c>
      <c r="G268" s="0" t="n">
        <v>1</v>
      </c>
      <c r="H268" s="0" t="n">
        <v>2</v>
      </c>
      <c r="I268" s="0" t="n">
        <v>8</v>
      </c>
    </row>
    <row collapsed="false" customFormat="false" customHeight="true" hidden="false" ht="12.1" outlineLevel="0" r="269">
      <c r="A269" s="0" t="n">
        <v>268</v>
      </c>
      <c r="B269" s="0" t="s">
        <v>173</v>
      </c>
      <c r="C269" s="0" t="n">
        <v>83</v>
      </c>
      <c r="D269" s="0" t="n">
        <v>8</v>
      </c>
      <c r="E269" s="0" t="n">
        <v>27</v>
      </c>
      <c r="F269" s="0" t="n">
        <v>3</v>
      </c>
      <c r="G269" s="0" t="n">
        <v>83</v>
      </c>
      <c r="H269" s="0" t="n">
        <v>3</v>
      </c>
      <c r="I269" s="0" t="n">
        <v>9</v>
      </c>
    </row>
    <row collapsed="false" customFormat="false" customHeight="true" hidden="false" ht="12.1" outlineLevel="0" r="270">
      <c r="A270" s="0" t="n">
        <v>269</v>
      </c>
      <c r="B270" s="0" t="s">
        <v>111</v>
      </c>
      <c r="C270" s="0" t="n">
        <v>47</v>
      </c>
      <c r="D270" s="0" t="n">
        <v>9</v>
      </c>
      <c r="E270" s="0" t="n">
        <v>27</v>
      </c>
      <c r="F270" s="0" t="n">
        <v>3</v>
      </c>
      <c r="G270" s="0" t="n">
        <v>47</v>
      </c>
      <c r="H270" s="0" t="n">
        <v>3</v>
      </c>
      <c r="I270" s="0" t="n">
        <v>9</v>
      </c>
    </row>
    <row collapsed="false" customFormat="false" customHeight="true" hidden="false" ht="12.1" outlineLevel="0" r="271">
      <c r="A271" s="0" t="n">
        <v>270</v>
      </c>
      <c r="B271" s="0" t="s">
        <v>104</v>
      </c>
      <c r="C271" s="0" t="n">
        <v>41</v>
      </c>
      <c r="D271" s="0" t="n">
        <v>10</v>
      </c>
      <c r="E271" s="0" t="n">
        <v>27</v>
      </c>
      <c r="F271" s="0" t="n">
        <v>3</v>
      </c>
      <c r="G271" s="0" t="n">
        <v>41</v>
      </c>
      <c r="H271" s="0" t="n">
        <v>3</v>
      </c>
      <c r="I271" s="0" t="n">
        <v>9</v>
      </c>
    </row>
    <row collapsed="false" customFormat="false" customHeight="true" hidden="false" ht="12.1" outlineLevel="0" r="272">
      <c r="A272" s="0" t="n">
        <v>271</v>
      </c>
      <c r="B272" s="0" t="s">
        <v>146</v>
      </c>
      <c r="C272" s="0" t="n">
        <v>96</v>
      </c>
      <c r="D272" s="0" t="n">
        <v>1</v>
      </c>
      <c r="E272" s="0" t="n">
        <v>28</v>
      </c>
      <c r="F272" s="0" t="n">
        <v>3</v>
      </c>
      <c r="G272" s="0" t="n">
        <v>96</v>
      </c>
      <c r="H272" s="0" t="n">
        <v>1</v>
      </c>
      <c r="I272" s="0" t="n">
        <v>7</v>
      </c>
    </row>
    <row collapsed="false" customFormat="false" customHeight="true" hidden="false" ht="12.1" outlineLevel="0" r="273">
      <c r="A273" s="0" t="n">
        <v>272</v>
      </c>
      <c r="B273" s="0" t="s">
        <v>92</v>
      </c>
      <c r="C273" s="0" t="n">
        <v>34</v>
      </c>
      <c r="D273" s="0" t="n">
        <v>2</v>
      </c>
      <c r="E273" s="0" t="n">
        <v>28</v>
      </c>
      <c r="F273" s="0" t="n">
        <v>3</v>
      </c>
      <c r="G273" s="0" t="n">
        <v>34</v>
      </c>
      <c r="H273" s="0" t="n">
        <v>1</v>
      </c>
      <c r="I273" s="0" t="n">
        <v>7</v>
      </c>
    </row>
    <row collapsed="false" customFormat="false" customHeight="true" hidden="false" ht="12.1" outlineLevel="0" r="274">
      <c r="A274" s="0" t="n">
        <v>273</v>
      </c>
      <c r="B274" s="0" t="s">
        <v>84</v>
      </c>
      <c r="C274" s="0" t="n">
        <v>110</v>
      </c>
      <c r="D274" s="0" t="n">
        <v>3</v>
      </c>
      <c r="E274" s="0" t="n">
        <v>28</v>
      </c>
      <c r="F274" s="0" t="n">
        <v>3</v>
      </c>
      <c r="G274" s="0" t="n">
        <v>110</v>
      </c>
      <c r="H274" s="0" t="n">
        <v>1</v>
      </c>
      <c r="I274" s="0" t="n">
        <v>7</v>
      </c>
    </row>
    <row collapsed="false" customFormat="false" customHeight="true" hidden="false" ht="12.1" outlineLevel="0" r="275">
      <c r="A275" s="0" t="n">
        <v>274</v>
      </c>
      <c r="B275" s="0" t="s">
        <v>95</v>
      </c>
      <c r="C275" s="0" t="n">
        <v>27</v>
      </c>
      <c r="D275" s="0" t="n">
        <v>4</v>
      </c>
      <c r="E275" s="0" t="n">
        <v>28</v>
      </c>
      <c r="F275" s="0" t="n">
        <v>3</v>
      </c>
      <c r="G275" s="0" t="n">
        <v>27</v>
      </c>
      <c r="H275" s="0" t="n">
        <v>2</v>
      </c>
      <c r="I275" s="0" t="n">
        <v>8</v>
      </c>
    </row>
    <row collapsed="false" customFormat="false" customHeight="true" hidden="false" ht="12.1" outlineLevel="0" r="276">
      <c r="A276" s="0" t="n">
        <v>275</v>
      </c>
      <c r="B276" s="0" t="s">
        <v>73</v>
      </c>
      <c r="C276" s="0" t="n">
        <v>106</v>
      </c>
      <c r="D276" s="0" t="n">
        <v>5</v>
      </c>
      <c r="E276" s="0" t="n">
        <v>28</v>
      </c>
      <c r="F276" s="0" t="n">
        <v>3</v>
      </c>
      <c r="G276" s="0" t="n">
        <v>106</v>
      </c>
      <c r="H276" s="0" t="n">
        <v>2</v>
      </c>
      <c r="I276" s="0" t="n">
        <v>8</v>
      </c>
    </row>
    <row collapsed="false" customFormat="false" customHeight="true" hidden="false" ht="12.1" outlineLevel="0" r="277">
      <c r="A277" s="0" t="n">
        <v>276</v>
      </c>
      <c r="B277" s="0" t="s">
        <v>97</v>
      </c>
      <c r="C277" s="0" t="n">
        <v>67</v>
      </c>
      <c r="D277" s="0" t="n">
        <v>6</v>
      </c>
      <c r="E277" s="0" t="n">
        <v>28</v>
      </c>
      <c r="F277" s="0" t="n">
        <v>3</v>
      </c>
      <c r="G277" s="0" t="n">
        <v>67</v>
      </c>
      <c r="H277" s="0" t="n">
        <v>2</v>
      </c>
      <c r="I277" s="0" t="n">
        <v>8</v>
      </c>
    </row>
    <row collapsed="false" customFormat="false" customHeight="true" hidden="false" ht="12.1" outlineLevel="0" r="278">
      <c r="A278" s="0" t="n">
        <v>277</v>
      </c>
      <c r="B278" s="0" t="s">
        <v>105</v>
      </c>
      <c r="C278" s="0" t="n">
        <v>38</v>
      </c>
      <c r="D278" s="0" t="n">
        <v>7</v>
      </c>
      <c r="E278" s="0" t="n">
        <v>28</v>
      </c>
      <c r="F278" s="0" t="n">
        <v>3</v>
      </c>
      <c r="G278" s="0" t="n">
        <v>38</v>
      </c>
      <c r="H278" s="0" t="n">
        <v>2</v>
      </c>
      <c r="I278" s="0" t="n">
        <v>8</v>
      </c>
    </row>
    <row collapsed="false" customFormat="false" customHeight="true" hidden="false" ht="12.1" outlineLevel="0" r="279">
      <c r="A279" s="0" t="n">
        <v>278</v>
      </c>
      <c r="B279" s="0" t="s">
        <v>93</v>
      </c>
      <c r="C279" s="0" t="n">
        <v>82</v>
      </c>
      <c r="D279" s="0" t="n">
        <v>8</v>
      </c>
      <c r="E279" s="0" t="n">
        <v>28</v>
      </c>
      <c r="F279" s="0" t="n">
        <v>3</v>
      </c>
      <c r="G279" s="0" t="n">
        <v>82</v>
      </c>
      <c r="H279" s="0" t="n">
        <v>3</v>
      </c>
      <c r="I279" s="0" t="n">
        <v>9</v>
      </c>
    </row>
    <row collapsed="false" customFormat="false" customHeight="true" hidden="false" ht="12.1" outlineLevel="0" r="280">
      <c r="A280" s="0" t="n">
        <v>279</v>
      </c>
      <c r="B280" s="0" t="s">
        <v>100</v>
      </c>
      <c r="C280" s="0" t="n">
        <v>75</v>
      </c>
      <c r="D280" s="0" t="n">
        <v>9</v>
      </c>
      <c r="E280" s="0" t="n">
        <v>28</v>
      </c>
      <c r="F280" s="0" t="n">
        <v>3</v>
      </c>
      <c r="G280" s="0" t="n">
        <v>75</v>
      </c>
      <c r="H280" s="0" t="n">
        <v>3</v>
      </c>
      <c r="I280" s="0" t="n">
        <v>9</v>
      </c>
    </row>
    <row collapsed="false" customFormat="false" customHeight="true" hidden="false" ht="12.1" outlineLevel="0" r="281">
      <c r="A281" s="0" t="n">
        <v>280</v>
      </c>
      <c r="B281" s="0" t="s">
        <v>84</v>
      </c>
      <c r="C281" s="0" t="n">
        <v>110</v>
      </c>
      <c r="D281" s="0" t="n">
        <v>10</v>
      </c>
      <c r="E281" s="0" t="n">
        <v>28</v>
      </c>
      <c r="F281" s="0" t="n">
        <v>3</v>
      </c>
      <c r="G281" s="0" t="n">
        <v>110</v>
      </c>
      <c r="H281" s="0" t="n">
        <v>3</v>
      </c>
      <c r="I281" s="0" t="n">
        <v>9</v>
      </c>
    </row>
    <row collapsed="false" customFormat="false" customHeight="true" hidden="false" ht="12.1" outlineLevel="0" r="282">
      <c r="A282" s="0" t="n">
        <v>281</v>
      </c>
      <c r="B282" s="0" t="s">
        <v>169</v>
      </c>
      <c r="C282" s="0" t="n">
        <v>68</v>
      </c>
      <c r="D282" s="0" t="n">
        <v>1</v>
      </c>
      <c r="E282" s="0" t="n">
        <v>29</v>
      </c>
      <c r="F282" s="0" t="n">
        <v>3</v>
      </c>
      <c r="G282" s="0" t="n">
        <v>68</v>
      </c>
      <c r="H282" s="0" t="n">
        <v>1</v>
      </c>
      <c r="I282" s="0" t="n">
        <v>7</v>
      </c>
    </row>
    <row collapsed="false" customFormat="false" customHeight="true" hidden="false" ht="12.1" outlineLevel="0" r="283">
      <c r="A283" s="0" t="n">
        <v>282</v>
      </c>
      <c r="B283" s="0" t="s">
        <v>145</v>
      </c>
      <c r="C283" s="0" t="n">
        <v>49</v>
      </c>
      <c r="D283" s="0" t="n">
        <v>2</v>
      </c>
      <c r="E283" s="0" t="n">
        <v>29</v>
      </c>
      <c r="F283" s="0" t="n">
        <v>3</v>
      </c>
      <c r="G283" s="0" t="n">
        <v>49</v>
      </c>
      <c r="H283" s="0" t="n">
        <v>1</v>
      </c>
      <c r="I283" s="0" t="n">
        <v>7</v>
      </c>
    </row>
    <row collapsed="false" customFormat="false" customHeight="true" hidden="false" ht="12.1" outlineLevel="0" r="284">
      <c r="A284" s="0" t="n">
        <v>283</v>
      </c>
      <c r="B284" s="0" t="s">
        <v>141</v>
      </c>
      <c r="C284" s="0" t="n">
        <v>73</v>
      </c>
      <c r="D284" s="0" t="n">
        <v>3</v>
      </c>
      <c r="E284" s="0" t="n">
        <v>29</v>
      </c>
      <c r="F284" s="0" t="n">
        <v>3</v>
      </c>
      <c r="G284" s="0" t="n">
        <v>73</v>
      </c>
      <c r="H284" s="0" t="n">
        <v>1</v>
      </c>
      <c r="I284" s="0" t="n">
        <v>7</v>
      </c>
    </row>
    <row collapsed="false" customFormat="false" customHeight="true" hidden="false" ht="12.1" outlineLevel="0" r="285">
      <c r="A285" s="0" t="n">
        <v>284</v>
      </c>
      <c r="B285" s="0" t="s">
        <v>172</v>
      </c>
      <c r="C285" s="0" t="n">
        <v>44</v>
      </c>
      <c r="D285" s="0" t="n">
        <v>4</v>
      </c>
      <c r="E285" s="0" t="n">
        <v>29</v>
      </c>
      <c r="F285" s="0" t="n">
        <v>3</v>
      </c>
      <c r="G285" s="0" t="n">
        <v>44</v>
      </c>
      <c r="H285" s="0" t="n">
        <v>2</v>
      </c>
      <c r="I285" s="0" t="n">
        <v>8</v>
      </c>
    </row>
    <row collapsed="false" customFormat="false" customHeight="true" hidden="false" ht="12.1" outlineLevel="0" r="286">
      <c r="A286" s="0" t="n">
        <v>285</v>
      </c>
      <c r="B286" s="0" t="s">
        <v>78</v>
      </c>
      <c r="C286" s="0" t="n">
        <v>95</v>
      </c>
      <c r="D286" s="0" t="n">
        <v>5</v>
      </c>
      <c r="E286" s="0" t="n">
        <v>29</v>
      </c>
      <c r="F286" s="0" t="n">
        <v>3</v>
      </c>
      <c r="G286" s="0" t="n">
        <v>95</v>
      </c>
      <c r="H286" s="0" t="n">
        <v>2</v>
      </c>
      <c r="I286" s="0" t="n">
        <v>8</v>
      </c>
    </row>
    <row collapsed="false" customFormat="false" customHeight="true" hidden="false" ht="12.1" outlineLevel="0" r="287">
      <c r="A287" s="0" t="n">
        <v>286</v>
      </c>
      <c r="B287" s="0" t="s">
        <v>128</v>
      </c>
      <c r="C287" s="0" t="n">
        <v>24</v>
      </c>
      <c r="D287" s="0" t="n">
        <v>6</v>
      </c>
      <c r="E287" s="0" t="n">
        <v>29</v>
      </c>
      <c r="F287" s="0" t="n">
        <v>3</v>
      </c>
      <c r="G287" s="0" t="n">
        <v>24</v>
      </c>
      <c r="H287" s="0" t="n">
        <v>2</v>
      </c>
      <c r="I287" s="0" t="n">
        <v>8</v>
      </c>
    </row>
    <row collapsed="false" customFormat="false" customHeight="true" hidden="false" ht="12.1" outlineLevel="0" r="288">
      <c r="A288" s="0" t="n">
        <v>287</v>
      </c>
      <c r="B288" s="0" t="s">
        <v>134</v>
      </c>
      <c r="C288" s="0" t="n">
        <v>87</v>
      </c>
      <c r="D288" s="0" t="n">
        <v>7</v>
      </c>
      <c r="E288" s="0" t="n">
        <v>29</v>
      </c>
      <c r="F288" s="0" t="n">
        <v>3</v>
      </c>
      <c r="G288" s="0" t="n">
        <v>87</v>
      </c>
      <c r="H288" s="0" t="n">
        <v>2</v>
      </c>
      <c r="I288" s="0" t="n">
        <v>8</v>
      </c>
    </row>
    <row collapsed="false" customFormat="false" customHeight="true" hidden="false" ht="12.1" outlineLevel="0" r="289">
      <c r="A289" s="0" t="n">
        <v>288</v>
      </c>
      <c r="B289" s="0" t="s">
        <v>132</v>
      </c>
      <c r="C289" s="0" t="n">
        <v>91</v>
      </c>
      <c r="D289" s="0" t="n">
        <v>8</v>
      </c>
      <c r="E289" s="0" t="n">
        <v>29</v>
      </c>
      <c r="F289" s="0" t="n">
        <v>3</v>
      </c>
      <c r="G289" s="0" t="n">
        <v>91</v>
      </c>
      <c r="H289" s="0" t="n">
        <v>3</v>
      </c>
      <c r="I289" s="0" t="n">
        <v>9</v>
      </c>
    </row>
    <row collapsed="false" customFormat="false" customHeight="true" hidden="false" ht="12.1" outlineLevel="0" r="290">
      <c r="A290" s="0" t="n">
        <v>289</v>
      </c>
      <c r="B290" s="0" t="s">
        <v>179</v>
      </c>
      <c r="C290" s="0" t="n">
        <v>19</v>
      </c>
      <c r="D290" s="0" t="n">
        <v>9</v>
      </c>
      <c r="E290" s="0" t="n">
        <v>29</v>
      </c>
      <c r="F290" s="0" t="n">
        <v>3</v>
      </c>
      <c r="G290" s="0" t="n">
        <v>19</v>
      </c>
      <c r="H290" s="0" t="n">
        <v>3</v>
      </c>
      <c r="I290" s="0" t="n">
        <v>9</v>
      </c>
    </row>
    <row collapsed="false" customFormat="false" customHeight="true" hidden="false" ht="12.1" outlineLevel="0" r="291">
      <c r="A291" s="0" t="n">
        <v>290</v>
      </c>
      <c r="B291" s="0" t="s">
        <v>101</v>
      </c>
      <c r="C291" s="0" t="n">
        <v>37</v>
      </c>
      <c r="D291" s="0" t="n">
        <v>10</v>
      </c>
      <c r="E291" s="0" t="n">
        <v>29</v>
      </c>
      <c r="F291" s="0" t="n">
        <v>3</v>
      </c>
      <c r="G291" s="0" t="n">
        <v>37</v>
      </c>
      <c r="H291" s="0" t="n">
        <v>3</v>
      </c>
      <c r="I291" s="0" t="n">
        <v>9</v>
      </c>
    </row>
    <row collapsed="false" customFormat="false" customHeight="true" hidden="false" ht="12.1" outlineLevel="0" r="292">
      <c r="A292" s="0" t="n">
        <v>291</v>
      </c>
      <c r="B292" s="0" t="s">
        <v>155</v>
      </c>
      <c r="C292" s="0" t="n">
        <v>63</v>
      </c>
      <c r="D292" s="0" t="n">
        <v>1</v>
      </c>
      <c r="E292" s="0" t="n">
        <v>30</v>
      </c>
      <c r="F292" s="0" t="n">
        <v>3</v>
      </c>
      <c r="G292" s="0" t="n">
        <v>63</v>
      </c>
      <c r="H292" s="0" t="n">
        <v>1</v>
      </c>
      <c r="I292" s="0" t="n">
        <v>7</v>
      </c>
    </row>
    <row collapsed="false" customFormat="false" customHeight="true" hidden="false" ht="12.1" outlineLevel="0" r="293">
      <c r="A293" s="0" t="n">
        <v>292</v>
      </c>
      <c r="B293" s="0" t="s">
        <v>87</v>
      </c>
      <c r="C293" s="0" t="n">
        <v>109</v>
      </c>
      <c r="D293" s="0" t="n">
        <v>2</v>
      </c>
      <c r="E293" s="0" t="n">
        <v>30</v>
      </c>
      <c r="F293" s="0" t="n">
        <v>3</v>
      </c>
      <c r="G293" s="0" t="n">
        <v>109</v>
      </c>
      <c r="H293" s="0" t="n">
        <v>1</v>
      </c>
      <c r="I293" s="0" t="n">
        <v>7</v>
      </c>
    </row>
    <row collapsed="false" customFormat="false" customHeight="true" hidden="false" ht="12.1" outlineLevel="0" r="294">
      <c r="A294" s="0" t="n">
        <v>293</v>
      </c>
      <c r="B294" s="0" t="s">
        <v>165</v>
      </c>
      <c r="C294" s="0" t="n">
        <v>102</v>
      </c>
      <c r="D294" s="0" t="n">
        <v>3</v>
      </c>
      <c r="E294" s="0" t="n">
        <v>30</v>
      </c>
      <c r="F294" s="0" t="n">
        <v>3</v>
      </c>
      <c r="G294" s="0" t="n">
        <v>102</v>
      </c>
      <c r="H294" s="0" t="n">
        <v>1</v>
      </c>
      <c r="I294" s="0" t="n">
        <v>7</v>
      </c>
    </row>
    <row collapsed="false" customFormat="false" customHeight="true" hidden="false" ht="12.1" outlineLevel="0" r="295">
      <c r="A295" s="0" t="n">
        <v>294</v>
      </c>
      <c r="B295" s="0" t="s">
        <v>161</v>
      </c>
      <c r="C295" s="0" t="n">
        <v>57</v>
      </c>
      <c r="D295" s="0" t="n">
        <v>4</v>
      </c>
      <c r="E295" s="0" t="n">
        <v>30</v>
      </c>
      <c r="F295" s="0" t="n">
        <v>3</v>
      </c>
      <c r="G295" s="0" t="n">
        <v>57</v>
      </c>
      <c r="H295" s="0" t="n">
        <v>2</v>
      </c>
      <c r="I295" s="0" t="n">
        <v>8</v>
      </c>
    </row>
    <row collapsed="false" customFormat="false" customHeight="true" hidden="false" ht="12.1" outlineLevel="0" r="296">
      <c r="A296" s="0" t="n">
        <v>295</v>
      </c>
      <c r="B296" s="0" t="s">
        <v>136</v>
      </c>
      <c r="C296" s="0" t="n">
        <v>18</v>
      </c>
      <c r="D296" s="0" t="n">
        <v>5</v>
      </c>
      <c r="E296" s="0" t="n">
        <v>30</v>
      </c>
      <c r="F296" s="0" t="n">
        <v>3</v>
      </c>
      <c r="G296" s="0" t="n">
        <v>18</v>
      </c>
      <c r="H296" s="0" t="n">
        <v>2</v>
      </c>
      <c r="I296" s="0" t="n">
        <v>8</v>
      </c>
    </row>
    <row collapsed="false" customFormat="false" customHeight="true" hidden="false" ht="12.1" outlineLevel="0" r="297">
      <c r="A297" s="0" t="n">
        <v>296</v>
      </c>
      <c r="B297" s="0" t="s">
        <v>70</v>
      </c>
      <c r="C297" s="0" t="n">
        <v>35</v>
      </c>
      <c r="D297" s="0" t="n">
        <v>6</v>
      </c>
      <c r="E297" s="0" t="n">
        <v>30</v>
      </c>
      <c r="F297" s="0" t="n">
        <v>3</v>
      </c>
      <c r="G297" s="0" t="n">
        <v>35</v>
      </c>
      <c r="H297" s="0" t="n">
        <v>2</v>
      </c>
      <c r="I297" s="0" t="n">
        <v>8</v>
      </c>
    </row>
    <row collapsed="false" customFormat="false" customHeight="true" hidden="false" ht="12.1" outlineLevel="0" r="298">
      <c r="A298" s="0" t="n">
        <v>297</v>
      </c>
      <c r="B298" s="0" t="s">
        <v>157</v>
      </c>
      <c r="C298" s="0" t="n">
        <v>60</v>
      </c>
      <c r="D298" s="0" t="n">
        <v>7</v>
      </c>
      <c r="E298" s="0" t="n">
        <v>30</v>
      </c>
      <c r="F298" s="0" t="n">
        <v>3</v>
      </c>
      <c r="G298" s="0" t="n">
        <v>60</v>
      </c>
      <c r="H298" s="0" t="n">
        <v>2</v>
      </c>
      <c r="I298" s="0" t="n">
        <v>8</v>
      </c>
    </row>
    <row collapsed="false" customFormat="false" customHeight="true" hidden="false" ht="12.1" outlineLevel="0" r="299">
      <c r="A299" s="0" t="n">
        <v>298</v>
      </c>
      <c r="B299" s="0" t="s">
        <v>84</v>
      </c>
      <c r="C299" s="0" t="n">
        <v>110</v>
      </c>
      <c r="D299" s="0" t="n">
        <v>8</v>
      </c>
      <c r="E299" s="0" t="n">
        <v>30</v>
      </c>
      <c r="F299" s="0" t="n">
        <v>3</v>
      </c>
      <c r="G299" s="0" t="n">
        <v>110</v>
      </c>
      <c r="H299" s="0" t="n">
        <v>3</v>
      </c>
      <c r="I299" s="0" t="n">
        <v>9</v>
      </c>
    </row>
    <row collapsed="false" customFormat="false" customHeight="true" hidden="false" ht="12.1" outlineLevel="0" r="300">
      <c r="A300" s="0" t="n">
        <v>299</v>
      </c>
      <c r="B300" s="0" t="s">
        <v>143</v>
      </c>
      <c r="C300" s="0" t="n">
        <v>42</v>
      </c>
      <c r="D300" s="0" t="n">
        <v>9</v>
      </c>
      <c r="E300" s="0" t="n">
        <v>30</v>
      </c>
      <c r="F300" s="0" t="n">
        <v>3</v>
      </c>
      <c r="G300" s="0" t="n">
        <v>42</v>
      </c>
      <c r="H300" s="0" t="n">
        <v>3</v>
      </c>
      <c r="I300" s="0" t="n">
        <v>9</v>
      </c>
    </row>
    <row collapsed="false" customFormat="false" customHeight="true" hidden="false" ht="12.1" outlineLevel="0" r="301">
      <c r="A301" s="0" t="n">
        <v>300</v>
      </c>
      <c r="B301" s="0" t="s">
        <v>79</v>
      </c>
      <c r="C301" s="0" t="n">
        <v>77</v>
      </c>
      <c r="D301" s="0" t="n">
        <v>10</v>
      </c>
      <c r="E301" s="0" t="n">
        <v>30</v>
      </c>
      <c r="F301" s="0" t="n">
        <v>3</v>
      </c>
      <c r="G301" s="0" t="n">
        <v>77</v>
      </c>
      <c r="H301" s="0" t="n">
        <v>3</v>
      </c>
      <c r="I301" s="0" t="n">
        <v>9</v>
      </c>
    </row>
    <row collapsed="false" customFormat="false" customHeight="true" hidden="false" ht="12.1" outlineLevel="0" r="302">
      <c r="A302" s="0" t="n">
        <v>301</v>
      </c>
      <c r="B302" s="0" t="s">
        <v>74</v>
      </c>
      <c r="C302" s="0" t="n">
        <v>105</v>
      </c>
      <c r="D302" s="0" t="n">
        <v>1</v>
      </c>
      <c r="E302" s="0" t="n">
        <v>31</v>
      </c>
      <c r="F302" s="0" t="n">
        <v>3</v>
      </c>
      <c r="G302" s="0" t="n">
        <v>105</v>
      </c>
      <c r="H302" s="0" t="n">
        <v>1</v>
      </c>
      <c r="I302" s="0" t="n">
        <v>7</v>
      </c>
    </row>
    <row collapsed="false" customFormat="false" customHeight="true" hidden="false" ht="12.1" outlineLevel="0" r="303">
      <c r="A303" s="0" t="n">
        <v>302</v>
      </c>
      <c r="B303" s="0" t="s">
        <v>113</v>
      </c>
      <c r="C303" s="0" t="n">
        <v>93</v>
      </c>
      <c r="D303" s="0" t="n">
        <v>2</v>
      </c>
      <c r="E303" s="0" t="n">
        <v>31</v>
      </c>
      <c r="F303" s="0" t="n">
        <v>3</v>
      </c>
      <c r="G303" s="0" t="n">
        <v>93</v>
      </c>
      <c r="H303" s="0" t="n">
        <v>1</v>
      </c>
      <c r="I303" s="0" t="n">
        <v>7</v>
      </c>
    </row>
    <row collapsed="false" customFormat="false" customHeight="true" hidden="false" ht="12.1" outlineLevel="0" r="304">
      <c r="A304" s="0" t="n">
        <v>303</v>
      </c>
      <c r="B304" s="0" t="s">
        <v>120</v>
      </c>
      <c r="C304" s="0" t="n">
        <v>56</v>
      </c>
      <c r="D304" s="0" t="n">
        <v>3</v>
      </c>
      <c r="E304" s="0" t="n">
        <v>31</v>
      </c>
      <c r="F304" s="0" t="n">
        <v>3</v>
      </c>
      <c r="G304" s="0" t="n">
        <v>56</v>
      </c>
      <c r="H304" s="0" t="n">
        <v>1</v>
      </c>
      <c r="I304" s="0" t="n">
        <v>7</v>
      </c>
    </row>
    <row collapsed="false" customFormat="false" customHeight="true" hidden="false" ht="12.1" outlineLevel="0" r="305">
      <c r="A305" s="0" t="n">
        <v>304</v>
      </c>
      <c r="B305" s="0" t="s">
        <v>117</v>
      </c>
      <c r="C305" s="0" t="n">
        <v>72</v>
      </c>
      <c r="D305" s="0" t="n">
        <v>4</v>
      </c>
      <c r="E305" s="0" t="n">
        <v>31</v>
      </c>
      <c r="F305" s="0" t="n">
        <v>3</v>
      </c>
      <c r="G305" s="0" t="n">
        <v>72</v>
      </c>
      <c r="H305" s="0" t="n">
        <v>2</v>
      </c>
      <c r="I305" s="0" t="n">
        <v>8</v>
      </c>
    </row>
    <row collapsed="false" customFormat="false" customHeight="true" hidden="false" ht="12.1" outlineLevel="0" r="306">
      <c r="A306" s="0" t="n">
        <v>305</v>
      </c>
      <c r="B306" s="0" t="s">
        <v>125</v>
      </c>
      <c r="C306" s="0" t="n">
        <v>2</v>
      </c>
      <c r="D306" s="0" t="n">
        <v>5</v>
      </c>
      <c r="E306" s="0" t="n">
        <v>31</v>
      </c>
      <c r="F306" s="0" t="n">
        <v>3</v>
      </c>
      <c r="G306" s="0" t="n">
        <v>2</v>
      </c>
      <c r="H306" s="0" t="n">
        <v>2</v>
      </c>
      <c r="I306" s="0" t="n">
        <v>8</v>
      </c>
    </row>
    <row collapsed="false" customFormat="false" customHeight="true" hidden="false" ht="12.1" outlineLevel="0" r="307">
      <c r="A307" s="0" t="n">
        <v>306</v>
      </c>
      <c r="B307" s="0" t="s">
        <v>76</v>
      </c>
      <c r="C307" s="0" t="n">
        <v>17</v>
      </c>
      <c r="D307" s="0" t="n">
        <v>6</v>
      </c>
      <c r="E307" s="0" t="n">
        <v>31</v>
      </c>
      <c r="F307" s="0" t="n">
        <v>3</v>
      </c>
      <c r="G307" s="0" t="n">
        <v>17</v>
      </c>
      <c r="H307" s="0" t="n">
        <v>2</v>
      </c>
      <c r="I307" s="0" t="n">
        <v>8</v>
      </c>
    </row>
    <row collapsed="false" customFormat="false" customHeight="true" hidden="false" ht="12.1" outlineLevel="0" r="308">
      <c r="A308" s="0" t="n">
        <v>307</v>
      </c>
      <c r="B308" s="0" t="s">
        <v>176</v>
      </c>
      <c r="C308" s="0" t="n">
        <v>62</v>
      </c>
      <c r="D308" s="0" t="n">
        <v>7</v>
      </c>
      <c r="E308" s="0" t="n">
        <v>31</v>
      </c>
      <c r="F308" s="0" t="n">
        <v>3</v>
      </c>
      <c r="G308" s="0" t="n">
        <v>62</v>
      </c>
      <c r="H308" s="0" t="n">
        <v>2</v>
      </c>
      <c r="I308" s="0" t="n">
        <v>8</v>
      </c>
    </row>
    <row collapsed="false" customFormat="false" customHeight="true" hidden="false" ht="12.1" outlineLevel="0" r="309">
      <c r="A309" s="0" t="n">
        <v>308</v>
      </c>
      <c r="B309" s="0" t="s">
        <v>151</v>
      </c>
      <c r="C309" s="0" t="n">
        <v>11</v>
      </c>
      <c r="D309" s="0" t="n">
        <v>8</v>
      </c>
      <c r="E309" s="0" t="n">
        <v>31</v>
      </c>
      <c r="F309" s="0" t="n">
        <v>3</v>
      </c>
      <c r="G309" s="0" t="n">
        <v>11</v>
      </c>
      <c r="H309" s="0" t="n">
        <v>3</v>
      </c>
      <c r="I309" s="0" t="n">
        <v>9</v>
      </c>
    </row>
    <row collapsed="false" customFormat="false" customHeight="true" hidden="false" ht="12.1" outlineLevel="0" r="310">
      <c r="A310" s="0" t="n">
        <v>309</v>
      </c>
      <c r="B310" s="0" t="s">
        <v>168</v>
      </c>
      <c r="C310" s="0" t="n">
        <v>12</v>
      </c>
      <c r="D310" s="0" t="n">
        <v>9</v>
      </c>
      <c r="E310" s="0" t="n">
        <v>31</v>
      </c>
      <c r="F310" s="0" t="n">
        <v>3</v>
      </c>
      <c r="G310" s="0" t="n">
        <v>12</v>
      </c>
      <c r="H310" s="0" t="n">
        <v>3</v>
      </c>
      <c r="I310" s="0" t="n">
        <v>9</v>
      </c>
    </row>
    <row collapsed="false" customFormat="false" customHeight="true" hidden="false" ht="12.1" outlineLevel="0" r="311">
      <c r="A311" s="0" t="n">
        <v>310</v>
      </c>
      <c r="B311" s="0" t="s">
        <v>94</v>
      </c>
      <c r="C311" s="0" t="n">
        <v>46</v>
      </c>
      <c r="D311" s="0" t="n">
        <v>10</v>
      </c>
      <c r="E311" s="0" t="n">
        <v>31</v>
      </c>
      <c r="F311" s="0" t="n">
        <v>3</v>
      </c>
      <c r="G311" s="0" t="n">
        <v>46</v>
      </c>
      <c r="H311" s="0" t="n">
        <v>3</v>
      </c>
      <c r="I311" s="0" t="n">
        <v>9</v>
      </c>
    </row>
    <row collapsed="false" customFormat="false" customHeight="true" hidden="false" ht="12.1" outlineLevel="0" r="312">
      <c r="A312" s="0" t="n">
        <v>311</v>
      </c>
      <c r="B312" s="0" t="s">
        <v>148</v>
      </c>
      <c r="C312" s="0" t="n">
        <v>29</v>
      </c>
      <c r="D312" s="0" t="n">
        <v>1</v>
      </c>
      <c r="E312" s="0" t="n">
        <v>32</v>
      </c>
      <c r="F312" s="0" t="n">
        <v>3</v>
      </c>
      <c r="G312" s="0" t="n">
        <v>29</v>
      </c>
      <c r="H312" s="0" t="n">
        <v>1</v>
      </c>
      <c r="I312" s="0" t="n">
        <v>7</v>
      </c>
    </row>
    <row collapsed="false" customFormat="false" customHeight="true" hidden="false" ht="12.1" outlineLevel="0" r="313">
      <c r="A313" s="0" t="n">
        <v>312</v>
      </c>
      <c r="B313" s="0" t="s">
        <v>158</v>
      </c>
      <c r="C313" s="0" t="n">
        <v>92</v>
      </c>
      <c r="D313" s="0" t="n">
        <v>2</v>
      </c>
      <c r="E313" s="0" t="n">
        <v>32</v>
      </c>
      <c r="F313" s="0" t="n">
        <v>3</v>
      </c>
      <c r="G313" s="0" t="n">
        <v>92</v>
      </c>
      <c r="H313" s="0" t="n">
        <v>1</v>
      </c>
      <c r="I313" s="0" t="n">
        <v>7</v>
      </c>
    </row>
    <row collapsed="false" customFormat="false" customHeight="true" hidden="false" ht="12.1" outlineLevel="0" r="314">
      <c r="A314" s="0" t="n">
        <v>313</v>
      </c>
      <c r="B314" s="0" t="s">
        <v>130</v>
      </c>
      <c r="C314" s="0" t="n">
        <v>32</v>
      </c>
      <c r="D314" s="0" t="n">
        <v>3</v>
      </c>
      <c r="E314" s="0" t="n">
        <v>32</v>
      </c>
      <c r="F314" s="0" t="n">
        <v>3</v>
      </c>
      <c r="G314" s="0" t="n">
        <v>32</v>
      </c>
      <c r="H314" s="0" t="n">
        <v>1</v>
      </c>
      <c r="I314" s="0" t="n">
        <v>7</v>
      </c>
    </row>
    <row collapsed="false" customFormat="false" customHeight="true" hidden="false" ht="12.1" outlineLevel="0" r="315">
      <c r="A315" s="0" t="n">
        <v>314</v>
      </c>
      <c r="B315" s="0" t="s">
        <v>84</v>
      </c>
      <c r="C315" s="0" t="n">
        <v>110</v>
      </c>
      <c r="D315" s="0" t="n">
        <v>4</v>
      </c>
      <c r="E315" s="0" t="n">
        <v>32</v>
      </c>
      <c r="F315" s="0" t="n">
        <v>3</v>
      </c>
      <c r="G315" s="0" t="n">
        <v>110</v>
      </c>
      <c r="H315" s="0" t="n">
        <v>2</v>
      </c>
      <c r="I315" s="0" t="n">
        <v>8</v>
      </c>
    </row>
    <row collapsed="false" customFormat="false" customHeight="true" hidden="false" ht="12.1" outlineLevel="0" r="316">
      <c r="A316" s="0" t="n">
        <v>315</v>
      </c>
      <c r="B316" s="0" t="s">
        <v>175</v>
      </c>
      <c r="C316" s="0" t="n">
        <v>74</v>
      </c>
      <c r="D316" s="0" t="n">
        <v>5</v>
      </c>
      <c r="E316" s="0" t="n">
        <v>32</v>
      </c>
      <c r="F316" s="0" t="n">
        <v>3</v>
      </c>
      <c r="G316" s="0" t="n">
        <v>74</v>
      </c>
      <c r="H316" s="0" t="n">
        <v>2</v>
      </c>
      <c r="I316" s="0" t="n">
        <v>8</v>
      </c>
    </row>
    <row collapsed="false" customFormat="false" customHeight="true" hidden="false" ht="12.1" outlineLevel="0" r="317">
      <c r="A317" s="0" t="n">
        <v>316</v>
      </c>
      <c r="B317" s="0" t="s">
        <v>87</v>
      </c>
      <c r="C317" s="0" t="n">
        <v>109</v>
      </c>
      <c r="D317" s="0" t="n">
        <v>6</v>
      </c>
      <c r="E317" s="0" t="n">
        <v>32</v>
      </c>
      <c r="F317" s="0" t="n">
        <v>3</v>
      </c>
      <c r="G317" s="0" t="n">
        <v>109</v>
      </c>
      <c r="H317" s="0" t="n">
        <v>2</v>
      </c>
      <c r="I317" s="0" t="n">
        <v>8</v>
      </c>
    </row>
    <row collapsed="false" customFormat="false" customHeight="true" hidden="false" ht="12.1" outlineLevel="0" r="318">
      <c r="A318" s="0" t="n">
        <v>317</v>
      </c>
      <c r="B318" s="0" t="s">
        <v>174</v>
      </c>
      <c r="C318" s="0" t="n">
        <v>54</v>
      </c>
      <c r="D318" s="0" t="n">
        <v>7</v>
      </c>
      <c r="E318" s="0" t="n">
        <v>32</v>
      </c>
      <c r="F318" s="0" t="n">
        <v>3</v>
      </c>
      <c r="G318" s="0" t="n">
        <v>54</v>
      </c>
      <c r="H318" s="0" t="n">
        <v>2</v>
      </c>
      <c r="I318" s="0" t="n">
        <v>8</v>
      </c>
    </row>
    <row collapsed="false" customFormat="false" customHeight="true" hidden="false" ht="12.1" outlineLevel="0" r="319">
      <c r="A319" s="0" t="n">
        <v>318</v>
      </c>
      <c r="B319" s="0" t="s">
        <v>121</v>
      </c>
      <c r="C319" s="0" t="n">
        <v>7</v>
      </c>
      <c r="D319" s="0" t="n">
        <v>8</v>
      </c>
      <c r="E319" s="0" t="n">
        <v>32</v>
      </c>
      <c r="F319" s="0" t="n">
        <v>3</v>
      </c>
      <c r="G319" s="0" t="n">
        <v>7</v>
      </c>
      <c r="H319" s="0" t="n">
        <v>3</v>
      </c>
      <c r="I319" s="0" t="n">
        <v>9</v>
      </c>
    </row>
    <row collapsed="false" customFormat="false" customHeight="true" hidden="false" ht="12.1" outlineLevel="0" r="320">
      <c r="A320" s="0" t="n">
        <v>319</v>
      </c>
      <c r="B320" s="0" t="s">
        <v>170</v>
      </c>
      <c r="C320" s="0" t="n">
        <v>88</v>
      </c>
      <c r="D320" s="0" t="n">
        <v>9</v>
      </c>
      <c r="E320" s="0" t="n">
        <v>32</v>
      </c>
      <c r="F320" s="0" t="n">
        <v>3</v>
      </c>
      <c r="G320" s="0" t="n">
        <v>88</v>
      </c>
      <c r="H320" s="0" t="n">
        <v>3</v>
      </c>
      <c r="I320" s="0" t="n">
        <v>9</v>
      </c>
    </row>
    <row collapsed="false" customFormat="false" customHeight="true" hidden="false" ht="12.1" outlineLevel="0" r="321">
      <c r="A321" s="0" t="n">
        <v>320</v>
      </c>
      <c r="B321" s="0" t="s">
        <v>133</v>
      </c>
      <c r="C321" s="0" t="n">
        <v>100</v>
      </c>
      <c r="D321" s="0" t="n">
        <v>10</v>
      </c>
      <c r="E321" s="0" t="n">
        <v>32</v>
      </c>
      <c r="F321" s="0" t="n">
        <v>3</v>
      </c>
      <c r="G321" s="0" t="n">
        <v>100</v>
      </c>
      <c r="H321" s="0" t="n">
        <v>3</v>
      </c>
      <c r="I321" s="0" t="n">
        <v>9</v>
      </c>
    </row>
    <row collapsed="false" customFormat="false" customHeight="true" hidden="false" ht="12.1" outlineLevel="0" r="322">
      <c r="A322" s="0" t="n">
        <v>321</v>
      </c>
      <c r="B322" s="0" t="s">
        <v>98</v>
      </c>
      <c r="C322" s="0" t="n">
        <v>9</v>
      </c>
      <c r="D322" s="0" t="n">
        <v>1</v>
      </c>
      <c r="E322" s="0" t="n">
        <v>33</v>
      </c>
      <c r="F322" s="0" t="n">
        <v>3</v>
      </c>
      <c r="G322" s="0" t="n">
        <v>9</v>
      </c>
      <c r="H322" s="0" t="n">
        <v>1</v>
      </c>
      <c r="I322" s="0" t="n">
        <v>7</v>
      </c>
    </row>
    <row collapsed="false" customFormat="false" customHeight="true" hidden="false" ht="12.1" outlineLevel="0" r="323">
      <c r="A323" s="0" t="n">
        <v>322</v>
      </c>
      <c r="B323" s="0" t="s">
        <v>162</v>
      </c>
      <c r="C323" s="0" t="n">
        <v>25</v>
      </c>
      <c r="D323" s="0" t="n">
        <v>2</v>
      </c>
      <c r="E323" s="0" t="n">
        <v>33</v>
      </c>
      <c r="F323" s="0" t="n">
        <v>3</v>
      </c>
      <c r="G323" s="0" t="n">
        <v>25</v>
      </c>
      <c r="H323" s="0" t="n">
        <v>1</v>
      </c>
      <c r="I323" s="0" t="n">
        <v>7</v>
      </c>
    </row>
    <row collapsed="false" customFormat="false" customHeight="true" hidden="false" ht="12.1" outlineLevel="0" r="324">
      <c r="A324" s="0" t="n">
        <v>323</v>
      </c>
      <c r="B324" s="0" t="s">
        <v>126</v>
      </c>
      <c r="C324" s="0" t="n">
        <v>5</v>
      </c>
      <c r="D324" s="0" t="n">
        <v>3</v>
      </c>
      <c r="E324" s="0" t="n">
        <v>33</v>
      </c>
      <c r="F324" s="0" t="n">
        <v>3</v>
      </c>
      <c r="G324" s="0" t="n">
        <v>5</v>
      </c>
      <c r="H324" s="0" t="n">
        <v>1</v>
      </c>
      <c r="I324" s="0" t="n">
        <v>7</v>
      </c>
    </row>
    <row collapsed="false" customFormat="false" customHeight="true" hidden="false" ht="12.1" outlineLevel="0" r="325">
      <c r="A325" s="0" t="n">
        <v>324</v>
      </c>
      <c r="B325" s="0" t="s">
        <v>152</v>
      </c>
      <c r="C325" s="0" t="n">
        <v>66</v>
      </c>
      <c r="D325" s="0" t="n">
        <v>4</v>
      </c>
      <c r="E325" s="0" t="n">
        <v>33</v>
      </c>
      <c r="F325" s="0" t="n">
        <v>3</v>
      </c>
      <c r="G325" s="0" t="n">
        <v>66</v>
      </c>
      <c r="H325" s="0" t="n">
        <v>2</v>
      </c>
      <c r="I325" s="0" t="n">
        <v>8</v>
      </c>
    </row>
    <row collapsed="false" customFormat="false" customHeight="true" hidden="false" ht="12.1" outlineLevel="0" r="326">
      <c r="A326" s="0" t="n">
        <v>325</v>
      </c>
      <c r="B326" s="0" t="s">
        <v>166</v>
      </c>
      <c r="C326" s="0" t="n">
        <v>10</v>
      </c>
      <c r="D326" s="0" t="n">
        <v>5</v>
      </c>
      <c r="E326" s="0" t="n">
        <v>33</v>
      </c>
      <c r="F326" s="0" t="n">
        <v>3</v>
      </c>
      <c r="G326" s="0" t="n">
        <v>10</v>
      </c>
      <c r="H326" s="0" t="n">
        <v>2</v>
      </c>
      <c r="I326" s="0" t="n">
        <v>8</v>
      </c>
    </row>
    <row collapsed="false" customFormat="false" customHeight="true" hidden="false" ht="12.1" outlineLevel="0" r="327">
      <c r="A327" s="0" t="n">
        <v>326</v>
      </c>
      <c r="B327" s="0" t="s">
        <v>106</v>
      </c>
      <c r="C327" s="0" t="n">
        <v>15</v>
      </c>
      <c r="D327" s="0" t="n">
        <v>6</v>
      </c>
      <c r="E327" s="0" t="n">
        <v>33</v>
      </c>
      <c r="F327" s="0" t="n">
        <v>3</v>
      </c>
      <c r="G327" s="0" t="n">
        <v>15</v>
      </c>
      <c r="H327" s="0" t="n">
        <v>2</v>
      </c>
      <c r="I327" s="0" t="n">
        <v>8</v>
      </c>
    </row>
    <row collapsed="false" customFormat="false" customHeight="true" hidden="false" ht="12.1" outlineLevel="0" r="328">
      <c r="A328" s="0" t="n">
        <v>327</v>
      </c>
      <c r="B328" s="0" t="s">
        <v>86</v>
      </c>
      <c r="C328" s="0" t="n">
        <v>61</v>
      </c>
      <c r="D328" s="0" t="n">
        <v>7</v>
      </c>
      <c r="E328" s="0" t="n">
        <v>33</v>
      </c>
      <c r="F328" s="0" t="n">
        <v>3</v>
      </c>
      <c r="G328" s="0" t="n">
        <v>61</v>
      </c>
      <c r="H328" s="0" t="n">
        <v>2</v>
      </c>
      <c r="I328" s="0" t="n">
        <v>8</v>
      </c>
    </row>
    <row collapsed="false" customFormat="false" customHeight="true" hidden="false" ht="12.1" outlineLevel="0" r="329">
      <c r="A329" s="0" t="n">
        <v>328</v>
      </c>
      <c r="B329" s="0" t="s">
        <v>159</v>
      </c>
      <c r="C329" s="0" t="n">
        <v>6</v>
      </c>
      <c r="D329" s="0" t="n">
        <v>8</v>
      </c>
      <c r="E329" s="0" t="n">
        <v>33</v>
      </c>
      <c r="F329" s="0" t="n">
        <v>3</v>
      </c>
      <c r="G329" s="0" t="n">
        <v>6</v>
      </c>
      <c r="H329" s="0" t="n">
        <v>3</v>
      </c>
      <c r="I329" s="0" t="n">
        <v>9</v>
      </c>
    </row>
    <row collapsed="false" customFormat="false" customHeight="true" hidden="false" ht="12.1" outlineLevel="0" r="330">
      <c r="A330" s="0" t="n">
        <v>329</v>
      </c>
      <c r="B330" s="0" t="s">
        <v>160</v>
      </c>
      <c r="C330" s="0" t="n">
        <v>65</v>
      </c>
      <c r="D330" s="0" t="n">
        <v>9</v>
      </c>
      <c r="E330" s="0" t="n">
        <v>33</v>
      </c>
      <c r="F330" s="0" t="n">
        <v>3</v>
      </c>
      <c r="G330" s="0" t="n">
        <v>65</v>
      </c>
      <c r="H330" s="0" t="n">
        <v>3</v>
      </c>
      <c r="I330" s="0" t="n">
        <v>9</v>
      </c>
    </row>
    <row collapsed="false" customFormat="false" customHeight="true" hidden="false" ht="12.1" outlineLevel="0" r="331">
      <c r="A331" s="0" t="n">
        <v>330</v>
      </c>
      <c r="B331" s="0" t="s">
        <v>84</v>
      </c>
      <c r="C331" s="0" t="n">
        <v>110</v>
      </c>
      <c r="D331" s="0" t="n">
        <v>10</v>
      </c>
      <c r="E331" s="0" t="n">
        <v>33</v>
      </c>
      <c r="F331" s="0" t="n">
        <v>3</v>
      </c>
      <c r="G331" s="0" t="n">
        <v>110</v>
      </c>
      <c r="H331" s="0" t="n">
        <v>3</v>
      </c>
      <c r="I331" s="0" t="n">
        <v>9</v>
      </c>
    </row>
    <row collapsed="false" customFormat="false" customHeight="true" hidden="false" ht="12.1" outlineLevel="0" r="332">
      <c r="A332" s="0" t="n">
        <v>331</v>
      </c>
      <c r="B332" s="0" t="s">
        <v>96</v>
      </c>
      <c r="C332" s="0" t="n">
        <v>3</v>
      </c>
      <c r="D332" s="0" t="n">
        <v>1</v>
      </c>
      <c r="E332" s="0" t="n">
        <v>34</v>
      </c>
      <c r="F332" s="0" t="n">
        <v>3</v>
      </c>
      <c r="G332" s="0" t="n">
        <v>3</v>
      </c>
      <c r="H332" s="0" t="n">
        <v>1</v>
      </c>
      <c r="I332" s="0" t="n">
        <v>7</v>
      </c>
    </row>
    <row collapsed="false" customFormat="false" customHeight="true" hidden="false" ht="12.1" outlineLevel="0" r="333">
      <c r="A333" s="0" t="n">
        <v>332</v>
      </c>
      <c r="B333" s="0" t="s">
        <v>114</v>
      </c>
      <c r="C333" s="0" t="n">
        <v>30</v>
      </c>
      <c r="D333" s="0" t="n">
        <v>2</v>
      </c>
      <c r="E333" s="0" t="n">
        <v>34</v>
      </c>
      <c r="F333" s="0" t="n">
        <v>3</v>
      </c>
      <c r="G333" s="0" t="n">
        <v>30</v>
      </c>
      <c r="H333" s="0" t="n">
        <v>1</v>
      </c>
      <c r="I333" s="0" t="n">
        <v>7</v>
      </c>
    </row>
    <row collapsed="false" customFormat="false" customHeight="true" hidden="false" ht="12.1" outlineLevel="0" r="334">
      <c r="A334" s="0" t="n">
        <v>333</v>
      </c>
      <c r="B334" s="0" t="s">
        <v>115</v>
      </c>
      <c r="C334" s="0" t="n">
        <v>16</v>
      </c>
      <c r="D334" s="0" t="n">
        <v>3</v>
      </c>
      <c r="E334" s="0" t="n">
        <v>34</v>
      </c>
      <c r="F334" s="0" t="n">
        <v>3</v>
      </c>
      <c r="G334" s="0" t="n">
        <v>16</v>
      </c>
      <c r="H334" s="0" t="n">
        <v>1</v>
      </c>
      <c r="I334" s="0" t="n">
        <v>7</v>
      </c>
    </row>
    <row collapsed="false" customFormat="false" customHeight="true" hidden="false" ht="12.1" outlineLevel="0" r="335">
      <c r="A335" s="0" t="n">
        <v>334</v>
      </c>
      <c r="B335" s="0" t="s">
        <v>142</v>
      </c>
      <c r="C335" s="0" t="n">
        <v>53</v>
      </c>
      <c r="D335" s="0" t="n">
        <v>4</v>
      </c>
      <c r="E335" s="0" t="n">
        <v>34</v>
      </c>
      <c r="F335" s="0" t="n">
        <v>3</v>
      </c>
      <c r="G335" s="0" t="n">
        <v>53</v>
      </c>
      <c r="H335" s="0" t="n">
        <v>2</v>
      </c>
      <c r="I335" s="0" t="n">
        <v>8</v>
      </c>
    </row>
    <row collapsed="false" customFormat="false" customHeight="true" hidden="false" ht="12.1" outlineLevel="0" r="336">
      <c r="A336" s="0" t="n">
        <v>335</v>
      </c>
      <c r="B336" s="0" t="s">
        <v>84</v>
      </c>
      <c r="C336" s="0" t="n">
        <v>110</v>
      </c>
      <c r="D336" s="0" t="n">
        <v>5</v>
      </c>
      <c r="E336" s="0" t="n">
        <v>34</v>
      </c>
      <c r="F336" s="0" t="n">
        <v>3</v>
      </c>
      <c r="G336" s="0" t="n">
        <v>110</v>
      </c>
      <c r="H336" s="0" t="n">
        <v>2</v>
      </c>
      <c r="I336" s="0" t="n">
        <v>8</v>
      </c>
    </row>
    <row collapsed="false" customFormat="false" customHeight="true" hidden="false" ht="12.1" outlineLevel="0" r="337">
      <c r="A337" s="0" t="n">
        <v>336</v>
      </c>
      <c r="B337" s="0" t="s">
        <v>91</v>
      </c>
      <c r="C337" s="0" t="n">
        <v>36</v>
      </c>
      <c r="D337" s="0" t="n">
        <v>6</v>
      </c>
      <c r="E337" s="0" t="n">
        <v>34</v>
      </c>
      <c r="F337" s="0" t="n">
        <v>3</v>
      </c>
      <c r="G337" s="0" t="n">
        <v>36</v>
      </c>
      <c r="H337" s="0" t="n">
        <v>2</v>
      </c>
      <c r="I337" s="0" t="n">
        <v>8</v>
      </c>
    </row>
    <row collapsed="false" customFormat="false" customHeight="true" hidden="false" ht="12.1" outlineLevel="0" r="338">
      <c r="A338" s="0" t="n">
        <v>337</v>
      </c>
      <c r="B338" s="0" t="s">
        <v>147</v>
      </c>
      <c r="C338" s="0" t="n">
        <v>97</v>
      </c>
      <c r="D338" s="0" t="n">
        <v>7</v>
      </c>
      <c r="E338" s="0" t="n">
        <v>34</v>
      </c>
      <c r="F338" s="0" t="n">
        <v>3</v>
      </c>
      <c r="G338" s="0" t="n">
        <v>97</v>
      </c>
      <c r="H338" s="0" t="n">
        <v>2</v>
      </c>
      <c r="I338" s="0" t="n">
        <v>8</v>
      </c>
    </row>
    <row collapsed="false" customFormat="false" customHeight="true" hidden="false" ht="12.1" outlineLevel="0" r="339">
      <c r="A339" s="0" t="n">
        <v>338</v>
      </c>
      <c r="B339" s="0" t="s">
        <v>124</v>
      </c>
      <c r="C339" s="0" t="n">
        <v>84</v>
      </c>
      <c r="D339" s="0" t="n">
        <v>8</v>
      </c>
      <c r="E339" s="0" t="n">
        <v>34</v>
      </c>
      <c r="F339" s="0" t="n">
        <v>3</v>
      </c>
      <c r="G339" s="0" t="n">
        <v>84</v>
      </c>
      <c r="H339" s="0" t="n">
        <v>3</v>
      </c>
      <c r="I339" s="0" t="n">
        <v>9</v>
      </c>
    </row>
    <row collapsed="false" customFormat="false" customHeight="true" hidden="false" ht="12.1" outlineLevel="0" r="340">
      <c r="A340" s="0" t="n">
        <v>339</v>
      </c>
      <c r="B340" s="0" t="s">
        <v>75</v>
      </c>
      <c r="C340" s="0" t="n">
        <v>22</v>
      </c>
      <c r="D340" s="0" t="n">
        <v>9</v>
      </c>
      <c r="E340" s="0" t="n">
        <v>34</v>
      </c>
      <c r="F340" s="0" t="n">
        <v>3</v>
      </c>
      <c r="G340" s="0" t="n">
        <v>22</v>
      </c>
      <c r="H340" s="0" t="n">
        <v>3</v>
      </c>
      <c r="I340" s="0" t="n">
        <v>9</v>
      </c>
    </row>
    <row collapsed="false" customFormat="false" customHeight="true" hidden="false" ht="12.1" outlineLevel="0" r="341">
      <c r="A341" s="0" t="n">
        <v>340</v>
      </c>
      <c r="B341" s="0" t="s">
        <v>71</v>
      </c>
      <c r="C341" s="0" t="n">
        <v>98</v>
      </c>
      <c r="D341" s="0" t="n">
        <v>10</v>
      </c>
      <c r="E341" s="0" t="n">
        <v>34</v>
      </c>
      <c r="F341" s="0" t="n">
        <v>3</v>
      </c>
      <c r="G341" s="0" t="n">
        <v>98</v>
      </c>
      <c r="H341" s="0" t="n">
        <v>3</v>
      </c>
      <c r="I341" s="0" t="n">
        <v>9</v>
      </c>
    </row>
    <row collapsed="false" customFormat="false" customHeight="true" hidden="false" ht="12.1" outlineLevel="0" r="342">
      <c r="A342" s="0" t="n">
        <v>341</v>
      </c>
      <c r="B342" s="0" t="s">
        <v>122</v>
      </c>
      <c r="C342" s="0" t="n">
        <v>8</v>
      </c>
      <c r="D342" s="0" t="n">
        <v>1</v>
      </c>
      <c r="E342" s="0" t="n">
        <v>35</v>
      </c>
      <c r="F342" s="0" t="n">
        <v>3</v>
      </c>
      <c r="G342" s="0" t="n">
        <v>8</v>
      </c>
      <c r="H342" s="0" t="n">
        <v>1</v>
      </c>
      <c r="I342" s="0" t="n">
        <v>7</v>
      </c>
    </row>
    <row collapsed="false" customFormat="false" customHeight="true" hidden="false" ht="12.1" outlineLevel="0" r="343">
      <c r="A343" s="0" t="n">
        <v>342</v>
      </c>
      <c r="B343" s="0" t="s">
        <v>171</v>
      </c>
      <c r="C343" s="0" t="n">
        <v>43</v>
      </c>
      <c r="D343" s="0" t="n">
        <v>2</v>
      </c>
      <c r="E343" s="0" t="n">
        <v>35</v>
      </c>
      <c r="F343" s="0" t="n">
        <v>3</v>
      </c>
      <c r="G343" s="0" t="n">
        <v>43</v>
      </c>
      <c r="H343" s="0" t="n">
        <v>1</v>
      </c>
      <c r="I343" s="0" t="n">
        <v>7</v>
      </c>
    </row>
    <row collapsed="false" customFormat="false" customHeight="true" hidden="false" ht="12.1" outlineLevel="0" r="344">
      <c r="A344" s="0" t="n">
        <v>343</v>
      </c>
      <c r="B344" s="0" t="s">
        <v>154</v>
      </c>
      <c r="C344" s="0" t="n">
        <v>101</v>
      </c>
      <c r="D344" s="0" t="n">
        <v>3</v>
      </c>
      <c r="E344" s="0" t="n">
        <v>35</v>
      </c>
      <c r="F344" s="0" t="n">
        <v>3</v>
      </c>
      <c r="G344" s="0" t="n">
        <v>101</v>
      </c>
      <c r="H344" s="0" t="n">
        <v>1</v>
      </c>
      <c r="I344" s="0" t="n">
        <v>7</v>
      </c>
    </row>
    <row collapsed="false" customFormat="false" customHeight="true" hidden="false" ht="12.1" outlineLevel="0" r="345">
      <c r="A345" s="0" t="n">
        <v>344</v>
      </c>
      <c r="B345" s="0" t="s">
        <v>77</v>
      </c>
      <c r="C345" s="0" t="n">
        <v>50</v>
      </c>
      <c r="D345" s="0" t="n">
        <v>4</v>
      </c>
      <c r="E345" s="0" t="n">
        <v>35</v>
      </c>
      <c r="F345" s="0" t="n">
        <v>3</v>
      </c>
      <c r="G345" s="0" t="n">
        <v>50</v>
      </c>
      <c r="H345" s="0" t="n">
        <v>2</v>
      </c>
      <c r="I345" s="0" t="n">
        <v>8</v>
      </c>
    </row>
    <row collapsed="false" customFormat="false" customHeight="true" hidden="false" ht="12.1" outlineLevel="0" r="346">
      <c r="A346" s="0" t="n">
        <v>345</v>
      </c>
      <c r="B346" s="0" t="s">
        <v>110</v>
      </c>
      <c r="C346" s="0" t="n">
        <v>26</v>
      </c>
      <c r="D346" s="0" t="n">
        <v>5</v>
      </c>
      <c r="E346" s="0" t="n">
        <v>35</v>
      </c>
      <c r="F346" s="0" t="n">
        <v>3</v>
      </c>
      <c r="G346" s="0" t="n">
        <v>26</v>
      </c>
      <c r="H346" s="0" t="n">
        <v>2</v>
      </c>
      <c r="I346" s="0" t="n">
        <v>8</v>
      </c>
    </row>
    <row collapsed="false" customFormat="false" customHeight="true" hidden="false" ht="12.1" outlineLevel="0" r="347">
      <c r="A347" s="0" t="n">
        <v>346</v>
      </c>
      <c r="B347" s="0" t="s">
        <v>72</v>
      </c>
      <c r="C347" s="0" t="n">
        <v>107</v>
      </c>
      <c r="D347" s="0" t="n">
        <v>6</v>
      </c>
      <c r="E347" s="0" t="n">
        <v>35</v>
      </c>
      <c r="F347" s="0" t="n">
        <v>3</v>
      </c>
      <c r="G347" s="0" t="n">
        <v>107</v>
      </c>
      <c r="H347" s="0" t="n">
        <v>2</v>
      </c>
      <c r="I347" s="0" t="n">
        <v>8</v>
      </c>
    </row>
    <row collapsed="false" customFormat="false" customHeight="true" hidden="false" ht="12.1" outlineLevel="0" r="348">
      <c r="A348" s="0" t="n">
        <v>347</v>
      </c>
      <c r="B348" s="0" t="s">
        <v>123</v>
      </c>
      <c r="C348" s="0" t="n">
        <v>55</v>
      </c>
      <c r="D348" s="0" t="n">
        <v>7</v>
      </c>
      <c r="E348" s="0" t="n">
        <v>35</v>
      </c>
      <c r="F348" s="0" t="n">
        <v>3</v>
      </c>
      <c r="G348" s="0" t="n">
        <v>55</v>
      </c>
      <c r="H348" s="0" t="n">
        <v>2</v>
      </c>
      <c r="I348" s="0" t="n">
        <v>8</v>
      </c>
    </row>
    <row collapsed="false" customFormat="false" customHeight="true" hidden="false" ht="12.1" outlineLevel="0" r="349">
      <c r="A349" s="0" t="n">
        <v>348</v>
      </c>
      <c r="B349" s="0" t="s">
        <v>87</v>
      </c>
      <c r="C349" s="0" t="n">
        <v>109</v>
      </c>
      <c r="D349" s="0" t="n">
        <v>8</v>
      </c>
      <c r="E349" s="0" t="n">
        <v>35</v>
      </c>
      <c r="F349" s="0" t="n">
        <v>3</v>
      </c>
      <c r="G349" s="0" t="n">
        <v>109</v>
      </c>
      <c r="H349" s="0" t="n">
        <v>3</v>
      </c>
      <c r="I349" s="0" t="n">
        <v>9</v>
      </c>
    </row>
    <row collapsed="false" customFormat="false" customHeight="true" hidden="false" ht="12.1" outlineLevel="0" r="350">
      <c r="A350" s="0" t="n">
        <v>349</v>
      </c>
      <c r="B350" s="0" t="s">
        <v>89</v>
      </c>
      <c r="C350" s="0" t="n">
        <v>52</v>
      </c>
      <c r="D350" s="0" t="n">
        <v>9</v>
      </c>
      <c r="E350" s="0" t="n">
        <v>35</v>
      </c>
      <c r="F350" s="0" t="n">
        <v>3</v>
      </c>
      <c r="G350" s="0" t="n">
        <v>52</v>
      </c>
      <c r="H350" s="0" t="n">
        <v>3</v>
      </c>
      <c r="I350" s="0" t="n">
        <v>9</v>
      </c>
    </row>
    <row collapsed="false" customFormat="false" customHeight="true" hidden="false" ht="12.1" outlineLevel="0" r="351">
      <c r="A351" s="0" t="n">
        <v>350</v>
      </c>
      <c r="B351" s="0" t="s">
        <v>85</v>
      </c>
      <c r="C351" s="0" t="n">
        <v>78</v>
      </c>
      <c r="D351" s="0" t="n">
        <v>10</v>
      </c>
      <c r="E351" s="0" t="n">
        <v>35</v>
      </c>
      <c r="F351" s="0" t="n">
        <v>3</v>
      </c>
      <c r="G351" s="0" t="n">
        <v>78</v>
      </c>
      <c r="H351" s="0" t="n">
        <v>3</v>
      </c>
      <c r="I351" s="0" t="n">
        <v>9</v>
      </c>
    </row>
    <row collapsed="false" customFormat="false" customHeight="true" hidden="false" ht="12.1" outlineLevel="0" r="352">
      <c r="A352" s="0" t="n">
        <v>351</v>
      </c>
      <c r="B352" s="0" t="s">
        <v>167</v>
      </c>
      <c r="C352" s="0" t="n">
        <v>28</v>
      </c>
      <c r="D352" s="0" t="n">
        <v>1</v>
      </c>
      <c r="E352" s="0" t="n">
        <v>36</v>
      </c>
      <c r="F352" s="0" t="n">
        <v>3</v>
      </c>
      <c r="G352" s="0" t="n">
        <v>28</v>
      </c>
      <c r="H352" s="0" t="n">
        <v>1</v>
      </c>
      <c r="I352" s="0" t="n">
        <v>7</v>
      </c>
    </row>
    <row collapsed="false" customFormat="false" customHeight="true" hidden="false" ht="12.1" outlineLevel="0" r="353">
      <c r="A353" s="0" t="n">
        <v>352</v>
      </c>
      <c r="B353" s="0" t="s">
        <v>87</v>
      </c>
      <c r="C353" s="0" t="n">
        <v>109</v>
      </c>
      <c r="D353" s="0" t="n">
        <v>2</v>
      </c>
      <c r="E353" s="0" t="n">
        <v>36</v>
      </c>
      <c r="F353" s="0" t="n">
        <v>3</v>
      </c>
      <c r="G353" s="0" t="n">
        <v>109</v>
      </c>
      <c r="H353" s="0" t="n">
        <v>1</v>
      </c>
      <c r="I353" s="0" t="n">
        <v>7</v>
      </c>
    </row>
    <row collapsed="false" customFormat="false" customHeight="true" hidden="false" ht="12.1" outlineLevel="0" r="354">
      <c r="A354" s="0" t="n">
        <v>353</v>
      </c>
      <c r="B354" s="0" t="s">
        <v>80</v>
      </c>
      <c r="C354" s="0" t="n">
        <v>21</v>
      </c>
      <c r="D354" s="0" t="n">
        <v>3</v>
      </c>
      <c r="E354" s="0" t="n">
        <v>36</v>
      </c>
      <c r="F354" s="0" t="n">
        <v>3</v>
      </c>
      <c r="G354" s="0" t="n">
        <v>21</v>
      </c>
      <c r="H354" s="0" t="n">
        <v>1</v>
      </c>
      <c r="I354" s="0" t="n">
        <v>7</v>
      </c>
    </row>
    <row collapsed="false" customFormat="false" customHeight="true" hidden="false" ht="12.1" outlineLevel="0" r="355">
      <c r="A355" s="0" t="n">
        <v>354</v>
      </c>
      <c r="B355" s="0" t="s">
        <v>153</v>
      </c>
      <c r="C355" s="0" t="n">
        <v>79</v>
      </c>
      <c r="D355" s="0" t="n">
        <v>4</v>
      </c>
      <c r="E355" s="0" t="n">
        <v>36</v>
      </c>
      <c r="F355" s="0" t="n">
        <v>3</v>
      </c>
      <c r="G355" s="0" t="n">
        <v>79</v>
      </c>
      <c r="H355" s="0" t="n">
        <v>2</v>
      </c>
      <c r="I355" s="0" t="n">
        <v>8</v>
      </c>
    </row>
    <row collapsed="false" customFormat="false" customHeight="true" hidden="false" ht="12.1" outlineLevel="0" r="356">
      <c r="A356" s="0" t="n">
        <v>355</v>
      </c>
      <c r="B356" s="0" t="s">
        <v>138</v>
      </c>
      <c r="C356" s="0" t="n">
        <v>31</v>
      </c>
      <c r="D356" s="0" t="n">
        <v>5</v>
      </c>
      <c r="E356" s="0" t="n">
        <v>36</v>
      </c>
      <c r="F356" s="0" t="n">
        <v>3</v>
      </c>
      <c r="G356" s="0" t="n">
        <v>31</v>
      </c>
      <c r="H356" s="0" t="n">
        <v>2</v>
      </c>
      <c r="I356" s="0" t="n">
        <v>8</v>
      </c>
    </row>
    <row collapsed="false" customFormat="false" customHeight="true" hidden="false" ht="12.1" outlineLevel="0" r="357">
      <c r="A357" s="0" t="n">
        <v>356</v>
      </c>
      <c r="B357" s="0" t="s">
        <v>137</v>
      </c>
      <c r="C357" s="0" t="n">
        <v>39</v>
      </c>
      <c r="D357" s="0" t="n">
        <v>6</v>
      </c>
      <c r="E357" s="0" t="n">
        <v>36</v>
      </c>
      <c r="F357" s="0" t="n">
        <v>3</v>
      </c>
      <c r="G357" s="0" t="n">
        <v>39</v>
      </c>
      <c r="H357" s="0" t="n">
        <v>2</v>
      </c>
      <c r="I357" s="0" t="n">
        <v>8</v>
      </c>
    </row>
    <row collapsed="false" customFormat="false" customHeight="true" hidden="false" ht="12.1" outlineLevel="0" r="358">
      <c r="A358" s="0" t="n">
        <v>357</v>
      </c>
      <c r="B358" s="0" t="s">
        <v>163</v>
      </c>
      <c r="C358" s="0" t="n">
        <v>59</v>
      </c>
      <c r="D358" s="0" t="n">
        <v>7</v>
      </c>
      <c r="E358" s="0" t="n">
        <v>36</v>
      </c>
      <c r="F358" s="0" t="n">
        <v>3</v>
      </c>
      <c r="G358" s="0" t="n">
        <v>59</v>
      </c>
      <c r="H358" s="0" t="n">
        <v>2</v>
      </c>
      <c r="I358" s="0" t="n">
        <v>8</v>
      </c>
    </row>
    <row collapsed="false" customFormat="false" customHeight="true" hidden="false" ht="12.1" outlineLevel="0" r="359">
      <c r="A359" s="0" t="n">
        <v>358</v>
      </c>
      <c r="B359" s="0" t="s">
        <v>164</v>
      </c>
      <c r="C359" s="0" t="n">
        <v>48</v>
      </c>
      <c r="D359" s="0" t="n">
        <v>8</v>
      </c>
      <c r="E359" s="0" t="n">
        <v>36</v>
      </c>
      <c r="F359" s="0" t="n">
        <v>3</v>
      </c>
      <c r="G359" s="0" t="n">
        <v>48</v>
      </c>
      <c r="H359" s="0" t="n">
        <v>3</v>
      </c>
      <c r="I359" s="0" t="n">
        <v>9</v>
      </c>
    </row>
    <row collapsed="false" customFormat="false" customHeight="true" hidden="false" ht="12.1" outlineLevel="0" r="360">
      <c r="A360" s="0" t="n">
        <v>359</v>
      </c>
      <c r="B360" s="0" t="s">
        <v>150</v>
      </c>
      <c r="C360" s="0" t="n">
        <v>71</v>
      </c>
      <c r="D360" s="0" t="n">
        <v>9</v>
      </c>
      <c r="E360" s="0" t="n">
        <v>36</v>
      </c>
      <c r="F360" s="0" t="n">
        <v>3</v>
      </c>
      <c r="G360" s="0" t="n">
        <v>71</v>
      </c>
      <c r="H360" s="0" t="n">
        <v>3</v>
      </c>
      <c r="I360" s="0" t="n">
        <v>9</v>
      </c>
    </row>
    <row collapsed="false" customFormat="false" customHeight="true" hidden="false" ht="12.1" outlineLevel="0" r="361">
      <c r="A361" s="0" t="n">
        <v>360</v>
      </c>
      <c r="B361" s="0" t="s">
        <v>144</v>
      </c>
      <c r="C361" s="0" t="n">
        <v>58</v>
      </c>
      <c r="D361" s="0" t="n">
        <v>10</v>
      </c>
      <c r="E361" s="0" t="n">
        <v>36</v>
      </c>
      <c r="F361" s="0" t="n">
        <v>3</v>
      </c>
      <c r="G361" s="0" t="n">
        <v>58</v>
      </c>
      <c r="H361" s="0" t="n">
        <v>3</v>
      </c>
      <c r="I361" s="0" t="n">
        <v>9</v>
      </c>
    </row>
    <row collapsed="false" customFormat="false" customHeight="true" hidden="false" ht="12.1" outlineLevel="0" r="362">
      <c r="A362" s="0" t="n">
        <v>361</v>
      </c>
      <c r="B362" s="0" t="s">
        <v>179</v>
      </c>
      <c r="C362" s="0" t="n">
        <v>19</v>
      </c>
      <c r="D362" s="0" t="n">
        <v>1</v>
      </c>
      <c r="E362" s="0" t="n">
        <v>37</v>
      </c>
      <c r="F362" s="0" t="n">
        <v>4</v>
      </c>
      <c r="G362" s="0" t="n">
        <v>19</v>
      </c>
      <c r="H362" s="0" t="n">
        <v>1</v>
      </c>
      <c r="I362" s="0" t="n">
        <v>10</v>
      </c>
    </row>
    <row collapsed="false" customFormat="false" customHeight="true" hidden="false" ht="12.1" outlineLevel="0" r="363">
      <c r="A363" s="0" t="n">
        <v>362</v>
      </c>
      <c r="B363" s="0" t="s">
        <v>88</v>
      </c>
      <c r="C363" s="0" t="n">
        <v>99</v>
      </c>
      <c r="D363" s="0" t="n">
        <v>2</v>
      </c>
      <c r="E363" s="0" t="n">
        <v>37</v>
      </c>
      <c r="F363" s="0" t="n">
        <v>4</v>
      </c>
      <c r="G363" s="0" t="n">
        <v>99</v>
      </c>
      <c r="H363" s="0" t="n">
        <v>1</v>
      </c>
      <c r="I363" s="0" t="n">
        <v>10</v>
      </c>
    </row>
    <row collapsed="false" customFormat="false" customHeight="true" hidden="false" ht="12.1" outlineLevel="0" r="364">
      <c r="A364" s="0" t="n">
        <v>363</v>
      </c>
      <c r="B364" s="0" t="s">
        <v>87</v>
      </c>
      <c r="C364" s="0" t="n">
        <v>109</v>
      </c>
      <c r="D364" s="0" t="n">
        <v>3</v>
      </c>
      <c r="E364" s="0" t="n">
        <v>37</v>
      </c>
      <c r="F364" s="0" t="n">
        <v>4</v>
      </c>
      <c r="G364" s="0" t="n">
        <v>109</v>
      </c>
      <c r="H364" s="0" t="n">
        <v>1</v>
      </c>
      <c r="I364" s="0" t="n">
        <v>10</v>
      </c>
    </row>
    <row collapsed="false" customFormat="false" customHeight="true" hidden="false" ht="12.1" outlineLevel="0" r="365">
      <c r="A365" s="0" t="n">
        <v>364</v>
      </c>
      <c r="B365" s="0" t="s">
        <v>92</v>
      </c>
      <c r="C365" s="0" t="n">
        <v>34</v>
      </c>
      <c r="D365" s="0" t="n">
        <v>4</v>
      </c>
      <c r="E365" s="0" t="n">
        <v>37</v>
      </c>
      <c r="F365" s="0" t="n">
        <v>4</v>
      </c>
      <c r="G365" s="0" t="n">
        <v>34</v>
      </c>
      <c r="H365" s="0" t="n">
        <v>2</v>
      </c>
      <c r="I365" s="0" t="n">
        <v>11</v>
      </c>
    </row>
    <row collapsed="false" customFormat="false" customHeight="true" hidden="false" ht="12.1" outlineLevel="0" r="366">
      <c r="A366" s="0" t="n">
        <v>365</v>
      </c>
      <c r="B366" s="0" t="s">
        <v>141</v>
      </c>
      <c r="C366" s="0" t="n">
        <v>73</v>
      </c>
      <c r="D366" s="0" t="n">
        <v>5</v>
      </c>
      <c r="E366" s="0" t="n">
        <v>37</v>
      </c>
      <c r="F366" s="0" t="n">
        <v>4</v>
      </c>
      <c r="G366" s="0" t="n">
        <v>73</v>
      </c>
      <c r="H366" s="0" t="n">
        <v>2</v>
      </c>
      <c r="I366" s="0" t="n">
        <v>11</v>
      </c>
    </row>
    <row collapsed="false" customFormat="false" customHeight="true" hidden="false" ht="12.1" outlineLevel="0" r="367">
      <c r="A367" s="0" t="n">
        <v>366</v>
      </c>
      <c r="B367" s="0" t="s">
        <v>86</v>
      </c>
      <c r="C367" s="0" t="n">
        <v>61</v>
      </c>
      <c r="D367" s="0" t="n">
        <v>6</v>
      </c>
      <c r="E367" s="0" t="n">
        <v>37</v>
      </c>
      <c r="F367" s="0" t="n">
        <v>4</v>
      </c>
      <c r="G367" s="0" t="n">
        <v>61</v>
      </c>
      <c r="H367" s="0" t="n">
        <v>2</v>
      </c>
      <c r="I367" s="0" t="n">
        <v>11</v>
      </c>
    </row>
    <row collapsed="false" customFormat="false" customHeight="true" hidden="false" ht="12.1" outlineLevel="0" r="368">
      <c r="A368" s="0" t="n">
        <v>367</v>
      </c>
      <c r="B368" s="0" t="s">
        <v>169</v>
      </c>
      <c r="C368" s="0" t="n">
        <v>68</v>
      </c>
      <c r="D368" s="0" t="n">
        <v>7</v>
      </c>
      <c r="E368" s="0" t="n">
        <v>37</v>
      </c>
      <c r="F368" s="0" t="n">
        <v>4</v>
      </c>
      <c r="G368" s="0" t="n">
        <v>68</v>
      </c>
      <c r="H368" s="0" t="n">
        <v>2</v>
      </c>
      <c r="I368" s="0" t="n">
        <v>11</v>
      </c>
    </row>
    <row collapsed="false" customFormat="false" customHeight="true" hidden="false" ht="12.1" outlineLevel="0" r="369">
      <c r="A369" s="0" t="n">
        <v>368</v>
      </c>
      <c r="B369" s="0" t="s">
        <v>133</v>
      </c>
      <c r="C369" s="0" t="n">
        <v>100</v>
      </c>
      <c r="D369" s="0" t="n">
        <v>8</v>
      </c>
      <c r="E369" s="0" t="n">
        <v>37</v>
      </c>
      <c r="F369" s="0" t="n">
        <v>4</v>
      </c>
      <c r="G369" s="0" t="n">
        <v>100</v>
      </c>
      <c r="H369" s="0" t="n">
        <v>3</v>
      </c>
      <c r="I369" s="0" t="n">
        <v>12</v>
      </c>
    </row>
    <row collapsed="false" customFormat="false" customHeight="true" hidden="false" ht="12.1" outlineLevel="0" r="370">
      <c r="A370" s="0" t="n">
        <v>369</v>
      </c>
      <c r="B370" s="0" t="s">
        <v>96</v>
      </c>
      <c r="C370" s="0" t="n">
        <v>3</v>
      </c>
      <c r="D370" s="0" t="n">
        <v>9</v>
      </c>
      <c r="E370" s="0" t="n">
        <v>37</v>
      </c>
      <c r="F370" s="0" t="n">
        <v>4</v>
      </c>
      <c r="G370" s="0" t="n">
        <v>3</v>
      </c>
      <c r="H370" s="0" t="n">
        <v>3</v>
      </c>
      <c r="I370" s="0" t="n">
        <v>12</v>
      </c>
    </row>
    <row collapsed="false" customFormat="false" customHeight="true" hidden="false" ht="12.1" outlineLevel="0" r="371">
      <c r="A371" s="0" t="n">
        <v>370</v>
      </c>
      <c r="B371" s="0" t="s">
        <v>123</v>
      </c>
      <c r="C371" s="0" t="n">
        <v>55</v>
      </c>
      <c r="D371" s="0" t="n">
        <v>10</v>
      </c>
      <c r="E371" s="0" t="n">
        <v>37</v>
      </c>
      <c r="F371" s="0" t="n">
        <v>4</v>
      </c>
      <c r="G371" s="0" t="n">
        <v>55</v>
      </c>
      <c r="H371" s="0" t="n">
        <v>3</v>
      </c>
      <c r="I371" s="0" t="n">
        <v>12</v>
      </c>
    </row>
    <row collapsed="false" customFormat="false" customHeight="true" hidden="false" ht="12.1" outlineLevel="0" r="372">
      <c r="A372" s="0" t="n">
        <v>371</v>
      </c>
      <c r="B372" s="0" t="s">
        <v>126</v>
      </c>
      <c r="C372" s="0" t="n">
        <v>5</v>
      </c>
      <c r="D372" s="0" t="n">
        <v>1</v>
      </c>
      <c r="E372" s="0" t="n">
        <v>38</v>
      </c>
      <c r="F372" s="0" t="n">
        <v>4</v>
      </c>
      <c r="G372" s="0" t="n">
        <v>5</v>
      </c>
      <c r="H372" s="0" t="n">
        <v>1</v>
      </c>
      <c r="I372" s="0" t="n">
        <v>10</v>
      </c>
    </row>
    <row collapsed="false" customFormat="false" customHeight="true" hidden="false" ht="12.1" outlineLevel="0" r="373">
      <c r="A373" s="0" t="n">
        <v>372</v>
      </c>
      <c r="B373" s="0" t="s">
        <v>112</v>
      </c>
      <c r="C373" s="0" t="n">
        <v>23</v>
      </c>
      <c r="D373" s="0" t="n">
        <v>2</v>
      </c>
      <c r="E373" s="0" t="n">
        <v>38</v>
      </c>
      <c r="F373" s="0" t="n">
        <v>4</v>
      </c>
      <c r="G373" s="0" t="n">
        <v>23</v>
      </c>
      <c r="H373" s="0" t="n">
        <v>1</v>
      </c>
      <c r="I373" s="0" t="n">
        <v>10</v>
      </c>
    </row>
    <row collapsed="false" customFormat="false" customHeight="true" hidden="false" ht="12.1" outlineLevel="0" r="374">
      <c r="A374" s="0" t="n">
        <v>373</v>
      </c>
      <c r="B374" s="0" t="s">
        <v>122</v>
      </c>
      <c r="C374" s="0" t="n">
        <v>8</v>
      </c>
      <c r="D374" s="0" t="n">
        <v>3</v>
      </c>
      <c r="E374" s="0" t="n">
        <v>38</v>
      </c>
      <c r="F374" s="0" t="n">
        <v>4</v>
      </c>
      <c r="G374" s="0" t="n">
        <v>8</v>
      </c>
      <c r="H374" s="0" t="n">
        <v>1</v>
      </c>
      <c r="I374" s="0" t="n">
        <v>10</v>
      </c>
    </row>
    <row collapsed="false" customFormat="false" customHeight="true" hidden="false" ht="12.1" outlineLevel="0" r="375">
      <c r="A375" s="0" t="n">
        <v>374</v>
      </c>
      <c r="B375" s="0" t="s">
        <v>173</v>
      </c>
      <c r="C375" s="0" t="n">
        <v>83</v>
      </c>
      <c r="D375" s="0" t="n">
        <v>4</v>
      </c>
      <c r="E375" s="0" t="n">
        <v>38</v>
      </c>
      <c r="F375" s="0" t="n">
        <v>4</v>
      </c>
      <c r="G375" s="0" t="n">
        <v>83</v>
      </c>
      <c r="H375" s="0" t="n">
        <v>2</v>
      </c>
      <c r="I375" s="0" t="n">
        <v>11</v>
      </c>
    </row>
    <row collapsed="false" customFormat="false" customHeight="true" hidden="false" ht="12.1" outlineLevel="0" r="376">
      <c r="A376" s="0" t="n">
        <v>375</v>
      </c>
      <c r="B376" s="0" t="s">
        <v>152</v>
      </c>
      <c r="C376" s="0" t="n">
        <v>66</v>
      </c>
      <c r="D376" s="0" t="n">
        <v>5</v>
      </c>
      <c r="E376" s="0" t="n">
        <v>38</v>
      </c>
      <c r="F376" s="0" t="n">
        <v>4</v>
      </c>
      <c r="G376" s="0" t="n">
        <v>66</v>
      </c>
      <c r="H376" s="0" t="n">
        <v>2</v>
      </c>
      <c r="I376" s="0" t="n">
        <v>11</v>
      </c>
    </row>
    <row collapsed="false" customFormat="false" customHeight="true" hidden="false" ht="12.1" outlineLevel="0" r="377">
      <c r="A377" s="0" t="n">
        <v>376</v>
      </c>
      <c r="B377" s="0" t="s">
        <v>100</v>
      </c>
      <c r="C377" s="0" t="n">
        <v>75</v>
      </c>
      <c r="D377" s="0" t="n">
        <v>6</v>
      </c>
      <c r="E377" s="0" t="n">
        <v>38</v>
      </c>
      <c r="F377" s="0" t="n">
        <v>4</v>
      </c>
      <c r="G377" s="0" t="n">
        <v>75</v>
      </c>
      <c r="H377" s="0" t="n">
        <v>2</v>
      </c>
      <c r="I377" s="0" t="n">
        <v>11</v>
      </c>
    </row>
    <row collapsed="false" customFormat="false" customHeight="true" hidden="false" ht="12.1" outlineLevel="0" r="378">
      <c r="A378" s="0" t="n">
        <v>377</v>
      </c>
      <c r="B378" s="0" t="s">
        <v>113</v>
      </c>
      <c r="C378" s="0" t="n">
        <v>93</v>
      </c>
      <c r="D378" s="0" t="n">
        <v>7</v>
      </c>
      <c r="E378" s="0" t="n">
        <v>38</v>
      </c>
      <c r="F378" s="0" t="n">
        <v>4</v>
      </c>
      <c r="G378" s="0" t="n">
        <v>93</v>
      </c>
      <c r="H378" s="0" t="n">
        <v>2</v>
      </c>
      <c r="I378" s="0" t="n">
        <v>11</v>
      </c>
    </row>
    <row collapsed="false" customFormat="false" customHeight="true" hidden="false" ht="12.1" outlineLevel="0" r="379">
      <c r="A379" s="0" t="n">
        <v>378</v>
      </c>
      <c r="B379" s="0" t="s">
        <v>87</v>
      </c>
      <c r="C379" s="0" t="n">
        <v>109</v>
      </c>
      <c r="D379" s="0" t="n">
        <v>8</v>
      </c>
      <c r="E379" s="0" t="n">
        <v>38</v>
      </c>
      <c r="F379" s="0" t="n">
        <v>4</v>
      </c>
      <c r="G379" s="0" t="n">
        <v>109</v>
      </c>
      <c r="H379" s="0" t="n">
        <v>3</v>
      </c>
      <c r="I379" s="0" t="n">
        <v>12</v>
      </c>
    </row>
    <row collapsed="false" customFormat="false" customHeight="true" hidden="false" ht="12.1" outlineLevel="0" r="380">
      <c r="A380" s="0" t="n">
        <v>379</v>
      </c>
      <c r="B380" s="0" t="s">
        <v>142</v>
      </c>
      <c r="C380" s="0" t="n">
        <v>53</v>
      </c>
      <c r="D380" s="0" t="n">
        <v>9</v>
      </c>
      <c r="E380" s="0" t="n">
        <v>38</v>
      </c>
      <c r="F380" s="0" t="n">
        <v>4</v>
      </c>
      <c r="G380" s="0" t="n">
        <v>53</v>
      </c>
      <c r="H380" s="0" t="n">
        <v>3</v>
      </c>
      <c r="I380" s="0" t="n">
        <v>12</v>
      </c>
    </row>
    <row collapsed="false" customFormat="false" customHeight="true" hidden="false" ht="12.1" outlineLevel="0" r="381">
      <c r="A381" s="0" t="n">
        <v>380</v>
      </c>
      <c r="B381" s="0" t="s">
        <v>167</v>
      </c>
      <c r="C381" s="0" t="n">
        <v>28</v>
      </c>
      <c r="D381" s="0" t="n">
        <v>10</v>
      </c>
      <c r="E381" s="0" t="n">
        <v>38</v>
      </c>
      <c r="F381" s="0" t="n">
        <v>4</v>
      </c>
      <c r="G381" s="0" t="n">
        <v>28</v>
      </c>
      <c r="H381" s="0" t="n">
        <v>3</v>
      </c>
      <c r="I381" s="0" t="n">
        <v>12</v>
      </c>
    </row>
    <row collapsed="false" customFormat="false" customHeight="true" hidden="false" ht="12.1" outlineLevel="0" r="382">
      <c r="A382" s="0" t="n">
        <v>381</v>
      </c>
      <c r="B382" s="0" t="s">
        <v>93</v>
      </c>
      <c r="C382" s="0" t="n">
        <v>82</v>
      </c>
      <c r="D382" s="0" t="n">
        <v>1</v>
      </c>
      <c r="E382" s="0" t="n">
        <v>39</v>
      </c>
      <c r="F382" s="0" t="n">
        <v>4</v>
      </c>
      <c r="G382" s="0" t="n">
        <v>82</v>
      </c>
      <c r="H382" s="0" t="n">
        <v>1</v>
      </c>
      <c r="I382" s="0" t="n">
        <v>10</v>
      </c>
    </row>
    <row collapsed="false" customFormat="false" customHeight="true" hidden="false" ht="12.1" outlineLevel="0" r="383">
      <c r="A383" s="0" t="n">
        <v>382</v>
      </c>
      <c r="B383" s="0" t="s">
        <v>79</v>
      </c>
      <c r="C383" s="0" t="n">
        <v>77</v>
      </c>
      <c r="D383" s="0" t="n">
        <v>2</v>
      </c>
      <c r="E383" s="0" t="n">
        <v>39</v>
      </c>
      <c r="F383" s="0" t="n">
        <v>4</v>
      </c>
      <c r="G383" s="0" t="n">
        <v>77</v>
      </c>
      <c r="H383" s="0" t="n">
        <v>1</v>
      </c>
      <c r="I383" s="0" t="n">
        <v>10</v>
      </c>
    </row>
    <row collapsed="false" customFormat="false" customHeight="true" hidden="false" ht="12.1" outlineLevel="0" r="384">
      <c r="A384" s="0" t="n">
        <v>383</v>
      </c>
      <c r="B384" s="0" t="s">
        <v>74</v>
      </c>
      <c r="C384" s="0" t="n">
        <v>105</v>
      </c>
      <c r="D384" s="0" t="n">
        <v>3</v>
      </c>
      <c r="E384" s="0" t="n">
        <v>39</v>
      </c>
      <c r="F384" s="0" t="n">
        <v>4</v>
      </c>
      <c r="G384" s="0" t="n">
        <v>105</v>
      </c>
      <c r="H384" s="0" t="n">
        <v>1</v>
      </c>
      <c r="I384" s="0" t="n">
        <v>10</v>
      </c>
    </row>
    <row collapsed="false" customFormat="false" customHeight="true" hidden="false" ht="12.1" outlineLevel="0" r="385">
      <c r="A385" s="0" t="n">
        <v>384</v>
      </c>
      <c r="B385" s="0" t="s">
        <v>159</v>
      </c>
      <c r="C385" s="0" t="n">
        <v>6</v>
      </c>
      <c r="D385" s="0" t="n">
        <v>4</v>
      </c>
      <c r="E385" s="0" t="n">
        <v>39</v>
      </c>
      <c r="F385" s="0" t="n">
        <v>4</v>
      </c>
      <c r="G385" s="0" t="n">
        <v>6</v>
      </c>
      <c r="H385" s="0" t="n">
        <v>2</v>
      </c>
      <c r="I385" s="0" t="n">
        <v>11</v>
      </c>
    </row>
    <row collapsed="false" customFormat="false" customHeight="true" hidden="false" ht="12.1" outlineLevel="0" r="386">
      <c r="A386" s="0" t="n">
        <v>385</v>
      </c>
      <c r="B386" s="0" t="s">
        <v>172</v>
      </c>
      <c r="C386" s="0" t="n">
        <v>44</v>
      </c>
      <c r="D386" s="0" t="n">
        <v>5</v>
      </c>
      <c r="E386" s="0" t="n">
        <v>39</v>
      </c>
      <c r="F386" s="0" t="n">
        <v>4</v>
      </c>
      <c r="G386" s="0" t="n">
        <v>44</v>
      </c>
      <c r="H386" s="0" t="n">
        <v>2</v>
      </c>
      <c r="I386" s="0" t="n">
        <v>11</v>
      </c>
    </row>
    <row collapsed="false" customFormat="false" customHeight="true" hidden="false" ht="12.1" outlineLevel="0" r="387">
      <c r="A387" s="0" t="n">
        <v>386</v>
      </c>
      <c r="B387" s="0" t="s">
        <v>109</v>
      </c>
      <c r="C387" s="0" t="n">
        <v>64</v>
      </c>
      <c r="D387" s="0" t="n">
        <v>6</v>
      </c>
      <c r="E387" s="0" t="n">
        <v>39</v>
      </c>
      <c r="F387" s="0" t="n">
        <v>4</v>
      </c>
      <c r="G387" s="0" t="n">
        <v>64</v>
      </c>
      <c r="H387" s="0" t="n">
        <v>2</v>
      </c>
      <c r="I387" s="0" t="n">
        <v>11</v>
      </c>
    </row>
    <row collapsed="false" customFormat="false" customHeight="true" hidden="false" ht="12.1" outlineLevel="0" r="388">
      <c r="A388" s="0" t="n">
        <v>387</v>
      </c>
      <c r="B388" s="0" t="s">
        <v>98</v>
      </c>
      <c r="C388" s="0" t="n">
        <v>9</v>
      </c>
      <c r="D388" s="0" t="n">
        <v>7</v>
      </c>
      <c r="E388" s="0" t="n">
        <v>39</v>
      </c>
      <c r="F388" s="0" t="n">
        <v>4</v>
      </c>
      <c r="G388" s="0" t="n">
        <v>9</v>
      </c>
      <c r="H388" s="0" t="n">
        <v>2</v>
      </c>
      <c r="I388" s="0" t="n">
        <v>11</v>
      </c>
    </row>
    <row collapsed="false" customFormat="false" customHeight="true" hidden="false" ht="12.1" outlineLevel="0" r="389">
      <c r="A389" s="0" t="n">
        <v>388</v>
      </c>
      <c r="B389" s="0" t="s">
        <v>144</v>
      </c>
      <c r="C389" s="0" t="n">
        <v>58</v>
      </c>
      <c r="D389" s="0" t="n">
        <v>8</v>
      </c>
      <c r="E389" s="0" t="n">
        <v>39</v>
      </c>
      <c r="F389" s="0" t="n">
        <v>4</v>
      </c>
      <c r="G389" s="0" t="n">
        <v>58</v>
      </c>
      <c r="H389" s="0" t="n">
        <v>3</v>
      </c>
      <c r="I389" s="0" t="n">
        <v>12</v>
      </c>
    </row>
    <row collapsed="false" customFormat="false" customHeight="true" hidden="false" ht="12.1" outlineLevel="0" r="390">
      <c r="A390" s="0" t="n">
        <v>389</v>
      </c>
      <c r="B390" s="0" t="s">
        <v>84</v>
      </c>
      <c r="C390" s="0" t="n">
        <v>110</v>
      </c>
      <c r="D390" s="0" t="n">
        <v>9</v>
      </c>
      <c r="E390" s="0" t="n">
        <v>39</v>
      </c>
      <c r="F390" s="0" t="n">
        <v>4</v>
      </c>
      <c r="G390" s="0" t="n">
        <v>110</v>
      </c>
      <c r="H390" s="0" t="n">
        <v>3</v>
      </c>
      <c r="I390" s="0" t="n">
        <v>12</v>
      </c>
    </row>
    <row collapsed="false" customFormat="false" customHeight="true" hidden="false" ht="12.1" outlineLevel="0" r="391">
      <c r="A391" s="0" t="n">
        <v>390</v>
      </c>
      <c r="B391" s="0" t="s">
        <v>153</v>
      </c>
      <c r="C391" s="0" t="n">
        <v>79</v>
      </c>
      <c r="D391" s="0" t="n">
        <v>10</v>
      </c>
      <c r="E391" s="0" t="n">
        <v>39</v>
      </c>
      <c r="F391" s="0" t="n">
        <v>4</v>
      </c>
      <c r="G391" s="0" t="n">
        <v>79</v>
      </c>
      <c r="H391" s="0" t="n">
        <v>3</v>
      </c>
      <c r="I391" s="0" t="n">
        <v>12</v>
      </c>
    </row>
    <row collapsed="false" customFormat="false" customHeight="true" hidden="false" ht="12.1" outlineLevel="0" r="392">
      <c r="A392" s="0" t="n">
        <v>391</v>
      </c>
      <c r="B392" s="0" t="s">
        <v>84</v>
      </c>
      <c r="C392" s="0" t="n">
        <v>110</v>
      </c>
      <c r="D392" s="0" t="n">
        <v>1</v>
      </c>
      <c r="E392" s="0" t="n">
        <v>40</v>
      </c>
      <c r="F392" s="0" t="n">
        <v>4</v>
      </c>
      <c r="G392" s="0" t="n">
        <v>110</v>
      </c>
      <c r="H392" s="0" t="n">
        <v>1</v>
      </c>
      <c r="I392" s="0" t="n">
        <v>10</v>
      </c>
    </row>
    <row collapsed="false" customFormat="false" customHeight="true" hidden="false" ht="12.1" outlineLevel="0" r="393">
      <c r="A393" s="0" t="n">
        <v>392</v>
      </c>
      <c r="B393" s="0" t="s">
        <v>103</v>
      </c>
      <c r="C393" s="0" t="n">
        <v>80</v>
      </c>
      <c r="D393" s="0" t="n">
        <v>2</v>
      </c>
      <c r="E393" s="0" t="n">
        <v>40</v>
      </c>
      <c r="F393" s="0" t="n">
        <v>4</v>
      </c>
      <c r="G393" s="0" t="n">
        <v>80</v>
      </c>
      <c r="H393" s="0" t="n">
        <v>1</v>
      </c>
      <c r="I393" s="0" t="n">
        <v>10</v>
      </c>
    </row>
    <row collapsed="false" customFormat="false" customHeight="true" hidden="false" ht="12.1" outlineLevel="0" r="394">
      <c r="A394" s="0" t="n">
        <v>393</v>
      </c>
      <c r="B394" s="0" t="s">
        <v>91</v>
      </c>
      <c r="C394" s="0" t="n">
        <v>36</v>
      </c>
      <c r="D394" s="0" t="n">
        <v>3</v>
      </c>
      <c r="E394" s="0" t="n">
        <v>40</v>
      </c>
      <c r="F394" s="0" t="n">
        <v>4</v>
      </c>
      <c r="G394" s="0" t="n">
        <v>36</v>
      </c>
      <c r="H394" s="0" t="n">
        <v>1</v>
      </c>
      <c r="I394" s="0" t="n">
        <v>10</v>
      </c>
    </row>
    <row collapsed="false" customFormat="false" customHeight="true" hidden="false" ht="12.1" outlineLevel="0" r="395">
      <c r="A395" s="0" t="n">
        <v>394</v>
      </c>
      <c r="B395" s="0" t="s">
        <v>94</v>
      </c>
      <c r="C395" s="0" t="n">
        <v>46</v>
      </c>
      <c r="D395" s="0" t="n">
        <v>4</v>
      </c>
      <c r="E395" s="0" t="n">
        <v>40</v>
      </c>
      <c r="F395" s="0" t="n">
        <v>4</v>
      </c>
      <c r="G395" s="0" t="n">
        <v>46</v>
      </c>
      <c r="H395" s="0" t="n">
        <v>2</v>
      </c>
      <c r="I395" s="0" t="n">
        <v>11</v>
      </c>
    </row>
    <row collapsed="false" customFormat="false" customHeight="true" hidden="false" ht="12.1" outlineLevel="0" r="396">
      <c r="A396" s="0" t="n">
        <v>395</v>
      </c>
      <c r="B396" s="0" t="s">
        <v>166</v>
      </c>
      <c r="C396" s="0" t="n">
        <v>10</v>
      </c>
      <c r="D396" s="0" t="n">
        <v>5</v>
      </c>
      <c r="E396" s="0" t="n">
        <v>40</v>
      </c>
      <c r="F396" s="0" t="n">
        <v>4</v>
      </c>
      <c r="G396" s="0" t="n">
        <v>10</v>
      </c>
      <c r="H396" s="0" t="n">
        <v>2</v>
      </c>
      <c r="I396" s="0" t="n">
        <v>11</v>
      </c>
    </row>
    <row collapsed="false" customFormat="false" customHeight="true" hidden="false" ht="12.1" outlineLevel="0" r="397">
      <c r="A397" s="0" t="n">
        <v>396</v>
      </c>
      <c r="B397" s="0" t="s">
        <v>155</v>
      </c>
      <c r="C397" s="0" t="n">
        <v>63</v>
      </c>
      <c r="D397" s="0" t="n">
        <v>6</v>
      </c>
      <c r="E397" s="0" t="n">
        <v>40</v>
      </c>
      <c r="F397" s="0" t="n">
        <v>4</v>
      </c>
      <c r="G397" s="0" t="n">
        <v>63</v>
      </c>
      <c r="H397" s="0" t="n">
        <v>2</v>
      </c>
      <c r="I397" s="0" t="n">
        <v>11</v>
      </c>
    </row>
    <row collapsed="false" customFormat="false" customHeight="true" hidden="false" ht="12.1" outlineLevel="0" r="398">
      <c r="A398" s="0" t="n">
        <v>397</v>
      </c>
      <c r="B398" s="0" t="s">
        <v>116</v>
      </c>
      <c r="C398" s="0" t="n">
        <v>81</v>
      </c>
      <c r="D398" s="0" t="n">
        <v>7</v>
      </c>
      <c r="E398" s="0" t="n">
        <v>40</v>
      </c>
      <c r="F398" s="0" t="n">
        <v>4</v>
      </c>
      <c r="G398" s="0" t="n">
        <v>81</v>
      </c>
      <c r="H398" s="0" t="n">
        <v>2</v>
      </c>
      <c r="I398" s="0" t="n">
        <v>11</v>
      </c>
    </row>
    <row collapsed="false" customFormat="false" customHeight="true" hidden="false" ht="12.1" outlineLevel="0" r="399">
      <c r="A399" s="0" t="n">
        <v>398</v>
      </c>
      <c r="B399" s="0" t="s">
        <v>146</v>
      </c>
      <c r="C399" s="0" t="n">
        <v>96</v>
      </c>
      <c r="D399" s="0" t="n">
        <v>8</v>
      </c>
      <c r="E399" s="0" t="n">
        <v>40</v>
      </c>
      <c r="F399" s="0" t="n">
        <v>4</v>
      </c>
      <c r="G399" s="0" t="n">
        <v>96</v>
      </c>
      <c r="H399" s="0" t="n">
        <v>3</v>
      </c>
      <c r="I399" s="0" t="n">
        <v>12</v>
      </c>
    </row>
    <row collapsed="false" customFormat="false" customHeight="true" hidden="false" ht="12.1" outlineLevel="0" r="400">
      <c r="A400" s="0" t="n">
        <v>399</v>
      </c>
      <c r="B400" s="0" t="s">
        <v>145</v>
      </c>
      <c r="C400" s="0" t="n">
        <v>49</v>
      </c>
      <c r="D400" s="0" t="n">
        <v>9</v>
      </c>
      <c r="E400" s="0" t="n">
        <v>40</v>
      </c>
      <c r="F400" s="0" t="n">
        <v>4</v>
      </c>
      <c r="G400" s="0" t="n">
        <v>49</v>
      </c>
      <c r="H400" s="0" t="n">
        <v>3</v>
      </c>
      <c r="I400" s="0" t="n">
        <v>12</v>
      </c>
    </row>
    <row collapsed="false" customFormat="false" customHeight="true" hidden="false" ht="12.1" outlineLevel="0" r="401">
      <c r="A401" s="0" t="n">
        <v>400</v>
      </c>
      <c r="B401" s="0" t="s">
        <v>85</v>
      </c>
      <c r="C401" s="0" t="n">
        <v>78</v>
      </c>
      <c r="D401" s="0" t="n">
        <v>10</v>
      </c>
      <c r="E401" s="0" t="n">
        <v>40</v>
      </c>
      <c r="F401" s="0" t="n">
        <v>4</v>
      </c>
      <c r="G401" s="0" t="n">
        <v>78</v>
      </c>
      <c r="H401" s="0" t="n">
        <v>3</v>
      </c>
      <c r="I401" s="0" t="n">
        <v>12</v>
      </c>
    </row>
    <row collapsed="false" customFormat="false" customHeight="true" hidden="false" ht="12.1" outlineLevel="0" r="402">
      <c r="A402" s="0" t="n">
        <v>401</v>
      </c>
      <c r="B402" s="0" t="s">
        <v>104</v>
      </c>
      <c r="C402" s="0" t="n">
        <v>41</v>
      </c>
      <c r="D402" s="0" t="n">
        <v>1</v>
      </c>
      <c r="E402" s="0" t="n">
        <v>41</v>
      </c>
      <c r="F402" s="0" t="n">
        <v>4</v>
      </c>
      <c r="G402" s="0" t="n">
        <v>41</v>
      </c>
      <c r="H402" s="0" t="n">
        <v>1</v>
      </c>
      <c r="I402" s="0" t="n">
        <v>10</v>
      </c>
    </row>
    <row collapsed="false" customFormat="false" customHeight="true" hidden="false" ht="12.1" outlineLevel="0" r="403">
      <c r="A403" s="0" t="n">
        <v>402</v>
      </c>
      <c r="B403" s="0" t="s">
        <v>124</v>
      </c>
      <c r="C403" s="0" t="n">
        <v>84</v>
      </c>
      <c r="D403" s="0" t="n">
        <v>2</v>
      </c>
      <c r="E403" s="0" t="n">
        <v>41</v>
      </c>
      <c r="F403" s="0" t="n">
        <v>4</v>
      </c>
      <c r="G403" s="0" t="n">
        <v>84</v>
      </c>
      <c r="H403" s="0" t="n">
        <v>1</v>
      </c>
      <c r="I403" s="0" t="n">
        <v>10</v>
      </c>
    </row>
    <row collapsed="false" customFormat="false" customHeight="true" hidden="false" ht="12.1" outlineLevel="0" r="404">
      <c r="A404" s="0" t="n">
        <v>403</v>
      </c>
      <c r="B404" s="0" t="s">
        <v>140</v>
      </c>
      <c r="C404" s="0" t="n">
        <v>45</v>
      </c>
      <c r="D404" s="0" t="n">
        <v>3</v>
      </c>
      <c r="E404" s="0" t="n">
        <v>41</v>
      </c>
      <c r="F404" s="0" t="n">
        <v>4</v>
      </c>
      <c r="G404" s="0" t="n">
        <v>45</v>
      </c>
      <c r="H404" s="0" t="n">
        <v>1</v>
      </c>
      <c r="I404" s="0" t="n">
        <v>10</v>
      </c>
    </row>
    <row collapsed="false" customFormat="false" customHeight="true" hidden="false" ht="12.1" outlineLevel="0" r="405">
      <c r="A405" s="0" t="n">
        <v>404</v>
      </c>
      <c r="B405" s="0" t="s">
        <v>84</v>
      </c>
      <c r="C405" s="0" t="n">
        <v>110</v>
      </c>
      <c r="D405" s="0" t="n">
        <v>4</v>
      </c>
      <c r="E405" s="0" t="n">
        <v>41</v>
      </c>
      <c r="F405" s="0" t="n">
        <v>4</v>
      </c>
      <c r="G405" s="0" t="n">
        <v>110</v>
      </c>
      <c r="H405" s="0" t="n">
        <v>2</v>
      </c>
      <c r="I405" s="0" t="n">
        <v>11</v>
      </c>
    </row>
    <row collapsed="false" customFormat="false" customHeight="true" hidden="false" ht="12.1" outlineLevel="0" r="406">
      <c r="A406" s="0" t="n">
        <v>405</v>
      </c>
      <c r="B406" s="0" t="s">
        <v>106</v>
      </c>
      <c r="C406" s="0" t="n">
        <v>15</v>
      </c>
      <c r="D406" s="0" t="n">
        <v>5</v>
      </c>
      <c r="E406" s="0" t="n">
        <v>41</v>
      </c>
      <c r="F406" s="0" t="n">
        <v>4</v>
      </c>
      <c r="G406" s="0" t="n">
        <v>15</v>
      </c>
      <c r="H406" s="0" t="n">
        <v>2</v>
      </c>
      <c r="I406" s="0" t="n">
        <v>11</v>
      </c>
    </row>
    <row collapsed="false" customFormat="false" customHeight="true" hidden="false" ht="12.1" outlineLevel="0" r="407">
      <c r="A407" s="0" t="n">
        <v>406</v>
      </c>
      <c r="B407" s="0" t="s">
        <v>177</v>
      </c>
      <c r="C407" s="0" t="n">
        <v>85</v>
      </c>
      <c r="D407" s="0" t="n">
        <v>6</v>
      </c>
      <c r="E407" s="0" t="n">
        <v>41</v>
      </c>
      <c r="F407" s="0" t="n">
        <v>4</v>
      </c>
      <c r="G407" s="0" t="n">
        <v>85</v>
      </c>
      <c r="H407" s="0" t="n">
        <v>2</v>
      </c>
      <c r="I407" s="0" t="n">
        <v>11</v>
      </c>
    </row>
    <row collapsed="false" customFormat="false" customHeight="true" hidden="false" ht="12.1" outlineLevel="0" r="408">
      <c r="A408" s="0" t="n">
        <v>407</v>
      </c>
      <c r="B408" s="0" t="s">
        <v>87</v>
      </c>
      <c r="C408" s="0" t="n">
        <v>109</v>
      </c>
      <c r="D408" s="0" t="n">
        <v>7</v>
      </c>
      <c r="E408" s="0" t="n">
        <v>41</v>
      </c>
      <c r="F408" s="0" t="n">
        <v>4</v>
      </c>
      <c r="G408" s="0" t="n">
        <v>109</v>
      </c>
      <c r="H408" s="0" t="n">
        <v>2</v>
      </c>
      <c r="I408" s="0" t="n">
        <v>11</v>
      </c>
    </row>
    <row collapsed="false" customFormat="false" customHeight="true" hidden="false" ht="12.1" outlineLevel="0" r="409">
      <c r="A409" s="0" t="n">
        <v>408</v>
      </c>
      <c r="B409" s="0" t="s">
        <v>99</v>
      </c>
      <c r="C409" s="0" t="n">
        <v>108</v>
      </c>
      <c r="D409" s="0" t="n">
        <v>8</v>
      </c>
      <c r="E409" s="0" t="n">
        <v>41</v>
      </c>
      <c r="F409" s="0" t="n">
        <v>4</v>
      </c>
      <c r="G409" s="0" t="n">
        <v>108</v>
      </c>
      <c r="H409" s="0" t="n">
        <v>3</v>
      </c>
      <c r="I409" s="0" t="n">
        <v>12</v>
      </c>
    </row>
    <row collapsed="false" customFormat="false" customHeight="true" hidden="false" ht="12.1" outlineLevel="0" r="410">
      <c r="A410" s="0" t="n">
        <v>409</v>
      </c>
      <c r="B410" s="0" t="s">
        <v>80</v>
      </c>
      <c r="C410" s="0" t="n">
        <v>21</v>
      </c>
      <c r="D410" s="0" t="n">
        <v>9</v>
      </c>
      <c r="E410" s="0" t="n">
        <v>41</v>
      </c>
      <c r="F410" s="0" t="n">
        <v>4</v>
      </c>
      <c r="G410" s="0" t="n">
        <v>21</v>
      </c>
      <c r="H410" s="0" t="n">
        <v>3</v>
      </c>
      <c r="I410" s="0" t="n">
        <v>12</v>
      </c>
    </row>
    <row collapsed="false" customFormat="false" customHeight="true" hidden="false" ht="12.1" outlineLevel="0" r="411">
      <c r="A411" s="0" t="n">
        <v>410</v>
      </c>
      <c r="B411" s="0" t="s">
        <v>160</v>
      </c>
      <c r="C411" s="0" t="n">
        <v>65</v>
      </c>
      <c r="D411" s="0" t="n">
        <v>10</v>
      </c>
      <c r="E411" s="0" t="n">
        <v>41</v>
      </c>
      <c r="F411" s="0" t="n">
        <v>4</v>
      </c>
      <c r="G411" s="0" t="n">
        <v>65</v>
      </c>
      <c r="H411" s="0" t="n">
        <v>3</v>
      </c>
      <c r="I411" s="0" t="n">
        <v>12</v>
      </c>
    </row>
    <row collapsed="false" customFormat="false" customHeight="true" hidden="false" ht="12.1" outlineLevel="0" r="412">
      <c r="A412" s="0" t="n">
        <v>411</v>
      </c>
      <c r="B412" s="0" t="s">
        <v>168</v>
      </c>
      <c r="C412" s="0" t="n">
        <v>12</v>
      </c>
      <c r="D412" s="0" t="n">
        <v>1</v>
      </c>
      <c r="E412" s="0" t="n">
        <v>42</v>
      </c>
      <c r="F412" s="0" t="n">
        <v>4</v>
      </c>
      <c r="G412" s="0" t="n">
        <v>12</v>
      </c>
      <c r="H412" s="0" t="n">
        <v>1</v>
      </c>
      <c r="I412" s="0" t="n">
        <v>10</v>
      </c>
    </row>
    <row collapsed="false" customFormat="false" customHeight="true" hidden="false" ht="12.1" outlineLevel="0" r="413">
      <c r="A413" s="0" t="n">
        <v>412</v>
      </c>
      <c r="B413" s="0" t="s">
        <v>136</v>
      </c>
      <c r="C413" s="0" t="n">
        <v>18</v>
      </c>
      <c r="D413" s="0" t="n">
        <v>2</v>
      </c>
      <c r="E413" s="0" t="n">
        <v>42</v>
      </c>
      <c r="F413" s="0" t="n">
        <v>4</v>
      </c>
      <c r="G413" s="0" t="n">
        <v>18</v>
      </c>
      <c r="H413" s="0" t="n">
        <v>1</v>
      </c>
      <c r="I413" s="0" t="n">
        <v>10</v>
      </c>
    </row>
    <row collapsed="false" customFormat="false" customHeight="true" hidden="false" ht="12.1" outlineLevel="0" r="414">
      <c r="A414" s="0" t="n">
        <v>413</v>
      </c>
      <c r="B414" s="0" t="s">
        <v>137</v>
      </c>
      <c r="C414" s="0" t="n">
        <v>39</v>
      </c>
      <c r="D414" s="0" t="n">
        <v>3</v>
      </c>
      <c r="E414" s="0" t="n">
        <v>42</v>
      </c>
      <c r="F414" s="0" t="n">
        <v>4</v>
      </c>
      <c r="G414" s="0" t="n">
        <v>39</v>
      </c>
      <c r="H414" s="0" t="n">
        <v>1</v>
      </c>
      <c r="I414" s="0" t="n">
        <v>10</v>
      </c>
    </row>
    <row collapsed="false" customFormat="false" customHeight="true" hidden="false" ht="12.1" outlineLevel="0" r="415">
      <c r="A415" s="0" t="n">
        <v>414</v>
      </c>
      <c r="B415" s="0" t="s">
        <v>87</v>
      </c>
      <c r="C415" s="0" t="n">
        <v>109</v>
      </c>
      <c r="D415" s="0" t="n">
        <v>4</v>
      </c>
      <c r="E415" s="0" t="n">
        <v>42</v>
      </c>
      <c r="F415" s="0" t="n">
        <v>4</v>
      </c>
      <c r="G415" s="0" t="n">
        <v>109</v>
      </c>
      <c r="H415" s="0" t="n">
        <v>2</v>
      </c>
      <c r="I415" s="0" t="n">
        <v>11</v>
      </c>
    </row>
    <row collapsed="false" customFormat="false" customHeight="true" hidden="false" ht="12.1" outlineLevel="0" r="416">
      <c r="A416" s="0" t="n">
        <v>415</v>
      </c>
      <c r="B416" s="0" t="s">
        <v>105</v>
      </c>
      <c r="C416" s="0" t="n">
        <v>38</v>
      </c>
      <c r="D416" s="0" t="n">
        <v>5</v>
      </c>
      <c r="E416" s="0" t="n">
        <v>42</v>
      </c>
      <c r="F416" s="0" t="n">
        <v>4</v>
      </c>
      <c r="G416" s="0" t="n">
        <v>38</v>
      </c>
      <c r="H416" s="0" t="n">
        <v>2</v>
      </c>
      <c r="I416" s="0" t="n">
        <v>11</v>
      </c>
    </row>
    <row collapsed="false" customFormat="false" customHeight="true" hidden="false" ht="12.1" outlineLevel="0" r="417">
      <c r="A417" s="0" t="n">
        <v>416</v>
      </c>
      <c r="B417" s="0" t="s">
        <v>127</v>
      </c>
      <c r="C417" s="0" t="n">
        <v>51</v>
      </c>
      <c r="D417" s="0" t="n">
        <v>6</v>
      </c>
      <c r="E417" s="0" t="n">
        <v>42</v>
      </c>
      <c r="F417" s="0" t="n">
        <v>4</v>
      </c>
      <c r="G417" s="0" t="n">
        <v>51</v>
      </c>
      <c r="H417" s="0" t="n">
        <v>2</v>
      </c>
      <c r="I417" s="0" t="n">
        <v>11</v>
      </c>
    </row>
    <row collapsed="false" customFormat="false" customHeight="true" hidden="false" ht="12.1" outlineLevel="0" r="418">
      <c r="A418" s="0" t="n">
        <v>417</v>
      </c>
      <c r="B418" s="0" t="s">
        <v>90</v>
      </c>
      <c r="C418" s="0" t="n">
        <v>33</v>
      </c>
      <c r="D418" s="0" t="n">
        <v>7</v>
      </c>
      <c r="E418" s="0" t="n">
        <v>42</v>
      </c>
      <c r="F418" s="0" t="n">
        <v>4</v>
      </c>
      <c r="G418" s="0" t="n">
        <v>33</v>
      </c>
      <c r="H418" s="0" t="n">
        <v>2</v>
      </c>
      <c r="I418" s="0" t="n">
        <v>11</v>
      </c>
    </row>
    <row collapsed="false" customFormat="false" customHeight="true" hidden="false" ht="12.1" outlineLevel="0" r="419">
      <c r="A419" s="0" t="n">
        <v>418</v>
      </c>
      <c r="B419" s="0" t="s">
        <v>132</v>
      </c>
      <c r="C419" s="0" t="n">
        <v>91</v>
      </c>
      <c r="D419" s="0" t="n">
        <v>8</v>
      </c>
      <c r="E419" s="0" t="n">
        <v>42</v>
      </c>
      <c r="F419" s="0" t="n">
        <v>4</v>
      </c>
      <c r="G419" s="0" t="n">
        <v>91</v>
      </c>
      <c r="H419" s="0" t="n">
        <v>3</v>
      </c>
      <c r="I419" s="0" t="n">
        <v>12</v>
      </c>
    </row>
    <row collapsed="false" customFormat="false" customHeight="true" hidden="false" ht="12.1" outlineLevel="0" r="420">
      <c r="A420" s="0" t="n">
        <v>419</v>
      </c>
      <c r="B420" s="0" t="s">
        <v>108</v>
      </c>
      <c r="C420" s="0" t="n">
        <v>4</v>
      </c>
      <c r="D420" s="0" t="n">
        <v>9</v>
      </c>
      <c r="E420" s="0" t="n">
        <v>42</v>
      </c>
      <c r="F420" s="0" t="n">
        <v>4</v>
      </c>
      <c r="G420" s="0" t="n">
        <v>4</v>
      </c>
      <c r="H420" s="0" t="n">
        <v>3</v>
      </c>
      <c r="I420" s="0" t="n">
        <v>12</v>
      </c>
    </row>
    <row collapsed="false" customFormat="false" customHeight="true" hidden="false" ht="12.1" outlineLevel="0" r="421">
      <c r="A421" s="0" t="n">
        <v>420</v>
      </c>
      <c r="B421" s="0" t="s">
        <v>77</v>
      </c>
      <c r="C421" s="0" t="n">
        <v>50</v>
      </c>
      <c r="D421" s="0" t="n">
        <v>10</v>
      </c>
      <c r="E421" s="0" t="n">
        <v>42</v>
      </c>
      <c r="F421" s="0" t="n">
        <v>4</v>
      </c>
      <c r="G421" s="0" t="n">
        <v>50</v>
      </c>
      <c r="H421" s="0" t="n">
        <v>3</v>
      </c>
      <c r="I421" s="0" t="n">
        <v>12</v>
      </c>
    </row>
    <row collapsed="false" customFormat="false" customHeight="true" hidden="false" ht="12.1" outlineLevel="0" r="422">
      <c r="A422" s="0" t="n">
        <v>421</v>
      </c>
      <c r="B422" s="0" t="s">
        <v>148</v>
      </c>
      <c r="C422" s="0" t="n">
        <v>29</v>
      </c>
      <c r="D422" s="0" t="n">
        <v>1</v>
      </c>
      <c r="E422" s="0" t="n">
        <v>43</v>
      </c>
      <c r="F422" s="0" t="n">
        <v>4</v>
      </c>
      <c r="G422" s="0" t="n">
        <v>29</v>
      </c>
      <c r="H422" s="0" t="n">
        <v>1</v>
      </c>
      <c r="I422" s="0" t="n">
        <v>10</v>
      </c>
    </row>
    <row collapsed="false" customFormat="false" customHeight="true" hidden="false" ht="12.1" outlineLevel="0" r="423">
      <c r="A423" s="0" t="n">
        <v>422</v>
      </c>
      <c r="B423" s="0" t="s">
        <v>162</v>
      </c>
      <c r="C423" s="0" t="n">
        <v>25</v>
      </c>
      <c r="D423" s="0" t="n">
        <v>2</v>
      </c>
      <c r="E423" s="0" t="n">
        <v>43</v>
      </c>
      <c r="F423" s="0" t="n">
        <v>4</v>
      </c>
      <c r="G423" s="0" t="n">
        <v>25</v>
      </c>
      <c r="H423" s="0" t="n">
        <v>1</v>
      </c>
      <c r="I423" s="0" t="n">
        <v>10</v>
      </c>
    </row>
    <row collapsed="false" customFormat="false" customHeight="true" hidden="false" ht="12.1" outlineLevel="0" r="424">
      <c r="A424" s="0" t="n">
        <v>423</v>
      </c>
      <c r="B424" s="0" t="s">
        <v>115</v>
      </c>
      <c r="C424" s="0" t="n">
        <v>16</v>
      </c>
      <c r="D424" s="0" t="n">
        <v>3</v>
      </c>
      <c r="E424" s="0" t="n">
        <v>43</v>
      </c>
      <c r="F424" s="0" t="n">
        <v>4</v>
      </c>
      <c r="G424" s="0" t="n">
        <v>16</v>
      </c>
      <c r="H424" s="0" t="n">
        <v>1</v>
      </c>
      <c r="I424" s="0" t="n">
        <v>10</v>
      </c>
    </row>
    <row collapsed="false" customFormat="false" customHeight="true" hidden="false" ht="12.1" outlineLevel="0" r="425">
      <c r="A425" s="0" t="n">
        <v>424</v>
      </c>
      <c r="B425" s="0" t="s">
        <v>97</v>
      </c>
      <c r="C425" s="0" t="n">
        <v>67</v>
      </c>
      <c r="D425" s="0" t="n">
        <v>4</v>
      </c>
      <c r="E425" s="0" t="n">
        <v>43</v>
      </c>
      <c r="F425" s="0" t="n">
        <v>4</v>
      </c>
      <c r="G425" s="0" t="n">
        <v>67</v>
      </c>
      <c r="H425" s="0" t="n">
        <v>2</v>
      </c>
      <c r="I425" s="0" t="n">
        <v>11</v>
      </c>
    </row>
    <row collapsed="false" customFormat="false" customHeight="true" hidden="false" ht="12.1" outlineLevel="0" r="426">
      <c r="A426" s="0" t="n">
        <v>425</v>
      </c>
      <c r="B426" s="0" t="s">
        <v>72</v>
      </c>
      <c r="C426" s="0" t="n">
        <v>107</v>
      </c>
      <c r="D426" s="0" t="n">
        <v>5</v>
      </c>
      <c r="E426" s="0" t="n">
        <v>43</v>
      </c>
      <c r="F426" s="0" t="n">
        <v>4</v>
      </c>
      <c r="G426" s="0" t="n">
        <v>107</v>
      </c>
      <c r="H426" s="0" t="n">
        <v>2</v>
      </c>
      <c r="I426" s="0" t="n">
        <v>11</v>
      </c>
    </row>
    <row collapsed="false" customFormat="false" customHeight="true" hidden="false" ht="12.1" outlineLevel="0" r="427">
      <c r="A427" s="0" t="n">
        <v>426</v>
      </c>
      <c r="B427" s="0" t="s">
        <v>157</v>
      </c>
      <c r="C427" s="0" t="n">
        <v>60</v>
      </c>
      <c r="D427" s="0" t="n">
        <v>6</v>
      </c>
      <c r="E427" s="0" t="n">
        <v>43</v>
      </c>
      <c r="F427" s="0" t="n">
        <v>4</v>
      </c>
      <c r="G427" s="0" t="n">
        <v>60</v>
      </c>
      <c r="H427" s="0" t="n">
        <v>2</v>
      </c>
      <c r="I427" s="0" t="n">
        <v>11</v>
      </c>
    </row>
    <row collapsed="false" customFormat="false" customHeight="true" hidden="false" ht="12.1" outlineLevel="0" r="428">
      <c r="A428" s="0" t="n">
        <v>427</v>
      </c>
      <c r="B428" s="0" t="s">
        <v>83</v>
      </c>
      <c r="C428" s="0" t="n">
        <v>86</v>
      </c>
      <c r="D428" s="0" t="n">
        <v>7</v>
      </c>
      <c r="E428" s="0" t="n">
        <v>43</v>
      </c>
      <c r="F428" s="0" t="n">
        <v>4</v>
      </c>
      <c r="G428" s="0" t="n">
        <v>86</v>
      </c>
      <c r="H428" s="0" t="n">
        <v>2</v>
      </c>
      <c r="I428" s="0" t="n">
        <v>11</v>
      </c>
    </row>
    <row collapsed="false" customFormat="false" customHeight="true" hidden="false" ht="12.1" outlineLevel="0" r="429">
      <c r="A429" s="0" t="n">
        <v>428</v>
      </c>
      <c r="B429" s="0" t="s">
        <v>71</v>
      </c>
      <c r="C429" s="0" t="n">
        <v>98</v>
      </c>
      <c r="D429" s="0" t="n">
        <v>8</v>
      </c>
      <c r="E429" s="0" t="n">
        <v>43</v>
      </c>
      <c r="F429" s="0" t="n">
        <v>4</v>
      </c>
      <c r="G429" s="0" t="n">
        <v>98</v>
      </c>
      <c r="H429" s="0" t="n">
        <v>3</v>
      </c>
      <c r="I429" s="0" t="n">
        <v>12</v>
      </c>
    </row>
    <row collapsed="false" customFormat="false" customHeight="true" hidden="false" ht="12.1" outlineLevel="0" r="430">
      <c r="A430" s="0" t="n">
        <v>429</v>
      </c>
      <c r="B430" s="0" t="s">
        <v>84</v>
      </c>
      <c r="C430" s="0" t="n">
        <v>110</v>
      </c>
      <c r="D430" s="0" t="n">
        <v>9</v>
      </c>
      <c r="E430" s="0" t="n">
        <v>43</v>
      </c>
      <c r="F430" s="0" t="n">
        <v>4</v>
      </c>
      <c r="G430" s="0" t="n">
        <v>110</v>
      </c>
      <c r="H430" s="0" t="n">
        <v>3</v>
      </c>
      <c r="I430" s="0" t="n">
        <v>12</v>
      </c>
    </row>
    <row collapsed="false" customFormat="false" customHeight="true" hidden="false" ht="12.1" outlineLevel="0" r="431">
      <c r="A431" s="0" t="n">
        <v>430</v>
      </c>
      <c r="B431" s="0" t="s">
        <v>165</v>
      </c>
      <c r="C431" s="0" t="n">
        <v>102</v>
      </c>
      <c r="D431" s="0" t="n">
        <v>10</v>
      </c>
      <c r="E431" s="0" t="n">
        <v>43</v>
      </c>
      <c r="F431" s="0" t="n">
        <v>4</v>
      </c>
      <c r="G431" s="0" t="n">
        <v>102</v>
      </c>
      <c r="H431" s="0" t="n">
        <v>3</v>
      </c>
      <c r="I431" s="0" t="n">
        <v>12</v>
      </c>
    </row>
    <row collapsed="false" customFormat="false" customHeight="true" hidden="false" ht="12.1" outlineLevel="0" r="432">
      <c r="A432" s="0" t="n">
        <v>431</v>
      </c>
      <c r="B432" s="0" t="s">
        <v>101</v>
      </c>
      <c r="C432" s="0" t="n">
        <v>37</v>
      </c>
      <c r="D432" s="0" t="n">
        <v>1</v>
      </c>
      <c r="E432" s="0" t="n">
        <v>44</v>
      </c>
      <c r="F432" s="0" t="n">
        <v>4</v>
      </c>
      <c r="G432" s="0" t="n">
        <v>37</v>
      </c>
      <c r="H432" s="0" t="n">
        <v>1</v>
      </c>
      <c r="I432" s="0" t="n">
        <v>10</v>
      </c>
    </row>
    <row collapsed="false" customFormat="false" customHeight="true" hidden="false" ht="12.1" outlineLevel="0" r="433">
      <c r="A433" s="0" t="n">
        <v>432</v>
      </c>
      <c r="B433" s="0" t="s">
        <v>139</v>
      </c>
      <c r="C433" s="0" t="n">
        <v>70</v>
      </c>
      <c r="D433" s="0" t="n">
        <v>2</v>
      </c>
      <c r="E433" s="0" t="n">
        <v>44</v>
      </c>
      <c r="F433" s="0" t="n">
        <v>4</v>
      </c>
      <c r="G433" s="0" t="n">
        <v>70</v>
      </c>
      <c r="H433" s="0" t="n">
        <v>1</v>
      </c>
      <c r="I433" s="0" t="n">
        <v>10</v>
      </c>
    </row>
    <row collapsed="false" customFormat="false" customHeight="true" hidden="false" ht="12.1" outlineLevel="0" r="434">
      <c r="A434" s="0" t="n">
        <v>433</v>
      </c>
      <c r="B434" s="0" t="s">
        <v>129</v>
      </c>
      <c r="C434" s="0" t="n">
        <v>76</v>
      </c>
      <c r="D434" s="0" t="n">
        <v>3</v>
      </c>
      <c r="E434" s="0" t="n">
        <v>44</v>
      </c>
      <c r="F434" s="0" t="n">
        <v>4</v>
      </c>
      <c r="G434" s="0" t="n">
        <v>76</v>
      </c>
      <c r="H434" s="0" t="n">
        <v>1</v>
      </c>
      <c r="I434" s="0" t="n">
        <v>10</v>
      </c>
    </row>
    <row collapsed="false" customFormat="false" customHeight="true" hidden="false" ht="12.1" outlineLevel="0" r="435">
      <c r="A435" s="0" t="n">
        <v>434</v>
      </c>
      <c r="B435" s="0" t="s">
        <v>70</v>
      </c>
      <c r="C435" s="0" t="n">
        <v>35</v>
      </c>
      <c r="D435" s="0" t="n">
        <v>4</v>
      </c>
      <c r="E435" s="0" t="n">
        <v>44</v>
      </c>
      <c r="F435" s="0" t="n">
        <v>4</v>
      </c>
      <c r="G435" s="0" t="n">
        <v>35</v>
      </c>
      <c r="H435" s="0" t="n">
        <v>2</v>
      </c>
      <c r="I435" s="0" t="n">
        <v>11</v>
      </c>
    </row>
    <row collapsed="false" customFormat="false" customHeight="true" hidden="false" ht="12.1" outlineLevel="0" r="436">
      <c r="A436" s="0" t="n">
        <v>435</v>
      </c>
      <c r="B436" s="0" t="s">
        <v>78</v>
      </c>
      <c r="C436" s="0" t="n">
        <v>95</v>
      </c>
      <c r="D436" s="0" t="n">
        <v>5</v>
      </c>
      <c r="E436" s="0" t="n">
        <v>44</v>
      </c>
      <c r="F436" s="0" t="n">
        <v>4</v>
      </c>
      <c r="G436" s="0" t="n">
        <v>95</v>
      </c>
      <c r="H436" s="0" t="n">
        <v>2</v>
      </c>
      <c r="I436" s="0" t="n">
        <v>11</v>
      </c>
    </row>
    <row collapsed="false" customFormat="false" customHeight="true" hidden="false" ht="12.1" outlineLevel="0" r="437">
      <c r="A437" s="0" t="n">
        <v>436</v>
      </c>
      <c r="B437" s="0" t="s">
        <v>110</v>
      </c>
      <c r="C437" s="0" t="n">
        <v>26</v>
      </c>
      <c r="D437" s="0" t="n">
        <v>6</v>
      </c>
      <c r="E437" s="0" t="n">
        <v>44</v>
      </c>
      <c r="F437" s="0" t="n">
        <v>4</v>
      </c>
      <c r="G437" s="0" t="n">
        <v>26</v>
      </c>
      <c r="H437" s="0" t="n">
        <v>2</v>
      </c>
      <c r="I437" s="0" t="n">
        <v>11</v>
      </c>
    </row>
    <row collapsed="false" customFormat="false" customHeight="true" hidden="false" ht="12.1" outlineLevel="0" r="438">
      <c r="A438" s="0" t="n">
        <v>437</v>
      </c>
      <c r="B438" s="0" t="s">
        <v>75</v>
      </c>
      <c r="C438" s="0" t="n">
        <v>22</v>
      </c>
      <c r="D438" s="0" t="n">
        <v>7</v>
      </c>
      <c r="E438" s="0" t="n">
        <v>44</v>
      </c>
      <c r="F438" s="0" t="n">
        <v>4</v>
      </c>
      <c r="G438" s="0" t="n">
        <v>22</v>
      </c>
      <c r="H438" s="0" t="n">
        <v>2</v>
      </c>
      <c r="I438" s="0" t="n">
        <v>11</v>
      </c>
    </row>
    <row collapsed="false" customFormat="false" customHeight="true" hidden="false" ht="12.1" outlineLevel="0" r="439">
      <c r="A439" s="0" t="n">
        <v>438</v>
      </c>
      <c r="B439" s="0" t="s">
        <v>156</v>
      </c>
      <c r="C439" s="0" t="n">
        <v>90</v>
      </c>
      <c r="D439" s="0" t="n">
        <v>8</v>
      </c>
      <c r="E439" s="0" t="n">
        <v>44</v>
      </c>
      <c r="F439" s="0" t="n">
        <v>4</v>
      </c>
      <c r="G439" s="0" t="n">
        <v>90</v>
      </c>
      <c r="H439" s="0" t="n">
        <v>3</v>
      </c>
      <c r="I439" s="0" t="n">
        <v>12</v>
      </c>
    </row>
    <row collapsed="false" customFormat="false" customHeight="true" hidden="false" ht="12.1" outlineLevel="0" r="440">
      <c r="A440" s="0" t="n">
        <v>439</v>
      </c>
      <c r="B440" s="0" t="s">
        <v>134</v>
      </c>
      <c r="C440" s="0" t="n">
        <v>87</v>
      </c>
      <c r="D440" s="0" t="n">
        <v>9</v>
      </c>
      <c r="E440" s="0" t="n">
        <v>44</v>
      </c>
      <c r="F440" s="0" t="n">
        <v>4</v>
      </c>
      <c r="G440" s="0" t="n">
        <v>87</v>
      </c>
      <c r="H440" s="0" t="n">
        <v>3</v>
      </c>
      <c r="I440" s="0" t="n">
        <v>12</v>
      </c>
    </row>
    <row collapsed="false" customFormat="false" customHeight="true" hidden="false" ht="12.1" outlineLevel="0" r="441">
      <c r="A441" s="0" t="n">
        <v>440</v>
      </c>
      <c r="B441" s="0" t="s">
        <v>81</v>
      </c>
      <c r="C441" s="0" t="n">
        <v>20</v>
      </c>
      <c r="D441" s="0" t="n">
        <v>10</v>
      </c>
      <c r="E441" s="0" t="n">
        <v>44</v>
      </c>
      <c r="F441" s="0" t="n">
        <v>4</v>
      </c>
      <c r="G441" s="0" t="n">
        <v>20</v>
      </c>
      <c r="H441" s="0" t="n">
        <v>3</v>
      </c>
      <c r="I441" s="0" t="n">
        <v>12</v>
      </c>
    </row>
    <row collapsed="false" customFormat="false" customHeight="true" hidden="false" ht="12.1" outlineLevel="0" r="442">
      <c r="A442" s="0" t="n">
        <v>441</v>
      </c>
      <c r="B442" s="0" t="s">
        <v>114</v>
      </c>
      <c r="C442" s="0" t="n">
        <v>30</v>
      </c>
      <c r="D442" s="0" t="n">
        <v>1</v>
      </c>
      <c r="E442" s="0" t="n">
        <v>45</v>
      </c>
      <c r="F442" s="0" t="n">
        <v>4</v>
      </c>
      <c r="G442" s="0" t="n">
        <v>30</v>
      </c>
      <c r="H442" s="0" t="n">
        <v>1</v>
      </c>
      <c r="I442" s="0" t="n">
        <v>10</v>
      </c>
    </row>
    <row collapsed="false" customFormat="false" customHeight="true" hidden="false" ht="12.1" outlineLevel="0" r="443">
      <c r="A443" s="0" t="n">
        <v>442</v>
      </c>
      <c r="B443" s="0" t="s">
        <v>151</v>
      </c>
      <c r="C443" s="0" t="n">
        <v>11</v>
      </c>
      <c r="D443" s="0" t="n">
        <v>2</v>
      </c>
      <c r="E443" s="0" t="n">
        <v>45</v>
      </c>
      <c r="F443" s="0" t="n">
        <v>4</v>
      </c>
      <c r="G443" s="0" t="n">
        <v>11</v>
      </c>
      <c r="H443" s="0" t="n">
        <v>1</v>
      </c>
      <c r="I443" s="0" t="n">
        <v>10</v>
      </c>
    </row>
    <row collapsed="false" customFormat="false" customHeight="true" hidden="false" ht="12.1" outlineLevel="0" r="444">
      <c r="A444" s="0" t="n">
        <v>443</v>
      </c>
      <c r="B444" s="0" t="s">
        <v>174</v>
      </c>
      <c r="C444" s="0" t="n">
        <v>54</v>
      </c>
      <c r="D444" s="0" t="n">
        <v>3</v>
      </c>
      <c r="E444" s="0" t="n">
        <v>45</v>
      </c>
      <c r="F444" s="0" t="n">
        <v>4</v>
      </c>
      <c r="G444" s="0" t="n">
        <v>54</v>
      </c>
      <c r="H444" s="0" t="n">
        <v>1</v>
      </c>
      <c r="I444" s="0" t="n">
        <v>10</v>
      </c>
    </row>
    <row collapsed="false" customFormat="false" customHeight="true" hidden="false" ht="12.1" outlineLevel="0" r="445">
      <c r="A445" s="0" t="n">
        <v>444</v>
      </c>
      <c r="B445" s="0" t="s">
        <v>76</v>
      </c>
      <c r="C445" s="0" t="n">
        <v>17</v>
      </c>
      <c r="D445" s="0" t="n">
        <v>4</v>
      </c>
      <c r="E445" s="0" t="n">
        <v>45</v>
      </c>
      <c r="F445" s="0" t="n">
        <v>4</v>
      </c>
      <c r="G445" s="0" t="n">
        <v>17</v>
      </c>
      <c r="H445" s="0" t="n">
        <v>2</v>
      </c>
      <c r="I445" s="0" t="n">
        <v>11</v>
      </c>
    </row>
    <row collapsed="false" customFormat="false" customHeight="true" hidden="false" ht="12.1" outlineLevel="0" r="446">
      <c r="A446" s="0" t="n">
        <v>445</v>
      </c>
      <c r="B446" s="0" t="s">
        <v>82</v>
      </c>
      <c r="C446" s="0" t="n">
        <v>13</v>
      </c>
      <c r="D446" s="0" t="n">
        <v>5</v>
      </c>
      <c r="E446" s="0" t="n">
        <v>45</v>
      </c>
      <c r="F446" s="0" t="n">
        <v>4</v>
      </c>
      <c r="G446" s="0" t="n">
        <v>13</v>
      </c>
      <c r="H446" s="0" t="n">
        <v>2</v>
      </c>
      <c r="I446" s="0" t="n">
        <v>11</v>
      </c>
    </row>
    <row collapsed="false" customFormat="false" customHeight="true" hidden="false" ht="12.1" outlineLevel="0" r="447">
      <c r="A447" s="0" t="n">
        <v>446</v>
      </c>
      <c r="B447" s="0" t="s">
        <v>120</v>
      </c>
      <c r="C447" s="0" t="n">
        <v>56</v>
      </c>
      <c r="D447" s="0" t="n">
        <v>6</v>
      </c>
      <c r="E447" s="0" t="n">
        <v>45</v>
      </c>
      <c r="F447" s="0" t="n">
        <v>4</v>
      </c>
      <c r="G447" s="0" t="n">
        <v>56</v>
      </c>
      <c r="H447" s="0" t="n">
        <v>2</v>
      </c>
      <c r="I447" s="0" t="n">
        <v>11</v>
      </c>
    </row>
    <row collapsed="false" customFormat="false" customHeight="true" hidden="false" ht="12.1" outlineLevel="0" r="448">
      <c r="A448" s="0" t="n">
        <v>447</v>
      </c>
      <c r="B448" s="0" t="s">
        <v>119</v>
      </c>
      <c r="C448" s="0" t="n">
        <v>94</v>
      </c>
      <c r="D448" s="0" t="n">
        <v>7</v>
      </c>
      <c r="E448" s="0" t="n">
        <v>45</v>
      </c>
      <c r="F448" s="0" t="n">
        <v>4</v>
      </c>
      <c r="G448" s="0" t="n">
        <v>94</v>
      </c>
      <c r="H448" s="0" t="n">
        <v>2</v>
      </c>
      <c r="I448" s="0" t="n">
        <v>11</v>
      </c>
    </row>
    <row collapsed="false" customFormat="false" customHeight="true" hidden="false" ht="12.1" outlineLevel="0" r="449">
      <c r="A449" s="0" t="n">
        <v>448</v>
      </c>
      <c r="B449" s="0" t="s">
        <v>171</v>
      </c>
      <c r="C449" s="0" t="n">
        <v>43</v>
      </c>
      <c r="D449" s="0" t="n">
        <v>8</v>
      </c>
      <c r="E449" s="0" t="n">
        <v>45</v>
      </c>
      <c r="F449" s="0" t="n">
        <v>4</v>
      </c>
      <c r="G449" s="0" t="n">
        <v>43</v>
      </c>
      <c r="H449" s="0" t="n">
        <v>3</v>
      </c>
      <c r="I449" s="0" t="n">
        <v>12</v>
      </c>
    </row>
    <row collapsed="false" customFormat="false" customHeight="true" hidden="false" ht="12.1" outlineLevel="0" r="450">
      <c r="A450" s="0" t="n">
        <v>449</v>
      </c>
      <c r="B450" s="0" t="s">
        <v>84</v>
      </c>
      <c r="C450" s="0" t="n">
        <v>110</v>
      </c>
      <c r="D450" s="0" t="n">
        <v>9</v>
      </c>
      <c r="E450" s="0" t="n">
        <v>45</v>
      </c>
      <c r="F450" s="0" t="n">
        <v>4</v>
      </c>
      <c r="G450" s="0" t="n">
        <v>110</v>
      </c>
      <c r="H450" s="0" t="n">
        <v>3</v>
      </c>
      <c r="I450" s="0" t="n">
        <v>12</v>
      </c>
    </row>
    <row collapsed="false" customFormat="false" customHeight="true" hidden="false" ht="12.1" outlineLevel="0" r="451">
      <c r="A451" s="0" t="n">
        <v>450</v>
      </c>
      <c r="B451" s="0" t="s">
        <v>107</v>
      </c>
      <c r="C451" s="0" t="n">
        <v>104</v>
      </c>
      <c r="D451" s="0" t="n">
        <v>10</v>
      </c>
      <c r="E451" s="0" t="n">
        <v>45</v>
      </c>
      <c r="F451" s="0" t="n">
        <v>4</v>
      </c>
      <c r="G451" s="0" t="n">
        <v>104</v>
      </c>
      <c r="H451" s="0" t="n">
        <v>3</v>
      </c>
      <c r="I451" s="0" t="n">
        <v>12</v>
      </c>
    </row>
    <row collapsed="false" customFormat="false" customHeight="true" hidden="false" ht="12.1" outlineLevel="0" r="452">
      <c r="A452" s="0" t="n">
        <v>451</v>
      </c>
      <c r="B452" s="0" t="s">
        <v>175</v>
      </c>
      <c r="C452" s="0" t="n">
        <v>74</v>
      </c>
      <c r="D452" s="0" t="n">
        <v>1</v>
      </c>
      <c r="E452" s="0" t="n">
        <v>46</v>
      </c>
      <c r="F452" s="0" t="n">
        <v>4</v>
      </c>
      <c r="G452" s="0" t="n">
        <v>74</v>
      </c>
      <c r="H452" s="0" t="n">
        <v>1</v>
      </c>
      <c r="I452" s="0" t="n">
        <v>10</v>
      </c>
    </row>
    <row collapsed="false" customFormat="false" customHeight="true" hidden="false" ht="12.1" outlineLevel="0" r="453">
      <c r="A453" s="0" t="n">
        <v>452</v>
      </c>
      <c r="B453" s="0" t="s">
        <v>170</v>
      </c>
      <c r="C453" s="0" t="n">
        <v>88</v>
      </c>
      <c r="D453" s="0" t="n">
        <v>2</v>
      </c>
      <c r="E453" s="0" t="n">
        <v>46</v>
      </c>
      <c r="F453" s="0" t="n">
        <v>4</v>
      </c>
      <c r="G453" s="0" t="n">
        <v>88</v>
      </c>
      <c r="H453" s="0" t="n">
        <v>1</v>
      </c>
      <c r="I453" s="0" t="n">
        <v>10</v>
      </c>
    </row>
    <row collapsed="false" customFormat="false" customHeight="true" hidden="false" ht="12.1" outlineLevel="0" r="454">
      <c r="A454" s="0" t="n">
        <v>453</v>
      </c>
      <c r="B454" s="0" t="s">
        <v>89</v>
      </c>
      <c r="C454" s="0" t="n">
        <v>52</v>
      </c>
      <c r="D454" s="0" t="n">
        <v>3</v>
      </c>
      <c r="E454" s="0" t="n">
        <v>46</v>
      </c>
      <c r="F454" s="0" t="n">
        <v>4</v>
      </c>
      <c r="G454" s="0" t="n">
        <v>52</v>
      </c>
      <c r="H454" s="0" t="n">
        <v>1</v>
      </c>
      <c r="I454" s="0" t="n">
        <v>10</v>
      </c>
    </row>
    <row collapsed="false" customFormat="false" customHeight="true" hidden="false" ht="12.1" outlineLevel="0" r="455">
      <c r="A455" s="0" t="n">
        <v>454</v>
      </c>
      <c r="B455" s="0" t="s">
        <v>158</v>
      </c>
      <c r="C455" s="0" t="n">
        <v>92</v>
      </c>
      <c r="D455" s="0" t="n">
        <v>4</v>
      </c>
      <c r="E455" s="0" t="n">
        <v>46</v>
      </c>
      <c r="F455" s="0" t="n">
        <v>4</v>
      </c>
      <c r="G455" s="0" t="n">
        <v>92</v>
      </c>
      <c r="H455" s="0" t="n">
        <v>2</v>
      </c>
      <c r="I455" s="0" t="n">
        <v>11</v>
      </c>
    </row>
    <row collapsed="false" customFormat="false" customHeight="true" hidden="false" ht="12.1" outlineLevel="0" r="456">
      <c r="A456" s="0" t="n">
        <v>455</v>
      </c>
      <c r="B456" s="0" t="s">
        <v>117</v>
      </c>
      <c r="C456" s="0" t="n">
        <v>72</v>
      </c>
      <c r="D456" s="0" t="n">
        <v>5</v>
      </c>
      <c r="E456" s="0" t="n">
        <v>46</v>
      </c>
      <c r="F456" s="0" t="n">
        <v>4</v>
      </c>
      <c r="G456" s="0" t="n">
        <v>72</v>
      </c>
      <c r="H456" s="0" t="n">
        <v>2</v>
      </c>
      <c r="I456" s="0" t="n">
        <v>11</v>
      </c>
    </row>
    <row collapsed="false" customFormat="false" customHeight="true" hidden="false" ht="12.1" outlineLevel="0" r="457">
      <c r="A457" s="0" t="n">
        <v>456</v>
      </c>
      <c r="B457" s="0" t="s">
        <v>95</v>
      </c>
      <c r="C457" s="0" t="n">
        <v>27</v>
      </c>
      <c r="D457" s="0" t="n">
        <v>6</v>
      </c>
      <c r="E457" s="0" t="n">
        <v>46</v>
      </c>
      <c r="F457" s="0" t="n">
        <v>4</v>
      </c>
      <c r="G457" s="0" t="n">
        <v>27</v>
      </c>
      <c r="H457" s="0" t="n">
        <v>2</v>
      </c>
      <c r="I457" s="0" t="n">
        <v>11</v>
      </c>
    </row>
    <row collapsed="false" customFormat="false" customHeight="true" hidden="false" ht="12.1" outlineLevel="0" r="458">
      <c r="A458" s="0" t="n">
        <v>457</v>
      </c>
      <c r="B458" s="0" t="s">
        <v>176</v>
      </c>
      <c r="C458" s="0" t="n">
        <v>62</v>
      </c>
      <c r="D458" s="0" t="n">
        <v>7</v>
      </c>
      <c r="E458" s="0" t="n">
        <v>46</v>
      </c>
      <c r="F458" s="0" t="n">
        <v>4</v>
      </c>
      <c r="G458" s="0" t="n">
        <v>62</v>
      </c>
      <c r="H458" s="0" t="n">
        <v>2</v>
      </c>
      <c r="I458" s="0" t="n">
        <v>11</v>
      </c>
    </row>
    <row collapsed="false" customFormat="false" customHeight="true" hidden="false" ht="12.1" outlineLevel="0" r="459">
      <c r="A459" s="0" t="n">
        <v>458</v>
      </c>
      <c r="B459" s="0" t="s">
        <v>154</v>
      </c>
      <c r="C459" s="0" t="n">
        <v>101</v>
      </c>
      <c r="D459" s="0" t="n">
        <v>8</v>
      </c>
      <c r="E459" s="0" t="n">
        <v>46</v>
      </c>
      <c r="F459" s="0" t="n">
        <v>4</v>
      </c>
      <c r="G459" s="0" t="n">
        <v>101</v>
      </c>
      <c r="H459" s="0" t="n">
        <v>3</v>
      </c>
      <c r="I459" s="0" t="n">
        <v>12</v>
      </c>
    </row>
    <row collapsed="false" customFormat="false" customHeight="true" hidden="false" ht="12.1" outlineLevel="0" r="460">
      <c r="A460" s="0" t="n">
        <v>459</v>
      </c>
      <c r="B460" s="0" t="s">
        <v>125</v>
      </c>
      <c r="C460" s="0" t="n">
        <v>2</v>
      </c>
      <c r="D460" s="0" t="n">
        <v>9</v>
      </c>
      <c r="E460" s="0" t="n">
        <v>46</v>
      </c>
      <c r="F460" s="0" t="n">
        <v>4</v>
      </c>
      <c r="G460" s="0" t="n">
        <v>2</v>
      </c>
      <c r="H460" s="0" t="n">
        <v>3</v>
      </c>
      <c r="I460" s="0" t="n">
        <v>12</v>
      </c>
    </row>
    <row collapsed="false" customFormat="false" customHeight="true" hidden="false" ht="12.1" outlineLevel="0" r="461">
      <c r="A461" s="0" t="n">
        <v>460</v>
      </c>
      <c r="B461" s="0" t="s">
        <v>161</v>
      </c>
      <c r="C461" s="0" t="n">
        <v>57</v>
      </c>
      <c r="D461" s="0" t="n">
        <v>10</v>
      </c>
      <c r="E461" s="0" t="n">
        <v>46</v>
      </c>
      <c r="F461" s="0" t="n">
        <v>4</v>
      </c>
      <c r="G461" s="0" t="n">
        <v>57</v>
      </c>
      <c r="H461" s="0" t="n">
        <v>3</v>
      </c>
      <c r="I461" s="0" t="n">
        <v>12</v>
      </c>
    </row>
    <row collapsed="false" customFormat="false" customHeight="true" hidden="false" ht="12.1" outlineLevel="0" r="462">
      <c r="A462" s="0" t="n">
        <v>461</v>
      </c>
      <c r="B462" s="0" t="s">
        <v>149</v>
      </c>
      <c r="C462" s="0" t="n">
        <v>14</v>
      </c>
      <c r="D462" s="0" t="n">
        <v>1</v>
      </c>
      <c r="E462" s="0" t="n">
        <v>47</v>
      </c>
      <c r="F462" s="0" t="n">
        <v>4</v>
      </c>
      <c r="G462" s="0" t="n">
        <v>14</v>
      </c>
      <c r="H462" s="0" t="n">
        <v>1</v>
      </c>
      <c r="I462" s="0" t="n">
        <v>10</v>
      </c>
    </row>
    <row collapsed="false" customFormat="false" customHeight="true" hidden="false" ht="12.1" outlineLevel="0" r="463">
      <c r="A463" s="0" t="n">
        <v>462</v>
      </c>
      <c r="B463" s="0" t="s">
        <v>138</v>
      </c>
      <c r="C463" s="0" t="n">
        <v>31</v>
      </c>
      <c r="D463" s="0" t="n">
        <v>2</v>
      </c>
      <c r="E463" s="0" t="n">
        <v>47</v>
      </c>
      <c r="F463" s="0" t="n">
        <v>4</v>
      </c>
      <c r="G463" s="0" t="n">
        <v>31</v>
      </c>
      <c r="H463" s="0" t="n">
        <v>1</v>
      </c>
      <c r="I463" s="0" t="n">
        <v>10</v>
      </c>
    </row>
    <row collapsed="false" customFormat="false" customHeight="true" hidden="false" ht="12.1" outlineLevel="0" r="464">
      <c r="A464" s="0" t="n">
        <v>463</v>
      </c>
      <c r="B464" s="0" t="s">
        <v>135</v>
      </c>
      <c r="C464" s="0" t="n">
        <v>69</v>
      </c>
      <c r="D464" s="0" t="n">
        <v>3</v>
      </c>
      <c r="E464" s="0" t="n">
        <v>47</v>
      </c>
      <c r="F464" s="0" t="n">
        <v>4</v>
      </c>
      <c r="G464" s="0" t="n">
        <v>69</v>
      </c>
      <c r="H464" s="0" t="n">
        <v>1</v>
      </c>
      <c r="I464" s="0" t="n">
        <v>10</v>
      </c>
    </row>
    <row collapsed="false" customFormat="false" customHeight="true" hidden="false" ht="12.1" outlineLevel="0" r="465">
      <c r="A465" s="0" t="n">
        <v>464</v>
      </c>
      <c r="B465" s="0" t="s">
        <v>84</v>
      </c>
      <c r="C465" s="0" t="n">
        <v>110</v>
      </c>
      <c r="D465" s="0" t="n">
        <v>4</v>
      </c>
      <c r="E465" s="0" t="n">
        <v>47</v>
      </c>
      <c r="F465" s="0" t="n">
        <v>4</v>
      </c>
      <c r="G465" s="0" t="n">
        <v>110</v>
      </c>
      <c r="H465" s="0" t="n">
        <v>2</v>
      </c>
      <c r="I465" s="0" t="n">
        <v>11</v>
      </c>
    </row>
    <row collapsed="false" customFormat="false" customHeight="true" hidden="false" ht="12.1" outlineLevel="0" r="466">
      <c r="A466" s="0" t="n">
        <v>465</v>
      </c>
      <c r="B466" s="0" t="s">
        <v>87</v>
      </c>
      <c r="C466" s="0" t="n">
        <v>109</v>
      </c>
      <c r="D466" s="0" t="n">
        <v>5</v>
      </c>
      <c r="E466" s="0" t="n">
        <v>47</v>
      </c>
      <c r="F466" s="0" t="n">
        <v>4</v>
      </c>
      <c r="G466" s="0" t="n">
        <v>109</v>
      </c>
      <c r="H466" s="0" t="n">
        <v>2</v>
      </c>
      <c r="I466" s="0" t="n">
        <v>11</v>
      </c>
    </row>
    <row collapsed="false" customFormat="false" customHeight="true" hidden="false" ht="12.1" outlineLevel="0" r="467">
      <c r="A467" s="0" t="n">
        <v>466</v>
      </c>
      <c r="B467" s="0" t="s">
        <v>164</v>
      </c>
      <c r="C467" s="0" t="n">
        <v>48</v>
      </c>
      <c r="D467" s="0" t="n">
        <v>6</v>
      </c>
      <c r="E467" s="0" t="n">
        <v>47</v>
      </c>
      <c r="F467" s="0" t="n">
        <v>4</v>
      </c>
      <c r="G467" s="0" t="n">
        <v>48</v>
      </c>
      <c r="H467" s="0" t="n">
        <v>2</v>
      </c>
      <c r="I467" s="0" t="n">
        <v>11</v>
      </c>
    </row>
    <row collapsed="false" customFormat="false" customHeight="true" hidden="false" ht="12.1" outlineLevel="0" r="468">
      <c r="A468" s="0" t="n">
        <v>467</v>
      </c>
      <c r="B468" s="0" t="s">
        <v>143</v>
      </c>
      <c r="C468" s="0" t="n">
        <v>42</v>
      </c>
      <c r="D468" s="0" t="n">
        <v>7</v>
      </c>
      <c r="E468" s="0" t="n">
        <v>47</v>
      </c>
      <c r="F468" s="0" t="n">
        <v>4</v>
      </c>
      <c r="G468" s="0" t="n">
        <v>42</v>
      </c>
      <c r="H468" s="0" t="n">
        <v>2</v>
      </c>
      <c r="I468" s="0" t="n">
        <v>11</v>
      </c>
    </row>
    <row collapsed="false" customFormat="false" customHeight="true" hidden="false" ht="12.1" outlineLevel="0" r="469">
      <c r="A469" s="0" t="n">
        <v>468</v>
      </c>
      <c r="B469" s="0" t="s">
        <v>131</v>
      </c>
      <c r="C469" s="0" t="n">
        <v>89</v>
      </c>
      <c r="D469" s="0" t="n">
        <v>8</v>
      </c>
      <c r="E469" s="0" t="n">
        <v>47</v>
      </c>
      <c r="F469" s="0" t="n">
        <v>4</v>
      </c>
      <c r="G469" s="0" t="n">
        <v>89</v>
      </c>
      <c r="H469" s="0" t="n">
        <v>3</v>
      </c>
      <c r="I469" s="0" t="n">
        <v>12</v>
      </c>
    </row>
    <row collapsed="false" customFormat="false" customHeight="true" hidden="false" ht="12.1" outlineLevel="0" r="470">
      <c r="A470" s="0" t="n">
        <v>469</v>
      </c>
      <c r="B470" s="0" t="s">
        <v>121</v>
      </c>
      <c r="C470" s="0" t="n">
        <v>7</v>
      </c>
      <c r="D470" s="0" t="n">
        <v>9</v>
      </c>
      <c r="E470" s="0" t="n">
        <v>47</v>
      </c>
      <c r="F470" s="0" t="n">
        <v>4</v>
      </c>
      <c r="G470" s="0" t="n">
        <v>7</v>
      </c>
      <c r="H470" s="0" t="n">
        <v>3</v>
      </c>
      <c r="I470" s="0" t="n">
        <v>12</v>
      </c>
    </row>
    <row collapsed="false" customFormat="false" customHeight="true" hidden="false" ht="12.1" outlineLevel="0" r="471">
      <c r="A471" s="0" t="n">
        <v>470</v>
      </c>
      <c r="B471" s="0" t="s">
        <v>111</v>
      </c>
      <c r="C471" s="0" t="n">
        <v>47</v>
      </c>
      <c r="D471" s="0" t="n">
        <v>10</v>
      </c>
      <c r="E471" s="0" t="n">
        <v>47</v>
      </c>
      <c r="F471" s="0" t="n">
        <v>4</v>
      </c>
      <c r="G471" s="0" t="n">
        <v>47</v>
      </c>
      <c r="H471" s="0" t="n">
        <v>3</v>
      </c>
      <c r="I471" s="0" t="n">
        <v>12</v>
      </c>
    </row>
    <row collapsed="false" customFormat="false" customHeight="true" hidden="false" ht="12.1" outlineLevel="0" r="472">
      <c r="A472" s="0" t="n">
        <v>471</v>
      </c>
      <c r="B472" s="0" t="s">
        <v>118</v>
      </c>
      <c r="C472" s="0" t="n">
        <v>40</v>
      </c>
      <c r="D472" s="0" t="n">
        <v>1</v>
      </c>
      <c r="E472" s="0" t="n">
        <v>48</v>
      </c>
      <c r="F472" s="0" t="n">
        <v>4</v>
      </c>
      <c r="G472" s="0" t="n">
        <v>40</v>
      </c>
      <c r="H472" s="0" t="n">
        <v>1</v>
      </c>
      <c r="I472" s="0" t="n">
        <v>10</v>
      </c>
    </row>
    <row collapsed="false" customFormat="false" customHeight="true" hidden="false" ht="12.1" outlineLevel="0" r="473">
      <c r="A473" s="0" t="n">
        <v>472</v>
      </c>
      <c r="B473" s="0" t="s">
        <v>150</v>
      </c>
      <c r="C473" s="0" t="n">
        <v>71</v>
      </c>
      <c r="D473" s="0" t="n">
        <v>2</v>
      </c>
      <c r="E473" s="0" t="n">
        <v>48</v>
      </c>
      <c r="F473" s="0" t="n">
        <v>4</v>
      </c>
      <c r="G473" s="0" t="n">
        <v>71</v>
      </c>
      <c r="H473" s="0" t="n">
        <v>1</v>
      </c>
      <c r="I473" s="0" t="n">
        <v>10</v>
      </c>
    </row>
    <row collapsed="false" customFormat="false" customHeight="true" hidden="false" ht="12.1" outlineLevel="0" r="474">
      <c r="A474" s="0" t="n">
        <v>473</v>
      </c>
      <c r="B474" s="0" t="s">
        <v>178</v>
      </c>
      <c r="C474" s="0" t="n">
        <v>103</v>
      </c>
      <c r="D474" s="0" t="n">
        <v>3</v>
      </c>
      <c r="E474" s="0" t="n">
        <v>48</v>
      </c>
      <c r="F474" s="0" t="n">
        <v>4</v>
      </c>
      <c r="G474" s="0" t="n">
        <v>103</v>
      </c>
      <c r="H474" s="0" t="n">
        <v>1</v>
      </c>
      <c r="I474" s="0" t="n">
        <v>10</v>
      </c>
    </row>
    <row collapsed="false" customFormat="false" customHeight="true" hidden="false" ht="12.1" outlineLevel="0" r="475">
      <c r="A475" s="0" t="n">
        <v>474</v>
      </c>
      <c r="B475" s="0" t="s">
        <v>147</v>
      </c>
      <c r="C475" s="0" t="n">
        <v>97</v>
      </c>
      <c r="D475" s="0" t="n">
        <v>4</v>
      </c>
      <c r="E475" s="0" t="n">
        <v>48</v>
      </c>
      <c r="F475" s="0" t="n">
        <v>4</v>
      </c>
      <c r="G475" s="0" t="n">
        <v>97</v>
      </c>
      <c r="H475" s="0" t="n">
        <v>2</v>
      </c>
      <c r="I475" s="0" t="n">
        <v>11</v>
      </c>
    </row>
    <row collapsed="false" customFormat="false" customHeight="true" hidden="false" ht="12.1" outlineLevel="0" r="476">
      <c r="A476" s="0" t="n">
        <v>475</v>
      </c>
      <c r="B476" s="0" t="s">
        <v>130</v>
      </c>
      <c r="C476" s="0" t="n">
        <v>32</v>
      </c>
      <c r="D476" s="0" t="n">
        <v>5</v>
      </c>
      <c r="E476" s="0" t="n">
        <v>48</v>
      </c>
      <c r="F476" s="0" t="n">
        <v>4</v>
      </c>
      <c r="G476" s="0" t="n">
        <v>32</v>
      </c>
      <c r="H476" s="0" t="n">
        <v>2</v>
      </c>
      <c r="I476" s="0" t="n">
        <v>11</v>
      </c>
    </row>
    <row collapsed="false" customFormat="false" customHeight="true" hidden="false" ht="12.1" outlineLevel="0" r="477">
      <c r="A477" s="0" t="n">
        <v>476</v>
      </c>
      <c r="B477" s="0" t="s">
        <v>73</v>
      </c>
      <c r="C477" s="0" t="n">
        <v>106</v>
      </c>
      <c r="D477" s="0" t="n">
        <v>6</v>
      </c>
      <c r="E477" s="0" t="n">
        <v>48</v>
      </c>
      <c r="F477" s="0" t="n">
        <v>4</v>
      </c>
      <c r="G477" s="0" t="n">
        <v>106</v>
      </c>
      <c r="H477" s="0" t="n">
        <v>2</v>
      </c>
      <c r="I477" s="0" t="n">
        <v>11</v>
      </c>
    </row>
    <row collapsed="false" customFormat="false" customHeight="true" hidden="false" ht="12.1" outlineLevel="0" r="478">
      <c r="A478" s="0" t="n">
        <v>477</v>
      </c>
      <c r="B478" s="0" t="s">
        <v>163</v>
      </c>
      <c r="C478" s="0" t="n">
        <v>59</v>
      </c>
      <c r="D478" s="0" t="n">
        <v>7</v>
      </c>
      <c r="E478" s="0" t="n">
        <v>48</v>
      </c>
      <c r="F478" s="0" t="n">
        <v>4</v>
      </c>
      <c r="G478" s="0" t="n">
        <v>59</v>
      </c>
      <c r="H478" s="0" t="n">
        <v>2</v>
      </c>
      <c r="I478" s="0" t="n">
        <v>11</v>
      </c>
    </row>
    <row collapsed="false" customFormat="false" customHeight="true" hidden="false" ht="12.1" outlineLevel="0" r="479">
      <c r="A479" s="0" t="n">
        <v>478</v>
      </c>
      <c r="B479" s="0" t="s">
        <v>128</v>
      </c>
      <c r="C479" s="0" t="n">
        <v>24</v>
      </c>
      <c r="D479" s="0" t="n">
        <v>8</v>
      </c>
      <c r="E479" s="0" t="n">
        <v>48</v>
      </c>
      <c r="F479" s="0" t="n">
        <v>4</v>
      </c>
      <c r="G479" s="0" t="n">
        <v>24</v>
      </c>
      <c r="H479" s="0" t="n">
        <v>3</v>
      </c>
      <c r="I479" s="0" t="n">
        <v>12</v>
      </c>
    </row>
    <row collapsed="false" customFormat="false" customHeight="true" hidden="false" ht="12.1" outlineLevel="0" r="480">
      <c r="A480" s="0" t="n">
        <v>479</v>
      </c>
      <c r="B480" s="0" t="s">
        <v>87</v>
      </c>
      <c r="C480" s="0" t="n">
        <v>109</v>
      </c>
      <c r="D480" s="0" t="n">
        <v>9</v>
      </c>
      <c r="E480" s="0" t="n">
        <v>48</v>
      </c>
      <c r="F480" s="0" t="n">
        <v>4</v>
      </c>
      <c r="G480" s="0" t="n">
        <v>109</v>
      </c>
      <c r="H480" s="0" t="n">
        <v>3</v>
      </c>
      <c r="I480" s="0" t="n">
        <v>12</v>
      </c>
    </row>
    <row collapsed="false" customFormat="false" customHeight="true" hidden="false" ht="12.1" outlineLevel="0" r="481">
      <c r="A481" s="0" t="n">
        <v>480</v>
      </c>
      <c r="B481" s="0" t="s">
        <v>102</v>
      </c>
      <c r="C481" s="0" t="n">
        <v>1</v>
      </c>
      <c r="D481" s="0" t="n">
        <v>10</v>
      </c>
      <c r="E481" s="0" t="n">
        <v>48</v>
      </c>
      <c r="F481" s="0" t="n">
        <v>4</v>
      </c>
      <c r="G481" s="0" t="n">
        <v>1</v>
      </c>
      <c r="H481" s="0" t="n">
        <v>3</v>
      </c>
      <c r="I481" s="0" t="n">
        <v>12</v>
      </c>
    </row>
    <row collapsed="false" customFormat="false" customHeight="true" hidden="false" ht="12.1" outlineLevel="0" r="482">
      <c r="A482" s="0" t="n">
        <v>481</v>
      </c>
      <c r="B482" s="0" t="s">
        <v>177</v>
      </c>
      <c r="C482" s="0" t="n">
        <v>85</v>
      </c>
      <c r="D482" s="0" t="n">
        <v>1</v>
      </c>
      <c r="E482" s="0" t="n">
        <v>49</v>
      </c>
      <c r="F482" s="0" t="n">
        <v>5</v>
      </c>
      <c r="G482" s="0" t="n">
        <v>85</v>
      </c>
      <c r="H482" s="0" t="n">
        <v>1</v>
      </c>
      <c r="I482" s="0" t="n">
        <v>13</v>
      </c>
    </row>
    <row collapsed="false" customFormat="false" customHeight="true" hidden="false" ht="12.1" outlineLevel="0" r="483">
      <c r="A483" s="0" t="n">
        <v>482</v>
      </c>
      <c r="B483" s="0" t="s">
        <v>175</v>
      </c>
      <c r="C483" s="0" t="n">
        <v>74</v>
      </c>
      <c r="D483" s="0" t="n">
        <v>2</v>
      </c>
      <c r="E483" s="0" t="n">
        <v>49</v>
      </c>
      <c r="F483" s="0" t="n">
        <v>5</v>
      </c>
      <c r="G483" s="0" t="n">
        <v>74</v>
      </c>
      <c r="H483" s="0" t="n">
        <v>1</v>
      </c>
      <c r="I483" s="0" t="n">
        <v>13</v>
      </c>
    </row>
    <row collapsed="false" customFormat="false" customHeight="true" hidden="false" ht="12.1" outlineLevel="0" r="484">
      <c r="A484" s="0" t="n">
        <v>483</v>
      </c>
      <c r="B484" s="0" t="s">
        <v>97</v>
      </c>
      <c r="C484" s="0" t="n">
        <v>67</v>
      </c>
      <c r="D484" s="0" t="n">
        <v>3</v>
      </c>
      <c r="E484" s="0" t="n">
        <v>49</v>
      </c>
      <c r="F484" s="0" t="n">
        <v>5</v>
      </c>
      <c r="G484" s="0" t="n">
        <v>67</v>
      </c>
      <c r="H484" s="0" t="n">
        <v>1</v>
      </c>
      <c r="I484" s="0" t="n">
        <v>13</v>
      </c>
    </row>
    <row collapsed="false" customFormat="false" customHeight="true" hidden="false" ht="12.1" outlineLevel="0" r="485">
      <c r="A485" s="0" t="n">
        <v>484</v>
      </c>
      <c r="B485" s="0" t="s">
        <v>72</v>
      </c>
      <c r="C485" s="0" t="n">
        <v>107</v>
      </c>
      <c r="D485" s="0" t="n">
        <v>4</v>
      </c>
      <c r="E485" s="0" t="n">
        <v>49</v>
      </c>
      <c r="F485" s="0" t="n">
        <v>5</v>
      </c>
      <c r="G485" s="0" t="n">
        <v>107</v>
      </c>
      <c r="H485" s="0" t="n">
        <v>2</v>
      </c>
      <c r="I485" s="0" t="n">
        <v>14</v>
      </c>
    </row>
    <row collapsed="false" customFormat="false" customHeight="true" hidden="false" ht="12.1" outlineLevel="0" r="486">
      <c r="A486" s="0" t="n">
        <v>485</v>
      </c>
      <c r="B486" s="0" t="s">
        <v>80</v>
      </c>
      <c r="C486" s="0" t="n">
        <v>21</v>
      </c>
      <c r="D486" s="0" t="n">
        <v>5</v>
      </c>
      <c r="E486" s="0" t="n">
        <v>49</v>
      </c>
      <c r="F486" s="0" t="n">
        <v>5</v>
      </c>
      <c r="G486" s="0" t="n">
        <v>21</v>
      </c>
      <c r="H486" s="0" t="n">
        <v>2</v>
      </c>
      <c r="I486" s="0" t="n">
        <v>14</v>
      </c>
    </row>
    <row collapsed="false" customFormat="false" customHeight="true" hidden="false" ht="12.1" outlineLevel="0" r="487">
      <c r="A487" s="0" t="n">
        <v>486</v>
      </c>
      <c r="B487" s="0" t="s">
        <v>87</v>
      </c>
      <c r="C487" s="0" t="n">
        <v>109</v>
      </c>
      <c r="D487" s="0" t="n">
        <v>6</v>
      </c>
      <c r="E487" s="0" t="n">
        <v>49</v>
      </c>
      <c r="F487" s="0" t="n">
        <v>5</v>
      </c>
      <c r="G487" s="0" t="n">
        <v>109</v>
      </c>
      <c r="H487" s="0" t="n">
        <v>2</v>
      </c>
      <c r="I487" s="0" t="n">
        <v>14</v>
      </c>
    </row>
    <row collapsed="false" customFormat="false" customHeight="true" hidden="false" ht="12.1" outlineLevel="0" r="488">
      <c r="A488" s="0" t="n">
        <v>487</v>
      </c>
      <c r="B488" s="0" t="s">
        <v>70</v>
      </c>
      <c r="C488" s="0" t="n">
        <v>35</v>
      </c>
      <c r="D488" s="0" t="n">
        <v>7</v>
      </c>
      <c r="E488" s="0" t="n">
        <v>49</v>
      </c>
      <c r="F488" s="0" t="n">
        <v>5</v>
      </c>
      <c r="G488" s="0" t="n">
        <v>35</v>
      </c>
      <c r="H488" s="0" t="n">
        <v>2</v>
      </c>
      <c r="I488" s="0" t="n">
        <v>14</v>
      </c>
    </row>
    <row collapsed="false" customFormat="false" customHeight="true" hidden="false" ht="12.1" outlineLevel="0" r="489">
      <c r="A489" s="0" t="n">
        <v>488</v>
      </c>
      <c r="B489" s="0" t="s">
        <v>170</v>
      </c>
      <c r="C489" s="0" t="n">
        <v>88</v>
      </c>
      <c r="D489" s="0" t="n">
        <v>8</v>
      </c>
      <c r="E489" s="0" t="n">
        <v>49</v>
      </c>
      <c r="F489" s="0" t="n">
        <v>5</v>
      </c>
      <c r="G489" s="0" t="n">
        <v>88</v>
      </c>
      <c r="H489" s="0" t="n">
        <v>3</v>
      </c>
      <c r="I489" s="0" t="n">
        <v>15</v>
      </c>
    </row>
    <row collapsed="false" customFormat="false" customHeight="true" hidden="false" ht="12.1" outlineLevel="0" r="490">
      <c r="A490" s="0" t="n">
        <v>489</v>
      </c>
      <c r="B490" s="0" t="s">
        <v>141</v>
      </c>
      <c r="C490" s="0" t="n">
        <v>73</v>
      </c>
      <c r="D490" s="0" t="n">
        <v>9</v>
      </c>
      <c r="E490" s="0" t="n">
        <v>49</v>
      </c>
      <c r="F490" s="0" t="n">
        <v>5</v>
      </c>
      <c r="G490" s="0" t="n">
        <v>73</v>
      </c>
      <c r="H490" s="0" t="n">
        <v>3</v>
      </c>
      <c r="I490" s="0" t="n">
        <v>15</v>
      </c>
    </row>
    <row collapsed="false" customFormat="false" customHeight="true" hidden="false" ht="12.1" outlineLevel="0" r="491">
      <c r="A491" s="0" t="n">
        <v>490</v>
      </c>
      <c r="B491" s="0" t="s">
        <v>139</v>
      </c>
      <c r="C491" s="0" t="n">
        <v>70</v>
      </c>
      <c r="D491" s="0" t="n">
        <v>10</v>
      </c>
      <c r="E491" s="0" t="n">
        <v>49</v>
      </c>
      <c r="F491" s="0" t="n">
        <v>5</v>
      </c>
      <c r="G491" s="0" t="n">
        <v>70</v>
      </c>
      <c r="H491" s="0" t="n">
        <v>3</v>
      </c>
      <c r="I491" s="0" t="n">
        <v>15</v>
      </c>
    </row>
    <row collapsed="false" customFormat="false" customHeight="true" hidden="false" ht="12.1" outlineLevel="0" r="492">
      <c r="A492" s="0" t="n">
        <v>491</v>
      </c>
      <c r="B492" s="0" t="s">
        <v>178</v>
      </c>
      <c r="C492" s="0" t="n">
        <v>103</v>
      </c>
      <c r="D492" s="0" t="n">
        <v>1</v>
      </c>
      <c r="E492" s="0" t="n">
        <v>50</v>
      </c>
      <c r="F492" s="0" t="n">
        <v>5</v>
      </c>
      <c r="G492" s="0" t="n">
        <v>103</v>
      </c>
      <c r="H492" s="0" t="n">
        <v>1</v>
      </c>
      <c r="I492" s="0" t="n">
        <v>13</v>
      </c>
    </row>
    <row collapsed="false" customFormat="false" customHeight="true" hidden="false" ht="12.1" outlineLevel="0" r="493">
      <c r="A493" s="0" t="n">
        <v>492</v>
      </c>
      <c r="B493" s="0" t="s">
        <v>77</v>
      </c>
      <c r="C493" s="0" t="n">
        <v>50</v>
      </c>
      <c r="D493" s="0" t="n">
        <v>2</v>
      </c>
      <c r="E493" s="0" t="n">
        <v>50</v>
      </c>
      <c r="F493" s="0" t="n">
        <v>5</v>
      </c>
      <c r="G493" s="0" t="n">
        <v>50</v>
      </c>
      <c r="H493" s="0" t="n">
        <v>1</v>
      </c>
      <c r="I493" s="0" t="n">
        <v>13</v>
      </c>
    </row>
    <row collapsed="false" customFormat="false" customHeight="true" hidden="false" ht="12.1" outlineLevel="0" r="494">
      <c r="A494" s="0" t="n">
        <v>493</v>
      </c>
      <c r="B494" s="0" t="s">
        <v>88</v>
      </c>
      <c r="C494" s="0" t="n">
        <v>99</v>
      </c>
      <c r="D494" s="0" t="n">
        <v>3</v>
      </c>
      <c r="E494" s="0" t="n">
        <v>50</v>
      </c>
      <c r="F494" s="0" t="n">
        <v>5</v>
      </c>
      <c r="G494" s="0" t="n">
        <v>99</v>
      </c>
      <c r="H494" s="0" t="n">
        <v>1</v>
      </c>
      <c r="I494" s="0" t="n">
        <v>13</v>
      </c>
    </row>
    <row collapsed="false" customFormat="false" customHeight="true" hidden="false" ht="12.1" outlineLevel="0" r="495">
      <c r="A495" s="0" t="n">
        <v>494</v>
      </c>
      <c r="B495" s="0" t="s">
        <v>124</v>
      </c>
      <c r="C495" s="0" t="n">
        <v>84</v>
      </c>
      <c r="D495" s="0" t="n">
        <v>4</v>
      </c>
      <c r="E495" s="0" t="n">
        <v>50</v>
      </c>
      <c r="F495" s="0" t="n">
        <v>5</v>
      </c>
      <c r="G495" s="0" t="n">
        <v>84</v>
      </c>
      <c r="H495" s="0" t="n">
        <v>2</v>
      </c>
      <c r="I495" s="0" t="n">
        <v>14</v>
      </c>
    </row>
    <row collapsed="false" customFormat="false" customHeight="true" hidden="false" ht="12.1" outlineLevel="0" r="496">
      <c r="A496" s="0" t="n">
        <v>495</v>
      </c>
      <c r="B496" s="0" t="s">
        <v>79</v>
      </c>
      <c r="C496" s="0" t="n">
        <v>77</v>
      </c>
      <c r="D496" s="0" t="n">
        <v>5</v>
      </c>
      <c r="E496" s="0" t="n">
        <v>50</v>
      </c>
      <c r="F496" s="0" t="n">
        <v>5</v>
      </c>
      <c r="G496" s="0" t="n">
        <v>77</v>
      </c>
      <c r="H496" s="0" t="n">
        <v>2</v>
      </c>
      <c r="I496" s="0" t="n">
        <v>14</v>
      </c>
    </row>
    <row collapsed="false" customFormat="false" customHeight="true" hidden="false" ht="12.1" outlineLevel="0" r="497">
      <c r="A497" s="0" t="n">
        <v>496</v>
      </c>
      <c r="B497" s="0" t="s">
        <v>84</v>
      </c>
      <c r="C497" s="0" t="n">
        <v>110</v>
      </c>
      <c r="D497" s="0" t="n">
        <v>6</v>
      </c>
      <c r="E497" s="0" t="n">
        <v>50</v>
      </c>
      <c r="F497" s="0" t="n">
        <v>5</v>
      </c>
      <c r="G497" s="0" t="n">
        <v>110</v>
      </c>
      <c r="H497" s="0" t="n">
        <v>2</v>
      </c>
      <c r="I497" s="0" t="n">
        <v>14</v>
      </c>
    </row>
    <row collapsed="false" customFormat="false" customHeight="true" hidden="false" ht="12.1" outlineLevel="0" r="498">
      <c r="A498" s="0" t="n">
        <v>497</v>
      </c>
      <c r="B498" s="0" t="s">
        <v>95</v>
      </c>
      <c r="C498" s="0" t="n">
        <v>27</v>
      </c>
      <c r="D498" s="0" t="n">
        <v>7</v>
      </c>
      <c r="E498" s="0" t="n">
        <v>50</v>
      </c>
      <c r="F498" s="0" t="n">
        <v>5</v>
      </c>
      <c r="G498" s="0" t="n">
        <v>27</v>
      </c>
      <c r="H498" s="0" t="n">
        <v>2</v>
      </c>
      <c r="I498" s="0" t="n">
        <v>14</v>
      </c>
    </row>
    <row collapsed="false" customFormat="false" customHeight="true" hidden="false" ht="12.1" outlineLevel="0" r="499">
      <c r="A499" s="0" t="n">
        <v>498</v>
      </c>
      <c r="B499" s="0" t="s">
        <v>76</v>
      </c>
      <c r="C499" s="0" t="n">
        <v>17</v>
      </c>
      <c r="D499" s="0" t="n">
        <v>8</v>
      </c>
      <c r="E499" s="0" t="n">
        <v>50</v>
      </c>
      <c r="F499" s="0" t="n">
        <v>5</v>
      </c>
      <c r="G499" s="0" t="n">
        <v>17</v>
      </c>
      <c r="H499" s="0" t="n">
        <v>3</v>
      </c>
      <c r="I499" s="0" t="n">
        <v>15</v>
      </c>
    </row>
    <row collapsed="false" customFormat="false" customHeight="true" hidden="false" ht="12.1" outlineLevel="0" r="500">
      <c r="A500" s="0" t="n">
        <v>499</v>
      </c>
      <c r="B500" s="0" t="s">
        <v>98</v>
      </c>
      <c r="C500" s="0" t="n">
        <v>9</v>
      </c>
      <c r="D500" s="0" t="n">
        <v>9</v>
      </c>
      <c r="E500" s="0" t="n">
        <v>50</v>
      </c>
      <c r="F500" s="0" t="n">
        <v>5</v>
      </c>
      <c r="G500" s="0" t="n">
        <v>9</v>
      </c>
      <c r="H500" s="0" t="n">
        <v>3</v>
      </c>
      <c r="I500" s="0" t="n">
        <v>15</v>
      </c>
    </row>
    <row collapsed="false" customFormat="false" customHeight="true" hidden="false" ht="12.1" outlineLevel="0" r="501">
      <c r="A501" s="0" t="n">
        <v>500</v>
      </c>
      <c r="B501" s="0" t="s">
        <v>111</v>
      </c>
      <c r="C501" s="0" t="n">
        <v>47</v>
      </c>
      <c r="D501" s="0" t="n">
        <v>10</v>
      </c>
      <c r="E501" s="0" t="n">
        <v>50</v>
      </c>
      <c r="F501" s="0" t="n">
        <v>5</v>
      </c>
      <c r="G501" s="0" t="n">
        <v>47</v>
      </c>
      <c r="H501" s="0" t="n">
        <v>3</v>
      </c>
      <c r="I501" s="0" t="n">
        <v>15</v>
      </c>
    </row>
    <row collapsed="false" customFormat="false" customHeight="true" hidden="false" ht="12.1" outlineLevel="0" r="502">
      <c r="A502" s="0" t="n">
        <v>501</v>
      </c>
      <c r="B502" s="0" t="s">
        <v>90</v>
      </c>
      <c r="C502" s="0" t="n">
        <v>33</v>
      </c>
      <c r="D502" s="0" t="n">
        <v>1</v>
      </c>
      <c r="E502" s="0" t="n">
        <v>51</v>
      </c>
      <c r="F502" s="0" t="n">
        <v>5</v>
      </c>
      <c r="G502" s="0" t="n">
        <v>33</v>
      </c>
      <c r="H502" s="0" t="n">
        <v>1</v>
      </c>
      <c r="I502" s="0" t="n">
        <v>13</v>
      </c>
    </row>
    <row collapsed="false" customFormat="false" customHeight="true" hidden="false" ht="12.1" outlineLevel="0" r="503">
      <c r="A503" s="0" t="n">
        <v>502</v>
      </c>
      <c r="B503" s="0" t="s">
        <v>140</v>
      </c>
      <c r="C503" s="0" t="n">
        <v>45</v>
      </c>
      <c r="D503" s="0" t="n">
        <v>2</v>
      </c>
      <c r="E503" s="0" t="n">
        <v>51</v>
      </c>
      <c r="F503" s="0" t="n">
        <v>5</v>
      </c>
      <c r="G503" s="0" t="n">
        <v>45</v>
      </c>
      <c r="H503" s="0" t="n">
        <v>1</v>
      </c>
      <c r="I503" s="0" t="n">
        <v>13</v>
      </c>
    </row>
    <row collapsed="false" customFormat="false" customHeight="true" hidden="false" ht="12.1" outlineLevel="0" r="504">
      <c r="A504" s="0" t="n">
        <v>503</v>
      </c>
      <c r="B504" s="0" t="s">
        <v>130</v>
      </c>
      <c r="C504" s="0" t="n">
        <v>32</v>
      </c>
      <c r="D504" s="0" t="n">
        <v>3</v>
      </c>
      <c r="E504" s="0" t="n">
        <v>51</v>
      </c>
      <c r="F504" s="0" t="n">
        <v>5</v>
      </c>
      <c r="G504" s="0" t="n">
        <v>32</v>
      </c>
      <c r="H504" s="0" t="n">
        <v>1</v>
      </c>
      <c r="I504" s="0" t="n">
        <v>13</v>
      </c>
    </row>
    <row collapsed="false" customFormat="false" customHeight="true" hidden="false" ht="12.1" outlineLevel="0" r="505">
      <c r="A505" s="0" t="n">
        <v>504</v>
      </c>
      <c r="B505" s="0" t="s">
        <v>171</v>
      </c>
      <c r="C505" s="0" t="n">
        <v>43</v>
      </c>
      <c r="D505" s="0" t="n">
        <v>4</v>
      </c>
      <c r="E505" s="0" t="n">
        <v>51</v>
      </c>
      <c r="F505" s="0" t="n">
        <v>5</v>
      </c>
      <c r="G505" s="0" t="n">
        <v>43</v>
      </c>
      <c r="H505" s="0" t="n">
        <v>2</v>
      </c>
      <c r="I505" s="0" t="n">
        <v>14</v>
      </c>
    </row>
    <row collapsed="false" customFormat="false" customHeight="true" hidden="false" ht="12.1" outlineLevel="0" r="506">
      <c r="A506" s="0" t="n">
        <v>505</v>
      </c>
      <c r="B506" s="0" t="s">
        <v>91</v>
      </c>
      <c r="C506" s="0" t="n">
        <v>36</v>
      </c>
      <c r="D506" s="0" t="n">
        <v>5</v>
      </c>
      <c r="E506" s="0" t="n">
        <v>51</v>
      </c>
      <c r="F506" s="0" t="n">
        <v>5</v>
      </c>
      <c r="G506" s="0" t="n">
        <v>36</v>
      </c>
      <c r="H506" s="0" t="n">
        <v>2</v>
      </c>
      <c r="I506" s="0" t="n">
        <v>14</v>
      </c>
    </row>
    <row collapsed="false" customFormat="false" customHeight="true" hidden="false" ht="12.1" outlineLevel="0" r="507">
      <c r="A507" s="0" t="n">
        <v>506</v>
      </c>
      <c r="B507" s="0" t="s">
        <v>164</v>
      </c>
      <c r="C507" s="0" t="n">
        <v>48</v>
      </c>
      <c r="D507" s="0" t="n">
        <v>6</v>
      </c>
      <c r="E507" s="0" t="n">
        <v>51</v>
      </c>
      <c r="F507" s="0" t="n">
        <v>5</v>
      </c>
      <c r="G507" s="0" t="n">
        <v>48</v>
      </c>
      <c r="H507" s="0" t="n">
        <v>2</v>
      </c>
      <c r="I507" s="0" t="n">
        <v>14</v>
      </c>
    </row>
    <row collapsed="false" customFormat="false" customHeight="true" hidden="false" ht="12.1" outlineLevel="0" r="508">
      <c r="A508" s="0" t="n">
        <v>507</v>
      </c>
      <c r="B508" s="0" t="s">
        <v>82</v>
      </c>
      <c r="C508" s="0" t="n">
        <v>13</v>
      </c>
      <c r="D508" s="0" t="n">
        <v>7</v>
      </c>
      <c r="E508" s="0" t="n">
        <v>51</v>
      </c>
      <c r="F508" s="0" t="n">
        <v>5</v>
      </c>
      <c r="G508" s="0" t="n">
        <v>13</v>
      </c>
      <c r="H508" s="0" t="n">
        <v>2</v>
      </c>
      <c r="I508" s="0" t="n">
        <v>14</v>
      </c>
    </row>
    <row collapsed="false" customFormat="false" customHeight="true" hidden="false" ht="12.1" outlineLevel="0" r="509">
      <c r="A509" s="0" t="n">
        <v>508</v>
      </c>
      <c r="B509" s="0" t="s">
        <v>75</v>
      </c>
      <c r="C509" s="0" t="n">
        <v>22</v>
      </c>
      <c r="D509" s="0" t="n">
        <v>8</v>
      </c>
      <c r="E509" s="0" t="n">
        <v>51</v>
      </c>
      <c r="F509" s="0" t="n">
        <v>5</v>
      </c>
      <c r="G509" s="0" t="n">
        <v>22</v>
      </c>
      <c r="H509" s="0" t="n">
        <v>3</v>
      </c>
      <c r="I509" s="0" t="n">
        <v>15</v>
      </c>
    </row>
    <row collapsed="false" customFormat="false" customHeight="true" hidden="false" ht="12.1" outlineLevel="0" r="510">
      <c r="A510" s="0" t="n">
        <v>509</v>
      </c>
      <c r="B510" s="0" t="s">
        <v>167</v>
      </c>
      <c r="C510" s="0" t="n">
        <v>28</v>
      </c>
      <c r="D510" s="0" t="n">
        <v>9</v>
      </c>
      <c r="E510" s="0" t="n">
        <v>51</v>
      </c>
      <c r="F510" s="0" t="n">
        <v>5</v>
      </c>
      <c r="G510" s="0" t="n">
        <v>28</v>
      </c>
      <c r="H510" s="0" t="n">
        <v>3</v>
      </c>
      <c r="I510" s="0" t="n">
        <v>15</v>
      </c>
    </row>
    <row collapsed="false" customFormat="false" customHeight="true" hidden="false" ht="12.1" outlineLevel="0" r="511">
      <c r="A511" s="0" t="n">
        <v>510</v>
      </c>
      <c r="B511" s="0" t="s">
        <v>74</v>
      </c>
      <c r="C511" s="0" t="n">
        <v>105</v>
      </c>
      <c r="D511" s="0" t="n">
        <v>10</v>
      </c>
      <c r="E511" s="0" t="n">
        <v>51</v>
      </c>
      <c r="F511" s="0" t="n">
        <v>5</v>
      </c>
      <c r="G511" s="0" t="n">
        <v>105</v>
      </c>
      <c r="H511" s="0" t="n">
        <v>3</v>
      </c>
      <c r="I511" s="0" t="n">
        <v>15</v>
      </c>
    </row>
    <row collapsed="false" customFormat="false" customHeight="true" hidden="false" ht="12.1" outlineLevel="0" r="512">
      <c r="A512" s="0" t="n">
        <v>511</v>
      </c>
      <c r="B512" s="0" t="s">
        <v>138</v>
      </c>
      <c r="C512" s="0" t="n">
        <v>31</v>
      </c>
      <c r="D512" s="0" t="n">
        <v>1</v>
      </c>
      <c r="E512" s="0" t="n">
        <v>52</v>
      </c>
      <c r="F512" s="0" t="n">
        <v>5</v>
      </c>
      <c r="G512" s="0" t="n">
        <v>31</v>
      </c>
      <c r="H512" s="0" t="n">
        <v>1</v>
      </c>
      <c r="I512" s="0" t="n">
        <v>13</v>
      </c>
    </row>
    <row collapsed="false" customFormat="false" customHeight="true" hidden="false" ht="12.1" outlineLevel="0" r="513">
      <c r="A513" s="0" t="n">
        <v>512</v>
      </c>
      <c r="B513" s="0" t="s">
        <v>157</v>
      </c>
      <c r="C513" s="0" t="n">
        <v>60</v>
      </c>
      <c r="D513" s="0" t="n">
        <v>2</v>
      </c>
      <c r="E513" s="0" t="n">
        <v>52</v>
      </c>
      <c r="F513" s="0" t="n">
        <v>5</v>
      </c>
      <c r="G513" s="0" t="n">
        <v>60</v>
      </c>
      <c r="H513" s="0" t="n">
        <v>1</v>
      </c>
      <c r="I513" s="0" t="n">
        <v>13</v>
      </c>
    </row>
    <row collapsed="false" customFormat="false" customHeight="true" hidden="false" ht="12.1" outlineLevel="0" r="514">
      <c r="A514" s="0" t="n">
        <v>513</v>
      </c>
      <c r="B514" s="0" t="s">
        <v>116</v>
      </c>
      <c r="C514" s="0" t="n">
        <v>81</v>
      </c>
      <c r="D514" s="0" t="n">
        <v>3</v>
      </c>
      <c r="E514" s="0" t="n">
        <v>52</v>
      </c>
      <c r="F514" s="0" t="n">
        <v>5</v>
      </c>
      <c r="G514" s="0" t="n">
        <v>81</v>
      </c>
      <c r="H514" s="0" t="n">
        <v>1</v>
      </c>
      <c r="I514" s="0" t="n">
        <v>13</v>
      </c>
    </row>
    <row collapsed="false" customFormat="false" customHeight="true" hidden="false" ht="12.1" outlineLevel="0" r="515">
      <c r="A515" s="0" t="n">
        <v>514</v>
      </c>
      <c r="B515" s="0" t="s">
        <v>87</v>
      </c>
      <c r="C515" s="0" t="n">
        <v>109</v>
      </c>
      <c r="D515" s="0" t="n">
        <v>4</v>
      </c>
      <c r="E515" s="0" t="n">
        <v>52</v>
      </c>
      <c r="F515" s="0" t="n">
        <v>5</v>
      </c>
      <c r="G515" s="0" t="n">
        <v>109</v>
      </c>
      <c r="H515" s="0" t="n">
        <v>2</v>
      </c>
      <c r="I515" s="0" t="n">
        <v>14</v>
      </c>
    </row>
    <row collapsed="false" customFormat="false" customHeight="true" hidden="false" ht="12.1" outlineLevel="0" r="516">
      <c r="A516" s="0" t="n">
        <v>515</v>
      </c>
      <c r="B516" s="0" t="s">
        <v>84</v>
      </c>
      <c r="C516" s="0" t="n">
        <v>110</v>
      </c>
      <c r="D516" s="0" t="n">
        <v>5</v>
      </c>
      <c r="E516" s="0" t="n">
        <v>52</v>
      </c>
      <c r="F516" s="0" t="n">
        <v>5</v>
      </c>
      <c r="G516" s="0" t="n">
        <v>110</v>
      </c>
      <c r="H516" s="0" t="n">
        <v>2</v>
      </c>
      <c r="I516" s="0" t="n">
        <v>14</v>
      </c>
    </row>
    <row collapsed="false" customFormat="false" customHeight="true" hidden="false" ht="12.1" outlineLevel="0" r="517">
      <c r="A517" s="0" t="n">
        <v>516</v>
      </c>
      <c r="B517" s="0" t="s">
        <v>112</v>
      </c>
      <c r="C517" s="0" t="n">
        <v>23</v>
      </c>
      <c r="D517" s="0" t="n">
        <v>6</v>
      </c>
      <c r="E517" s="0" t="n">
        <v>52</v>
      </c>
      <c r="F517" s="0" t="n">
        <v>5</v>
      </c>
      <c r="G517" s="0" t="n">
        <v>23</v>
      </c>
      <c r="H517" s="0" t="n">
        <v>2</v>
      </c>
      <c r="I517" s="0" t="n">
        <v>14</v>
      </c>
    </row>
    <row collapsed="false" customFormat="false" customHeight="true" hidden="false" ht="12.1" outlineLevel="0" r="518">
      <c r="A518" s="0" t="n">
        <v>517</v>
      </c>
      <c r="B518" s="0" t="s">
        <v>118</v>
      </c>
      <c r="C518" s="0" t="n">
        <v>40</v>
      </c>
      <c r="D518" s="0" t="n">
        <v>7</v>
      </c>
      <c r="E518" s="0" t="n">
        <v>52</v>
      </c>
      <c r="F518" s="0" t="n">
        <v>5</v>
      </c>
      <c r="G518" s="0" t="n">
        <v>40</v>
      </c>
      <c r="H518" s="0" t="n">
        <v>2</v>
      </c>
      <c r="I518" s="0" t="n">
        <v>14</v>
      </c>
    </row>
    <row collapsed="false" customFormat="false" customHeight="true" hidden="false" ht="12.1" outlineLevel="0" r="519">
      <c r="A519" s="0" t="n">
        <v>518</v>
      </c>
      <c r="B519" s="0" t="s">
        <v>100</v>
      </c>
      <c r="C519" s="0" t="n">
        <v>75</v>
      </c>
      <c r="D519" s="0" t="n">
        <v>8</v>
      </c>
      <c r="E519" s="0" t="n">
        <v>52</v>
      </c>
      <c r="F519" s="0" t="n">
        <v>5</v>
      </c>
      <c r="G519" s="0" t="n">
        <v>75</v>
      </c>
      <c r="H519" s="0" t="n">
        <v>3</v>
      </c>
      <c r="I519" s="0" t="n">
        <v>15</v>
      </c>
    </row>
    <row collapsed="false" customFormat="false" customHeight="true" hidden="false" ht="12.1" outlineLevel="0" r="520">
      <c r="A520" s="0" t="n">
        <v>519</v>
      </c>
      <c r="B520" s="0" t="s">
        <v>105</v>
      </c>
      <c r="C520" s="0" t="n">
        <v>38</v>
      </c>
      <c r="D520" s="0" t="n">
        <v>9</v>
      </c>
      <c r="E520" s="0" t="n">
        <v>52</v>
      </c>
      <c r="F520" s="0" t="n">
        <v>5</v>
      </c>
      <c r="G520" s="0" t="n">
        <v>38</v>
      </c>
      <c r="H520" s="0" t="n">
        <v>3</v>
      </c>
      <c r="I520" s="0" t="n">
        <v>15</v>
      </c>
    </row>
    <row collapsed="false" customFormat="false" customHeight="true" hidden="false" ht="12.1" outlineLevel="0" r="521">
      <c r="A521" s="0" t="n">
        <v>520</v>
      </c>
      <c r="B521" s="0" t="s">
        <v>129</v>
      </c>
      <c r="C521" s="0" t="n">
        <v>76</v>
      </c>
      <c r="D521" s="0" t="n">
        <v>10</v>
      </c>
      <c r="E521" s="0" t="n">
        <v>52</v>
      </c>
      <c r="F521" s="0" t="n">
        <v>5</v>
      </c>
      <c r="G521" s="0" t="n">
        <v>76</v>
      </c>
      <c r="H521" s="0" t="n">
        <v>3</v>
      </c>
      <c r="I521" s="0" t="n">
        <v>15</v>
      </c>
    </row>
    <row collapsed="false" customFormat="false" customHeight="true" hidden="false" ht="12.1" outlineLevel="0" r="522">
      <c r="A522" s="0" t="n">
        <v>521</v>
      </c>
      <c r="B522" s="0" t="s">
        <v>160</v>
      </c>
      <c r="C522" s="0" t="n">
        <v>65</v>
      </c>
      <c r="D522" s="0" t="n">
        <v>1</v>
      </c>
      <c r="E522" s="0" t="n">
        <v>53</v>
      </c>
      <c r="F522" s="0" t="n">
        <v>5</v>
      </c>
      <c r="G522" s="0" t="n">
        <v>65</v>
      </c>
      <c r="H522" s="0" t="n">
        <v>1</v>
      </c>
      <c r="I522" s="0" t="n">
        <v>13</v>
      </c>
    </row>
    <row collapsed="false" customFormat="false" customHeight="true" hidden="false" ht="12.1" outlineLevel="0" r="523">
      <c r="A523" s="0" t="n">
        <v>522</v>
      </c>
      <c r="B523" s="0" t="s">
        <v>128</v>
      </c>
      <c r="C523" s="0" t="n">
        <v>24</v>
      </c>
      <c r="D523" s="0" t="n">
        <v>2</v>
      </c>
      <c r="E523" s="0" t="n">
        <v>53</v>
      </c>
      <c r="F523" s="0" t="n">
        <v>5</v>
      </c>
      <c r="G523" s="0" t="n">
        <v>24</v>
      </c>
      <c r="H523" s="0" t="n">
        <v>1</v>
      </c>
      <c r="I523" s="0" t="n">
        <v>13</v>
      </c>
    </row>
    <row collapsed="false" customFormat="false" customHeight="true" hidden="false" ht="12.1" outlineLevel="0" r="524">
      <c r="A524" s="0" t="n">
        <v>523</v>
      </c>
      <c r="B524" s="0" t="s">
        <v>78</v>
      </c>
      <c r="C524" s="0" t="n">
        <v>95</v>
      </c>
      <c r="D524" s="0" t="n">
        <v>3</v>
      </c>
      <c r="E524" s="0" t="n">
        <v>53</v>
      </c>
      <c r="F524" s="0" t="n">
        <v>5</v>
      </c>
      <c r="G524" s="0" t="n">
        <v>95</v>
      </c>
      <c r="H524" s="0" t="n">
        <v>1</v>
      </c>
      <c r="I524" s="0" t="n">
        <v>13</v>
      </c>
    </row>
    <row collapsed="false" customFormat="false" customHeight="true" hidden="false" ht="12.1" outlineLevel="0" r="525">
      <c r="A525" s="0" t="n">
        <v>524</v>
      </c>
      <c r="B525" s="0" t="s">
        <v>125</v>
      </c>
      <c r="C525" s="0" t="n">
        <v>2</v>
      </c>
      <c r="D525" s="0" t="n">
        <v>4</v>
      </c>
      <c r="E525" s="0" t="n">
        <v>53</v>
      </c>
      <c r="F525" s="0" t="n">
        <v>5</v>
      </c>
      <c r="G525" s="0" t="n">
        <v>2</v>
      </c>
      <c r="H525" s="0" t="n">
        <v>2</v>
      </c>
      <c r="I525" s="0" t="n">
        <v>14</v>
      </c>
    </row>
    <row collapsed="false" customFormat="false" customHeight="true" hidden="false" ht="12.1" outlineLevel="0" r="526">
      <c r="A526" s="0" t="n">
        <v>525</v>
      </c>
      <c r="B526" s="0" t="s">
        <v>169</v>
      </c>
      <c r="C526" s="0" t="n">
        <v>68</v>
      </c>
      <c r="D526" s="0" t="n">
        <v>5</v>
      </c>
      <c r="E526" s="0" t="n">
        <v>53</v>
      </c>
      <c r="F526" s="0" t="n">
        <v>5</v>
      </c>
      <c r="G526" s="0" t="n">
        <v>68</v>
      </c>
      <c r="H526" s="0" t="n">
        <v>2</v>
      </c>
      <c r="I526" s="0" t="n">
        <v>14</v>
      </c>
    </row>
    <row collapsed="false" customFormat="false" customHeight="true" hidden="false" ht="12.1" outlineLevel="0" r="527">
      <c r="A527" s="0" t="n">
        <v>526</v>
      </c>
      <c r="B527" s="0" t="s">
        <v>117</v>
      </c>
      <c r="C527" s="0" t="n">
        <v>72</v>
      </c>
      <c r="D527" s="0" t="n">
        <v>6</v>
      </c>
      <c r="E527" s="0" t="n">
        <v>53</v>
      </c>
      <c r="F527" s="0" t="n">
        <v>5</v>
      </c>
      <c r="G527" s="0" t="n">
        <v>72</v>
      </c>
      <c r="H527" s="0" t="n">
        <v>2</v>
      </c>
      <c r="I527" s="0" t="n">
        <v>14</v>
      </c>
    </row>
    <row collapsed="false" customFormat="false" customHeight="true" hidden="false" ht="12.1" outlineLevel="0" r="528">
      <c r="A528" s="0" t="n">
        <v>527</v>
      </c>
      <c r="B528" s="0" t="s">
        <v>155</v>
      </c>
      <c r="C528" s="0" t="n">
        <v>63</v>
      </c>
      <c r="D528" s="0" t="n">
        <v>7</v>
      </c>
      <c r="E528" s="0" t="n">
        <v>53</v>
      </c>
      <c r="F528" s="0" t="n">
        <v>5</v>
      </c>
      <c r="G528" s="0" t="n">
        <v>63</v>
      </c>
      <c r="H528" s="0" t="n">
        <v>2</v>
      </c>
      <c r="I528" s="0" t="n">
        <v>14</v>
      </c>
    </row>
    <row collapsed="false" customFormat="false" customHeight="true" hidden="false" ht="12.1" outlineLevel="0" r="529">
      <c r="A529" s="0" t="n">
        <v>528</v>
      </c>
      <c r="B529" s="0" t="s">
        <v>153</v>
      </c>
      <c r="C529" s="0" t="n">
        <v>79</v>
      </c>
      <c r="D529" s="0" t="n">
        <v>8</v>
      </c>
      <c r="E529" s="0" t="n">
        <v>53</v>
      </c>
      <c r="F529" s="0" t="n">
        <v>5</v>
      </c>
      <c r="G529" s="0" t="n">
        <v>79</v>
      </c>
      <c r="H529" s="0" t="n">
        <v>3</v>
      </c>
      <c r="I529" s="0" t="n">
        <v>15</v>
      </c>
    </row>
    <row collapsed="false" customFormat="false" customHeight="true" hidden="false" ht="12.1" outlineLevel="0" r="530">
      <c r="A530" s="0" t="n">
        <v>529</v>
      </c>
      <c r="B530" s="0" t="s">
        <v>84</v>
      </c>
      <c r="C530" s="0" t="n">
        <v>110</v>
      </c>
      <c r="D530" s="0" t="n">
        <v>9</v>
      </c>
      <c r="E530" s="0" t="n">
        <v>53</v>
      </c>
      <c r="F530" s="0" t="n">
        <v>5</v>
      </c>
      <c r="G530" s="0" t="n">
        <v>110</v>
      </c>
      <c r="H530" s="0" t="n">
        <v>3</v>
      </c>
      <c r="I530" s="0" t="n">
        <v>15</v>
      </c>
    </row>
    <row collapsed="false" customFormat="false" customHeight="true" hidden="false" ht="12.1" outlineLevel="0" r="531">
      <c r="A531" s="0" t="n">
        <v>530</v>
      </c>
      <c r="B531" s="0" t="s">
        <v>83</v>
      </c>
      <c r="C531" s="0" t="n">
        <v>86</v>
      </c>
      <c r="D531" s="0" t="n">
        <v>10</v>
      </c>
      <c r="E531" s="0" t="n">
        <v>53</v>
      </c>
      <c r="F531" s="0" t="n">
        <v>5</v>
      </c>
      <c r="G531" s="0" t="n">
        <v>86</v>
      </c>
      <c r="H531" s="0" t="n">
        <v>3</v>
      </c>
      <c r="I531" s="0" t="n">
        <v>15</v>
      </c>
    </row>
    <row collapsed="false" customFormat="false" customHeight="true" hidden="false" ht="12.1" outlineLevel="0" r="532">
      <c r="A532" s="0" t="n">
        <v>531</v>
      </c>
      <c r="B532" s="0" t="s">
        <v>96</v>
      </c>
      <c r="C532" s="0" t="n">
        <v>3</v>
      </c>
      <c r="D532" s="0" t="n">
        <v>1</v>
      </c>
      <c r="E532" s="0" t="n">
        <v>54</v>
      </c>
      <c r="F532" s="0" t="n">
        <v>5</v>
      </c>
      <c r="G532" s="0" t="n">
        <v>3</v>
      </c>
      <c r="H532" s="0" t="n">
        <v>1</v>
      </c>
      <c r="I532" s="0" t="n">
        <v>13</v>
      </c>
    </row>
    <row collapsed="false" customFormat="false" customHeight="true" hidden="false" ht="12.1" outlineLevel="0" r="533">
      <c r="A533" s="0" t="n">
        <v>532</v>
      </c>
      <c r="B533" s="0" t="s">
        <v>115</v>
      </c>
      <c r="C533" s="0" t="n">
        <v>16</v>
      </c>
      <c r="D533" s="0" t="n">
        <v>2</v>
      </c>
      <c r="E533" s="0" t="n">
        <v>54</v>
      </c>
      <c r="F533" s="0" t="n">
        <v>5</v>
      </c>
      <c r="G533" s="0" t="n">
        <v>16</v>
      </c>
      <c r="H533" s="0" t="n">
        <v>1</v>
      </c>
      <c r="I533" s="0" t="n">
        <v>13</v>
      </c>
    </row>
    <row collapsed="false" customFormat="false" customHeight="true" hidden="false" ht="12.1" outlineLevel="0" r="534">
      <c r="A534" s="0" t="n">
        <v>533</v>
      </c>
      <c r="B534" s="0" t="s">
        <v>84</v>
      </c>
      <c r="C534" s="0" t="n">
        <v>110</v>
      </c>
      <c r="D534" s="0" t="n">
        <v>3</v>
      </c>
      <c r="E534" s="0" t="n">
        <v>54</v>
      </c>
      <c r="F534" s="0" t="n">
        <v>5</v>
      </c>
      <c r="G534" s="0" t="n">
        <v>110</v>
      </c>
      <c r="H534" s="0" t="n">
        <v>1</v>
      </c>
      <c r="I534" s="0" t="n">
        <v>13</v>
      </c>
    </row>
    <row collapsed="false" customFormat="false" customHeight="true" hidden="false" ht="12.1" outlineLevel="0" r="535">
      <c r="A535" s="0" t="n">
        <v>534</v>
      </c>
      <c r="B535" s="0" t="s">
        <v>89</v>
      </c>
      <c r="C535" s="0" t="n">
        <v>52</v>
      </c>
      <c r="D535" s="0" t="n">
        <v>4</v>
      </c>
      <c r="E535" s="0" t="n">
        <v>54</v>
      </c>
      <c r="F535" s="0" t="n">
        <v>5</v>
      </c>
      <c r="G535" s="0" t="n">
        <v>52</v>
      </c>
      <c r="H535" s="0" t="n">
        <v>2</v>
      </c>
      <c r="I535" s="0" t="n">
        <v>14</v>
      </c>
    </row>
    <row collapsed="false" customFormat="false" customHeight="true" hidden="false" ht="12.1" outlineLevel="0" r="536">
      <c r="A536" s="0" t="n">
        <v>535</v>
      </c>
      <c r="B536" s="0" t="s">
        <v>131</v>
      </c>
      <c r="C536" s="0" t="n">
        <v>89</v>
      </c>
      <c r="D536" s="0" t="n">
        <v>5</v>
      </c>
      <c r="E536" s="0" t="n">
        <v>54</v>
      </c>
      <c r="F536" s="0" t="n">
        <v>5</v>
      </c>
      <c r="G536" s="0" t="n">
        <v>89</v>
      </c>
      <c r="H536" s="0" t="n">
        <v>2</v>
      </c>
      <c r="I536" s="0" t="n">
        <v>14</v>
      </c>
    </row>
    <row collapsed="false" customFormat="false" customHeight="true" hidden="false" ht="12.1" outlineLevel="0" r="537">
      <c r="A537" s="0" t="n">
        <v>536</v>
      </c>
      <c r="B537" s="0" t="s">
        <v>119</v>
      </c>
      <c r="C537" s="0" t="n">
        <v>94</v>
      </c>
      <c r="D537" s="0" t="n">
        <v>6</v>
      </c>
      <c r="E537" s="0" t="n">
        <v>54</v>
      </c>
      <c r="F537" s="0" t="n">
        <v>5</v>
      </c>
      <c r="G537" s="0" t="n">
        <v>94</v>
      </c>
      <c r="H537" s="0" t="n">
        <v>2</v>
      </c>
      <c r="I537" s="0" t="n">
        <v>14</v>
      </c>
    </row>
    <row collapsed="false" customFormat="false" customHeight="true" hidden="false" ht="12.1" outlineLevel="0" r="538">
      <c r="A538" s="0" t="n">
        <v>537</v>
      </c>
      <c r="B538" s="0" t="s">
        <v>93</v>
      </c>
      <c r="C538" s="0" t="n">
        <v>82</v>
      </c>
      <c r="D538" s="0" t="n">
        <v>7</v>
      </c>
      <c r="E538" s="0" t="n">
        <v>54</v>
      </c>
      <c r="F538" s="0" t="n">
        <v>5</v>
      </c>
      <c r="G538" s="0" t="n">
        <v>82</v>
      </c>
      <c r="H538" s="0" t="n">
        <v>2</v>
      </c>
      <c r="I538" s="0" t="n">
        <v>14</v>
      </c>
    </row>
    <row collapsed="false" customFormat="false" customHeight="true" hidden="false" ht="12.1" outlineLevel="0" r="539">
      <c r="A539" s="0" t="n">
        <v>538</v>
      </c>
      <c r="B539" s="0" t="s">
        <v>113</v>
      </c>
      <c r="C539" s="0" t="n">
        <v>93</v>
      </c>
      <c r="D539" s="0" t="n">
        <v>8</v>
      </c>
      <c r="E539" s="0" t="n">
        <v>54</v>
      </c>
      <c r="F539" s="0" t="n">
        <v>5</v>
      </c>
      <c r="G539" s="0" t="n">
        <v>93</v>
      </c>
      <c r="H539" s="0" t="n">
        <v>3</v>
      </c>
      <c r="I539" s="0" t="n">
        <v>15</v>
      </c>
    </row>
    <row collapsed="false" customFormat="false" customHeight="true" hidden="false" ht="12.1" outlineLevel="0" r="540">
      <c r="A540" s="0" t="n">
        <v>539</v>
      </c>
      <c r="B540" s="0" t="s">
        <v>161</v>
      </c>
      <c r="C540" s="0" t="n">
        <v>57</v>
      </c>
      <c r="D540" s="0" t="n">
        <v>9</v>
      </c>
      <c r="E540" s="0" t="n">
        <v>54</v>
      </c>
      <c r="F540" s="0" t="n">
        <v>5</v>
      </c>
      <c r="G540" s="0" t="n">
        <v>57</v>
      </c>
      <c r="H540" s="0" t="n">
        <v>3</v>
      </c>
      <c r="I540" s="0" t="n">
        <v>15</v>
      </c>
    </row>
    <row collapsed="false" customFormat="false" customHeight="true" hidden="false" ht="12.1" outlineLevel="0" r="541">
      <c r="A541" s="0" t="n">
        <v>540</v>
      </c>
      <c r="B541" s="0" t="s">
        <v>103</v>
      </c>
      <c r="C541" s="0" t="n">
        <v>80</v>
      </c>
      <c r="D541" s="0" t="n">
        <v>10</v>
      </c>
      <c r="E541" s="0" t="n">
        <v>54</v>
      </c>
      <c r="F541" s="0" t="n">
        <v>5</v>
      </c>
      <c r="G541" s="0" t="n">
        <v>80</v>
      </c>
      <c r="H541" s="0" t="n">
        <v>3</v>
      </c>
      <c r="I541" s="0" t="n">
        <v>15</v>
      </c>
    </row>
    <row collapsed="false" customFormat="false" customHeight="true" hidden="false" ht="12.1" outlineLevel="0" r="542">
      <c r="A542" s="0" t="n">
        <v>541</v>
      </c>
      <c r="B542" s="0" t="s">
        <v>134</v>
      </c>
      <c r="C542" s="0" t="n">
        <v>87</v>
      </c>
      <c r="D542" s="0" t="n">
        <v>1</v>
      </c>
      <c r="E542" s="0" t="n">
        <v>55</v>
      </c>
      <c r="F542" s="0" t="n">
        <v>5</v>
      </c>
      <c r="G542" s="0" t="n">
        <v>87</v>
      </c>
      <c r="H542" s="0" t="n">
        <v>1</v>
      </c>
      <c r="I542" s="0" t="n">
        <v>13</v>
      </c>
    </row>
    <row collapsed="false" customFormat="false" customHeight="true" hidden="false" ht="12.1" outlineLevel="0" r="543">
      <c r="A543" s="0" t="n">
        <v>542</v>
      </c>
      <c r="B543" s="0" t="s">
        <v>81</v>
      </c>
      <c r="C543" s="0" t="n">
        <v>20</v>
      </c>
      <c r="D543" s="0" t="n">
        <v>2</v>
      </c>
      <c r="E543" s="0" t="n">
        <v>55</v>
      </c>
      <c r="F543" s="0" t="n">
        <v>5</v>
      </c>
      <c r="G543" s="0" t="n">
        <v>20</v>
      </c>
      <c r="H543" s="0" t="n">
        <v>1</v>
      </c>
      <c r="I543" s="0" t="n">
        <v>13</v>
      </c>
    </row>
    <row collapsed="false" customFormat="false" customHeight="true" hidden="false" ht="12.1" outlineLevel="0" r="544">
      <c r="A544" s="0" t="n">
        <v>543</v>
      </c>
      <c r="B544" s="0" t="s">
        <v>163</v>
      </c>
      <c r="C544" s="0" t="n">
        <v>59</v>
      </c>
      <c r="D544" s="0" t="n">
        <v>3</v>
      </c>
      <c r="E544" s="0" t="n">
        <v>55</v>
      </c>
      <c r="F544" s="0" t="n">
        <v>5</v>
      </c>
      <c r="G544" s="0" t="n">
        <v>59</v>
      </c>
      <c r="H544" s="0" t="n">
        <v>1</v>
      </c>
      <c r="I544" s="0" t="n">
        <v>13</v>
      </c>
    </row>
    <row collapsed="false" customFormat="false" customHeight="true" hidden="false" ht="12.1" outlineLevel="0" r="545">
      <c r="A545" s="0" t="n">
        <v>544</v>
      </c>
      <c r="B545" s="0" t="s">
        <v>173</v>
      </c>
      <c r="C545" s="0" t="n">
        <v>83</v>
      </c>
      <c r="D545" s="0" t="n">
        <v>4</v>
      </c>
      <c r="E545" s="0" t="n">
        <v>55</v>
      </c>
      <c r="F545" s="0" t="n">
        <v>5</v>
      </c>
      <c r="G545" s="0" t="n">
        <v>83</v>
      </c>
      <c r="H545" s="0" t="n">
        <v>2</v>
      </c>
      <c r="I545" s="0" t="n">
        <v>14</v>
      </c>
    </row>
    <row collapsed="false" customFormat="false" customHeight="true" hidden="false" ht="12.1" outlineLevel="0" r="546">
      <c r="A546" s="0" t="n">
        <v>545</v>
      </c>
      <c r="B546" s="0" t="s">
        <v>148</v>
      </c>
      <c r="C546" s="0" t="n">
        <v>29</v>
      </c>
      <c r="D546" s="0" t="n">
        <v>5</v>
      </c>
      <c r="E546" s="0" t="n">
        <v>55</v>
      </c>
      <c r="F546" s="0" t="n">
        <v>5</v>
      </c>
      <c r="G546" s="0" t="n">
        <v>29</v>
      </c>
      <c r="H546" s="0" t="n">
        <v>2</v>
      </c>
      <c r="I546" s="0" t="n">
        <v>14</v>
      </c>
    </row>
    <row collapsed="false" customFormat="false" customHeight="true" hidden="false" ht="12.1" outlineLevel="0" r="547">
      <c r="A547" s="0" t="n">
        <v>546</v>
      </c>
      <c r="B547" s="0" t="s">
        <v>92</v>
      </c>
      <c r="C547" s="0" t="n">
        <v>34</v>
      </c>
      <c r="D547" s="0" t="n">
        <v>6</v>
      </c>
      <c r="E547" s="0" t="n">
        <v>55</v>
      </c>
      <c r="F547" s="0" t="n">
        <v>5</v>
      </c>
      <c r="G547" s="0" t="n">
        <v>34</v>
      </c>
      <c r="H547" s="0" t="n">
        <v>2</v>
      </c>
      <c r="I547" s="0" t="n">
        <v>14</v>
      </c>
    </row>
    <row collapsed="false" customFormat="false" customHeight="true" hidden="false" ht="12.1" outlineLevel="0" r="548">
      <c r="A548" s="0" t="n">
        <v>547</v>
      </c>
      <c r="B548" s="0" t="s">
        <v>156</v>
      </c>
      <c r="C548" s="0" t="n">
        <v>90</v>
      </c>
      <c r="D548" s="0" t="n">
        <v>7</v>
      </c>
      <c r="E548" s="0" t="n">
        <v>55</v>
      </c>
      <c r="F548" s="0" t="n">
        <v>5</v>
      </c>
      <c r="G548" s="0" t="n">
        <v>90</v>
      </c>
      <c r="H548" s="0" t="n">
        <v>2</v>
      </c>
      <c r="I548" s="0" t="n">
        <v>14</v>
      </c>
    </row>
    <row collapsed="false" customFormat="false" customHeight="true" hidden="false" ht="12.1" outlineLevel="0" r="549">
      <c r="A549" s="0" t="n">
        <v>548</v>
      </c>
      <c r="B549" s="0" t="s">
        <v>126</v>
      </c>
      <c r="C549" s="0" t="n">
        <v>5</v>
      </c>
      <c r="D549" s="0" t="n">
        <v>8</v>
      </c>
      <c r="E549" s="0" t="n">
        <v>55</v>
      </c>
      <c r="F549" s="0" t="n">
        <v>5</v>
      </c>
      <c r="G549" s="0" t="n">
        <v>5</v>
      </c>
      <c r="H549" s="0" t="n">
        <v>3</v>
      </c>
      <c r="I549" s="0" t="n">
        <v>15</v>
      </c>
    </row>
    <row collapsed="false" customFormat="false" customHeight="true" hidden="false" ht="12.1" outlineLevel="0" r="550">
      <c r="A550" s="0" t="n">
        <v>549</v>
      </c>
      <c r="B550" s="0" t="s">
        <v>123</v>
      </c>
      <c r="C550" s="0" t="n">
        <v>55</v>
      </c>
      <c r="D550" s="0" t="n">
        <v>9</v>
      </c>
      <c r="E550" s="0" t="n">
        <v>55</v>
      </c>
      <c r="F550" s="0" t="n">
        <v>5</v>
      </c>
      <c r="G550" s="0" t="n">
        <v>55</v>
      </c>
      <c r="H550" s="0" t="n">
        <v>3</v>
      </c>
      <c r="I550" s="0" t="n">
        <v>15</v>
      </c>
    </row>
    <row collapsed="false" customFormat="false" customHeight="true" hidden="false" ht="12.1" outlineLevel="0" r="551">
      <c r="A551" s="0" t="n">
        <v>550</v>
      </c>
      <c r="B551" s="0" t="s">
        <v>106</v>
      </c>
      <c r="C551" s="0" t="n">
        <v>15</v>
      </c>
      <c r="D551" s="0" t="n">
        <v>10</v>
      </c>
      <c r="E551" s="0" t="n">
        <v>55</v>
      </c>
      <c r="F551" s="0" t="n">
        <v>5</v>
      </c>
      <c r="G551" s="0" t="n">
        <v>15</v>
      </c>
      <c r="H551" s="0" t="n">
        <v>3</v>
      </c>
      <c r="I551" s="0" t="n">
        <v>15</v>
      </c>
    </row>
    <row collapsed="false" customFormat="false" customHeight="true" hidden="false" ht="12.1" outlineLevel="0" r="552">
      <c r="A552" s="0" t="n">
        <v>551</v>
      </c>
      <c r="B552" s="0" t="s">
        <v>172</v>
      </c>
      <c r="C552" s="0" t="n">
        <v>44</v>
      </c>
      <c r="D552" s="0" t="n">
        <v>1</v>
      </c>
      <c r="E552" s="0" t="n">
        <v>56</v>
      </c>
      <c r="F552" s="0" t="n">
        <v>5</v>
      </c>
      <c r="G552" s="0" t="n">
        <v>44</v>
      </c>
      <c r="H552" s="0" t="n">
        <v>1</v>
      </c>
      <c r="I552" s="0" t="n">
        <v>13</v>
      </c>
    </row>
    <row collapsed="false" customFormat="false" customHeight="true" hidden="false" ht="12.1" outlineLevel="0" r="553">
      <c r="A553" s="0" t="n">
        <v>552</v>
      </c>
      <c r="B553" s="0" t="s">
        <v>143</v>
      </c>
      <c r="C553" s="0" t="n">
        <v>42</v>
      </c>
      <c r="D553" s="0" t="n">
        <v>2</v>
      </c>
      <c r="E553" s="0" t="n">
        <v>56</v>
      </c>
      <c r="F553" s="0" t="n">
        <v>5</v>
      </c>
      <c r="G553" s="0" t="n">
        <v>42</v>
      </c>
      <c r="H553" s="0" t="n">
        <v>1</v>
      </c>
      <c r="I553" s="0" t="n">
        <v>13</v>
      </c>
    </row>
    <row collapsed="false" customFormat="false" customHeight="true" hidden="false" ht="12.1" outlineLevel="0" r="554">
      <c r="A554" s="0" t="n">
        <v>553</v>
      </c>
      <c r="B554" s="0" t="s">
        <v>144</v>
      </c>
      <c r="C554" s="0" t="n">
        <v>58</v>
      </c>
      <c r="D554" s="0" t="n">
        <v>3</v>
      </c>
      <c r="E554" s="0" t="n">
        <v>56</v>
      </c>
      <c r="F554" s="0" t="n">
        <v>5</v>
      </c>
      <c r="G554" s="0" t="n">
        <v>58</v>
      </c>
      <c r="H554" s="0" t="n">
        <v>1</v>
      </c>
      <c r="I554" s="0" t="n">
        <v>13</v>
      </c>
    </row>
    <row collapsed="false" customFormat="false" customHeight="true" hidden="false" ht="12.1" outlineLevel="0" r="555">
      <c r="A555" s="0" t="n">
        <v>554</v>
      </c>
      <c r="B555" s="0" t="s">
        <v>87</v>
      </c>
      <c r="C555" s="0" t="n">
        <v>109</v>
      </c>
      <c r="D555" s="0" t="n">
        <v>4</v>
      </c>
      <c r="E555" s="0" t="n">
        <v>56</v>
      </c>
      <c r="F555" s="0" t="n">
        <v>5</v>
      </c>
      <c r="G555" s="0" t="n">
        <v>109</v>
      </c>
      <c r="H555" s="0" t="n">
        <v>2</v>
      </c>
      <c r="I555" s="0" t="n">
        <v>14</v>
      </c>
    </row>
    <row collapsed="false" customFormat="false" customHeight="true" hidden="false" ht="12.1" outlineLevel="0" r="556">
      <c r="A556" s="0" t="n">
        <v>555</v>
      </c>
      <c r="B556" s="0" t="s">
        <v>109</v>
      </c>
      <c r="C556" s="0" t="n">
        <v>64</v>
      </c>
      <c r="D556" s="0" t="n">
        <v>5</v>
      </c>
      <c r="E556" s="0" t="n">
        <v>56</v>
      </c>
      <c r="F556" s="0" t="n">
        <v>5</v>
      </c>
      <c r="G556" s="0" t="n">
        <v>64</v>
      </c>
      <c r="H556" s="0" t="n">
        <v>2</v>
      </c>
      <c r="I556" s="0" t="n">
        <v>14</v>
      </c>
    </row>
    <row collapsed="false" customFormat="false" customHeight="true" hidden="false" ht="12.1" outlineLevel="0" r="557">
      <c r="A557" s="0" t="n">
        <v>556</v>
      </c>
      <c r="B557" s="0" t="s">
        <v>149</v>
      </c>
      <c r="C557" s="0" t="n">
        <v>14</v>
      </c>
      <c r="D557" s="0" t="n">
        <v>6</v>
      </c>
      <c r="E557" s="0" t="n">
        <v>56</v>
      </c>
      <c r="F557" s="0" t="n">
        <v>5</v>
      </c>
      <c r="G557" s="0" t="n">
        <v>14</v>
      </c>
      <c r="H557" s="0" t="n">
        <v>2</v>
      </c>
      <c r="I557" s="0" t="n">
        <v>14</v>
      </c>
    </row>
    <row collapsed="false" customFormat="false" customHeight="true" hidden="false" ht="12.1" outlineLevel="0" r="558">
      <c r="A558" s="0" t="n">
        <v>557</v>
      </c>
      <c r="B558" s="0" t="s">
        <v>87</v>
      </c>
      <c r="C558" s="0" t="n">
        <v>109</v>
      </c>
      <c r="D558" s="0" t="n">
        <v>7</v>
      </c>
      <c r="E558" s="0" t="n">
        <v>56</v>
      </c>
      <c r="F558" s="0" t="n">
        <v>5</v>
      </c>
      <c r="G558" s="0" t="n">
        <v>109</v>
      </c>
      <c r="H558" s="0" t="n">
        <v>2</v>
      </c>
      <c r="I558" s="0" t="n">
        <v>14</v>
      </c>
    </row>
    <row collapsed="false" customFormat="false" customHeight="true" hidden="false" ht="12.1" outlineLevel="0" r="559">
      <c r="A559" s="0" t="n">
        <v>558</v>
      </c>
      <c r="B559" s="0" t="s">
        <v>107</v>
      </c>
      <c r="C559" s="0" t="n">
        <v>104</v>
      </c>
      <c r="D559" s="0" t="n">
        <v>8</v>
      </c>
      <c r="E559" s="0" t="n">
        <v>56</v>
      </c>
      <c r="F559" s="0" t="n">
        <v>5</v>
      </c>
      <c r="G559" s="0" t="n">
        <v>104</v>
      </c>
      <c r="H559" s="0" t="n">
        <v>3</v>
      </c>
      <c r="I559" s="0" t="n">
        <v>15</v>
      </c>
    </row>
    <row collapsed="false" customFormat="false" customHeight="true" hidden="false" ht="12.1" outlineLevel="0" r="560">
      <c r="A560" s="0" t="n">
        <v>559</v>
      </c>
      <c r="B560" s="0" t="s">
        <v>162</v>
      </c>
      <c r="C560" s="0" t="n">
        <v>25</v>
      </c>
      <c r="D560" s="0" t="n">
        <v>9</v>
      </c>
      <c r="E560" s="0" t="n">
        <v>56</v>
      </c>
      <c r="F560" s="0" t="n">
        <v>5</v>
      </c>
      <c r="G560" s="0" t="n">
        <v>25</v>
      </c>
      <c r="H560" s="0" t="n">
        <v>3</v>
      </c>
      <c r="I560" s="0" t="n">
        <v>15</v>
      </c>
    </row>
    <row collapsed="false" customFormat="false" customHeight="true" hidden="false" ht="12.1" outlineLevel="0" r="561">
      <c r="A561" s="0" t="n">
        <v>560</v>
      </c>
      <c r="B561" s="0" t="s">
        <v>114</v>
      </c>
      <c r="C561" s="0" t="n">
        <v>30</v>
      </c>
      <c r="D561" s="0" t="n">
        <v>10</v>
      </c>
      <c r="E561" s="0" t="n">
        <v>56</v>
      </c>
      <c r="F561" s="0" t="n">
        <v>5</v>
      </c>
      <c r="G561" s="0" t="n">
        <v>30</v>
      </c>
      <c r="H561" s="0" t="n">
        <v>3</v>
      </c>
      <c r="I561" s="0" t="n">
        <v>15</v>
      </c>
    </row>
    <row collapsed="false" customFormat="false" customHeight="true" hidden="false" ht="12.1" outlineLevel="0" r="562">
      <c r="A562" s="0" t="n">
        <v>561</v>
      </c>
      <c r="B562" s="0" t="s">
        <v>102</v>
      </c>
      <c r="C562" s="0" t="n">
        <v>1</v>
      </c>
      <c r="D562" s="0" t="n">
        <v>1</v>
      </c>
      <c r="E562" s="0" t="n">
        <v>57</v>
      </c>
      <c r="F562" s="0" t="n">
        <v>5</v>
      </c>
      <c r="G562" s="0" t="n">
        <v>1</v>
      </c>
      <c r="H562" s="0" t="n">
        <v>1</v>
      </c>
      <c r="I562" s="0" t="n">
        <v>13</v>
      </c>
    </row>
    <row collapsed="false" customFormat="false" customHeight="true" hidden="false" ht="12.1" outlineLevel="0" r="563">
      <c r="A563" s="0" t="n">
        <v>562</v>
      </c>
      <c r="B563" s="0" t="s">
        <v>84</v>
      </c>
      <c r="C563" s="0" t="n">
        <v>110</v>
      </c>
      <c r="D563" s="0" t="n">
        <v>2</v>
      </c>
      <c r="E563" s="0" t="n">
        <v>57</v>
      </c>
      <c r="F563" s="0" t="n">
        <v>5</v>
      </c>
      <c r="G563" s="0" t="n">
        <v>110</v>
      </c>
      <c r="H563" s="0" t="n">
        <v>1</v>
      </c>
      <c r="I563" s="0" t="n">
        <v>13</v>
      </c>
    </row>
    <row collapsed="false" customFormat="false" customHeight="true" hidden="false" ht="12.1" outlineLevel="0" r="564">
      <c r="A564" s="0" t="n">
        <v>563</v>
      </c>
      <c r="B564" s="0" t="s">
        <v>174</v>
      </c>
      <c r="C564" s="0" t="n">
        <v>54</v>
      </c>
      <c r="D564" s="0" t="n">
        <v>3</v>
      </c>
      <c r="E564" s="0" t="n">
        <v>57</v>
      </c>
      <c r="F564" s="0" t="n">
        <v>5</v>
      </c>
      <c r="G564" s="0" t="n">
        <v>54</v>
      </c>
      <c r="H564" s="0" t="n">
        <v>1</v>
      </c>
      <c r="I564" s="0" t="n">
        <v>13</v>
      </c>
    </row>
    <row collapsed="false" customFormat="false" customHeight="true" hidden="false" ht="12.1" outlineLevel="0" r="565">
      <c r="A565" s="0" t="n">
        <v>564</v>
      </c>
      <c r="B565" s="0" t="s">
        <v>120</v>
      </c>
      <c r="C565" s="0" t="n">
        <v>56</v>
      </c>
      <c r="D565" s="0" t="n">
        <v>4</v>
      </c>
      <c r="E565" s="0" t="n">
        <v>57</v>
      </c>
      <c r="F565" s="0" t="n">
        <v>5</v>
      </c>
      <c r="G565" s="0" t="n">
        <v>56</v>
      </c>
      <c r="H565" s="0" t="n">
        <v>2</v>
      </c>
      <c r="I565" s="0" t="n">
        <v>14</v>
      </c>
    </row>
    <row collapsed="false" customFormat="false" customHeight="true" hidden="false" ht="12.1" outlineLevel="0" r="566">
      <c r="A566" s="0" t="n">
        <v>565</v>
      </c>
      <c r="B566" s="0" t="s">
        <v>176</v>
      </c>
      <c r="C566" s="0" t="n">
        <v>62</v>
      </c>
      <c r="D566" s="0" t="n">
        <v>5</v>
      </c>
      <c r="E566" s="0" t="n">
        <v>57</v>
      </c>
      <c r="F566" s="0" t="n">
        <v>5</v>
      </c>
      <c r="G566" s="0" t="n">
        <v>62</v>
      </c>
      <c r="H566" s="0" t="n">
        <v>2</v>
      </c>
      <c r="I566" s="0" t="n">
        <v>14</v>
      </c>
    </row>
    <row collapsed="false" customFormat="false" customHeight="true" hidden="false" ht="12.1" outlineLevel="0" r="567">
      <c r="A567" s="0" t="n">
        <v>566</v>
      </c>
      <c r="B567" s="0" t="s">
        <v>147</v>
      </c>
      <c r="C567" s="0" t="n">
        <v>97</v>
      </c>
      <c r="D567" s="0" t="n">
        <v>6</v>
      </c>
      <c r="E567" s="0" t="n">
        <v>57</v>
      </c>
      <c r="F567" s="0" t="n">
        <v>5</v>
      </c>
      <c r="G567" s="0" t="n">
        <v>97</v>
      </c>
      <c r="H567" s="0" t="n">
        <v>2</v>
      </c>
      <c r="I567" s="0" t="n">
        <v>14</v>
      </c>
    </row>
    <row collapsed="false" customFormat="false" customHeight="true" hidden="false" ht="12.1" outlineLevel="0" r="568">
      <c r="A568" s="0" t="n">
        <v>567</v>
      </c>
      <c r="B568" s="0" t="s">
        <v>154</v>
      </c>
      <c r="C568" s="0" t="n">
        <v>101</v>
      </c>
      <c r="D568" s="0" t="n">
        <v>7</v>
      </c>
      <c r="E568" s="0" t="n">
        <v>57</v>
      </c>
      <c r="F568" s="0" t="n">
        <v>5</v>
      </c>
      <c r="G568" s="0" t="n">
        <v>101</v>
      </c>
      <c r="H568" s="0" t="n">
        <v>2</v>
      </c>
      <c r="I568" s="0" t="n">
        <v>14</v>
      </c>
    </row>
    <row collapsed="false" customFormat="false" customHeight="true" hidden="false" ht="12.1" outlineLevel="0" r="569">
      <c r="A569" s="0" t="n">
        <v>568</v>
      </c>
      <c r="B569" s="0" t="s">
        <v>136</v>
      </c>
      <c r="C569" s="0" t="n">
        <v>18</v>
      </c>
      <c r="D569" s="0" t="n">
        <v>8</v>
      </c>
      <c r="E569" s="0" t="n">
        <v>57</v>
      </c>
      <c r="F569" s="0" t="n">
        <v>5</v>
      </c>
      <c r="G569" s="0" t="n">
        <v>18</v>
      </c>
      <c r="H569" s="0" t="n">
        <v>3</v>
      </c>
      <c r="I569" s="0" t="n">
        <v>15</v>
      </c>
    </row>
    <row collapsed="false" customFormat="false" customHeight="true" hidden="false" ht="12.1" outlineLevel="0" r="570">
      <c r="A570" s="0" t="n">
        <v>569</v>
      </c>
      <c r="B570" s="0" t="s">
        <v>94</v>
      </c>
      <c r="C570" s="0" t="n">
        <v>46</v>
      </c>
      <c r="D570" s="0" t="n">
        <v>9</v>
      </c>
      <c r="E570" s="0" t="n">
        <v>57</v>
      </c>
      <c r="F570" s="0" t="n">
        <v>5</v>
      </c>
      <c r="G570" s="0" t="n">
        <v>46</v>
      </c>
      <c r="H570" s="0" t="n">
        <v>3</v>
      </c>
      <c r="I570" s="0" t="n">
        <v>15</v>
      </c>
    </row>
    <row collapsed="false" customFormat="false" customHeight="true" hidden="false" ht="12.1" outlineLevel="0" r="571">
      <c r="A571" s="0" t="n">
        <v>570</v>
      </c>
      <c r="B571" s="0" t="s">
        <v>166</v>
      </c>
      <c r="C571" s="0" t="n">
        <v>10</v>
      </c>
      <c r="D571" s="0" t="n">
        <v>10</v>
      </c>
      <c r="E571" s="0" t="n">
        <v>57</v>
      </c>
      <c r="F571" s="0" t="n">
        <v>5</v>
      </c>
      <c r="G571" s="0" t="n">
        <v>10</v>
      </c>
      <c r="H571" s="0" t="n">
        <v>3</v>
      </c>
      <c r="I571" s="0" t="n">
        <v>15</v>
      </c>
    </row>
    <row collapsed="false" customFormat="false" customHeight="true" hidden="false" ht="12.1" outlineLevel="0" r="572">
      <c r="A572" s="0" t="n">
        <v>571</v>
      </c>
      <c r="B572" s="0" t="s">
        <v>168</v>
      </c>
      <c r="C572" s="0" t="n">
        <v>12</v>
      </c>
      <c r="D572" s="0" t="n">
        <v>1</v>
      </c>
      <c r="E572" s="0" t="n">
        <v>58</v>
      </c>
      <c r="F572" s="0" t="n">
        <v>5</v>
      </c>
      <c r="G572" s="0" t="n">
        <v>12</v>
      </c>
      <c r="H572" s="0" t="n">
        <v>1</v>
      </c>
      <c r="I572" s="0" t="n">
        <v>13</v>
      </c>
    </row>
    <row collapsed="false" customFormat="false" customHeight="true" hidden="false" ht="12.1" outlineLevel="0" r="573">
      <c r="A573" s="0" t="n">
        <v>572</v>
      </c>
      <c r="B573" s="0" t="s">
        <v>87</v>
      </c>
      <c r="C573" s="0" t="n">
        <v>109</v>
      </c>
      <c r="D573" s="0" t="n">
        <v>2</v>
      </c>
      <c r="E573" s="0" t="n">
        <v>58</v>
      </c>
      <c r="F573" s="0" t="n">
        <v>5</v>
      </c>
      <c r="G573" s="0" t="n">
        <v>109</v>
      </c>
      <c r="H573" s="0" t="n">
        <v>1</v>
      </c>
      <c r="I573" s="0" t="n">
        <v>13</v>
      </c>
    </row>
    <row collapsed="false" customFormat="false" customHeight="true" hidden="false" ht="12.1" outlineLevel="0" r="574">
      <c r="A574" s="0" t="n">
        <v>573</v>
      </c>
      <c r="B574" s="0" t="s">
        <v>104</v>
      </c>
      <c r="C574" s="0" t="n">
        <v>41</v>
      </c>
      <c r="D574" s="0" t="n">
        <v>3</v>
      </c>
      <c r="E574" s="0" t="n">
        <v>58</v>
      </c>
      <c r="F574" s="0" t="n">
        <v>5</v>
      </c>
      <c r="G574" s="0" t="n">
        <v>41</v>
      </c>
      <c r="H574" s="0" t="n">
        <v>1</v>
      </c>
      <c r="I574" s="0" t="n">
        <v>13</v>
      </c>
    </row>
    <row collapsed="false" customFormat="false" customHeight="true" hidden="false" ht="12.1" outlineLevel="0" r="575">
      <c r="A575" s="0" t="n">
        <v>574</v>
      </c>
      <c r="B575" s="0" t="s">
        <v>101</v>
      </c>
      <c r="C575" s="0" t="n">
        <v>37</v>
      </c>
      <c r="D575" s="0" t="n">
        <v>4</v>
      </c>
      <c r="E575" s="0" t="n">
        <v>58</v>
      </c>
      <c r="F575" s="0" t="n">
        <v>5</v>
      </c>
      <c r="G575" s="0" t="n">
        <v>37</v>
      </c>
      <c r="H575" s="0" t="n">
        <v>2</v>
      </c>
      <c r="I575" s="0" t="n">
        <v>14</v>
      </c>
    </row>
    <row collapsed="false" customFormat="false" customHeight="true" hidden="false" ht="12.1" outlineLevel="0" r="576">
      <c r="A576" s="0" t="n">
        <v>575</v>
      </c>
      <c r="B576" s="0" t="s">
        <v>165</v>
      </c>
      <c r="C576" s="0" t="n">
        <v>102</v>
      </c>
      <c r="D576" s="0" t="n">
        <v>5</v>
      </c>
      <c r="E576" s="0" t="n">
        <v>58</v>
      </c>
      <c r="F576" s="0" t="n">
        <v>5</v>
      </c>
      <c r="G576" s="0" t="n">
        <v>102</v>
      </c>
      <c r="H576" s="0" t="n">
        <v>2</v>
      </c>
      <c r="I576" s="0" t="n">
        <v>14</v>
      </c>
    </row>
    <row collapsed="false" customFormat="false" customHeight="true" hidden="false" ht="12.1" outlineLevel="0" r="577">
      <c r="A577" s="0" t="n">
        <v>576</v>
      </c>
      <c r="B577" s="0" t="s">
        <v>133</v>
      </c>
      <c r="C577" s="0" t="n">
        <v>100</v>
      </c>
      <c r="D577" s="0" t="n">
        <v>6</v>
      </c>
      <c r="E577" s="0" t="n">
        <v>58</v>
      </c>
      <c r="F577" s="0" t="n">
        <v>5</v>
      </c>
      <c r="G577" s="0" t="n">
        <v>100</v>
      </c>
      <c r="H577" s="0" t="n">
        <v>2</v>
      </c>
      <c r="I577" s="0" t="n">
        <v>14</v>
      </c>
    </row>
    <row collapsed="false" customFormat="false" customHeight="true" hidden="false" ht="12.1" outlineLevel="0" r="578">
      <c r="A578" s="0" t="n">
        <v>577</v>
      </c>
      <c r="B578" s="0" t="s">
        <v>84</v>
      </c>
      <c r="C578" s="0" t="n">
        <v>110</v>
      </c>
      <c r="D578" s="0" t="n">
        <v>7</v>
      </c>
      <c r="E578" s="0" t="n">
        <v>58</v>
      </c>
      <c r="F578" s="0" t="n">
        <v>5</v>
      </c>
      <c r="G578" s="0" t="n">
        <v>110</v>
      </c>
      <c r="H578" s="0" t="n">
        <v>2</v>
      </c>
      <c r="I578" s="0" t="n">
        <v>14</v>
      </c>
    </row>
    <row collapsed="false" customFormat="false" customHeight="true" hidden="false" ht="12.1" outlineLevel="0" r="579">
      <c r="A579" s="0" t="n">
        <v>578</v>
      </c>
      <c r="B579" s="0" t="s">
        <v>135</v>
      </c>
      <c r="C579" s="0" t="n">
        <v>69</v>
      </c>
      <c r="D579" s="0" t="n">
        <v>8</v>
      </c>
      <c r="E579" s="0" t="n">
        <v>58</v>
      </c>
      <c r="F579" s="0" t="n">
        <v>5</v>
      </c>
      <c r="G579" s="0" t="n">
        <v>69</v>
      </c>
      <c r="H579" s="0" t="n">
        <v>3</v>
      </c>
      <c r="I579" s="0" t="n">
        <v>15</v>
      </c>
    </row>
    <row collapsed="false" customFormat="false" customHeight="true" hidden="false" ht="12.1" outlineLevel="0" r="580">
      <c r="A580" s="0" t="n">
        <v>579</v>
      </c>
      <c r="B580" s="0" t="s">
        <v>132</v>
      </c>
      <c r="C580" s="0" t="n">
        <v>91</v>
      </c>
      <c r="D580" s="0" t="n">
        <v>9</v>
      </c>
      <c r="E580" s="0" t="n">
        <v>58</v>
      </c>
      <c r="F580" s="0" t="n">
        <v>5</v>
      </c>
      <c r="G580" s="0" t="n">
        <v>91</v>
      </c>
      <c r="H580" s="0" t="n">
        <v>3</v>
      </c>
      <c r="I580" s="0" t="n">
        <v>15</v>
      </c>
    </row>
    <row collapsed="false" customFormat="false" customHeight="true" hidden="false" ht="12.1" outlineLevel="0" r="581">
      <c r="A581" s="0" t="n">
        <v>580</v>
      </c>
      <c r="B581" s="0" t="s">
        <v>87</v>
      </c>
      <c r="C581" s="0" t="n">
        <v>109</v>
      </c>
      <c r="D581" s="0" t="n">
        <v>10</v>
      </c>
      <c r="E581" s="0" t="n">
        <v>58</v>
      </c>
      <c r="F581" s="0" t="n">
        <v>5</v>
      </c>
      <c r="G581" s="0" t="n">
        <v>109</v>
      </c>
      <c r="H581" s="0" t="n">
        <v>3</v>
      </c>
      <c r="I581" s="0" t="n">
        <v>15</v>
      </c>
    </row>
    <row collapsed="false" customFormat="false" customHeight="true" hidden="false" ht="12.1" outlineLevel="0" r="582">
      <c r="A582" s="0" t="n">
        <v>581</v>
      </c>
      <c r="B582" s="0" t="s">
        <v>179</v>
      </c>
      <c r="C582" s="0" t="n">
        <v>19</v>
      </c>
      <c r="D582" s="0" t="n">
        <v>1</v>
      </c>
      <c r="E582" s="0" t="n">
        <v>59</v>
      </c>
      <c r="F582" s="0" t="n">
        <v>5</v>
      </c>
      <c r="G582" s="0" t="n">
        <v>19</v>
      </c>
      <c r="H582" s="0" t="n">
        <v>1</v>
      </c>
      <c r="I582" s="0" t="n">
        <v>13</v>
      </c>
    </row>
    <row collapsed="false" customFormat="false" customHeight="true" hidden="false" ht="12.1" outlineLevel="0" r="583">
      <c r="A583" s="0" t="n">
        <v>582</v>
      </c>
      <c r="B583" s="0" t="s">
        <v>145</v>
      </c>
      <c r="C583" s="0" t="n">
        <v>49</v>
      </c>
      <c r="D583" s="0" t="n">
        <v>2</v>
      </c>
      <c r="E583" s="0" t="n">
        <v>59</v>
      </c>
      <c r="F583" s="0" t="n">
        <v>5</v>
      </c>
      <c r="G583" s="0" t="n">
        <v>49</v>
      </c>
      <c r="H583" s="0" t="n">
        <v>1</v>
      </c>
      <c r="I583" s="0" t="n">
        <v>13</v>
      </c>
    </row>
    <row collapsed="false" customFormat="false" customHeight="true" hidden="false" ht="12.1" outlineLevel="0" r="584">
      <c r="A584" s="0" t="n">
        <v>583</v>
      </c>
      <c r="B584" s="0" t="s">
        <v>158</v>
      </c>
      <c r="C584" s="0" t="n">
        <v>92</v>
      </c>
      <c r="D584" s="0" t="n">
        <v>3</v>
      </c>
      <c r="E584" s="0" t="n">
        <v>59</v>
      </c>
      <c r="F584" s="0" t="n">
        <v>5</v>
      </c>
      <c r="G584" s="0" t="n">
        <v>92</v>
      </c>
      <c r="H584" s="0" t="n">
        <v>1</v>
      </c>
      <c r="I584" s="0" t="n">
        <v>13</v>
      </c>
    </row>
    <row collapsed="false" customFormat="false" customHeight="true" hidden="false" ht="12.1" outlineLevel="0" r="585">
      <c r="A585" s="0" t="n">
        <v>584</v>
      </c>
      <c r="B585" s="0" t="s">
        <v>73</v>
      </c>
      <c r="C585" s="0" t="n">
        <v>106</v>
      </c>
      <c r="D585" s="0" t="n">
        <v>4</v>
      </c>
      <c r="E585" s="0" t="n">
        <v>59</v>
      </c>
      <c r="F585" s="0" t="n">
        <v>5</v>
      </c>
      <c r="G585" s="0" t="n">
        <v>106</v>
      </c>
      <c r="H585" s="0" t="n">
        <v>2</v>
      </c>
      <c r="I585" s="0" t="n">
        <v>14</v>
      </c>
    </row>
    <row collapsed="false" customFormat="false" customHeight="true" hidden="false" ht="12.1" outlineLevel="0" r="586">
      <c r="A586" s="0" t="n">
        <v>585</v>
      </c>
      <c r="B586" s="0" t="s">
        <v>99</v>
      </c>
      <c r="C586" s="0" t="n">
        <v>108</v>
      </c>
      <c r="D586" s="0" t="n">
        <v>5</v>
      </c>
      <c r="E586" s="0" t="n">
        <v>59</v>
      </c>
      <c r="F586" s="0" t="n">
        <v>5</v>
      </c>
      <c r="G586" s="0" t="n">
        <v>108</v>
      </c>
      <c r="H586" s="0" t="n">
        <v>2</v>
      </c>
      <c r="I586" s="0" t="n">
        <v>14</v>
      </c>
    </row>
    <row collapsed="false" customFormat="false" customHeight="true" hidden="false" ht="12.1" outlineLevel="0" r="587">
      <c r="A587" s="0" t="n">
        <v>586</v>
      </c>
      <c r="B587" s="0" t="s">
        <v>110</v>
      </c>
      <c r="C587" s="0" t="n">
        <v>26</v>
      </c>
      <c r="D587" s="0" t="n">
        <v>6</v>
      </c>
      <c r="E587" s="0" t="n">
        <v>59</v>
      </c>
      <c r="F587" s="0" t="n">
        <v>5</v>
      </c>
      <c r="G587" s="0" t="n">
        <v>26</v>
      </c>
      <c r="H587" s="0" t="n">
        <v>2</v>
      </c>
      <c r="I587" s="0" t="n">
        <v>14</v>
      </c>
    </row>
    <row collapsed="false" customFormat="false" customHeight="true" hidden="false" ht="12.1" outlineLevel="0" r="588">
      <c r="A588" s="0" t="n">
        <v>587</v>
      </c>
      <c r="B588" s="0" t="s">
        <v>127</v>
      </c>
      <c r="C588" s="0" t="n">
        <v>51</v>
      </c>
      <c r="D588" s="0" t="n">
        <v>7</v>
      </c>
      <c r="E588" s="0" t="n">
        <v>59</v>
      </c>
      <c r="F588" s="0" t="n">
        <v>5</v>
      </c>
      <c r="G588" s="0" t="n">
        <v>51</v>
      </c>
      <c r="H588" s="0" t="n">
        <v>2</v>
      </c>
      <c r="I588" s="0" t="n">
        <v>14</v>
      </c>
    </row>
    <row collapsed="false" customFormat="false" customHeight="true" hidden="false" ht="12.1" outlineLevel="0" r="589">
      <c r="A589" s="0" t="n">
        <v>588</v>
      </c>
      <c r="B589" s="0" t="s">
        <v>137</v>
      </c>
      <c r="C589" s="0" t="n">
        <v>39</v>
      </c>
      <c r="D589" s="0" t="n">
        <v>8</v>
      </c>
      <c r="E589" s="0" t="n">
        <v>59</v>
      </c>
      <c r="F589" s="0" t="n">
        <v>5</v>
      </c>
      <c r="G589" s="0" t="n">
        <v>39</v>
      </c>
      <c r="H589" s="0" t="n">
        <v>3</v>
      </c>
      <c r="I589" s="0" t="n">
        <v>15</v>
      </c>
    </row>
    <row collapsed="false" customFormat="false" customHeight="true" hidden="false" ht="12.1" outlineLevel="0" r="590">
      <c r="A590" s="0" t="n">
        <v>589</v>
      </c>
      <c r="B590" s="0" t="s">
        <v>108</v>
      </c>
      <c r="C590" s="0" t="n">
        <v>4</v>
      </c>
      <c r="D590" s="0" t="n">
        <v>9</v>
      </c>
      <c r="E590" s="0" t="n">
        <v>59</v>
      </c>
      <c r="F590" s="0" t="n">
        <v>5</v>
      </c>
      <c r="G590" s="0" t="n">
        <v>4</v>
      </c>
      <c r="H590" s="0" t="n">
        <v>3</v>
      </c>
      <c r="I590" s="0" t="n">
        <v>15</v>
      </c>
    </row>
    <row collapsed="false" customFormat="false" customHeight="true" hidden="false" ht="12.1" outlineLevel="0" r="591">
      <c r="A591" s="0" t="n">
        <v>590</v>
      </c>
      <c r="B591" s="0" t="s">
        <v>122</v>
      </c>
      <c r="C591" s="0" t="n">
        <v>8</v>
      </c>
      <c r="D591" s="0" t="n">
        <v>10</v>
      </c>
      <c r="E591" s="0" t="n">
        <v>59</v>
      </c>
      <c r="F591" s="0" t="n">
        <v>5</v>
      </c>
      <c r="G591" s="0" t="n">
        <v>8</v>
      </c>
      <c r="H591" s="0" t="n">
        <v>3</v>
      </c>
      <c r="I591" s="0" t="n">
        <v>15</v>
      </c>
    </row>
    <row collapsed="false" customFormat="false" customHeight="true" hidden="false" ht="12.1" outlineLevel="0" r="592">
      <c r="A592" s="0" t="n">
        <v>591</v>
      </c>
      <c r="B592" s="0" t="s">
        <v>152</v>
      </c>
      <c r="C592" s="0" t="n">
        <v>66</v>
      </c>
      <c r="D592" s="0" t="n">
        <v>1</v>
      </c>
      <c r="E592" s="0" t="n">
        <v>60</v>
      </c>
      <c r="F592" s="0" t="n">
        <v>5</v>
      </c>
      <c r="G592" s="0" t="n">
        <v>66</v>
      </c>
      <c r="H592" s="0" t="n">
        <v>1</v>
      </c>
      <c r="I592" s="0" t="n">
        <v>13</v>
      </c>
    </row>
    <row collapsed="false" customFormat="false" customHeight="true" hidden="false" ht="12.1" outlineLevel="0" r="593">
      <c r="A593" s="0" t="n">
        <v>592</v>
      </c>
      <c r="B593" s="0" t="s">
        <v>150</v>
      </c>
      <c r="C593" s="0" t="n">
        <v>71</v>
      </c>
      <c r="D593" s="0" t="n">
        <v>2</v>
      </c>
      <c r="E593" s="0" t="n">
        <v>60</v>
      </c>
      <c r="F593" s="0" t="n">
        <v>5</v>
      </c>
      <c r="G593" s="0" t="n">
        <v>71</v>
      </c>
      <c r="H593" s="0" t="n">
        <v>1</v>
      </c>
      <c r="I593" s="0" t="n">
        <v>13</v>
      </c>
    </row>
    <row collapsed="false" customFormat="false" customHeight="true" hidden="false" ht="12.1" outlineLevel="0" r="594">
      <c r="A594" s="0" t="n">
        <v>593</v>
      </c>
      <c r="B594" s="0" t="s">
        <v>159</v>
      </c>
      <c r="C594" s="0" t="n">
        <v>6</v>
      </c>
      <c r="D594" s="0" t="n">
        <v>3</v>
      </c>
      <c r="E594" s="0" t="n">
        <v>60</v>
      </c>
      <c r="F594" s="0" t="n">
        <v>5</v>
      </c>
      <c r="G594" s="0" t="n">
        <v>6</v>
      </c>
      <c r="H594" s="0" t="n">
        <v>1</v>
      </c>
      <c r="I594" s="0" t="n">
        <v>13</v>
      </c>
    </row>
    <row collapsed="false" customFormat="false" customHeight="true" hidden="false" ht="12.1" outlineLevel="0" r="595">
      <c r="A595" s="0" t="n">
        <v>594</v>
      </c>
      <c r="B595" s="0" t="s">
        <v>86</v>
      </c>
      <c r="C595" s="0" t="n">
        <v>61</v>
      </c>
      <c r="D595" s="0" t="n">
        <v>4</v>
      </c>
      <c r="E595" s="0" t="n">
        <v>60</v>
      </c>
      <c r="F595" s="0" t="n">
        <v>5</v>
      </c>
      <c r="G595" s="0" t="n">
        <v>61</v>
      </c>
      <c r="H595" s="0" t="n">
        <v>2</v>
      </c>
      <c r="I595" s="0" t="n">
        <v>14</v>
      </c>
    </row>
    <row collapsed="false" customFormat="false" customHeight="true" hidden="false" ht="12.1" outlineLevel="0" r="596">
      <c r="A596" s="0" t="n">
        <v>595</v>
      </c>
      <c r="B596" s="0" t="s">
        <v>71</v>
      </c>
      <c r="C596" s="0" t="n">
        <v>98</v>
      </c>
      <c r="D596" s="0" t="n">
        <v>5</v>
      </c>
      <c r="E596" s="0" t="n">
        <v>60</v>
      </c>
      <c r="F596" s="0" t="n">
        <v>5</v>
      </c>
      <c r="G596" s="0" t="n">
        <v>98</v>
      </c>
      <c r="H596" s="0" t="n">
        <v>2</v>
      </c>
      <c r="I596" s="0" t="n">
        <v>14</v>
      </c>
    </row>
    <row collapsed="false" customFormat="false" customHeight="true" hidden="false" ht="12.1" outlineLevel="0" r="597">
      <c r="A597" s="0" t="n">
        <v>596</v>
      </c>
      <c r="B597" s="0" t="s">
        <v>121</v>
      </c>
      <c r="C597" s="0" t="n">
        <v>7</v>
      </c>
      <c r="D597" s="0" t="n">
        <v>6</v>
      </c>
      <c r="E597" s="0" t="n">
        <v>60</v>
      </c>
      <c r="F597" s="0" t="n">
        <v>5</v>
      </c>
      <c r="G597" s="0" t="n">
        <v>7</v>
      </c>
      <c r="H597" s="0" t="n">
        <v>2</v>
      </c>
      <c r="I597" s="0" t="n">
        <v>14</v>
      </c>
    </row>
    <row collapsed="false" customFormat="false" customHeight="true" hidden="false" ht="12.1" outlineLevel="0" r="598">
      <c r="A598" s="0" t="n">
        <v>597</v>
      </c>
      <c r="B598" s="0" t="s">
        <v>146</v>
      </c>
      <c r="C598" s="0" t="n">
        <v>96</v>
      </c>
      <c r="D598" s="0" t="n">
        <v>7</v>
      </c>
      <c r="E598" s="0" t="n">
        <v>60</v>
      </c>
      <c r="F598" s="0" t="n">
        <v>5</v>
      </c>
      <c r="G598" s="0" t="n">
        <v>96</v>
      </c>
      <c r="H598" s="0" t="n">
        <v>2</v>
      </c>
      <c r="I598" s="0" t="n">
        <v>14</v>
      </c>
    </row>
    <row collapsed="false" customFormat="false" customHeight="true" hidden="false" ht="12.1" outlineLevel="0" r="599">
      <c r="A599" s="0" t="n">
        <v>598</v>
      </c>
      <c r="B599" s="0" t="s">
        <v>151</v>
      </c>
      <c r="C599" s="0" t="n">
        <v>11</v>
      </c>
      <c r="D599" s="0" t="n">
        <v>8</v>
      </c>
      <c r="E599" s="0" t="n">
        <v>60</v>
      </c>
      <c r="F599" s="0" t="n">
        <v>5</v>
      </c>
      <c r="G599" s="0" t="n">
        <v>11</v>
      </c>
      <c r="H599" s="0" t="n">
        <v>3</v>
      </c>
      <c r="I599" s="0" t="n">
        <v>15</v>
      </c>
    </row>
    <row collapsed="false" customFormat="false" customHeight="true" hidden="false" ht="12.1" outlineLevel="0" r="600">
      <c r="A600" s="0" t="n">
        <v>599</v>
      </c>
      <c r="B600" s="0" t="s">
        <v>85</v>
      </c>
      <c r="C600" s="0" t="n">
        <v>78</v>
      </c>
      <c r="D600" s="0" t="n">
        <v>9</v>
      </c>
      <c r="E600" s="0" t="n">
        <v>60</v>
      </c>
      <c r="F600" s="0" t="n">
        <v>5</v>
      </c>
      <c r="G600" s="0" t="n">
        <v>78</v>
      </c>
      <c r="H600" s="0" t="n">
        <v>3</v>
      </c>
      <c r="I600" s="0" t="n">
        <v>15</v>
      </c>
    </row>
    <row collapsed="false" customFormat="false" customHeight="true" hidden="false" ht="12.1" outlineLevel="0" r="601">
      <c r="A601" s="0" t="n">
        <v>600</v>
      </c>
      <c r="B601" s="0" t="s">
        <v>142</v>
      </c>
      <c r="C601" s="0" t="n">
        <v>53</v>
      </c>
      <c r="D601" s="0" t="n">
        <v>10</v>
      </c>
      <c r="E601" s="0" t="n">
        <v>60</v>
      </c>
      <c r="F601" s="0" t="n">
        <v>5</v>
      </c>
      <c r="G601" s="0" t="n">
        <v>53</v>
      </c>
      <c r="H601" s="0" t="n">
        <v>3</v>
      </c>
      <c r="I601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Q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B29" activeCellId="0" pane="topLeft" sqref="B29"/>
    </sheetView>
  </sheetViews>
  <sheetFormatPr defaultRowHeight="12.8"/>
  <cols>
    <col collapsed="false" hidden="false" max="10" min="1" style="0" width="9.11740890688259"/>
    <col collapsed="false" hidden="false" max="11" min="11" style="0" width="9.78947368421053"/>
    <col collapsed="false" hidden="false" max="121" min="12" style="0" width="9.11740890688259"/>
    <col collapsed="false" hidden="false" max="1025" min="122" style="17" width="9.11740890688259"/>
  </cols>
  <sheetData>
    <row collapsed="false" customFormat="false" customHeight="true" hidden="false" ht="15" outlineLevel="0" r="1">
      <c r="B1" s="18" t="s">
        <v>180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 t="s">
        <v>181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 t="s">
        <v>182</v>
      </c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 t="s">
        <v>183</v>
      </c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9" t="s">
        <v>184</v>
      </c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</row>
    <row collapsed="false" customFormat="false" customHeight="true" hidden="false" ht="15.75" outlineLevel="0" r="2">
      <c r="B2" s="20" t="n">
        <f aca="false">IF(COLUMN()-1&lt;='Project Description'!$B$20,COLUMN()-1,"")</f>
        <v>1</v>
      </c>
      <c r="C2" s="20" t="n">
        <f aca="false">IF(COLUMN()-1&lt;='Project Description'!$B$20,COLUMN()-1,"")</f>
        <v>2</v>
      </c>
      <c r="D2" s="20" t="n">
        <f aca="false">IF(COLUMN()-1&lt;='Project Description'!$B$20,COLUMN()-1,"")</f>
        <v>3</v>
      </c>
      <c r="E2" s="20" t="n">
        <f aca="false">IF(COLUMN()-1&lt;='Project Description'!$B$20,COLUMN()-1,"")</f>
        <v>4</v>
      </c>
      <c r="F2" s="20" t="n">
        <f aca="false">IF(COLUMN()-1&lt;='Project Description'!$B$20,COLUMN()-1,"")</f>
        <v>5</v>
      </c>
      <c r="G2" s="20" t="n">
        <f aca="false">IF(COLUMN()-1&lt;='Project Description'!$B$20,COLUMN()-1,"")</f>
        <v>6</v>
      </c>
      <c r="H2" s="20" t="n">
        <f aca="false">IF(COLUMN()-1&lt;='Project Description'!$B$20,COLUMN()-1,"")</f>
        <v>7</v>
      </c>
      <c r="I2" s="20" t="n">
        <f aca="false">IF(COLUMN()-1&lt;='Project Description'!$B$20,COLUMN()-1,"")</f>
        <v>8</v>
      </c>
      <c r="J2" s="20" t="n">
        <f aca="false">IF(COLUMN()-1&lt;='Project Description'!$B$20,COLUMN()-1,"")</f>
        <v>9</v>
      </c>
      <c r="K2" s="20" t="n">
        <f aca="false">IF(COLUMN()-1&lt;='Project Description'!$B$20,COLUMN()-1,"")</f>
        <v>10</v>
      </c>
      <c r="L2" s="20" t="n">
        <f aca="false">IF(COLUMN()-1&lt;='Project Description'!$B$20,COLUMN()-1,"")</f>
        <v>11</v>
      </c>
      <c r="M2" s="20" t="n">
        <f aca="false">IF(COLUMN()-1&lt;='Project Description'!$B$20,COLUMN()-1,"")</f>
        <v>12</v>
      </c>
      <c r="N2" s="20" t="n">
        <f aca="false">IF(COLUMN()-1&lt;='Project Description'!$B$20,COLUMN()-1,"")</f>
        <v>13</v>
      </c>
      <c r="O2" s="20" t="n">
        <f aca="false">IF(COLUMN()-1&lt;='Project Description'!$B$20,COLUMN()-1,"")</f>
        <v>14</v>
      </c>
      <c r="P2" s="20" t="n">
        <f aca="false">IF(COLUMN()-1&lt;='Project Description'!$B$20,COLUMN()-1,"")</f>
        <v>15</v>
      </c>
      <c r="Q2" s="20" t="n">
        <f aca="false">IF(COLUMN()-1&lt;='Project Description'!$B$20,COLUMN()-1,"")</f>
        <v>16</v>
      </c>
      <c r="R2" s="20" t="n">
        <f aca="false">IF(COLUMN()-1&lt;='Project Description'!$B$20,COLUMN()-1,"")</f>
        <v>17</v>
      </c>
      <c r="S2" s="20" t="n">
        <f aca="false">IF(COLUMN()-1&lt;='Project Description'!$B$20,COLUMN()-1,"")</f>
        <v>18</v>
      </c>
      <c r="T2" s="20" t="n">
        <f aca="false">IF(COLUMN()-1&lt;='Project Description'!$B$20,COLUMN()-1,"")</f>
        <v>19</v>
      </c>
      <c r="U2" s="20" t="n">
        <f aca="false">IF(COLUMN()-1&lt;='Project Description'!$B$20,COLUMN()-1,"")</f>
        <v>20</v>
      </c>
      <c r="V2" s="20" t="n">
        <f aca="false">IF(COLUMN()-1&lt;='Project Description'!$B$20,COLUMN()-1,"")</f>
        <v>21</v>
      </c>
      <c r="W2" s="20" t="n">
        <f aca="false">IF(COLUMN()-1&lt;='Project Description'!$B$20,COLUMN()-1,"")</f>
        <v>22</v>
      </c>
      <c r="X2" s="20" t="n">
        <f aca="false">IF(COLUMN()-1&lt;='Project Description'!$B$20,COLUMN()-1,"")</f>
        <v>23</v>
      </c>
      <c r="Y2" s="20" t="n">
        <f aca="false">IF(COLUMN()-1&lt;='Project Description'!$B$20,COLUMN()-1,"")</f>
        <v>24</v>
      </c>
      <c r="Z2" s="20" t="n">
        <f aca="false">IF(COLUMN()-1&lt;='Project Description'!$B$20,COLUMN()-1,"")</f>
        <v>25</v>
      </c>
      <c r="AA2" s="20" t="n">
        <f aca="false">IF(COLUMN()-1&lt;='Project Description'!$B$20,COLUMN()-1,"")</f>
        <v>26</v>
      </c>
      <c r="AB2" s="20" t="n">
        <f aca="false">IF(COLUMN()-1&lt;='Project Description'!$B$20,COLUMN()-1,"")</f>
        <v>27</v>
      </c>
      <c r="AC2" s="20" t="n">
        <f aca="false">IF(COLUMN()-1&lt;='Project Description'!$B$20,COLUMN()-1,"")</f>
        <v>28</v>
      </c>
      <c r="AD2" s="20" t="n">
        <f aca="false">IF(COLUMN()-1&lt;='Project Description'!$B$20,COLUMN()-1,"")</f>
        <v>29</v>
      </c>
      <c r="AE2" s="20" t="n">
        <f aca="false">IF(COLUMN()-1&lt;='Project Description'!$B$20,COLUMN()-1,"")</f>
        <v>30</v>
      </c>
      <c r="AF2" s="20" t="n">
        <f aca="false">IF(COLUMN()-1&lt;='Project Description'!$B$20,COLUMN()-1,"")</f>
        <v>31</v>
      </c>
      <c r="AG2" s="20" t="n">
        <f aca="false">IF(COLUMN()-1&lt;='Project Description'!$B$20,COLUMN()-1,"")</f>
        <v>32</v>
      </c>
      <c r="AH2" s="20" t="n">
        <f aca="false">IF(COLUMN()-1&lt;='Project Description'!$B$20,COLUMN()-1,"")</f>
        <v>33</v>
      </c>
      <c r="AI2" s="20" t="n">
        <f aca="false">IF(COLUMN()-1&lt;='Project Description'!$B$20,COLUMN()-1,"")</f>
        <v>34</v>
      </c>
      <c r="AJ2" s="20" t="n">
        <f aca="false">IF(COLUMN()-1&lt;='Project Description'!$B$20,COLUMN()-1,"")</f>
        <v>35</v>
      </c>
      <c r="AK2" s="20" t="n">
        <f aca="false">IF(COLUMN()-1&lt;='Project Description'!$B$20,COLUMN()-1,"")</f>
        <v>36</v>
      </c>
      <c r="AL2" s="20" t="n">
        <f aca="false">IF(COLUMN()-1&lt;='Project Description'!$B$20,COLUMN()-1,"")</f>
        <v>37</v>
      </c>
      <c r="AM2" s="20" t="n">
        <f aca="false">IF(COLUMN()-1&lt;='Project Description'!$B$20,COLUMN()-1,"")</f>
        <v>38</v>
      </c>
      <c r="AN2" s="20" t="n">
        <f aca="false">IF(COLUMN()-1&lt;='Project Description'!$B$20,COLUMN()-1,"")</f>
        <v>39</v>
      </c>
      <c r="AO2" s="20" t="n">
        <f aca="false">IF(COLUMN()-1&lt;='Project Description'!$B$20,COLUMN()-1,"")</f>
        <v>40</v>
      </c>
      <c r="AP2" s="20" t="n">
        <f aca="false">IF(COLUMN()-1&lt;='Project Description'!$B$20,COLUMN()-1,"")</f>
        <v>41</v>
      </c>
      <c r="AQ2" s="20" t="n">
        <f aca="false">IF(COLUMN()-1&lt;='Project Description'!$B$20,COLUMN()-1,"")</f>
        <v>42</v>
      </c>
      <c r="AR2" s="20" t="n">
        <f aca="false">IF(COLUMN()-1&lt;='Project Description'!$B$20,COLUMN()-1,"")</f>
        <v>43</v>
      </c>
      <c r="AS2" s="20" t="n">
        <f aca="false">IF(COLUMN()-1&lt;='Project Description'!$B$20,COLUMN()-1,"")</f>
        <v>44</v>
      </c>
      <c r="AT2" s="20" t="n">
        <f aca="false">IF(COLUMN()-1&lt;='Project Description'!$B$20,COLUMN()-1,"")</f>
        <v>45</v>
      </c>
      <c r="AU2" s="20" t="n">
        <f aca="false">IF(COLUMN()-1&lt;='Project Description'!$B$20,COLUMN()-1,"")</f>
        <v>46</v>
      </c>
      <c r="AV2" s="20" t="n">
        <f aca="false">IF(COLUMN()-1&lt;='Project Description'!$B$20,COLUMN()-1,"")</f>
        <v>47</v>
      </c>
      <c r="AW2" s="20" t="n">
        <f aca="false">IF(COLUMN()-1&lt;='Project Description'!$B$20,COLUMN()-1,"")</f>
        <v>48</v>
      </c>
      <c r="AX2" s="20" t="n">
        <f aca="false">IF(COLUMN()-1&lt;='Project Description'!$B$20,COLUMN()-1,"")</f>
        <v>49</v>
      </c>
      <c r="AY2" s="20" t="n">
        <f aca="false">IF(COLUMN()-1&lt;='Project Description'!$B$20,COLUMN()-1,"")</f>
        <v>50</v>
      </c>
      <c r="AZ2" s="20" t="n">
        <f aca="false">IF(COLUMN()-1&lt;='Project Description'!$B$20,COLUMN()-1,"")</f>
        <v>51</v>
      </c>
      <c r="BA2" s="20" t="n">
        <f aca="false">IF(COLUMN()-1&lt;='Project Description'!$B$20,COLUMN()-1,"")</f>
        <v>52</v>
      </c>
      <c r="BB2" s="20" t="n">
        <f aca="false">IF(COLUMN()-1&lt;='Project Description'!$B$20,COLUMN()-1,"")</f>
        <v>53</v>
      </c>
      <c r="BC2" s="20" t="n">
        <f aca="false">IF(COLUMN()-1&lt;='Project Description'!$B$20,COLUMN()-1,"")</f>
        <v>54</v>
      </c>
      <c r="BD2" s="20" t="n">
        <f aca="false">IF(COLUMN()-1&lt;='Project Description'!$B$20,COLUMN()-1,"")</f>
        <v>55</v>
      </c>
      <c r="BE2" s="20" t="n">
        <f aca="false">IF(COLUMN()-1&lt;='Project Description'!$B$20,COLUMN()-1,"")</f>
        <v>56</v>
      </c>
      <c r="BF2" s="20" t="n">
        <f aca="false">IF(COLUMN()-1&lt;='Project Description'!$B$20,COLUMN()-1,"")</f>
        <v>57</v>
      </c>
      <c r="BG2" s="20" t="n">
        <f aca="false">IF(COLUMN()-1&lt;='Project Description'!$B$20,COLUMN()-1,"")</f>
        <v>58</v>
      </c>
      <c r="BH2" s="20" t="n">
        <f aca="false">IF(COLUMN()-1&lt;='Project Description'!$B$20,COLUMN()-1,"")</f>
        <v>59</v>
      </c>
      <c r="BI2" s="20" t="n">
        <f aca="false">IF(COLUMN()-1&lt;='Project Description'!$B$20,COLUMN()-1,"")</f>
        <v>60</v>
      </c>
      <c r="BJ2" s="20" t="str">
        <f aca="false">IF(COLUMN()-1&lt;='Project Description'!$B$20,COLUMN()-1,"")</f>
        <v/>
      </c>
      <c r="BK2" s="20" t="str">
        <f aca="false">IF(COLUMN()-1&lt;='Project Description'!$B$20,COLUMN()-1,"")</f>
        <v/>
      </c>
      <c r="BL2" s="20" t="str">
        <f aca="false">IF(COLUMN()-1&lt;='Project Description'!$B$20,COLUMN()-1,"")</f>
        <v/>
      </c>
      <c r="BM2" s="20" t="str">
        <f aca="false">IF(COLUMN()-1&lt;='Project Description'!$B$20,COLUMN()-1,"")</f>
        <v/>
      </c>
      <c r="BN2" s="20" t="str">
        <f aca="false">IF(COLUMN()-1&lt;='Project Description'!$B$20,COLUMN()-1,"")</f>
        <v/>
      </c>
      <c r="BO2" s="20" t="str">
        <f aca="false">IF(COLUMN()-1&lt;='Project Description'!$B$20,COLUMN()-1,"")</f>
        <v/>
      </c>
      <c r="BP2" s="20" t="str">
        <f aca="false">IF(COLUMN()-1&lt;='Project Description'!$B$20,COLUMN()-1,"")</f>
        <v/>
      </c>
      <c r="BQ2" s="20" t="str">
        <f aca="false">IF(COLUMN()-1&lt;='Project Description'!$B$20,COLUMN()-1,"")</f>
        <v/>
      </c>
      <c r="BR2" s="20" t="str">
        <f aca="false">IF(COLUMN()-1&lt;='Project Description'!$B$20,COLUMN()-1,"")</f>
        <v/>
      </c>
      <c r="BS2" s="20" t="str">
        <f aca="false">IF(COLUMN()-1&lt;='Project Description'!$B$20,COLUMN()-1,"")</f>
        <v/>
      </c>
      <c r="BT2" s="20" t="str">
        <f aca="false">IF(COLUMN()-1&lt;='Project Description'!$B$20,COLUMN()-1,"")</f>
        <v/>
      </c>
      <c r="BU2" s="20" t="str">
        <f aca="false">IF(COLUMN()-1&lt;='Project Description'!$B$20,COLUMN()-1,"")</f>
        <v/>
      </c>
      <c r="BV2" s="20" t="str">
        <f aca="false">IF(COLUMN()-1&lt;='Project Description'!$B$20,COLUMN()-1,"")</f>
        <v/>
      </c>
      <c r="BW2" s="20" t="str">
        <f aca="false">IF(COLUMN()-1&lt;='Project Description'!$B$20,COLUMN()-1,"")</f>
        <v/>
      </c>
      <c r="BX2" s="20" t="str">
        <f aca="false">IF(COLUMN()-1&lt;='Project Description'!$B$20,COLUMN()-1,"")</f>
        <v/>
      </c>
      <c r="BY2" s="20" t="str">
        <f aca="false">IF(COLUMN()-1&lt;='Project Description'!$B$20,COLUMN()-1,"")</f>
        <v/>
      </c>
      <c r="BZ2" s="20" t="str">
        <f aca="false">IF(COLUMN()-1&lt;='Project Description'!$B$20,COLUMN()-1,"")</f>
        <v/>
      </c>
      <c r="CA2" s="20" t="str">
        <f aca="false">IF(COLUMN()-1&lt;='Project Description'!$B$20,COLUMN()-1,"")</f>
        <v/>
      </c>
      <c r="CB2" s="20" t="str">
        <f aca="false">IF(COLUMN()-1&lt;='Project Description'!$B$20,COLUMN()-1,"")</f>
        <v/>
      </c>
      <c r="CC2" s="20" t="str">
        <f aca="false">IF(COLUMN()-1&lt;='Project Description'!$B$20,COLUMN()-1,"")</f>
        <v/>
      </c>
      <c r="CD2" s="20" t="str">
        <f aca="false">IF(COLUMN()-1&lt;='Project Description'!$B$20,COLUMN()-1,"")</f>
        <v/>
      </c>
      <c r="CE2" s="20" t="str">
        <f aca="false">IF(COLUMN()-1&lt;='Project Description'!$B$20,COLUMN()-1,"")</f>
        <v/>
      </c>
      <c r="CF2" s="20" t="str">
        <f aca="false">IF(COLUMN()-1&lt;='Project Description'!$B$20,COLUMN()-1,"")</f>
        <v/>
      </c>
      <c r="CG2" s="20" t="str">
        <f aca="false">IF(COLUMN()-1&lt;='Project Description'!$B$20,COLUMN()-1,"")</f>
        <v/>
      </c>
      <c r="CH2" s="20" t="str">
        <f aca="false">IF(COLUMN()-1&lt;='Project Description'!$B$20,COLUMN()-1,"")</f>
        <v/>
      </c>
      <c r="CI2" s="20" t="str">
        <f aca="false">IF(COLUMN()-1&lt;='Project Description'!$B$20,COLUMN()-1,"")</f>
        <v/>
      </c>
      <c r="CJ2" s="20" t="str">
        <f aca="false">IF(COLUMN()-1&lt;='Project Description'!$B$20,COLUMN()-1,"")</f>
        <v/>
      </c>
      <c r="CK2" s="20" t="str">
        <f aca="false">IF(COLUMN()-1&lt;='Project Description'!$B$20,COLUMN()-1,"")</f>
        <v/>
      </c>
      <c r="CL2" s="20" t="str">
        <f aca="false">IF(COLUMN()-1&lt;='Project Description'!$B$20,COLUMN()-1,"")</f>
        <v/>
      </c>
      <c r="CM2" s="20" t="str">
        <f aca="false">IF(COLUMN()-1&lt;='Project Description'!$B$20,COLUMN()-1,"")</f>
        <v/>
      </c>
      <c r="CN2" s="20" t="str">
        <f aca="false">IF(COLUMN()-1&lt;='Project Description'!$B$20,COLUMN()-1,"")</f>
        <v/>
      </c>
      <c r="CO2" s="20" t="str">
        <f aca="false">IF(COLUMN()-1&lt;='Project Description'!$B$20,COLUMN()-1,"")</f>
        <v/>
      </c>
      <c r="CP2" s="20" t="str">
        <f aca="false">IF(COLUMN()-1&lt;='Project Description'!$B$20,COLUMN()-1,"")</f>
        <v/>
      </c>
      <c r="CQ2" s="20" t="str">
        <f aca="false">IF(COLUMN()-1&lt;='Project Description'!$B$20,COLUMN()-1,"")</f>
        <v/>
      </c>
      <c r="CR2" s="20" t="str">
        <f aca="false">IF(COLUMN()-1&lt;='Project Description'!$B$20,COLUMN()-1,"")</f>
        <v/>
      </c>
      <c r="CS2" s="20" t="str">
        <f aca="false">IF(COLUMN()-1&lt;='Project Description'!$B$20,COLUMN()-1,"")</f>
        <v/>
      </c>
      <c r="CT2" s="20" t="str">
        <f aca="false">IF(COLUMN()-1&lt;='Project Description'!$B$20,COLUMN()-1,"")</f>
        <v/>
      </c>
      <c r="CU2" s="20" t="str">
        <f aca="false">IF(COLUMN()-1&lt;='Project Description'!$B$20,COLUMN()-1,"")</f>
        <v/>
      </c>
      <c r="CV2" s="20" t="str">
        <f aca="false">IF(COLUMN()-1&lt;='Project Description'!$B$20,COLUMN()-1,"")</f>
        <v/>
      </c>
      <c r="CW2" s="20" t="str">
        <f aca="false">IF(COLUMN()-1&lt;='Project Description'!$B$20,COLUMN()-1,"")</f>
        <v/>
      </c>
      <c r="CX2" s="20" t="str">
        <f aca="false">IF(COLUMN()-1&lt;='Project Description'!$B$20,COLUMN()-1,"")</f>
        <v/>
      </c>
      <c r="CY2" s="20" t="str">
        <f aca="false">IF(COLUMN()-1&lt;='Project Description'!$B$20,COLUMN()-1,"")</f>
        <v/>
      </c>
      <c r="CZ2" s="20" t="str">
        <f aca="false">IF(COLUMN()-1&lt;='Project Description'!$B$20,COLUMN()-1,"")</f>
        <v/>
      </c>
      <c r="DA2" s="20" t="str">
        <f aca="false">IF(COLUMN()-1&lt;='Project Description'!$B$20,COLUMN()-1,"")</f>
        <v/>
      </c>
      <c r="DB2" s="20" t="str">
        <f aca="false">IF(COLUMN()-1&lt;='Project Description'!$B$20,COLUMN()-1,"")</f>
        <v/>
      </c>
      <c r="DC2" s="20" t="str">
        <f aca="false">IF(COLUMN()-1&lt;='Project Description'!$B$20,COLUMN()-1,"")</f>
        <v/>
      </c>
      <c r="DD2" s="20" t="str">
        <f aca="false">IF(COLUMN()-1&lt;='Project Description'!$B$20,COLUMN()-1,"")</f>
        <v/>
      </c>
      <c r="DE2" s="20" t="str">
        <f aca="false">IF(COLUMN()-1&lt;='Project Description'!$B$20,COLUMN()-1,"")</f>
        <v/>
      </c>
      <c r="DF2" s="20" t="str">
        <f aca="false">IF(COLUMN()-1&lt;='Project Description'!$B$20,COLUMN()-1,"")</f>
        <v/>
      </c>
      <c r="DG2" s="20" t="str">
        <f aca="false">IF(COLUMN()-1&lt;='Project Description'!$B$20,COLUMN()-1,"")</f>
        <v/>
      </c>
      <c r="DH2" s="20" t="str">
        <f aca="false">IF(COLUMN()-1&lt;='Project Description'!$B$20,COLUMN()-1,"")</f>
        <v/>
      </c>
      <c r="DI2" s="20" t="str">
        <f aca="false">IF(COLUMN()-1&lt;='Project Description'!$B$20,COLUMN()-1,"")</f>
        <v/>
      </c>
      <c r="DJ2" s="20" t="str">
        <f aca="false">IF(COLUMN()-1&lt;='Project Description'!$B$20,COLUMN()-1,"")</f>
        <v/>
      </c>
      <c r="DK2" s="20" t="str">
        <f aca="false">IF(COLUMN()-1&lt;='Project Description'!$B$20,COLUMN()-1,"")</f>
        <v/>
      </c>
      <c r="DL2" s="20" t="str">
        <f aca="false">IF(COLUMN()-1&lt;='Project Description'!$B$20,COLUMN()-1,"")</f>
        <v/>
      </c>
      <c r="DM2" s="20" t="str">
        <f aca="false">IF(COLUMN()-1&lt;='Project Description'!$B$20,COLUMN()-1,"")</f>
        <v/>
      </c>
      <c r="DN2" s="20" t="str">
        <f aca="false">IF(COLUMN()-1&lt;='Project Description'!$B$20,COLUMN()-1,"")</f>
        <v/>
      </c>
      <c r="DO2" s="20" t="str">
        <f aca="false">IF(COLUMN()-1&lt;='Project Description'!$B$20,COLUMN()-1,"")</f>
        <v/>
      </c>
      <c r="DP2" s="20" t="str">
        <f aca="false">IF(COLUMN()-1&lt;='Project Description'!$B$20,COLUMN()-1,"")</f>
        <v/>
      </c>
      <c r="DQ2" s="20" t="str">
        <f aca="false">IF(COLUMN()-1&lt;='Project Description'!$B$20,COLUMN()-1,"")</f>
        <v/>
      </c>
    </row>
    <row collapsed="false" customFormat="false" customHeight="true" hidden="false" ht="15.75" outlineLevel="0" r="3">
      <c r="A3" s="21" t="n">
        <v>1</v>
      </c>
      <c r="B3" s="22" t="n">
        <f aca="false">IF(B29&lt;&gt;"",VLOOKUP(B29,d110cc_csv_computations!$A$2:$E$601,2),"")</f>
        <v>35</v>
      </c>
      <c r="C3" s="23" t="n">
        <f aca="false">IF(C29&lt;&gt;"",VLOOKUP(C29,d110cc_csv_computations!$A$2:$E$601,2),"")</f>
        <v>21</v>
      </c>
      <c r="D3" s="23" t="n">
        <f aca="false">IF(D29&lt;&gt;"",VLOOKUP(D29,d110cc_csv_computations!$A$2:$E$601,2),"")</f>
        <v>52</v>
      </c>
      <c r="E3" s="24" t="n">
        <f aca="false">IF(E29&lt;&gt;"",VLOOKUP(E29,d110cc_csv_computations!$A$2:$E$601,2),"")</f>
        <v>9</v>
      </c>
      <c r="F3" s="22" t="n">
        <f aca="false">IF(F29&lt;&gt;"",VLOOKUP(F29,d110cc_csv_computations!$A$2:$E$601,2),"")</f>
        <v>4</v>
      </c>
      <c r="G3" s="23" t="n">
        <f aca="false">IF(G29&lt;&gt;"",VLOOKUP(G29,d110cc_csv_computations!$A$2:$E$601,2),"")</f>
        <v>40</v>
      </c>
      <c r="H3" s="23" t="n">
        <f aca="false">IF(H29&lt;&gt;"",VLOOKUP(H29,d110cc_csv_computations!$A$2:$E$601,2),"")</f>
        <v>51</v>
      </c>
      <c r="I3" s="24" t="n">
        <f aca="false">IF(I29&lt;&gt;"",VLOOKUP(I29,d110cc_csv_computations!$A$2:$E$601,2),"")</f>
        <v>18</v>
      </c>
      <c r="J3" s="22" t="n">
        <f aca="false">IF(J29&lt;&gt;"",VLOOKUP(J29,d110cc_csv_computations!$A$2:$E$601,2),"")</f>
        <v>58</v>
      </c>
      <c r="K3" s="23" t="n">
        <f aca="false">IF(K29&lt;&gt;"",VLOOKUP(K29,d110cc_csv_computations!$A$2:$E$601,2),"")</f>
        <v>101</v>
      </c>
      <c r="L3" s="23" t="n">
        <f aca="false">IF(L29&lt;&gt;"",VLOOKUP(L29,d110cc_csv_computations!$A$2:$E$601,2),"")</f>
        <v>25</v>
      </c>
      <c r="M3" s="24" t="n">
        <f aca="false">IF(M29&lt;&gt;"",VLOOKUP(M29,d110cc_csv_computations!$A$2:$E$601,2),"")</f>
        <v>43</v>
      </c>
      <c r="N3" s="22" t="n">
        <f aca="false">IF(N29&lt;&gt;"",VLOOKUP(N29,d110cc_csv_computations!$A$2:$E$601,2),"")</f>
        <v>47</v>
      </c>
      <c r="O3" s="23" t="n">
        <f aca="false">IF(O29&lt;&gt;"",VLOOKUP(O29,d110cc_csv_computations!$A$2:$E$601,2),"")</f>
        <v>33</v>
      </c>
      <c r="P3" s="23" t="n">
        <f aca="false">IF(P29&lt;&gt;"",VLOOKUP(P29,d110cc_csv_computations!$A$2:$E$601,2),"")</f>
        <v>93</v>
      </c>
      <c r="Q3" s="24" t="n">
        <f aca="false">IF(Q29&lt;&gt;"",VLOOKUP(Q29,d110cc_csv_computations!$A$2:$E$601,2),"")</f>
        <v>79</v>
      </c>
      <c r="R3" s="22" t="n">
        <f aca="false">IF(R29&lt;&gt;"",VLOOKUP(R29,d110cc_csv_computations!$A$2:$E$601,2),"")</f>
        <v>75</v>
      </c>
      <c r="S3" s="23" t="n">
        <f aca="false">IF(S29&lt;&gt;"",VLOOKUP(S29,d110cc_csv_computations!$A$2:$E$601,2),"")</f>
        <v>91</v>
      </c>
      <c r="T3" s="23" t="n">
        <f aca="false">IF(T29&lt;&gt;"",VLOOKUP(T29,d110cc_csv_computations!$A$2:$E$601,2),"")</f>
        <v>22</v>
      </c>
      <c r="U3" s="24" t="n">
        <f aca="false">IF(U29&lt;&gt;"",VLOOKUP(U29,d110cc_csv_computations!$A$2:$E$601,2),"")</f>
        <v>90</v>
      </c>
      <c r="V3" s="22" t="n">
        <f aca="false">IF(V29&lt;&gt;"",VLOOKUP(V29,d110cc_csv_computations!$A$2:$E$601,2),"")</f>
        <v>88</v>
      </c>
      <c r="W3" s="23" t="n">
        <f aca="false">IF(W29&lt;&gt;"",VLOOKUP(W29,d110cc_csv_computations!$A$2:$E$601,2),"")</f>
        <v>67</v>
      </c>
      <c r="X3" s="23" t="n">
        <f aca="false">IF(X29&lt;&gt;"",VLOOKUP(X29,d110cc_csv_computations!$A$2:$E$601,2),"")</f>
        <v>30</v>
      </c>
      <c r="Y3" s="24" t="n">
        <f aca="false">IF(Y29&lt;&gt;"",VLOOKUP(Y29,d110cc_csv_computations!$A$2:$E$601,2),"")</f>
        <v>110</v>
      </c>
      <c r="Z3" s="22" t="n">
        <f aca="false">IF(Z29&lt;&gt;"",VLOOKUP(Z29,d110cc_csv_computations!$A$2:$E$601,2),"")</f>
        <v>13</v>
      </c>
      <c r="AA3" s="23" t="n">
        <f aca="false">IF(AA29&lt;&gt;"",VLOOKUP(AA29,d110cc_csv_computations!$A$2:$E$601,2),"")</f>
        <v>104</v>
      </c>
      <c r="AB3" s="23" t="n">
        <f aca="false">IF(AB29&lt;&gt;"",VLOOKUP(AB29,d110cc_csv_computations!$A$2:$E$601,2),"")</f>
        <v>14</v>
      </c>
      <c r="AC3" s="24" t="n">
        <f aca="false">IF(AC29&lt;&gt;"",VLOOKUP(AC29,d110cc_csv_computations!$A$2:$E$601,2),"")</f>
        <v>96</v>
      </c>
      <c r="AD3" s="22" t="n">
        <f aca="false">IF(AD29&lt;&gt;"",VLOOKUP(AD29,d110cc_csv_computations!$A$2:$E$601,2),"")</f>
        <v>68</v>
      </c>
      <c r="AE3" s="23" t="n">
        <f aca="false">IF(AE29&lt;&gt;"",VLOOKUP(AE29,d110cc_csv_computations!$A$2:$E$601,2),"")</f>
        <v>63</v>
      </c>
      <c r="AF3" s="23" t="n">
        <f aca="false">IF(AF29&lt;&gt;"",VLOOKUP(AF29,d110cc_csv_computations!$A$2:$E$601,2),"")</f>
        <v>105</v>
      </c>
      <c r="AG3" s="24" t="n">
        <f aca="false">IF(AG29&lt;&gt;"",VLOOKUP(AG29,d110cc_csv_computations!$A$2:$E$601,2),"")</f>
        <v>29</v>
      </c>
      <c r="AH3" s="22" t="n">
        <f aca="false">IF(AH29&lt;&gt;"",VLOOKUP(AH29,d110cc_csv_computations!$A$2:$E$601,2),"")</f>
        <v>9</v>
      </c>
      <c r="AI3" s="23" t="n">
        <f aca="false">IF(AI29&lt;&gt;"",VLOOKUP(AI29,d110cc_csv_computations!$A$2:$E$601,2),"")</f>
        <v>3</v>
      </c>
      <c r="AJ3" s="23" t="n">
        <f aca="false">IF(AJ29&lt;&gt;"",VLOOKUP(AJ29,d110cc_csv_computations!$A$2:$E$601,2),"")</f>
        <v>8</v>
      </c>
      <c r="AK3" s="24" t="n">
        <f aca="false">IF(AK29&lt;&gt;"",VLOOKUP(AK29,d110cc_csv_computations!$A$2:$E$601,2),"")</f>
        <v>28</v>
      </c>
      <c r="AL3" s="22" t="n">
        <f aca="false">IF(AL29&lt;&gt;"",VLOOKUP(AL29,d110cc_csv_computations!$A$2:$E$601,2),"")</f>
        <v>19</v>
      </c>
      <c r="AM3" s="23" t="n">
        <f aca="false">IF(AM29&lt;&gt;"",VLOOKUP(AM29,d110cc_csv_computations!$A$2:$E$601,2),"")</f>
        <v>5</v>
      </c>
      <c r="AN3" s="23" t="n">
        <f aca="false">IF(AN29&lt;&gt;"",VLOOKUP(AN29,d110cc_csv_computations!$A$2:$E$601,2),"")</f>
        <v>82</v>
      </c>
      <c r="AO3" s="24" t="n">
        <f aca="false">IF(AO29&lt;&gt;"",VLOOKUP(AO29,d110cc_csv_computations!$A$2:$E$601,2),"")</f>
        <v>110</v>
      </c>
      <c r="AP3" s="22" t="n">
        <f aca="false">IF(AP29&lt;&gt;"",VLOOKUP(AP29,d110cc_csv_computations!$A$2:$E$601,2),"")</f>
        <v>41</v>
      </c>
      <c r="AQ3" s="23" t="n">
        <f aca="false">IF(AQ29&lt;&gt;"",VLOOKUP(AQ29,d110cc_csv_computations!$A$2:$E$601,2),"")</f>
        <v>12</v>
      </c>
      <c r="AR3" s="23" t="n">
        <f aca="false">IF(AR29&lt;&gt;"",VLOOKUP(AR29,d110cc_csv_computations!$A$2:$E$601,2),"")</f>
        <v>29</v>
      </c>
      <c r="AS3" s="24" t="n">
        <f aca="false">IF(AS29&lt;&gt;"",VLOOKUP(AS29,d110cc_csv_computations!$A$2:$E$601,2),"")</f>
        <v>37</v>
      </c>
      <c r="AT3" s="22" t="n">
        <f aca="false">IF(AT29&lt;&gt;"",VLOOKUP(AT29,d110cc_csv_computations!$A$2:$E$601,2),"")</f>
        <v>30</v>
      </c>
      <c r="AU3" s="23" t="n">
        <f aca="false">IF(AU29&lt;&gt;"",VLOOKUP(AU29,d110cc_csv_computations!$A$2:$E$601,2),"")</f>
        <v>74</v>
      </c>
      <c r="AV3" s="23" t="n">
        <f aca="false">IF(AV29&lt;&gt;"",VLOOKUP(AV29,d110cc_csv_computations!$A$2:$E$601,2),"")</f>
        <v>14</v>
      </c>
      <c r="AW3" s="24" t="n">
        <f aca="false">IF(AW29&lt;&gt;"",VLOOKUP(AW29,d110cc_csv_computations!$A$2:$E$601,2),"")</f>
        <v>40</v>
      </c>
      <c r="AX3" s="22" t="n">
        <f aca="false">IF(AX29&lt;&gt;"",VLOOKUP(AX29,d110cc_csv_computations!$A$2:$E$601,2),"")</f>
        <v>85</v>
      </c>
      <c r="AY3" s="23" t="n">
        <f aca="false">IF(AY29&lt;&gt;"",VLOOKUP(AY29,d110cc_csv_computations!$A$2:$E$601,2),"")</f>
        <v>103</v>
      </c>
      <c r="AZ3" s="23" t="n">
        <f aca="false">IF(AZ29&lt;&gt;"",VLOOKUP(AZ29,d110cc_csv_computations!$A$2:$E$601,2),"")</f>
        <v>33</v>
      </c>
      <c r="BA3" s="24" t="n">
        <f aca="false">IF(BA29&lt;&gt;"",VLOOKUP(BA29,d110cc_csv_computations!$A$2:$E$601,2),"")</f>
        <v>31</v>
      </c>
      <c r="BB3" s="22" t="n">
        <f aca="false">IF(BB29&lt;&gt;"",VLOOKUP(BB29,d110cc_csv_computations!$A$2:$E$601,2),"")</f>
        <v>65</v>
      </c>
      <c r="BC3" s="23" t="n">
        <f aca="false">IF(BC29&lt;&gt;"",VLOOKUP(BC29,d110cc_csv_computations!$A$2:$E$601,2),"")</f>
        <v>3</v>
      </c>
      <c r="BD3" s="23" t="n">
        <f aca="false">IF(BD29&lt;&gt;"",VLOOKUP(BD29,d110cc_csv_computations!$A$2:$E$601,2),"")</f>
        <v>87</v>
      </c>
      <c r="BE3" s="24" t="n">
        <f aca="false">IF(BE29&lt;&gt;"",VLOOKUP(BE29,d110cc_csv_computations!$A$2:$E$601,2),"")</f>
        <v>44</v>
      </c>
      <c r="BF3" s="22" t="n">
        <f aca="false">IF(BF29&lt;&gt;"",VLOOKUP(BF29,d110cc_csv_computations!$A$2:$E$601,2),"")</f>
        <v>1</v>
      </c>
      <c r="BG3" s="23" t="n">
        <f aca="false">IF(BG29&lt;&gt;"",VLOOKUP(BG29,d110cc_csv_computations!$A$2:$E$601,2),"")</f>
        <v>12</v>
      </c>
      <c r="BH3" s="23" t="n">
        <f aca="false">IF(BH29&lt;&gt;"",VLOOKUP(BH29,d110cc_csv_computations!$A$2:$E$601,2),"")</f>
        <v>19</v>
      </c>
      <c r="BI3" s="24" t="n">
        <f aca="false">IF(BI29&lt;&gt;"",VLOOKUP(BI29,d110cc_csv_computations!$A$2:$E$601,2),"")</f>
        <v>66</v>
      </c>
      <c r="BJ3" s="22" t="str">
        <f aca="false">IF(BJ29&lt;&gt;"",VLOOKUP(BJ29,d110cc_csv_computations!$A$2:$E$601,2),"")</f>
        <v/>
      </c>
      <c r="BK3" s="23" t="str">
        <f aca="false">IF(BK29&lt;&gt;"",VLOOKUP(BK29,d110cc_csv_computations!$A$2:$E$601,2),"")</f>
        <v/>
      </c>
      <c r="BL3" s="23" t="str">
        <f aca="false">IF(BL29&lt;&gt;"",VLOOKUP(BL29,d110cc_csv_computations!$A$2:$E$601,2),"")</f>
        <v/>
      </c>
      <c r="BM3" s="24" t="str">
        <f aca="false">IF(BM29&lt;&gt;"",VLOOKUP(BM29,d110cc_csv_computations!$A$2:$E$601,2),"")</f>
        <v/>
      </c>
      <c r="BN3" s="22" t="str">
        <f aca="false">IF(BN29&lt;&gt;"",VLOOKUP(BN29,d110cc_csv_computations!$A$2:$E$601,2),"")</f>
        <v/>
      </c>
      <c r="BO3" s="23" t="str">
        <f aca="false">IF(BO29&lt;&gt;"",VLOOKUP(BO29,d110cc_csv_computations!$A$2:$E$601,2),"")</f>
        <v/>
      </c>
      <c r="BP3" s="23" t="str">
        <f aca="false">IF(BP29&lt;&gt;"",VLOOKUP(BP29,d110cc_csv_computations!$A$2:$E$601,2),"")</f>
        <v/>
      </c>
      <c r="BQ3" s="24" t="str">
        <f aca="false">IF(BQ29&lt;&gt;"",VLOOKUP(BQ29,d110cc_csv_computations!$A$2:$E$601,2),"")</f>
        <v/>
      </c>
      <c r="BR3" s="22" t="str">
        <f aca="false">IF(BR29&lt;&gt;"",VLOOKUP(BR29,d110cc_csv_computations!$A$2:$E$601,2),"")</f>
        <v/>
      </c>
      <c r="BS3" s="23" t="str">
        <f aca="false">IF(BS29&lt;&gt;"",VLOOKUP(BS29,d110cc_csv_computations!$A$2:$E$601,2),"")</f>
        <v/>
      </c>
      <c r="BT3" s="23" t="str">
        <f aca="false">IF(BT29&lt;&gt;"",VLOOKUP(BT29,d110cc_csv_computations!$A$2:$E$601,2),"")</f>
        <v/>
      </c>
      <c r="BU3" s="24" t="str">
        <f aca="false">IF(BU29&lt;&gt;"",VLOOKUP(BU29,d110cc_csv_computations!$A$2:$E$601,2),"")</f>
        <v/>
      </c>
      <c r="BV3" s="22" t="str">
        <f aca="false">IF(BV29&lt;&gt;"",VLOOKUP(BV29,d110cc_csv_computations!$A$2:$E$601,2),"")</f>
        <v/>
      </c>
      <c r="BW3" s="23" t="str">
        <f aca="false">IF(BW29&lt;&gt;"",VLOOKUP(BW29,d110cc_csv_computations!$A$2:$E$601,2),"")</f>
        <v/>
      </c>
      <c r="BX3" s="23" t="str">
        <f aca="false">IF(BX29&lt;&gt;"",VLOOKUP(BX29,d110cc_csv_computations!$A$2:$E$601,2),"")</f>
        <v/>
      </c>
      <c r="BY3" s="24" t="str">
        <f aca="false">IF(BY29&lt;&gt;"",VLOOKUP(BY29,d110cc_csv_computations!$A$2:$E$601,2),"")</f>
        <v/>
      </c>
      <c r="BZ3" s="22" t="str">
        <f aca="false">IF(BZ29&lt;&gt;"",VLOOKUP(BZ29,d110cc_csv_computations!$A$2:$E$601,2),"")</f>
        <v/>
      </c>
      <c r="CA3" s="23" t="str">
        <f aca="false">IF(CA29&lt;&gt;"",VLOOKUP(CA29,d110cc_csv_computations!$A$2:$E$601,2),"")</f>
        <v/>
      </c>
      <c r="CB3" s="23" t="str">
        <f aca="false">IF(CB29&lt;&gt;"",VLOOKUP(CB29,d110cc_csv_computations!$A$2:$E$601,2),"")</f>
        <v/>
      </c>
      <c r="CC3" s="24" t="str">
        <f aca="false">IF(CC29&lt;&gt;"",VLOOKUP(CC29,d110cc_csv_computations!$A$2:$E$601,2),"")</f>
        <v/>
      </c>
      <c r="CD3" s="22" t="str">
        <f aca="false">IF(CD29&lt;&gt;"",VLOOKUP(CD29,d110cc_csv_computations!$A$2:$E$601,2),"")</f>
        <v/>
      </c>
      <c r="CE3" s="23" t="str">
        <f aca="false">IF(CE29&lt;&gt;"",VLOOKUP(CE29,d110cc_csv_computations!$A$2:$E$601,2),"")</f>
        <v/>
      </c>
      <c r="CF3" s="23" t="str">
        <f aca="false">IF(CF29&lt;&gt;"",VLOOKUP(CF29,d110cc_csv_computations!$A$2:$E$601,2),"")</f>
        <v/>
      </c>
      <c r="CG3" s="24" t="str">
        <f aca="false">IF(CG29&lt;&gt;"",VLOOKUP(CG29,d110cc_csv_computations!$A$2:$E$601,2),"")</f>
        <v/>
      </c>
      <c r="CH3" s="22" t="str">
        <f aca="false">IF(CH29&lt;&gt;"",VLOOKUP(CH29,d110cc_csv_computations!$A$2:$E$601,2),"")</f>
        <v/>
      </c>
      <c r="CI3" s="23" t="str">
        <f aca="false">IF(CI29&lt;&gt;"",VLOOKUP(CI29,d110cc_csv_computations!$A$2:$E$601,2),"")</f>
        <v/>
      </c>
      <c r="CJ3" s="23" t="str">
        <f aca="false">IF(CJ29&lt;&gt;"",VLOOKUP(CJ29,d110cc_csv_computations!$A$2:$E$601,2),"")</f>
        <v/>
      </c>
      <c r="CK3" s="24" t="str">
        <f aca="false">IF(CK29&lt;&gt;"",VLOOKUP(CK29,d110cc_csv_computations!$A$2:$E$601,2),"")</f>
        <v/>
      </c>
      <c r="CL3" s="22" t="str">
        <f aca="false">IF(CL29&lt;&gt;"",VLOOKUP(CL29,d110cc_csv_computations!$A$2:$E$601,2),"")</f>
        <v/>
      </c>
      <c r="CM3" s="23" t="str">
        <f aca="false">IF(CM29&lt;&gt;"",VLOOKUP(CM29,d110cc_csv_computations!$A$2:$E$601,2),"")</f>
        <v/>
      </c>
      <c r="CN3" s="23" t="str">
        <f aca="false">IF(CN29&lt;&gt;"",VLOOKUP(CN29,d110cc_csv_computations!$A$2:$E$601,2),"")</f>
        <v/>
      </c>
      <c r="CO3" s="24" t="str">
        <f aca="false">IF(CO29&lt;&gt;"",VLOOKUP(CO29,d110cc_csv_computations!$A$2:$E$601,2),"")</f>
        <v/>
      </c>
      <c r="CP3" s="22" t="str">
        <f aca="false">IF(CP29&lt;&gt;"",VLOOKUP(CP29,d110cc_csv_computations!$A$2:$E$601,2),"")</f>
        <v/>
      </c>
      <c r="CQ3" s="23" t="str">
        <f aca="false">IF(CQ29&lt;&gt;"",VLOOKUP(CQ29,d110cc_csv_computations!$A$2:$E$601,2),"")</f>
        <v/>
      </c>
      <c r="CR3" s="23" t="str">
        <f aca="false">IF(CR29&lt;&gt;"",VLOOKUP(CR29,d110cc_csv_computations!$A$2:$E$601,2),"")</f>
        <v/>
      </c>
      <c r="CS3" s="24" t="str">
        <f aca="false">IF(CS29&lt;&gt;"",VLOOKUP(CS29,d110cc_csv_computations!$A$2:$E$601,2),"")</f>
        <v/>
      </c>
      <c r="CT3" s="22" t="str">
        <f aca="false">IF(CT29&lt;&gt;"",VLOOKUP(CT29,d110cc_csv_computations!$A$2:$E$601,2),"")</f>
        <v/>
      </c>
      <c r="CU3" s="23" t="str">
        <f aca="false">IF(CU29&lt;&gt;"",VLOOKUP(CU29,d110cc_csv_computations!$A$2:$E$601,2),"")</f>
        <v/>
      </c>
      <c r="CV3" s="23" t="str">
        <f aca="false">IF(CV29&lt;&gt;"",VLOOKUP(CV29,d110cc_csv_computations!$A$2:$E$601,2),"")</f>
        <v/>
      </c>
      <c r="CW3" s="24" t="str">
        <f aca="false">IF(CW29&lt;&gt;"",VLOOKUP(CW29,d110cc_csv_computations!$A$2:$E$601,2),"")</f>
        <v/>
      </c>
      <c r="CX3" s="22" t="str">
        <f aca="false">IF(CX29&lt;&gt;"",VLOOKUP(CX29,d110cc_csv_computations!$A$2:$E$601,2),"")</f>
        <v/>
      </c>
      <c r="CY3" s="23" t="str">
        <f aca="false">IF(CY29&lt;&gt;"",VLOOKUP(CY29,d110cc_csv_computations!$A$2:$E$601,2),"")</f>
        <v/>
      </c>
      <c r="CZ3" s="23" t="str">
        <f aca="false">IF(CZ29&lt;&gt;"",VLOOKUP(CZ29,d110cc_csv_computations!$A$2:$E$601,2),"")</f>
        <v/>
      </c>
      <c r="DA3" s="24" t="str">
        <f aca="false">IF(DA29&lt;&gt;"",VLOOKUP(DA29,d110cc_csv_computations!$A$2:$E$601,2),"")</f>
        <v/>
      </c>
      <c r="DB3" s="22" t="str">
        <f aca="false">IF(DB29&lt;&gt;"",VLOOKUP(DB29,d110cc_csv_computations!$A$2:$E$601,2),"")</f>
        <v/>
      </c>
      <c r="DC3" s="23" t="str">
        <f aca="false">IF(DC29&lt;&gt;"",VLOOKUP(DC29,d110cc_csv_computations!$A$2:$E$601,2),"")</f>
        <v/>
      </c>
      <c r="DD3" s="23" t="str">
        <f aca="false">IF(DD29&lt;&gt;"",VLOOKUP(DD29,d110cc_csv_computations!$A$2:$E$601,2),"")</f>
        <v/>
      </c>
      <c r="DE3" s="24" t="str">
        <f aca="false">IF(DE29&lt;&gt;"",VLOOKUP(DE29,d110cc_csv_computations!$A$2:$E$601,2),"")</f>
        <v/>
      </c>
      <c r="DF3" s="22" t="str">
        <f aca="false">IF(DF29&lt;&gt;"",VLOOKUP(DF29,d110cc_csv_computations!$A$2:$E$601,2),"")</f>
        <v/>
      </c>
      <c r="DG3" s="23" t="str">
        <f aca="false">IF(DG29&lt;&gt;"",VLOOKUP(DG29,d110cc_csv_computations!$A$2:$E$601,2),"")</f>
        <v/>
      </c>
      <c r="DH3" s="23" t="str">
        <f aca="false">IF(DH29&lt;&gt;"",VLOOKUP(DH29,d110cc_csv_computations!$A$2:$E$601,2),"")</f>
        <v/>
      </c>
      <c r="DI3" s="24" t="str">
        <f aca="false">IF(DI29&lt;&gt;"",VLOOKUP(DI29,d110cc_csv_computations!$A$2:$E$601,2),"")</f>
        <v/>
      </c>
      <c r="DJ3" s="22" t="str">
        <f aca="false">IF(DJ29&lt;&gt;"",VLOOKUP(DJ29,d110cc_csv_computations!$A$2:$E$601,2),"")</f>
        <v/>
      </c>
      <c r="DK3" s="23" t="str">
        <f aca="false">IF(DK29&lt;&gt;"",VLOOKUP(DK29,d110cc_csv_computations!$A$2:$E$601,2),"")</f>
        <v/>
      </c>
      <c r="DL3" s="23" t="str">
        <f aca="false">IF(DL29&lt;&gt;"",VLOOKUP(DL29,d110cc_csv_computations!$A$2:$E$601,2),"")</f>
        <v/>
      </c>
      <c r="DM3" s="24" t="str">
        <f aca="false">IF(DM29&lt;&gt;"",VLOOKUP(DM29,d110cc_csv_computations!$A$2:$E$601,2),"")</f>
        <v/>
      </c>
      <c r="DN3" s="22" t="str">
        <f aca="false">IF(DN29&lt;&gt;"",VLOOKUP(DN29,d110cc_csv_computations!$A$2:$E$601,2),"")</f>
        <v/>
      </c>
      <c r="DO3" s="23" t="str">
        <f aca="false">IF(DO29&lt;&gt;"",VLOOKUP(DO29,d110cc_csv_computations!$A$2:$E$601,2),"")</f>
        <v/>
      </c>
      <c r="DP3" s="23" t="str">
        <f aca="false">IF(DP29&lt;&gt;"",VLOOKUP(DP29,d110cc_csv_computations!$A$2:$E$601,2),"")</f>
        <v/>
      </c>
      <c r="DQ3" s="24" t="str">
        <f aca="false">IF(DQ29&lt;&gt;"",VLOOKUP(DQ29,d110cc_csv_computations!$A$2:$E$601,2),"")</f>
        <v/>
      </c>
    </row>
    <row collapsed="false" customFormat="false" customHeight="true" hidden="false" ht="15" outlineLevel="0" r="4">
      <c r="A4" s="21" t="n">
        <v>2</v>
      </c>
      <c r="B4" s="25" t="n">
        <f aca="false">IF(B30&lt;&gt;"",VLOOKUP(B30,d110cc_csv_computations!$A$2:$E$601,2),"")</f>
        <v>98</v>
      </c>
      <c r="C4" s="26" t="n">
        <f aca="false">IF(C30&lt;&gt;"",VLOOKUP(C30,d110cc_csv_computations!$A$2:$E$601,2),"")</f>
        <v>20</v>
      </c>
      <c r="D4" s="26" t="n">
        <f aca="false">IF(D30&lt;&gt;"",VLOOKUP(D30,d110cc_csv_computations!$A$2:$E$601,2),"")</f>
        <v>109</v>
      </c>
      <c r="E4" s="27" t="n">
        <f aca="false">IF(E30&lt;&gt;"",VLOOKUP(E30,d110cc_csv_computations!$A$2:$E$601,2),"")</f>
        <v>108</v>
      </c>
      <c r="F4" s="25" t="n">
        <f aca="false">IF(F30&lt;&gt;"",VLOOKUP(F30,d110cc_csv_computations!$A$2:$E$601,2),"")</f>
        <v>64</v>
      </c>
      <c r="G4" s="26" t="n">
        <f aca="false">IF(G30&lt;&gt;"",VLOOKUP(G30,d110cc_csv_computations!$A$2:$E$601,2),"")</f>
        <v>94</v>
      </c>
      <c r="H4" s="26" t="n">
        <f aca="false">IF(H30&lt;&gt;"",VLOOKUP(H30,d110cc_csv_computations!$A$2:$E$601,2),"")</f>
        <v>24</v>
      </c>
      <c r="I4" s="27" t="n">
        <f aca="false">IF(I30&lt;&gt;"",VLOOKUP(I30,d110cc_csv_computations!$A$2:$E$601,2),"")</f>
        <v>110</v>
      </c>
      <c r="J4" s="25" t="n">
        <f aca="false">IF(J30&lt;&gt;"",VLOOKUP(J30,d110cc_csv_computations!$A$2:$E$601,2),"")</f>
        <v>49</v>
      </c>
      <c r="K4" s="26" t="n">
        <f aca="false">IF(K30&lt;&gt;"",VLOOKUP(K30,d110cc_csv_computations!$A$2:$E$601,2),"")</f>
        <v>110</v>
      </c>
      <c r="L4" s="26" t="n">
        <f aca="false">IF(L30&lt;&gt;"",VLOOKUP(L30,d110cc_csv_computations!$A$2:$E$601,2),"")</f>
        <v>109</v>
      </c>
      <c r="M4" s="27" t="n">
        <f aca="false">IF(M30&lt;&gt;"",VLOOKUP(M30,d110cc_csv_computations!$A$2:$E$601,2),"")</f>
        <v>44</v>
      </c>
      <c r="N4" s="25" t="n">
        <f aca="false">IF(N30&lt;&gt;"",VLOOKUP(N30,d110cc_csv_computations!$A$2:$E$601,2),"")</f>
        <v>39</v>
      </c>
      <c r="O4" s="26" t="n">
        <f aca="false">IF(O30&lt;&gt;"",VLOOKUP(O30,d110cc_csv_computations!$A$2:$E$601,2),"")</f>
        <v>1</v>
      </c>
      <c r="P4" s="26" t="n">
        <f aca="false">IF(P30&lt;&gt;"",VLOOKUP(P30,d110cc_csv_computations!$A$2:$E$601,2),"")</f>
        <v>46</v>
      </c>
      <c r="Q4" s="27" t="n">
        <f aca="false">IF(Q30&lt;&gt;"",VLOOKUP(Q30,d110cc_csv_computations!$A$2:$E$601,2),"")</f>
        <v>14</v>
      </c>
      <c r="R4" s="25" t="n">
        <f aca="false">IF(R30&lt;&gt;"",VLOOKUP(R30,d110cc_csv_computations!$A$2:$E$601,2),"")</f>
        <v>20</v>
      </c>
      <c r="S4" s="26" t="n">
        <f aca="false">IF(S30&lt;&gt;"",VLOOKUP(S30,d110cc_csv_computations!$A$2:$E$601,2),"")</f>
        <v>109</v>
      </c>
      <c r="T4" s="26" t="n">
        <f aca="false">IF(T30&lt;&gt;"",VLOOKUP(T30,d110cc_csv_computations!$A$2:$E$601,2),"")</f>
        <v>82</v>
      </c>
      <c r="U4" s="27" t="n">
        <f aca="false">IF(U30&lt;&gt;"",VLOOKUP(U30,d110cc_csv_computations!$A$2:$E$601,2),"")</f>
        <v>4</v>
      </c>
      <c r="V4" s="25" t="n">
        <f aca="false">IF(V30&lt;&gt;"",VLOOKUP(V30,d110cc_csv_computations!$A$2:$E$601,2),"")</f>
        <v>31</v>
      </c>
      <c r="W4" s="26" t="n">
        <f aca="false">IF(W30&lt;&gt;"",VLOOKUP(W30,d110cc_csv_computations!$A$2:$E$601,2),"")</f>
        <v>109</v>
      </c>
      <c r="X4" s="26" t="n">
        <f aca="false">IF(X30&lt;&gt;"",VLOOKUP(X30,d110cc_csv_computations!$A$2:$E$601,2),"")</f>
        <v>57</v>
      </c>
      <c r="Y4" s="27" t="n">
        <f aca="false">IF(Y30&lt;&gt;"",VLOOKUP(Y30,d110cc_csv_computations!$A$2:$E$601,2),"")</f>
        <v>96</v>
      </c>
      <c r="Z4" s="25" t="n">
        <f aca="false">IF(Z30&lt;&gt;"",VLOOKUP(Z30,d110cc_csv_computations!$A$2:$E$601,2),"")</f>
        <v>89</v>
      </c>
      <c r="AA4" s="26" t="n">
        <f aca="false">IF(AA30&lt;&gt;"",VLOOKUP(AA30,d110cc_csv_computations!$A$2:$E$601,2),"")</f>
        <v>94</v>
      </c>
      <c r="AB4" s="26" t="n">
        <f aca="false">IF(AB30&lt;&gt;"",VLOOKUP(AB30,d110cc_csv_computations!$A$2:$E$601,2),"")</f>
        <v>69</v>
      </c>
      <c r="AC4" s="27" t="n">
        <f aca="false">IF(AC30&lt;&gt;"",VLOOKUP(AC30,d110cc_csv_computations!$A$2:$E$601,2),"")</f>
        <v>34</v>
      </c>
      <c r="AD4" s="25" t="n">
        <f aca="false">IF(AD30&lt;&gt;"",VLOOKUP(AD30,d110cc_csv_computations!$A$2:$E$601,2),"")</f>
        <v>49</v>
      </c>
      <c r="AE4" s="26" t="n">
        <f aca="false">IF(AE30&lt;&gt;"",VLOOKUP(AE30,d110cc_csv_computations!$A$2:$E$601,2),"")</f>
        <v>109</v>
      </c>
      <c r="AF4" s="26" t="n">
        <f aca="false">IF(AF30&lt;&gt;"",VLOOKUP(AF30,d110cc_csv_computations!$A$2:$E$601,2),"")</f>
        <v>93</v>
      </c>
      <c r="AG4" s="27" t="n">
        <f aca="false">IF(AG30&lt;&gt;"",VLOOKUP(AG30,d110cc_csv_computations!$A$2:$E$601,2),"")</f>
        <v>92</v>
      </c>
      <c r="AH4" s="25" t="n">
        <f aca="false">IF(AH30&lt;&gt;"",VLOOKUP(AH30,d110cc_csv_computations!$A$2:$E$601,2),"")</f>
        <v>25</v>
      </c>
      <c r="AI4" s="26" t="n">
        <f aca="false">IF(AI30&lt;&gt;"",VLOOKUP(AI30,d110cc_csv_computations!$A$2:$E$601,2),"")</f>
        <v>30</v>
      </c>
      <c r="AJ4" s="26" t="n">
        <f aca="false">IF(AJ30&lt;&gt;"",VLOOKUP(AJ30,d110cc_csv_computations!$A$2:$E$601,2),"")</f>
        <v>43</v>
      </c>
      <c r="AK4" s="27" t="n">
        <f aca="false">IF(AK30&lt;&gt;"",VLOOKUP(AK30,d110cc_csv_computations!$A$2:$E$601,2),"")</f>
        <v>109</v>
      </c>
      <c r="AL4" s="25" t="n">
        <f aca="false">IF(AL30&lt;&gt;"",VLOOKUP(AL30,d110cc_csv_computations!$A$2:$E$601,2),"")</f>
        <v>99</v>
      </c>
      <c r="AM4" s="26" t="n">
        <f aca="false">IF(AM30&lt;&gt;"",VLOOKUP(AM30,d110cc_csv_computations!$A$2:$E$601,2),"")</f>
        <v>23</v>
      </c>
      <c r="AN4" s="26" t="n">
        <f aca="false">IF(AN30&lt;&gt;"",VLOOKUP(AN30,d110cc_csv_computations!$A$2:$E$601,2),"")</f>
        <v>77</v>
      </c>
      <c r="AO4" s="27" t="n">
        <f aca="false">IF(AO30&lt;&gt;"",VLOOKUP(AO30,d110cc_csv_computations!$A$2:$E$601,2),"")</f>
        <v>80</v>
      </c>
      <c r="AP4" s="25" t="n">
        <f aca="false">IF(AP30&lt;&gt;"",VLOOKUP(AP30,d110cc_csv_computations!$A$2:$E$601,2),"")</f>
        <v>84</v>
      </c>
      <c r="AQ4" s="26" t="n">
        <f aca="false">IF(AQ30&lt;&gt;"",VLOOKUP(AQ30,d110cc_csv_computations!$A$2:$E$601,2),"")</f>
        <v>18</v>
      </c>
      <c r="AR4" s="26" t="n">
        <f aca="false">IF(AR30&lt;&gt;"",VLOOKUP(AR30,d110cc_csv_computations!$A$2:$E$601,2),"")</f>
        <v>25</v>
      </c>
      <c r="AS4" s="27" t="n">
        <f aca="false">IF(AS30&lt;&gt;"",VLOOKUP(AS30,d110cc_csv_computations!$A$2:$E$601,2),"")</f>
        <v>70</v>
      </c>
      <c r="AT4" s="25" t="n">
        <f aca="false">IF(AT30&lt;&gt;"",VLOOKUP(AT30,d110cc_csv_computations!$A$2:$E$601,2),"")</f>
        <v>11</v>
      </c>
      <c r="AU4" s="26" t="n">
        <f aca="false">IF(AU30&lt;&gt;"",VLOOKUP(AU30,d110cc_csv_computations!$A$2:$E$601,2),"")</f>
        <v>88</v>
      </c>
      <c r="AV4" s="26" t="n">
        <f aca="false">IF(AV30&lt;&gt;"",VLOOKUP(AV30,d110cc_csv_computations!$A$2:$E$601,2),"")</f>
        <v>31</v>
      </c>
      <c r="AW4" s="27" t="n">
        <f aca="false">IF(AW30&lt;&gt;"",VLOOKUP(AW30,d110cc_csv_computations!$A$2:$E$601,2),"")</f>
        <v>71</v>
      </c>
      <c r="AX4" s="25" t="n">
        <f aca="false">IF(AX30&lt;&gt;"",VLOOKUP(AX30,d110cc_csv_computations!$A$2:$E$601,2),"")</f>
        <v>74</v>
      </c>
      <c r="AY4" s="26" t="n">
        <f aca="false">IF(AY30&lt;&gt;"",VLOOKUP(AY30,d110cc_csv_computations!$A$2:$E$601,2),"")</f>
        <v>50</v>
      </c>
      <c r="AZ4" s="26" t="n">
        <f aca="false">IF(AZ30&lt;&gt;"",VLOOKUP(AZ30,d110cc_csv_computations!$A$2:$E$601,2),"")</f>
        <v>45</v>
      </c>
      <c r="BA4" s="27" t="n">
        <f aca="false">IF(BA30&lt;&gt;"",VLOOKUP(BA30,d110cc_csv_computations!$A$2:$E$601,2),"")</f>
        <v>60</v>
      </c>
      <c r="BB4" s="25" t="n">
        <f aca="false">IF(BB30&lt;&gt;"",VLOOKUP(BB30,d110cc_csv_computations!$A$2:$E$601,2),"")</f>
        <v>24</v>
      </c>
      <c r="BC4" s="26" t="n">
        <f aca="false">IF(BC30&lt;&gt;"",VLOOKUP(BC30,d110cc_csv_computations!$A$2:$E$601,2),"")</f>
        <v>16</v>
      </c>
      <c r="BD4" s="26" t="n">
        <f aca="false">IF(BD30&lt;&gt;"",VLOOKUP(BD30,d110cc_csv_computations!$A$2:$E$601,2),"")</f>
        <v>20</v>
      </c>
      <c r="BE4" s="27" t="n">
        <f aca="false">IF(BE30&lt;&gt;"",VLOOKUP(BE30,d110cc_csv_computations!$A$2:$E$601,2),"")</f>
        <v>42</v>
      </c>
      <c r="BF4" s="25" t="n">
        <f aca="false">IF(BF30&lt;&gt;"",VLOOKUP(BF30,d110cc_csv_computations!$A$2:$E$601,2),"")</f>
        <v>110</v>
      </c>
      <c r="BG4" s="26" t="n">
        <f aca="false">IF(BG30&lt;&gt;"",VLOOKUP(BG30,d110cc_csv_computations!$A$2:$E$601,2),"")</f>
        <v>109</v>
      </c>
      <c r="BH4" s="26" t="n">
        <f aca="false">IF(BH30&lt;&gt;"",VLOOKUP(BH30,d110cc_csv_computations!$A$2:$E$601,2),"")</f>
        <v>49</v>
      </c>
      <c r="BI4" s="27" t="n">
        <f aca="false">IF(BI30&lt;&gt;"",VLOOKUP(BI30,d110cc_csv_computations!$A$2:$E$601,2),"")</f>
        <v>71</v>
      </c>
      <c r="BJ4" s="25" t="str">
        <f aca="false">IF(BJ30&lt;&gt;"",VLOOKUP(BJ30,d110cc_csv_computations!$A$2:$E$601,2),"")</f>
        <v/>
      </c>
      <c r="BK4" s="26" t="str">
        <f aca="false">IF(BK30&lt;&gt;"",VLOOKUP(BK30,d110cc_csv_computations!$A$2:$E$601,2),"")</f>
        <v/>
      </c>
      <c r="BL4" s="26" t="str">
        <f aca="false">IF(BL30&lt;&gt;"",VLOOKUP(BL30,d110cc_csv_computations!$A$2:$E$601,2),"")</f>
        <v/>
      </c>
      <c r="BM4" s="27" t="str">
        <f aca="false">IF(BM30&lt;&gt;"",VLOOKUP(BM30,d110cc_csv_computations!$A$2:$E$601,2),"")</f>
        <v/>
      </c>
      <c r="BN4" s="25" t="str">
        <f aca="false">IF(BN30&lt;&gt;"",VLOOKUP(BN30,d110cc_csv_computations!$A$2:$E$601,2),"")</f>
        <v/>
      </c>
      <c r="BO4" s="26" t="str">
        <f aca="false">IF(BO30&lt;&gt;"",VLOOKUP(BO30,d110cc_csv_computations!$A$2:$E$601,2),"")</f>
        <v/>
      </c>
      <c r="BP4" s="26" t="str">
        <f aca="false">IF(BP30&lt;&gt;"",VLOOKUP(BP30,d110cc_csv_computations!$A$2:$E$601,2),"")</f>
        <v/>
      </c>
      <c r="BQ4" s="27" t="str">
        <f aca="false">IF(BQ30&lt;&gt;"",VLOOKUP(BQ30,d110cc_csv_computations!$A$2:$E$601,2),"")</f>
        <v/>
      </c>
      <c r="BR4" s="25" t="str">
        <f aca="false">IF(BR30&lt;&gt;"",VLOOKUP(BR30,d110cc_csv_computations!$A$2:$E$601,2),"")</f>
        <v/>
      </c>
      <c r="BS4" s="26" t="str">
        <f aca="false">IF(BS30&lt;&gt;"",VLOOKUP(BS30,d110cc_csv_computations!$A$2:$E$601,2),"")</f>
        <v/>
      </c>
      <c r="BT4" s="26" t="str">
        <f aca="false">IF(BT30&lt;&gt;"",VLOOKUP(BT30,d110cc_csv_computations!$A$2:$E$601,2),"")</f>
        <v/>
      </c>
      <c r="BU4" s="27" t="str">
        <f aca="false">IF(BU30&lt;&gt;"",VLOOKUP(BU30,d110cc_csv_computations!$A$2:$E$601,2),"")</f>
        <v/>
      </c>
      <c r="BV4" s="25" t="str">
        <f aca="false">IF(BV30&lt;&gt;"",VLOOKUP(BV30,d110cc_csv_computations!$A$2:$E$601,2),"")</f>
        <v/>
      </c>
      <c r="BW4" s="26" t="str">
        <f aca="false">IF(BW30&lt;&gt;"",VLOOKUP(BW30,d110cc_csv_computations!$A$2:$E$601,2),"")</f>
        <v/>
      </c>
      <c r="BX4" s="26" t="str">
        <f aca="false">IF(BX30&lt;&gt;"",VLOOKUP(BX30,d110cc_csv_computations!$A$2:$E$601,2),"")</f>
        <v/>
      </c>
      <c r="BY4" s="27" t="str">
        <f aca="false">IF(BY30&lt;&gt;"",VLOOKUP(BY30,d110cc_csv_computations!$A$2:$E$601,2),"")</f>
        <v/>
      </c>
      <c r="BZ4" s="25" t="str">
        <f aca="false">IF(BZ30&lt;&gt;"",VLOOKUP(BZ30,d110cc_csv_computations!$A$2:$E$601,2),"")</f>
        <v/>
      </c>
      <c r="CA4" s="26" t="str">
        <f aca="false">IF(CA30&lt;&gt;"",VLOOKUP(CA30,d110cc_csv_computations!$A$2:$E$601,2),"")</f>
        <v/>
      </c>
      <c r="CB4" s="26" t="str">
        <f aca="false">IF(CB30&lt;&gt;"",VLOOKUP(CB30,d110cc_csv_computations!$A$2:$E$601,2),"")</f>
        <v/>
      </c>
      <c r="CC4" s="27" t="str">
        <f aca="false">IF(CC30&lt;&gt;"",VLOOKUP(CC30,d110cc_csv_computations!$A$2:$E$601,2),"")</f>
        <v/>
      </c>
      <c r="CD4" s="25" t="str">
        <f aca="false">IF(CD30&lt;&gt;"",VLOOKUP(CD30,d110cc_csv_computations!$A$2:$E$601,2),"")</f>
        <v/>
      </c>
      <c r="CE4" s="26" t="str">
        <f aca="false">IF(CE30&lt;&gt;"",VLOOKUP(CE30,d110cc_csv_computations!$A$2:$E$601,2),"")</f>
        <v/>
      </c>
      <c r="CF4" s="26" t="str">
        <f aca="false">IF(CF30&lt;&gt;"",VLOOKUP(CF30,d110cc_csv_computations!$A$2:$E$601,2),"")</f>
        <v/>
      </c>
      <c r="CG4" s="27" t="str">
        <f aca="false">IF(CG30&lt;&gt;"",VLOOKUP(CG30,d110cc_csv_computations!$A$2:$E$601,2),"")</f>
        <v/>
      </c>
      <c r="CH4" s="25" t="str">
        <f aca="false">IF(CH30&lt;&gt;"",VLOOKUP(CH30,d110cc_csv_computations!$A$2:$E$601,2),"")</f>
        <v/>
      </c>
      <c r="CI4" s="26" t="str">
        <f aca="false">IF(CI30&lt;&gt;"",VLOOKUP(CI30,d110cc_csv_computations!$A$2:$E$601,2),"")</f>
        <v/>
      </c>
      <c r="CJ4" s="26" t="str">
        <f aca="false">IF(CJ30&lt;&gt;"",VLOOKUP(CJ30,d110cc_csv_computations!$A$2:$E$601,2),"")</f>
        <v/>
      </c>
      <c r="CK4" s="27" t="str">
        <f aca="false">IF(CK30&lt;&gt;"",VLOOKUP(CK30,d110cc_csv_computations!$A$2:$E$601,2),"")</f>
        <v/>
      </c>
      <c r="CL4" s="25" t="str">
        <f aca="false">IF(CL30&lt;&gt;"",VLOOKUP(CL30,d110cc_csv_computations!$A$2:$E$601,2),"")</f>
        <v/>
      </c>
      <c r="CM4" s="26" t="str">
        <f aca="false">IF(CM30&lt;&gt;"",VLOOKUP(CM30,d110cc_csv_computations!$A$2:$E$601,2),"")</f>
        <v/>
      </c>
      <c r="CN4" s="26" t="str">
        <f aca="false">IF(CN30&lt;&gt;"",VLOOKUP(CN30,d110cc_csv_computations!$A$2:$E$601,2),"")</f>
        <v/>
      </c>
      <c r="CO4" s="27" t="str">
        <f aca="false">IF(CO30&lt;&gt;"",VLOOKUP(CO30,d110cc_csv_computations!$A$2:$E$601,2),"")</f>
        <v/>
      </c>
      <c r="CP4" s="25" t="str">
        <f aca="false">IF(CP30&lt;&gt;"",VLOOKUP(CP30,d110cc_csv_computations!$A$2:$E$601,2),"")</f>
        <v/>
      </c>
      <c r="CQ4" s="26" t="str">
        <f aca="false">IF(CQ30&lt;&gt;"",VLOOKUP(CQ30,d110cc_csv_computations!$A$2:$E$601,2),"")</f>
        <v/>
      </c>
      <c r="CR4" s="26" t="str">
        <f aca="false">IF(CR30&lt;&gt;"",VLOOKUP(CR30,d110cc_csv_computations!$A$2:$E$601,2),"")</f>
        <v/>
      </c>
      <c r="CS4" s="27" t="str">
        <f aca="false">IF(CS30&lt;&gt;"",VLOOKUP(CS30,d110cc_csv_computations!$A$2:$E$601,2),"")</f>
        <v/>
      </c>
      <c r="CT4" s="25" t="str">
        <f aca="false">IF(CT30&lt;&gt;"",VLOOKUP(CT30,d110cc_csv_computations!$A$2:$E$601,2),"")</f>
        <v/>
      </c>
      <c r="CU4" s="26" t="str">
        <f aca="false">IF(CU30&lt;&gt;"",VLOOKUP(CU30,d110cc_csv_computations!$A$2:$E$601,2),"")</f>
        <v/>
      </c>
      <c r="CV4" s="26" t="str">
        <f aca="false">IF(CV30&lt;&gt;"",VLOOKUP(CV30,d110cc_csv_computations!$A$2:$E$601,2),"")</f>
        <v/>
      </c>
      <c r="CW4" s="27" t="str">
        <f aca="false">IF(CW30&lt;&gt;"",VLOOKUP(CW30,d110cc_csv_computations!$A$2:$E$601,2),"")</f>
        <v/>
      </c>
      <c r="CX4" s="25" t="str">
        <f aca="false">IF(CX30&lt;&gt;"",VLOOKUP(CX30,d110cc_csv_computations!$A$2:$E$601,2),"")</f>
        <v/>
      </c>
      <c r="CY4" s="26" t="str">
        <f aca="false">IF(CY30&lt;&gt;"",VLOOKUP(CY30,d110cc_csv_computations!$A$2:$E$601,2),"")</f>
        <v/>
      </c>
      <c r="CZ4" s="26" t="str">
        <f aca="false">IF(CZ30&lt;&gt;"",VLOOKUP(CZ30,d110cc_csv_computations!$A$2:$E$601,2),"")</f>
        <v/>
      </c>
      <c r="DA4" s="27" t="str">
        <f aca="false">IF(DA30&lt;&gt;"",VLOOKUP(DA30,d110cc_csv_computations!$A$2:$E$601,2),"")</f>
        <v/>
      </c>
      <c r="DB4" s="25" t="str">
        <f aca="false">IF(DB30&lt;&gt;"",VLOOKUP(DB30,d110cc_csv_computations!$A$2:$E$601,2),"")</f>
        <v/>
      </c>
      <c r="DC4" s="26" t="str">
        <f aca="false">IF(DC30&lt;&gt;"",VLOOKUP(DC30,d110cc_csv_computations!$A$2:$E$601,2),"")</f>
        <v/>
      </c>
      <c r="DD4" s="26" t="str">
        <f aca="false">IF(DD30&lt;&gt;"",VLOOKUP(DD30,d110cc_csv_computations!$A$2:$E$601,2),"")</f>
        <v/>
      </c>
      <c r="DE4" s="27" t="str">
        <f aca="false">IF(DE30&lt;&gt;"",VLOOKUP(DE30,d110cc_csv_computations!$A$2:$E$601,2),"")</f>
        <v/>
      </c>
      <c r="DF4" s="25" t="str">
        <f aca="false">IF(DF30&lt;&gt;"",VLOOKUP(DF30,d110cc_csv_computations!$A$2:$E$601,2),"")</f>
        <v/>
      </c>
      <c r="DG4" s="26" t="str">
        <f aca="false">IF(DG30&lt;&gt;"",VLOOKUP(DG30,d110cc_csv_computations!$A$2:$E$601,2),"")</f>
        <v/>
      </c>
      <c r="DH4" s="26" t="str">
        <f aca="false">IF(DH30&lt;&gt;"",VLOOKUP(DH30,d110cc_csv_computations!$A$2:$E$601,2),"")</f>
        <v/>
      </c>
      <c r="DI4" s="27" t="str">
        <f aca="false">IF(DI30&lt;&gt;"",VLOOKUP(DI30,d110cc_csv_computations!$A$2:$E$601,2),"")</f>
        <v/>
      </c>
      <c r="DJ4" s="25" t="str">
        <f aca="false">IF(DJ30&lt;&gt;"",VLOOKUP(DJ30,d110cc_csv_computations!$A$2:$E$601,2),"")</f>
        <v/>
      </c>
      <c r="DK4" s="26" t="str">
        <f aca="false">IF(DK30&lt;&gt;"",VLOOKUP(DK30,d110cc_csv_computations!$A$2:$E$601,2),"")</f>
        <v/>
      </c>
      <c r="DL4" s="26" t="str">
        <f aca="false">IF(DL30&lt;&gt;"",VLOOKUP(DL30,d110cc_csv_computations!$A$2:$E$601,2),"")</f>
        <v/>
      </c>
      <c r="DM4" s="27" t="str">
        <f aca="false">IF(DM30&lt;&gt;"",VLOOKUP(DM30,d110cc_csv_computations!$A$2:$E$601,2),"")</f>
        <v/>
      </c>
      <c r="DN4" s="25" t="str">
        <f aca="false">IF(DN30&lt;&gt;"",VLOOKUP(DN30,d110cc_csv_computations!$A$2:$E$601,2),"")</f>
        <v/>
      </c>
      <c r="DO4" s="26" t="str">
        <f aca="false">IF(DO30&lt;&gt;"",VLOOKUP(DO30,d110cc_csv_computations!$A$2:$E$601,2),"")</f>
        <v/>
      </c>
      <c r="DP4" s="26" t="str">
        <f aca="false">IF(DP30&lt;&gt;"",VLOOKUP(DP30,d110cc_csv_computations!$A$2:$E$601,2),"")</f>
        <v/>
      </c>
      <c r="DQ4" s="27" t="str">
        <f aca="false">IF(DQ30&lt;&gt;"",VLOOKUP(DQ30,d110cc_csv_computations!$A$2:$E$601,2),"")</f>
        <v/>
      </c>
    </row>
    <row collapsed="false" customFormat="false" customHeight="true" hidden="false" ht="15" outlineLevel="0" r="5">
      <c r="A5" s="21" t="n">
        <v>3</v>
      </c>
      <c r="B5" s="25" t="n">
        <f aca="false">IF(B31&lt;&gt;"",VLOOKUP(B31,d110cc_csv_computations!$A$2:$E$601,2),"")</f>
        <v>107</v>
      </c>
      <c r="C5" s="26" t="n">
        <f aca="false">IF(C31&lt;&gt;"",VLOOKUP(C31,d110cc_csv_computations!$A$2:$E$601,2),"")</f>
        <v>13</v>
      </c>
      <c r="D5" s="26" t="n">
        <f aca="false">IF(D31&lt;&gt;"",VLOOKUP(D31,d110cc_csv_computations!$A$2:$E$601,2),"")</f>
        <v>33</v>
      </c>
      <c r="E5" s="27" t="n">
        <f aca="false">IF(E31&lt;&gt;"",VLOOKUP(E31,d110cc_csv_computations!$A$2:$E$601,2),"")</f>
        <v>75</v>
      </c>
      <c r="F5" s="25" t="n">
        <f aca="false">IF(F31&lt;&gt;"",VLOOKUP(F31,d110cc_csv_computations!$A$2:$E$601,2),"")</f>
        <v>26</v>
      </c>
      <c r="G5" s="26" t="n">
        <f aca="false">IF(G31&lt;&gt;"",VLOOKUP(G31,d110cc_csv_computations!$A$2:$E$601,2),"")</f>
        <v>56</v>
      </c>
      <c r="H5" s="26" t="n">
        <f aca="false">IF(H31&lt;&gt;"",VLOOKUP(H31,d110cc_csv_computations!$A$2:$E$601,2),"")</f>
        <v>109</v>
      </c>
      <c r="I5" s="27" t="n">
        <f aca="false">IF(I31&lt;&gt;"",VLOOKUP(I31,d110cc_csv_computations!$A$2:$E$601,2),"")</f>
        <v>39</v>
      </c>
      <c r="J5" s="25" t="n">
        <f aca="false">IF(J31&lt;&gt;"",VLOOKUP(J31,d110cc_csv_computations!$A$2:$E$601,2),"")</f>
        <v>96</v>
      </c>
      <c r="K5" s="26" t="n">
        <f aca="false">IF(K31&lt;&gt;"",VLOOKUP(K31,d110cc_csv_computations!$A$2:$E$601,2),"")</f>
        <v>63</v>
      </c>
      <c r="L5" s="26" t="n">
        <f aca="false">IF(L31&lt;&gt;"",VLOOKUP(L31,d110cc_csv_computations!$A$2:$E$601,2),"")</f>
        <v>59</v>
      </c>
      <c r="M5" s="27" t="n">
        <f aca="false">IF(M31&lt;&gt;"",VLOOKUP(M31,d110cc_csv_computations!$A$2:$E$601,2),"")</f>
        <v>83</v>
      </c>
      <c r="N5" s="25" t="n">
        <f aca="false">IF(N31&lt;&gt;"",VLOOKUP(N31,d110cc_csv_computations!$A$2:$E$601,2),"")</f>
        <v>54</v>
      </c>
      <c r="O5" s="26" t="n">
        <f aca="false">IF(O31&lt;&gt;"",VLOOKUP(O31,d110cc_csv_computations!$A$2:$E$601,2),"")</f>
        <v>66</v>
      </c>
      <c r="P5" s="26" t="n">
        <f aca="false">IF(P31&lt;&gt;"",VLOOKUP(P31,d110cc_csv_computations!$A$2:$E$601,2),"")</f>
        <v>13</v>
      </c>
      <c r="Q5" s="27" t="n">
        <f aca="false">IF(Q31&lt;&gt;"",VLOOKUP(Q31,d110cc_csv_computations!$A$2:$E$601,2),"")</f>
        <v>34</v>
      </c>
      <c r="R5" s="25" t="n">
        <f aca="false">IF(R31&lt;&gt;"",VLOOKUP(R31,d110cc_csv_computations!$A$2:$E$601,2),"")</f>
        <v>86</v>
      </c>
      <c r="S5" s="26" t="n">
        <f aca="false">IF(S31&lt;&gt;"",VLOOKUP(S31,d110cc_csv_computations!$A$2:$E$601,2),"")</f>
        <v>5</v>
      </c>
      <c r="T5" s="26" t="n">
        <f aca="false">IF(T31&lt;&gt;"",VLOOKUP(T31,d110cc_csv_computations!$A$2:$E$601,2),"")</f>
        <v>89</v>
      </c>
      <c r="U5" s="27" t="n">
        <f aca="false">IF(U31&lt;&gt;"",VLOOKUP(U31,d110cc_csv_computations!$A$2:$E$601,2),"")</f>
        <v>94</v>
      </c>
      <c r="V5" s="25" t="n">
        <f aca="false">IF(V31&lt;&gt;"",VLOOKUP(V31,d110cc_csv_computations!$A$2:$E$601,2),"")</f>
        <v>70</v>
      </c>
      <c r="W5" s="26" t="n">
        <f aca="false">IF(W31&lt;&gt;"",VLOOKUP(W31,d110cc_csv_computations!$A$2:$E$601,2),"")</f>
        <v>37</v>
      </c>
      <c r="X5" s="26" t="n">
        <f aca="false">IF(X31&lt;&gt;"",VLOOKUP(X31,d110cc_csv_computations!$A$2:$E$601,2),"")</f>
        <v>74</v>
      </c>
      <c r="Y5" s="27" t="n">
        <f aca="false">IF(Y31&lt;&gt;"",VLOOKUP(Y31,d110cc_csv_computations!$A$2:$E$601,2),"")</f>
        <v>108</v>
      </c>
      <c r="Z5" s="25" t="n">
        <f aca="false">IF(Z31&lt;&gt;"",VLOOKUP(Z31,d110cc_csv_computations!$A$2:$E$601,2),"")</f>
        <v>45</v>
      </c>
      <c r="AA5" s="26" t="n">
        <f aca="false">IF(AA31&lt;&gt;"",VLOOKUP(AA31,d110cc_csv_computations!$A$2:$E$601,2),"")</f>
        <v>109</v>
      </c>
      <c r="AB5" s="26" t="n">
        <f aca="false">IF(AB31&lt;&gt;"",VLOOKUP(AB31,d110cc_csv_computations!$A$2:$E$601,2),"")</f>
        <v>4</v>
      </c>
      <c r="AC5" s="27" t="n">
        <f aca="false">IF(AC31&lt;&gt;"",VLOOKUP(AC31,d110cc_csv_computations!$A$2:$E$601,2),"")</f>
        <v>110</v>
      </c>
      <c r="AD5" s="25" t="n">
        <f aca="false">IF(AD31&lt;&gt;"",VLOOKUP(AD31,d110cc_csv_computations!$A$2:$E$601,2),"")</f>
        <v>73</v>
      </c>
      <c r="AE5" s="26" t="n">
        <f aca="false">IF(AE31&lt;&gt;"",VLOOKUP(AE31,d110cc_csv_computations!$A$2:$E$601,2),"")</f>
        <v>102</v>
      </c>
      <c r="AF5" s="26" t="n">
        <f aca="false">IF(AF31&lt;&gt;"",VLOOKUP(AF31,d110cc_csv_computations!$A$2:$E$601,2),"")</f>
        <v>56</v>
      </c>
      <c r="AG5" s="27" t="n">
        <f aca="false">IF(AG31&lt;&gt;"",VLOOKUP(AG31,d110cc_csv_computations!$A$2:$E$601,2),"")</f>
        <v>32</v>
      </c>
      <c r="AH5" s="25" t="n">
        <f aca="false">IF(AH31&lt;&gt;"",VLOOKUP(AH31,d110cc_csv_computations!$A$2:$E$601,2),"")</f>
        <v>5</v>
      </c>
      <c r="AI5" s="26" t="n">
        <f aca="false">IF(AI31&lt;&gt;"",VLOOKUP(AI31,d110cc_csv_computations!$A$2:$E$601,2),"")</f>
        <v>16</v>
      </c>
      <c r="AJ5" s="26" t="n">
        <f aca="false">IF(AJ31&lt;&gt;"",VLOOKUP(AJ31,d110cc_csv_computations!$A$2:$E$601,2),"")</f>
        <v>101</v>
      </c>
      <c r="AK5" s="27" t="n">
        <f aca="false">IF(AK31&lt;&gt;"",VLOOKUP(AK31,d110cc_csv_computations!$A$2:$E$601,2),"")</f>
        <v>21</v>
      </c>
      <c r="AL5" s="25" t="n">
        <f aca="false">IF(AL31&lt;&gt;"",VLOOKUP(AL31,d110cc_csv_computations!$A$2:$E$601,2),"")</f>
        <v>109</v>
      </c>
      <c r="AM5" s="26" t="n">
        <f aca="false">IF(AM31&lt;&gt;"",VLOOKUP(AM31,d110cc_csv_computations!$A$2:$E$601,2),"")</f>
        <v>8</v>
      </c>
      <c r="AN5" s="26" t="n">
        <f aca="false">IF(AN31&lt;&gt;"",VLOOKUP(AN31,d110cc_csv_computations!$A$2:$E$601,2),"")</f>
        <v>105</v>
      </c>
      <c r="AO5" s="27" t="n">
        <f aca="false">IF(AO31&lt;&gt;"",VLOOKUP(AO31,d110cc_csv_computations!$A$2:$E$601,2),"")</f>
        <v>36</v>
      </c>
      <c r="AP5" s="25" t="n">
        <f aca="false">IF(AP31&lt;&gt;"",VLOOKUP(AP31,d110cc_csv_computations!$A$2:$E$601,2),"")</f>
        <v>45</v>
      </c>
      <c r="AQ5" s="26" t="n">
        <f aca="false">IF(AQ31&lt;&gt;"",VLOOKUP(AQ31,d110cc_csv_computations!$A$2:$E$601,2),"")</f>
        <v>39</v>
      </c>
      <c r="AR5" s="26" t="n">
        <f aca="false">IF(AR31&lt;&gt;"",VLOOKUP(AR31,d110cc_csv_computations!$A$2:$E$601,2),"")</f>
        <v>16</v>
      </c>
      <c r="AS5" s="27" t="n">
        <f aca="false">IF(AS31&lt;&gt;"",VLOOKUP(AS31,d110cc_csv_computations!$A$2:$E$601,2),"")</f>
        <v>76</v>
      </c>
      <c r="AT5" s="25" t="n">
        <f aca="false">IF(AT31&lt;&gt;"",VLOOKUP(AT31,d110cc_csv_computations!$A$2:$E$601,2),"")</f>
        <v>54</v>
      </c>
      <c r="AU5" s="26" t="n">
        <f aca="false">IF(AU31&lt;&gt;"",VLOOKUP(AU31,d110cc_csv_computations!$A$2:$E$601,2),"")</f>
        <v>52</v>
      </c>
      <c r="AV5" s="26" t="n">
        <f aca="false">IF(AV31&lt;&gt;"",VLOOKUP(AV31,d110cc_csv_computations!$A$2:$E$601,2),"")</f>
        <v>69</v>
      </c>
      <c r="AW5" s="27" t="n">
        <f aca="false">IF(AW31&lt;&gt;"",VLOOKUP(AW31,d110cc_csv_computations!$A$2:$E$601,2),"")</f>
        <v>103</v>
      </c>
      <c r="AX5" s="25" t="n">
        <f aca="false">IF(AX31&lt;&gt;"",VLOOKUP(AX31,d110cc_csv_computations!$A$2:$E$601,2),"")</f>
        <v>67</v>
      </c>
      <c r="AY5" s="26" t="n">
        <f aca="false">IF(AY31&lt;&gt;"",VLOOKUP(AY31,d110cc_csv_computations!$A$2:$E$601,2),"")</f>
        <v>99</v>
      </c>
      <c r="AZ5" s="26" t="n">
        <f aca="false">IF(AZ31&lt;&gt;"",VLOOKUP(AZ31,d110cc_csv_computations!$A$2:$E$601,2),"")</f>
        <v>32</v>
      </c>
      <c r="BA5" s="27" t="n">
        <f aca="false">IF(BA31&lt;&gt;"",VLOOKUP(BA31,d110cc_csv_computations!$A$2:$E$601,2),"")</f>
        <v>81</v>
      </c>
      <c r="BB5" s="25" t="n">
        <f aca="false">IF(BB31&lt;&gt;"",VLOOKUP(BB31,d110cc_csv_computations!$A$2:$E$601,2),"")</f>
        <v>95</v>
      </c>
      <c r="BC5" s="26" t="n">
        <f aca="false">IF(BC31&lt;&gt;"",VLOOKUP(BC31,d110cc_csv_computations!$A$2:$E$601,2),"")</f>
        <v>110</v>
      </c>
      <c r="BD5" s="26" t="n">
        <f aca="false">IF(BD31&lt;&gt;"",VLOOKUP(BD31,d110cc_csv_computations!$A$2:$E$601,2),"")</f>
        <v>59</v>
      </c>
      <c r="BE5" s="27" t="n">
        <f aca="false">IF(BE31&lt;&gt;"",VLOOKUP(BE31,d110cc_csv_computations!$A$2:$E$601,2),"")</f>
        <v>58</v>
      </c>
      <c r="BF5" s="25" t="n">
        <f aca="false">IF(BF31&lt;&gt;"",VLOOKUP(BF31,d110cc_csv_computations!$A$2:$E$601,2),"")</f>
        <v>54</v>
      </c>
      <c r="BG5" s="26" t="n">
        <f aca="false">IF(BG31&lt;&gt;"",VLOOKUP(BG31,d110cc_csv_computations!$A$2:$E$601,2),"")</f>
        <v>41</v>
      </c>
      <c r="BH5" s="26" t="n">
        <f aca="false">IF(BH31&lt;&gt;"",VLOOKUP(BH31,d110cc_csv_computations!$A$2:$E$601,2),"")</f>
        <v>92</v>
      </c>
      <c r="BI5" s="27" t="n">
        <f aca="false">IF(BI31&lt;&gt;"",VLOOKUP(BI31,d110cc_csv_computations!$A$2:$E$601,2),"")</f>
        <v>6</v>
      </c>
      <c r="BJ5" s="25" t="str">
        <f aca="false">IF(BJ31&lt;&gt;"",VLOOKUP(BJ31,d110cc_csv_computations!$A$2:$E$601,2),"")</f>
        <v/>
      </c>
      <c r="BK5" s="26" t="str">
        <f aca="false">IF(BK31&lt;&gt;"",VLOOKUP(BK31,d110cc_csv_computations!$A$2:$E$601,2),"")</f>
        <v/>
      </c>
      <c r="BL5" s="26" t="str">
        <f aca="false">IF(BL31&lt;&gt;"",VLOOKUP(BL31,d110cc_csv_computations!$A$2:$E$601,2),"")</f>
        <v/>
      </c>
      <c r="BM5" s="27" t="str">
        <f aca="false">IF(BM31&lt;&gt;"",VLOOKUP(BM31,d110cc_csv_computations!$A$2:$E$601,2),"")</f>
        <v/>
      </c>
      <c r="BN5" s="25" t="str">
        <f aca="false">IF(BN31&lt;&gt;"",VLOOKUP(BN31,d110cc_csv_computations!$A$2:$E$601,2),"")</f>
        <v/>
      </c>
      <c r="BO5" s="26" t="str">
        <f aca="false">IF(BO31&lt;&gt;"",VLOOKUP(BO31,d110cc_csv_computations!$A$2:$E$601,2),"")</f>
        <v/>
      </c>
      <c r="BP5" s="26" t="str">
        <f aca="false">IF(BP31&lt;&gt;"",VLOOKUP(BP31,d110cc_csv_computations!$A$2:$E$601,2),"")</f>
        <v/>
      </c>
      <c r="BQ5" s="27" t="str">
        <f aca="false">IF(BQ31&lt;&gt;"",VLOOKUP(BQ31,d110cc_csv_computations!$A$2:$E$601,2),"")</f>
        <v/>
      </c>
      <c r="BR5" s="25" t="str">
        <f aca="false">IF(BR31&lt;&gt;"",VLOOKUP(BR31,d110cc_csv_computations!$A$2:$E$601,2),"")</f>
        <v/>
      </c>
      <c r="BS5" s="26" t="str">
        <f aca="false">IF(BS31&lt;&gt;"",VLOOKUP(BS31,d110cc_csv_computations!$A$2:$E$601,2),"")</f>
        <v/>
      </c>
      <c r="BT5" s="26" t="str">
        <f aca="false">IF(BT31&lt;&gt;"",VLOOKUP(BT31,d110cc_csv_computations!$A$2:$E$601,2),"")</f>
        <v/>
      </c>
      <c r="BU5" s="27" t="str">
        <f aca="false">IF(BU31&lt;&gt;"",VLOOKUP(BU31,d110cc_csv_computations!$A$2:$E$601,2),"")</f>
        <v/>
      </c>
      <c r="BV5" s="25" t="str">
        <f aca="false">IF(BV31&lt;&gt;"",VLOOKUP(BV31,d110cc_csv_computations!$A$2:$E$601,2),"")</f>
        <v/>
      </c>
      <c r="BW5" s="26" t="str">
        <f aca="false">IF(BW31&lt;&gt;"",VLOOKUP(BW31,d110cc_csv_computations!$A$2:$E$601,2),"")</f>
        <v/>
      </c>
      <c r="BX5" s="26" t="str">
        <f aca="false">IF(BX31&lt;&gt;"",VLOOKUP(BX31,d110cc_csv_computations!$A$2:$E$601,2),"")</f>
        <v/>
      </c>
      <c r="BY5" s="27" t="str">
        <f aca="false">IF(BY31&lt;&gt;"",VLOOKUP(BY31,d110cc_csv_computations!$A$2:$E$601,2),"")</f>
        <v/>
      </c>
      <c r="BZ5" s="25" t="str">
        <f aca="false">IF(BZ31&lt;&gt;"",VLOOKUP(BZ31,d110cc_csv_computations!$A$2:$E$601,2),"")</f>
        <v/>
      </c>
      <c r="CA5" s="26" t="str">
        <f aca="false">IF(CA31&lt;&gt;"",VLOOKUP(CA31,d110cc_csv_computations!$A$2:$E$601,2),"")</f>
        <v/>
      </c>
      <c r="CB5" s="26" t="str">
        <f aca="false">IF(CB31&lt;&gt;"",VLOOKUP(CB31,d110cc_csv_computations!$A$2:$E$601,2),"")</f>
        <v/>
      </c>
      <c r="CC5" s="27" t="str">
        <f aca="false">IF(CC31&lt;&gt;"",VLOOKUP(CC31,d110cc_csv_computations!$A$2:$E$601,2),"")</f>
        <v/>
      </c>
      <c r="CD5" s="25" t="str">
        <f aca="false">IF(CD31&lt;&gt;"",VLOOKUP(CD31,d110cc_csv_computations!$A$2:$E$601,2),"")</f>
        <v/>
      </c>
      <c r="CE5" s="26" t="str">
        <f aca="false">IF(CE31&lt;&gt;"",VLOOKUP(CE31,d110cc_csv_computations!$A$2:$E$601,2),"")</f>
        <v/>
      </c>
      <c r="CF5" s="26" t="str">
        <f aca="false">IF(CF31&lt;&gt;"",VLOOKUP(CF31,d110cc_csv_computations!$A$2:$E$601,2),"")</f>
        <v/>
      </c>
      <c r="CG5" s="27" t="str">
        <f aca="false">IF(CG31&lt;&gt;"",VLOOKUP(CG31,d110cc_csv_computations!$A$2:$E$601,2),"")</f>
        <v/>
      </c>
      <c r="CH5" s="25" t="str">
        <f aca="false">IF(CH31&lt;&gt;"",VLOOKUP(CH31,d110cc_csv_computations!$A$2:$E$601,2),"")</f>
        <v/>
      </c>
      <c r="CI5" s="26" t="str">
        <f aca="false">IF(CI31&lt;&gt;"",VLOOKUP(CI31,d110cc_csv_computations!$A$2:$E$601,2),"")</f>
        <v/>
      </c>
      <c r="CJ5" s="26" t="str">
        <f aca="false">IF(CJ31&lt;&gt;"",VLOOKUP(CJ31,d110cc_csv_computations!$A$2:$E$601,2),"")</f>
        <v/>
      </c>
      <c r="CK5" s="27" t="str">
        <f aca="false">IF(CK31&lt;&gt;"",VLOOKUP(CK31,d110cc_csv_computations!$A$2:$E$601,2),"")</f>
        <v/>
      </c>
      <c r="CL5" s="25" t="str">
        <f aca="false">IF(CL31&lt;&gt;"",VLOOKUP(CL31,d110cc_csv_computations!$A$2:$E$601,2),"")</f>
        <v/>
      </c>
      <c r="CM5" s="26" t="str">
        <f aca="false">IF(CM31&lt;&gt;"",VLOOKUP(CM31,d110cc_csv_computations!$A$2:$E$601,2),"")</f>
        <v/>
      </c>
      <c r="CN5" s="26" t="str">
        <f aca="false">IF(CN31&lt;&gt;"",VLOOKUP(CN31,d110cc_csv_computations!$A$2:$E$601,2),"")</f>
        <v/>
      </c>
      <c r="CO5" s="27" t="str">
        <f aca="false">IF(CO31&lt;&gt;"",VLOOKUP(CO31,d110cc_csv_computations!$A$2:$E$601,2),"")</f>
        <v/>
      </c>
      <c r="CP5" s="25" t="str">
        <f aca="false">IF(CP31&lt;&gt;"",VLOOKUP(CP31,d110cc_csv_computations!$A$2:$E$601,2),"")</f>
        <v/>
      </c>
      <c r="CQ5" s="26" t="str">
        <f aca="false">IF(CQ31&lt;&gt;"",VLOOKUP(CQ31,d110cc_csv_computations!$A$2:$E$601,2),"")</f>
        <v/>
      </c>
      <c r="CR5" s="26" t="str">
        <f aca="false">IF(CR31&lt;&gt;"",VLOOKUP(CR31,d110cc_csv_computations!$A$2:$E$601,2),"")</f>
        <v/>
      </c>
      <c r="CS5" s="27" t="str">
        <f aca="false">IF(CS31&lt;&gt;"",VLOOKUP(CS31,d110cc_csv_computations!$A$2:$E$601,2),"")</f>
        <v/>
      </c>
      <c r="CT5" s="25" t="str">
        <f aca="false">IF(CT31&lt;&gt;"",VLOOKUP(CT31,d110cc_csv_computations!$A$2:$E$601,2),"")</f>
        <v/>
      </c>
      <c r="CU5" s="26" t="str">
        <f aca="false">IF(CU31&lt;&gt;"",VLOOKUP(CU31,d110cc_csv_computations!$A$2:$E$601,2),"")</f>
        <v/>
      </c>
      <c r="CV5" s="26" t="str">
        <f aca="false">IF(CV31&lt;&gt;"",VLOOKUP(CV31,d110cc_csv_computations!$A$2:$E$601,2),"")</f>
        <v/>
      </c>
      <c r="CW5" s="27" t="str">
        <f aca="false">IF(CW31&lt;&gt;"",VLOOKUP(CW31,d110cc_csv_computations!$A$2:$E$601,2),"")</f>
        <v/>
      </c>
      <c r="CX5" s="25" t="str">
        <f aca="false">IF(CX31&lt;&gt;"",VLOOKUP(CX31,d110cc_csv_computations!$A$2:$E$601,2),"")</f>
        <v/>
      </c>
      <c r="CY5" s="26" t="str">
        <f aca="false">IF(CY31&lt;&gt;"",VLOOKUP(CY31,d110cc_csv_computations!$A$2:$E$601,2),"")</f>
        <v/>
      </c>
      <c r="CZ5" s="26" t="str">
        <f aca="false">IF(CZ31&lt;&gt;"",VLOOKUP(CZ31,d110cc_csv_computations!$A$2:$E$601,2),"")</f>
        <v/>
      </c>
      <c r="DA5" s="27" t="str">
        <f aca="false">IF(DA31&lt;&gt;"",VLOOKUP(DA31,d110cc_csv_computations!$A$2:$E$601,2),"")</f>
        <v/>
      </c>
      <c r="DB5" s="25" t="str">
        <f aca="false">IF(DB31&lt;&gt;"",VLOOKUP(DB31,d110cc_csv_computations!$A$2:$E$601,2),"")</f>
        <v/>
      </c>
      <c r="DC5" s="26" t="str">
        <f aca="false">IF(DC31&lt;&gt;"",VLOOKUP(DC31,d110cc_csv_computations!$A$2:$E$601,2),"")</f>
        <v/>
      </c>
      <c r="DD5" s="26" t="str">
        <f aca="false">IF(DD31&lt;&gt;"",VLOOKUP(DD31,d110cc_csv_computations!$A$2:$E$601,2),"")</f>
        <v/>
      </c>
      <c r="DE5" s="27" t="str">
        <f aca="false">IF(DE31&lt;&gt;"",VLOOKUP(DE31,d110cc_csv_computations!$A$2:$E$601,2),"")</f>
        <v/>
      </c>
      <c r="DF5" s="25" t="str">
        <f aca="false">IF(DF31&lt;&gt;"",VLOOKUP(DF31,d110cc_csv_computations!$A$2:$E$601,2),"")</f>
        <v/>
      </c>
      <c r="DG5" s="26" t="str">
        <f aca="false">IF(DG31&lt;&gt;"",VLOOKUP(DG31,d110cc_csv_computations!$A$2:$E$601,2),"")</f>
        <v/>
      </c>
      <c r="DH5" s="26" t="str">
        <f aca="false">IF(DH31&lt;&gt;"",VLOOKUP(DH31,d110cc_csv_computations!$A$2:$E$601,2),"")</f>
        <v/>
      </c>
      <c r="DI5" s="27" t="str">
        <f aca="false">IF(DI31&lt;&gt;"",VLOOKUP(DI31,d110cc_csv_computations!$A$2:$E$601,2),"")</f>
        <v/>
      </c>
      <c r="DJ5" s="25" t="str">
        <f aca="false">IF(DJ31&lt;&gt;"",VLOOKUP(DJ31,d110cc_csv_computations!$A$2:$E$601,2),"")</f>
        <v/>
      </c>
      <c r="DK5" s="26" t="str">
        <f aca="false">IF(DK31&lt;&gt;"",VLOOKUP(DK31,d110cc_csv_computations!$A$2:$E$601,2),"")</f>
        <v/>
      </c>
      <c r="DL5" s="26" t="str">
        <f aca="false">IF(DL31&lt;&gt;"",VLOOKUP(DL31,d110cc_csv_computations!$A$2:$E$601,2),"")</f>
        <v/>
      </c>
      <c r="DM5" s="27" t="str">
        <f aca="false">IF(DM31&lt;&gt;"",VLOOKUP(DM31,d110cc_csv_computations!$A$2:$E$601,2),"")</f>
        <v/>
      </c>
      <c r="DN5" s="25" t="str">
        <f aca="false">IF(DN31&lt;&gt;"",VLOOKUP(DN31,d110cc_csv_computations!$A$2:$E$601,2),"")</f>
        <v/>
      </c>
      <c r="DO5" s="26" t="str">
        <f aca="false">IF(DO31&lt;&gt;"",VLOOKUP(DO31,d110cc_csv_computations!$A$2:$E$601,2),"")</f>
        <v/>
      </c>
      <c r="DP5" s="26" t="str">
        <f aca="false">IF(DP31&lt;&gt;"",VLOOKUP(DP31,d110cc_csv_computations!$A$2:$E$601,2),"")</f>
        <v/>
      </c>
      <c r="DQ5" s="27" t="str">
        <f aca="false">IF(DQ31&lt;&gt;"",VLOOKUP(DQ31,d110cc_csv_computations!$A$2:$E$601,2),"")</f>
        <v/>
      </c>
    </row>
    <row collapsed="false" customFormat="false" customHeight="true" hidden="false" ht="15" outlineLevel="0" r="6">
      <c r="A6" s="21" t="n">
        <v>4</v>
      </c>
      <c r="B6" s="25" t="n">
        <f aca="false">IF(B32&lt;&gt;"",VLOOKUP(B32,d110cc_csv_computations!$A$2:$E$601,2),"")</f>
        <v>106</v>
      </c>
      <c r="C6" s="26" t="n">
        <f aca="false">IF(C32&lt;&gt;"",VLOOKUP(C32,d110cc_csv_computations!$A$2:$E$601,2),"")</f>
        <v>86</v>
      </c>
      <c r="D6" s="26" t="n">
        <f aca="false">IF(D32&lt;&gt;"",VLOOKUP(D32,d110cc_csv_computations!$A$2:$E$601,2),"")</f>
        <v>36</v>
      </c>
      <c r="E6" s="27" t="n">
        <f aca="false">IF(E32&lt;&gt;"",VLOOKUP(E32,d110cc_csv_computations!$A$2:$E$601,2),"")</f>
        <v>37</v>
      </c>
      <c r="F6" s="25" t="n">
        <f aca="false">IF(F32&lt;&gt;"",VLOOKUP(F32,d110cc_csv_computations!$A$2:$E$601,2),"")</f>
        <v>47</v>
      </c>
      <c r="G6" s="26" t="n">
        <f aca="false">IF(G32&lt;&gt;"",VLOOKUP(G32,d110cc_csv_computations!$A$2:$E$601,2),"")</f>
        <v>7</v>
      </c>
      <c r="H6" s="26" t="n">
        <f aca="false">IF(H32&lt;&gt;"",VLOOKUP(H32,d110cc_csv_computations!$A$2:$E$601,2),"")</f>
        <v>76</v>
      </c>
      <c r="I6" s="27" t="n">
        <f aca="false">IF(I32&lt;&gt;"",VLOOKUP(I32,d110cc_csv_computations!$A$2:$E$601,2),"")</f>
        <v>31</v>
      </c>
      <c r="J6" s="25" t="n">
        <f aca="false">IF(J32&lt;&gt;"",VLOOKUP(J32,d110cc_csv_computations!$A$2:$E$601,2),"")</f>
        <v>97</v>
      </c>
      <c r="K6" s="26" t="n">
        <f aca="false">IF(K32&lt;&gt;"",VLOOKUP(K32,d110cc_csv_computations!$A$2:$E$601,2),"")</f>
        <v>90</v>
      </c>
      <c r="L6" s="26" t="n">
        <f aca="false">IF(L32&lt;&gt;"",VLOOKUP(L32,d110cc_csv_computations!$A$2:$E$601,2),"")</f>
        <v>48</v>
      </c>
      <c r="M6" s="27" t="n">
        <f aca="false">IF(M32&lt;&gt;"",VLOOKUP(M32,d110cc_csv_computations!$A$2:$E$601,2),"")</f>
        <v>54</v>
      </c>
      <c r="N6" s="25" t="n">
        <f aca="false">IF(N32&lt;&gt;"",VLOOKUP(N32,d110cc_csv_computations!$A$2:$E$601,2),"")</f>
        <v>32</v>
      </c>
      <c r="O6" s="26" t="n">
        <f aca="false">IF(O32&lt;&gt;"",VLOOKUP(O32,d110cc_csv_computations!$A$2:$E$601,2),"")</f>
        <v>59</v>
      </c>
      <c r="P6" s="26" t="n">
        <f aca="false">IF(P32&lt;&gt;"",VLOOKUP(P32,d110cc_csv_computations!$A$2:$E$601,2),"")</f>
        <v>27</v>
      </c>
      <c r="Q6" s="27" t="n">
        <f aca="false">IF(Q32&lt;&gt;"",VLOOKUP(Q32,d110cc_csv_computations!$A$2:$E$601,2),"")</f>
        <v>109</v>
      </c>
      <c r="R6" s="25" t="n">
        <f aca="false">IF(R32&lt;&gt;"",VLOOKUP(R32,d110cc_csv_computations!$A$2:$E$601,2),"")</f>
        <v>51</v>
      </c>
      <c r="S6" s="26" t="n">
        <f aca="false">IF(S32&lt;&gt;"",VLOOKUP(S32,d110cc_csv_computations!$A$2:$E$601,2),"")</f>
        <v>2</v>
      </c>
      <c r="T6" s="26" t="n">
        <f aca="false">IF(T32&lt;&gt;"",VLOOKUP(T32,d110cc_csv_computations!$A$2:$E$601,2),"")</f>
        <v>110</v>
      </c>
      <c r="U6" s="27" t="n">
        <f aca="false">IF(U32&lt;&gt;"",VLOOKUP(U32,d110cc_csv_computations!$A$2:$E$601,2),"")</f>
        <v>71</v>
      </c>
      <c r="V6" s="25" t="n">
        <f aca="false">IF(V32&lt;&gt;"",VLOOKUP(V32,d110cc_csv_computations!$A$2:$E$601,2),"")</f>
        <v>29</v>
      </c>
      <c r="W6" s="26" t="n">
        <f aca="false">IF(W32&lt;&gt;"",VLOOKUP(W32,d110cc_csv_computations!$A$2:$E$601,2),"")</f>
        <v>106</v>
      </c>
      <c r="X6" s="26" t="n">
        <f aca="false">IF(X32&lt;&gt;"",VLOOKUP(X32,d110cc_csv_computations!$A$2:$E$601,2),"")</f>
        <v>42</v>
      </c>
      <c r="Y6" s="27" t="n">
        <f aca="false">IF(Y32&lt;&gt;"",VLOOKUP(Y32,d110cc_csv_computations!$A$2:$E$601,2),"")</f>
        <v>69</v>
      </c>
      <c r="Z6" s="25" t="n">
        <f aca="false">IF(Z32&lt;&gt;"",VLOOKUP(Z32,d110cc_csv_computations!$A$2:$E$601,2),"")</f>
        <v>20</v>
      </c>
      <c r="AA6" s="26" t="n">
        <f aca="false">IF(AA32&lt;&gt;"",VLOOKUP(AA32,d110cc_csv_computations!$A$2:$E$601,2),"")</f>
        <v>80</v>
      </c>
      <c r="AB6" s="26" t="n">
        <f aca="false">IF(AB32&lt;&gt;"",VLOOKUP(AB32,d110cc_csv_computations!$A$2:$E$601,2),"")</f>
        <v>70</v>
      </c>
      <c r="AC6" s="27" t="n">
        <f aca="false">IF(AC32&lt;&gt;"",VLOOKUP(AC32,d110cc_csv_computations!$A$2:$E$601,2),"")</f>
        <v>27</v>
      </c>
      <c r="AD6" s="25" t="n">
        <f aca="false">IF(AD32&lt;&gt;"",VLOOKUP(AD32,d110cc_csv_computations!$A$2:$E$601,2),"")</f>
        <v>44</v>
      </c>
      <c r="AE6" s="26" t="n">
        <f aca="false">IF(AE32&lt;&gt;"",VLOOKUP(AE32,d110cc_csv_computations!$A$2:$E$601,2),"")</f>
        <v>57</v>
      </c>
      <c r="AF6" s="26" t="n">
        <f aca="false">IF(AF32&lt;&gt;"",VLOOKUP(AF32,d110cc_csv_computations!$A$2:$E$601,2),"")</f>
        <v>72</v>
      </c>
      <c r="AG6" s="27" t="n">
        <f aca="false">IF(AG32&lt;&gt;"",VLOOKUP(AG32,d110cc_csv_computations!$A$2:$E$601,2),"")</f>
        <v>110</v>
      </c>
      <c r="AH6" s="25" t="n">
        <f aca="false">IF(AH32&lt;&gt;"",VLOOKUP(AH32,d110cc_csv_computations!$A$2:$E$601,2),"")</f>
        <v>66</v>
      </c>
      <c r="AI6" s="26" t="n">
        <f aca="false">IF(AI32&lt;&gt;"",VLOOKUP(AI32,d110cc_csv_computations!$A$2:$E$601,2),"")</f>
        <v>53</v>
      </c>
      <c r="AJ6" s="26" t="n">
        <f aca="false">IF(AJ32&lt;&gt;"",VLOOKUP(AJ32,d110cc_csv_computations!$A$2:$E$601,2),"")</f>
        <v>50</v>
      </c>
      <c r="AK6" s="27" t="n">
        <f aca="false">IF(AK32&lt;&gt;"",VLOOKUP(AK32,d110cc_csv_computations!$A$2:$E$601,2),"")</f>
        <v>79</v>
      </c>
      <c r="AL6" s="25" t="n">
        <f aca="false">IF(AL32&lt;&gt;"",VLOOKUP(AL32,d110cc_csv_computations!$A$2:$E$601,2),"")</f>
        <v>34</v>
      </c>
      <c r="AM6" s="26" t="n">
        <f aca="false">IF(AM32&lt;&gt;"",VLOOKUP(AM32,d110cc_csv_computations!$A$2:$E$601,2),"")</f>
        <v>83</v>
      </c>
      <c r="AN6" s="26" t="n">
        <f aca="false">IF(AN32&lt;&gt;"",VLOOKUP(AN32,d110cc_csv_computations!$A$2:$E$601,2),"")</f>
        <v>6</v>
      </c>
      <c r="AO6" s="27" t="n">
        <f aca="false">IF(AO32&lt;&gt;"",VLOOKUP(AO32,d110cc_csv_computations!$A$2:$E$601,2),"")</f>
        <v>46</v>
      </c>
      <c r="AP6" s="25" t="n">
        <f aca="false">IF(AP32&lt;&gt;"",VLOOKUP(AP32,d110cc_csv_computations!$A$2:$E$601,2),"")</f>
        <v>110</v>
      </c>
      <c r="AQ6" s="26" t="n">
        <f aca="false">IF(AQ32&lt;&gt;"",VLOOKUP(AQ32,d110cc_csv_computations!$A$2:$E$601,2),"")</f>
        <v>109</v>
      </c>
      <c r="AR6" s="26" t="n">
        <f aca="false">IF(AR32&lt;&gt;"",VLOOKUP(AR32,d110cc_csv_computations!$A$2:$E$601,2),"")</f>
        <v>67</v>
      </c>
      <c r="AS6" s="27" t="n">
        <f aca="false">IF(AS32&lt;&gt;"",VLOOKUP(AS32,d110cc_csv_computations!$A$2:$E$601,2),"")</f>
        <v>35</v>
      </c>
      <c r="AT6" s="25" t="n">
        <f aca="false">IF(AT32&lt;&gt;"",VLOOKUP(AT32,d110cc_csv_computations!$A$2:$E$601,2),"")</f>
        <v>17</v>
      </c>
      <c r="AU6" s="26" t="n">
        <f aca="false">IF(AU32&lt;&gt;"",VLOOKUP(AU32,d110cc_csv_computations!$A$2:$E$601,2),"")</f>
        <v>92</v>
      </c>
      <c r="AV6" s="26" t="n">
        <f aca="false">IF(AV32&lt;&gt;"",VLOOKUP(AV32,d110cc_csv_computations!$A$2:$E$601,2),"")</f>
        <v>110</v>
      </c>
      <c r="AW6" s="27" t="n">
        <f aca="false">IF(AW32&lt;&gt;"",VLOOKUP(AW32,d110cc_csv_computations!$A$2:$E$601,2),"")</f>
        <v>97</v>
      </c>
      <c r="AX6" s="25" t="n">
        <f aca="false">IF(AX32&lt;&gt;"",VLOOKUP(AX32,d110cc_csv_computations!$A$2:$E$601,2),"")</f>
        <v>107</v>
      </c>
      <c r="AY6" s="26" t="n">
        <f aca="false">IF(AY32&lt;&gt;"",VLOOKUP(AY32,d110cc_csv_computations!$A$2:$E$601,2),"")</f>
        <v>84</v>
      </c>
      <c r="AZ6" s="26" t="n">
        <f aca="false">IF(AZ32&lt;&gt;"",VLOOKUP(AZ32,d110cc_csv_computations!$A$2:$E$601,2),"")</f>
        <v>43</v>
      </c>
      <c r="BA6" s="27" t="n">
        <f aca="false">IF(BA32&lt;&gt;"",VLOOKUP(BA32,d110cc_csv_computations!$A$2:$E$601,2),"")</f>
        <v>109</v>
      </c>
      <c r="BB6" s="25" t="n">
        <f aca="false">IF(BB32&lt;&gt;"",VLOOKUP(BB32,d110cc_csv_computations!$A$2:$E$601,2),"")</f>
        <v>2</v>
      </c>
      <c r="BC6" s="26" t="n">
        <f aca="false">IF(BC32&lt;&gt;"",VLOOKUP(BC32,d110cc_csv_computations!$A$2:$E$601,2),"")</f>
        <v>52</v>
      </c>
      <c r="BD6" s="26" t="n">
        <f aca="false">IF(BD32&lt;&gt;"",VLOOKUP(BD32,d110cc_csv_computations!$A$2:$E$601,2),"")</f>
        <v>83</v>
      </c>
      <c r="BE6" s="27" t="n">
        <f aca="false">IF(BE32&lt;&gt;"",VLOOKUP(BE32,d110cc_csv_computations!$A$2:$E$601,2),"")</f>
        <v>109</v>
      </c>
      <c r="BF6" s="25" t="n">
        <f aca="false">IF(BF32&lt;&gt;"",VLOOKUP(BF32,d110cc_csv_computations!$A$2:$E$601,2),"")</f>
        <v>56</v>
      </c>
      <c r="BG6" s="26" t="n">
        <f aca="false">IF(BG32&lt;&gt;"",VLOOKUP(BG32,d110cc_csv_computations!$A$2:$E$601,2),"")</f>
        <v>37</v>
      </c>
      <c r="BH6" s="26" t="n">
        <f aca="false">IF(BH32&lt;&gt;"",VLOOKUP(BH32,d110cc_csv_computations!$A$2:$E$601,2),"")</f>
        <v>106</v>
      </c>
      <c r="BI6" s="27" t="n">
        <f aca="false">IF(BI32&lt;&gt;"",VLOOKUP(BI32,d110cc_csv_computations!$A$2:$E$601,2),"")</f>
        <v>61</v>
      </c>
      <c r="BJ6" s="25" t="str">
        <f aca="false">IF(BJ32&lt;&gt;"",VLOOKUP(BJ32,d110cc_csv_computations!$A$2:$E$601,2),"")</f>
        <v/>
      </c>
      <c r="BK6" s="26" t="str">
        <f aca="false">IF(BK32&lt;&gt;"",VLOOKUP(BK32,d110cc_csv_computations!$A$2:$E$601,2),"")</f>
        <v/>
      </c>
      <c r="BL6" s="26" t="str">
        <f aca="false">IF(BL32&lt;&gt;"",VLOOKUP(BL32,d110cc_csv_computations!$A$2:$E$601,2),"")</f>
        <v/>
      </c>
      <c r="BM6" s="27" t="str">
        <f aca="false">IF(BM32&lt;&gt;"",VLOOKUP(BM32,d110cc_csv_computations!$A$2:$E$601,2),"")</f>
        <v/>
      </c>
      <c r="BN6" s="25" t="str">
        <f aca="false">IF(BN32&lt;&gt;"",VLOOKUP(BN32,d110cc_csv_computations!$A$2:$E$601,2),"")</f>
        <v/>
      </c>
      <c r="BO6" s="26" t="str">
        <f aca="false">IF(BO32&lt;&gt;"",VLOOKUP(BO32,d110cc_csv_computations!$A$2:$E$601,2),"")</f>
        <v/>
      </c>
      <c r="BP6" s="26" t="str">
        <f aca="false">IF(BP32&lt;&gt;"",VLOOKUP(BP32,d110cc_csv_computations!$A$2:$E$601,2),"")</f>
        <v/>
      </c>
      <c r="BQ6" s="27" t="str">
        <f aca="false">IF(BQ32&lt;&gt;"",VLOOKUP(BQ32,d110cc_csv_computations!$A$2:$E$601,2),"")</f>
        <v/>
      </c>
      <c r="BR6" s="25" t="str">
        <f aca="false">IF(BR32&lt;&gt;"",VLOOKUP(BR32,d110cc_csv_computations!$A$2:$E$601,2),"")</f>
        <v/>
      </c>
      <c r="BS6" s="26" t="str">
        <f aca="false">IF(BS32&lt;&gt;"",VLOOKUP(BS32,d110cc_csv_computations!$A$2:$E$601,2),"")</f>
        <v/>
      </c>
      <c r="BT6" s="26" t="str">
        <f aca="false">IF(BT32&lt;&gt;"",VLOOKUP(BT32,d110cc_csv_computations!$A$2:$E$601,2),"")</f>
        <v/>
      </c>
      <c r="BU6" s="27" t="str">
        <f aca="false">IF(BU32&lt;&gt;"",VLOOKUP(BU32,d110cc_csv_computations!$A$2:$E$601,2),"")</f>
        <v/>
      </c>
      <c r="BV6" s="25" t="str">
        <f aca="false">IF(BV32&lt;&gt;"",VLOOKUP(BV32,d110cc_csv_computations!$A$2:$E$601,2),"")</f>
        <v/>
      </c>
      <c r="BW6" s="26" t="str">
        <f aca="false">IF(BW32&lt;&gt;"",VLOOKUP(BW32,d110cc_csv_computations!$A$2:$E$601,2),"")</f>
        <v/>
      </c>
      <c r="BX6" s="26" t="str">
        <f aca="false">IF(BX32&lt;&gt;"",VLOOKUP(BX32,d110cc_csv_computations!$A$2:$E$601,2),"")</f>
        <v/>
      </c>
      <c r="BY6" s="27" t="str">
        <f aca="false">IF(BY32&lt;&gt;"",VLOOKUP(BY32,d110cc_csv_computations!$A$2:$E$601,2),"")</f>
        <v/>
      </c>
      <c r="BZ6" s="25" t="str">
        <f aca="false">IF(BZ32&lt;&gt;"",VLOOKUP(BZ32,d110cc_csv_computations!$A$2:$E$601,2),"")</f>
        <v/>
      </c>
      <c r="CA6" s="26" t="str">
        <f aca="false">IF(CA32&lt;&gt;"",VLOOKUP(CA32,d110cc_csv_computations!$A$2:$E$601,2),"")</f>
        <v/>
      </c>
      <c r="CB6" s="26" t="str">
        <f aca="false">IF(CB32&lt;&gt;"",VLOOKUP(CB32,d110cc_csv_computations!$A$2:$E$601,2),"")</f>
        <v/>
      </c>
      <c r="CC6" s="27" t="str">
        <f aca="false">IF(CC32&lt;&gt;"",VLOOKUP(CC32,d110cc_csv_computations!$A$2:$E$601,2),"")</f>
        <v/>
      </c>
      <c r="CD6" s="25" t="str">
        <f aca="false">IF(CD32&lt;&gt;"",VLOOKUP(CD32,d110cc_csv_computations!$A$2:$E$601,2),"")</f>
        <v/>
      </c>
      <c r="CE6" s="26" t="str">
        <f aca="false">IF(CE32&lt;&gt;"",VLOOKUP(CE32,d110cc_csv_computations!$A$2:$E$601,2),"")</f>
        <v/>
      </c>
      <c r="CF6" s="26" t="str">
        <f aca="false">IF(CF32&lt;&gt;"",VLOOKUP(CF32,d110cc_csv_computations!$A$2:$E$601,2),"")</f>
        <v/>
      </c>
      <c r="CG6" s="27" t="str">
        <f aca="false">IF(CG32&lt;&gt;"",VLOOKUP(CG32,d110cc_csv_computations!$A$2:$E$601,2),"")</f>
        <v/>
      </c>
      <c r="CH6" s="25" t="str">
        <f aca="false">IF(CH32&lt;&gt;"",VLOOKUP(CH32,d110cc_csv_computations!$A$2:$E$601,2),"")</f>
        <v/>
      </c>
      <c r="CI6" s="26" t="str">
        <f aca="false">IF(CI32&lt;&gt;"",VLOOKUP(CI32,d110cc_csv_computations!$A$2:$E$601,2),"")</f>
        <v/>
      </c>
      <c r="CJ6" s="26" t="str">
        <f aca="false">IF(CJ32&lt;&gt;"",VLOOKUP(CJ32,d110cc_csv_computations!$A$2:$E$601,2),"")</f>
        <v/>
      </c>
      <c r="CK6" s="27" t="str">
        <f aca="false">IF(CK32&lt;&gt;"",VLOOKUP(CK32,d110cc_csv_computations!$A$2:$E$601,2),"")</f>
        <v/>
      </c>
      <c r="CL6" s="25" t="str">
        <f aca="false">IF(CL32&lt;&gt;"",VLOOKUP(CL32,d110cc_csv_computations!$A$2:$E$601,2),"")</f>
        <v/>
      </c>
      <c r="CM6" s="26" t="str">
        <f aca="false">IF(CM32&lt;&gt;"",VLOOKUP(CM32,d110cc_csv_computations!$A$2:$E$601,2),"")</f>
        <v/>
      </c>
      <c r="CN6" s="26" t="str">
        <f aca="false">IF(CN32&lt;&gt;"",VLOOKUP(CN32,d110cc_csv_computations!$A$2:$E$601,2),"")</f>
        <v/>
      </c>
      <c r="CO6" s="27" t="str">
        <f aca="false">IF(CO32&lt;&gt;"",VLOOKUP(CO32,d110cc_csv_computations!$A$2:$E$601,2),"")</f>
        <v/>
      </c>
      <c r="CP6" s="25" t="str">
        <f aca="false">IF(CP32&lt;&gt;"",VLOOKUP(CP32,d110cc_csv_computations!$A$2:$E$601,2),"")</f>
        <v/>
      </c>
      <c r="CQ6" s="26" t="str">
        <f aca="false">IF(CQ32&lt;&gt;"",VLOOKUP(CQ32,d110cc_csv_computations!$A$2:$E$601,2),"")</f>
        <v/>
      </c>
      <c r="CR6" s="26" t="str">
        <f aca="false">IF(CR32&lt;&gt;"",VLOOKUP(CR32,d110cc_csv_computations!$A$2:$E$601,2),"")</f>
        <v/>
      </c>
      <c r="CS6" s="27" t="str">
        <f aca="false">IF(CS32&lt;&gt;"",VLOOKUP(CS32,d110cc_csv_computations!$A$2:$E$601,2),"")</f>
        <v/>
      </c>
      <c r="CT6" s="25" t="str">
        <f aca="false">IF(CT32&lt;&gt;"",VLOOKUP(CT32,d110cc_csv_computations!$A$2:$E$601,2),"")</f>
        <v/>
      </c>
      <c r="CU6" s="26" t="str">
        <f aca="false">IF(CU32&lt;&gt;"",VLOOKUP(CU32,d110cc_csv_computations!$A$2:$E$601,2),"")</f>
        <v/>
      </c>
      <c r="CV6" s="26" t="str">
        <f aca="false">IF(CV32&lt;&gt;"",VLOOKUP(CV32,d110cc_csv_computations!$A$2:$E$601,2),"")</f>
        <v/>
      </c>
      <c r="CW6" s="27" t="str">
        <f aca="false">IF(CW32&lt;&gt;"",VLOOKUP(CW32,d110cc_csv_computations!$A$2:$E$601,2),"")</f>
        <v/>
      </c>
      <c r="CX6" s="25" t="str">
        <f aca="false">IF(CX32&lt;&gt;"",VLOOKUP(CX32,d110cc_csv_computations!$A$2:$E$601,2),"")</f>
        <v/>
      </c>
      <c r="CY6" s="26" t="str">
        <f aca="false">IF(CY32&lt;&gt;"",VLOOKUP(CY32,d110cc_csv_computations!$A$2:$E$601,2),"")</f>
        <v/>
      </c>
      <c r="CZ6" s="26" t="str">
        <f aca="false">IF(CZ32&lt;&gt;"",VLOOKUP(CZ32,d110cc_csv_computations!$A$2:$E$601,2),"")</f>
        <v/>
      </c>
      <c r="DA6" s="27" t="str">
        <f aca="false">IF(DA32&lt;&gt;"",VLOOKUP(DA32,d110cc_csv_computations!$A$2:$E$601,2),"")</f>
        <v/>
      </c>
      <c r="DB6" s="25" t="str">
        <f aca="false">IF(DB32&lt;&gt;"",VLOOKUP(DB32,d110cc_csv_computations!$A$2:$E$601,2),"")</f>
        <v/>
      </c>
      <c r="DC6" s="26" t="str">
        <f aca="false">IF(DC32&lt;&gt;"",VLOOKUP(DC32,d110cc_csv_computations!$A$2:$E$601,2),"")</f>
        <v/>
      </c>
      <c r="DD6" s="26" t="str">
        <f aca="false">IF(DD32&lt;&gt;"",VLOOKUP(DD32,d110cc_csv_computations!$A$2:$E$601,2),"")</f>
        <v/>
      </c>
      <c r="DE6" s="27" t="str">
        <f aca="false">IF(DE32&lt;&gt;"",VLOOKUP(DE32,d110cc_csv_computations!$A$2:$E$601,2),"")</f>
        <v/>
      </c>
      <c r="DF6" s="25" t="str">
        <f aca="false">IF(DF32&lt;&gt;"",VLOOKUP(DF32,d110cc_csv_computations!$A$2:$E$601,2),"")</f>
        <v/>
      </c>
      <c r="DG6" s="26" t="str">
        <f aca="false">IF(DG32&lt;&gt;"",VLOOKUP(DG32,d110cc_csv_computations!$A$2:$E$601,2),"")</f>
        <v/>
      </c>
      <c r="DH6" s="26" t="str">
        <f aca="false">IF(DH32&lt;&gt;"",VLOOKUP(DH32,d110cc_csv_computations!$A$2:$E$601,2),"")</f>
        <v/>
      </c>
      <c r="DI6" s="27" t="str">
        <f aca="false">IF(DI32&lt;&gt;"",VLOOKUP(DI32,d110cc_csv_computations!$A$2:$E$601,2),"")</f>
        <v/>
      </c>
      <c r="DJ6" s="25" t="str">
        <f aca="false">IF(DJ32&lt;&gt;"",VLOOKUP(DJ32,d110cc_csv_computations!$A$2:$E$601,2),"")</f>
        <v/>
      </c>
      <c r="DK6" s="26" t="str">
        <f aca="false">IF(DK32&lt;&gt;"",VLOOKUP(DK32,d110cc_csv_computations!$A$2:$E$601,2),"")</f>
        <v/>
      </c>
      <c r="DL6" s="26" t="str">
        <f aca="false">IF(DL32&lt;&gt;"",VLOOKUP(DL32,d110cc_csv_computations!$A$2:$E$601,2),"")</f>
        <v/>
      </c>
      <c r="DM6" s="27" t="str">
        <f aca="false">IF(DM32&lt;&gt;"",VLOOKUP(DM32,d110cc_csv_computations!$A$2:$E$601,2),"")</f>
        <v/>
      </c>
      <c r="DN6" s="25" t="str">
        <f aca="false">IF(DN32&lt;&gt;"",VLOOKUP(DN32,d110cc_csv_computations!$A$2:$E$601,2),"")</f>
        <v/>
      </c>
      <c r="DO6" s="26" t="str">
        <f aca="false">IF(DO32&lt;&gt;"",VLOOKUP(DO32,d110cc_csv_computations!$A$2:$E$601,2),"")</f>
        <v/>
      </c>
      <c r="DP6" s="26" t="str">
        <f aca="false">IF(DP32&lt;&gt;"",VLOOKUP(DP32,d110cc_csv_computations!$A$2:$E$601,2),"")</f>
        <v/>
      </c>
      <c r="DQ6" s="27" t="str">
        <f aca="false">IF(DQ32&lt;&gt;"",VLOOKUP(DQ32,d110cc_csv_computations!$A$2:$E$601,2),"")</f>
        <v/>
      </c>
    </row>
    <row collapsed="false" customFormat="false" customHeight="true" hidden="false" ht="15.75" outlineLevel="0" r="7">
      <c r="A7" s="21" t="n">
        <v>5</v>
      </c>
      <c r="B7" s="28" t="n">
        <f aca="false">IF(B33&lt;&gt;"",VLOOKUP(B33,d110cc_csv_computations!$A$2:$E$601,2),"")</f>
        <v>105</v>
      </c>
      <c r="C7" s="29" t="n">
        <f aca="false">IF(C33&lt;&gt;"",VLOOKUP(C33,d110cc_csv_computations!$A$2:$E$601,2),"")</f>
        <v>110</v>
      </c>
      <c r="D7" s="29" t="n">
        <f aca="false">IF(D33&lt;&gt;"",VLOOKUP(D33,d110cc_csv_computations!$A$2:$E$601,2),"")</f>
        <v>34</v>
      </c>
      <c r="E7" s="30" t="n">
        <f aca="false">IF(E33&lt;&gt;"",VLOOKUP(E33,d110cc_csv_computations!$A$2:$E$601,2),"")</f>
        <v>1</v>
      </c>
      <c r="F7" s="28" t="n">
        <f aca="false">IF(F33&lt;&gt;"",VLOOKUP(F33,d110cc_csv_computations!$A$2:$E$601,2),"")</f>
        <v>23</v>
      </c>
      <c r="G7" s="29" t="n">
        <f aca="false">IF(G33&lt;&gt;"",VLOOKUP(G33,d110cc_csv_computations!$A$2:$E$601,2),"")</f>
        <v>8</v>
      </c>
      <c r="H7" s="29" t="n">
        <f aca="false">IF(H33&lt;&gt;"",VLOOKUP(H33,d110cc_csv_computations!$A$2:$E$601,2),"")</f>
        <v>32</v>
      </c>
      <c r="I7" s="30" t="n">
        <f aca="false">IF(I33&lt;&gt;"",VLOOKUP(I33,d110cc_csv_computations!$A$2:$E$601,2),"")</f>
        <v>70</v>
      </c>
      <c r="J7" s="28" t="n">
        <f aca="false">IF(J33&lt;&gt;"",VLOOKUP(J33,d110cc_csv_computations!$A$2:$E$601,2),"")</f>
        <v>29</v>
      </c>
      <c r="K7" s="29" t="n">
        <f aca="false">IF(K33&lt;&gt;"",VLOOKUP(K33,d110cc_csv_computations!$A$2:$E$601,2),"")</f>
        <v>60</v>
      </c>
      <c r="L7" s="29" t="n">
        <f aca="false">IF(L33&lt;&gt;"",VLOOKUP(L33,d110cc_csv_computations!$A$2:$E$601,2),"")</f>
        <v>102</v>
      </c>
      <c r="M7" s="30" t="n">
        <f aca="false">IF(M33&lt;&gt;"",VLOOKUP(M33,d110cc_csv_computations!$A$2:$E$601,2),"")</f>
        <v>74</v>
      </c>
      <c r="N7" s="28" t="n">
        <f aca="false">IF(N33&lt;&gt;"",VLOOKUP(N33,d110cc_csv_computations!$A$2:$E$601,2),"")</f>
        <v>10</v>
      </c>
      <c r="O7" s="29" t="n">
        <f aca="false">IF(O33&lt;&gt;"",VLOOKUP(O33,d110cc_csv_computations!$A$2:$E$601,2),"")</f>
        <v>110</v>
      </c>
      <c r="P7" s="29" t="n">
        <f aca="false">IF(P33&lt;&gt;"",VLOOKUP(P33,d110cc_csv_computations!$A$2:$E$601,2),"")</f>
        <v>7</v>
      </c>
      <c r="Q7" s="30" t="n">
        <f aca="false">IF(Q33&lt;&gt;"",VLOOKUP(Q33,d110cc_csv_computations!$A$2:$E$601,2),"")</f>
        <v>25</v>
      </c>
      <c r="R7" s="28" t="n">
        <f aca="false">IF(R33&lt;&gt;"",VLOOKUP(R33,d110cc_csv_computations!$A$2:$E$601,2),"")</f>
        <v>76</v>
      </c>
      <c r="S7" s="29" t="n">
        <f aca="false">IF(S33&lt;&gt;"",VLOOKUP(S33,d110cc_csv_computations!$A$2:$E$601,2),"")</f>
        <v>19</v>
      </c>
      <c r="T7" s="29" t="n">
        <f aca="false">IF(T33&lt;&gt;"",VLOOKUP(T33,d110cc_csv_computations!$A$2:$E$601,2),"")</f>
        <v>81</v>
      </c>
      <c r="U7" s="30" t="n">
        <f aca="false">IF(U33&lt;&gt;"",VLOOKUP(U33,d110cc_csv_computations!$A$2:$E$601,2),"")</f>
        <v>102</v>
      </c>
      <c r="V7" s="28" t="n">
        <f aca="false">IF(V33&lt;&gt;"",VLOOKUP(V33,d110cc_csv_computations!$A$2:$E$601,2),"")</f>
        <v>97</v>
      </c>
      <c r="W7" s="29" t="n">
        <f aca="false">IF(W33&lt;&gt;"",VLOOKUP(W33,d110cc_csv_computations!$A$2:$E$601,2),"")</f>
        <v>87</v>
      </c>
      <c r="X7" s="29" t="n">
        <f aca="false">IF(X33&lt;&gt;"",VLOOKUP(X33,d110cc_csv_computations!$A$2:$E$601,2),"")</f>
        <v>60</v>
      </c>
      <c r="Y7" s="30" t="n">
        <f aca="false">IF(Y33&lt;&gt;"",VLOOKUP(Y33,d110cc_csv_computations!$A$2:$E$601,2),"")</f>
        <v>103</v>
      </c>
      <c r="Z7" s="28" t="n">
        <f aca="false">IF(Z33&lt;&gt;"",VLOOKUP(Z33,d110cc_csv_computations!$A$2:$E$601,2),"")</f>
        <v>108</v>
      </c>
      <c r="AA7" s="29" t="n">
        <f aca="false">IF(AA33&lt;&gt;"",VLOOKUP(AA33,d110cc_csv_computations!$A$2:$E$601,2),"")</f>
        <v>64</v>
      </c>
      <c r="AB7" s="29" t="n">
        <f aca="false">IF(AB33&lt;&gt;"",VLOOKUP(AB33,d110cc_csv_computations!$A$2:$E$601,2),"")</f>
        <v>85</v>
      </c>
      <c r="AC7" s="30" t="n">
        <f aca="false">IF(AC33&lt;&gt;"",VLOOKUP(AC33,d110cc_csv_computations!$A$2:$E$601,2),"")</f>
        <v>106</v>
      </c>
      <c r="AD7" s="28" t="n">
        <f aca="false">IF(AD33&lt;&gt;"",VLOOKUP(AD33,d110cc_csv_computations!$A$2:$E$601,2),"")</f>
        <v>95</v>
      </c>
      <c r="AE7" s="29" t="n">
        <f aca="false">IF(AE33&lt;&gt;"",VLOOKUP(AE33,d110cc_csv_computations!$A$2:$E$601,2),"")</f>
        <v>18</v>
      </c>
      <c r="AF7" s="29" t="n">
        <f aca="false">IF(AF33&lt;&gt;"",VLOOKUP(AF33,d110cc_csv_computations!$A$2:$E$601,2),"")</f>
        <v>2</v>
      </c>
      <c r="AG7" s="30" t="n">
        <f aca="false">IF(AG33&lt;&gt;"",VLOOKUP(AG33,d110cc_csv_computations!$A$2:$E$601,2),"")</f>
        <v>74</v>
      </c>
      <c r="AH7" s="28" t="n">
        <f aca="false">IF(AH33&lt;&gt;"",VLOOKUP(AH33,d110cc_csv_computations!$A$2:$E$601,2),"")</f>
        <v>10</v>
      </c>
      <c r="AI7" s="29" t="n">
        <f aca="false">IF(AI33&lt;&gt;"",VLOOKUP(AI33,d110cc_csv_computations!$A$2:$E$601,2),"")</f>
        <v>110</v>
      </c>
      <c r="AJ7" s="29" t="n">
        <f aca="false">IF(AJ33&lt;&gt;"",VLOOKUP(AJ33,d110cc_csv_computations!$A$2:$E$601,2),"")</f>
        <v>26</v>
      </c>
      <c r="AK7" s="30" t="n">
        <f aca="false">IF(AK33&lt;&gt;"",VLOOKUP(AK33,d110cc_csv_computations!$A$2:$E$601,2),"")</f>
        <v>31</v>
      </c>
      <c r="AL7" s="28" t="n">
        <f aca="false">IF(AL33&lt;&gt;"",VLOOKUP(AL33,d110cc_csv_computations!$A$2:$E$601,2),"")</f>
        <v>73</v>
      </c>
      <c r="AM7" s="29" t="n">
        <f aca="false">IF(AM33&lt;&gt;"",VLOOKUP(AM33,d110cc_csv_computations!$A$2:$E$601,2),"")</f>
        <v>66</v>
      </c>
      <c r="AN7" s="29" t="n">
        <f aca="false">IF(AN33&lt;&gt;"",VLOOKUP(AN33,d110cc_csv_computations!$A$2:$E$601,2),"")</f>
        <v>44</v>
      </c>
      <c r="AO7" s="30" t="n">
        <f aca="false">IF(AO33&lt;&gt;"",VLOOKUP(AO33,d110cc_csv_computations!$A$2:$E$601,2),"")</f>
        <v>10</v>
      </c>
      <c r="AP7" s="28" t="n">
        <f aca="false">IF(AP33&lt;&gt;"",VLOOKUP(AP33,d110cc_csv_computations!$A$2:$E$601,2),"")</f>
        <v>15</v>
      </c>
      <c r="AQ7" s="29" t="n">
        <f aca="false">IF(AQ33&lt;&gt;"",VLOOKUP(AQ33,d110cc_csv_computations!$A$2:$E$601,2),"")</f>
        <v>38</v>
      </c>
      <c r="AR7" s="29" t="n">
        <f aca="false">IF(AR33&lt;&gt;"",VLOOKUP(AR33,d110cc_csv_computations!$A$2:$E$601,2),"")</f>
        <v>107</v>
      </c>
      <c r="AS7" s="30" t="n">
        <f aca="false">IF(AS33&lt;&gt;"",VLOOKUP(AS33,d110cc_csv_computations!$A$2:$E$601,2),"")</f>
        <v>95</v>
      </c>
      <c r="AT7" s="28" t="n">
        <f aca="false">IF(AT33&lt;&gt;"",VLOOKUP(AT33,d110cc_csv_computations!$A$2:$E$601,2),"")</f>
        <v>13</v>
      </c>
      <c r="AU7" s="29" t="n">
        <f aca="false">IF(AU33&lt;&gt;"",VLOOKUP(AU33,d110cc_csv_computations!$A$2:$E$601,2),"")</f>
        <v>72</v>
      </c>
      <c r="AV7" s="29" t="n">
        <f aca="false">IF(AV33&lt;&gt;"",VLOOKUP(AV33,d110cc_csv_computations!$A$2:$E$601,2),"")</f>
        <v>109</v>
      </c>
      <c r="AW7" s="30" t="n">
        <f aca="false">IF(AW33&lt;&gt;"",VLOOKUP(AW33,d110cc_csv_computations!$A$2:$E$601,2),"")</f>
        <v>32</v>
      </c>
      <c r="AX7" s="28" t="n">
        <f aca="false">IF(AX33&lt;&gt;"",VLOOKUP(AX33,d110cc_csv_computations!$A$2:$E$601,2),"")</f>
        <v>21</v>
      </c>
      <c r="AY7" s="29" t="n">
        <f aca="false">IF(AY33&lt;&gt;"",VLOOKUP(AY33,d110cc_csv_computations!$A$2:$E$601,2),"")</f>
        <v>77</v>
      </c>
      <c r="AZ7" s="29" t="n">
        <f aca="false">IF(AZ33&lt;&gt;"",VLOOKUP(AZ33,d110cc_csv_computations!$A$2:$E$601,2),"")</f>
        <v>36</v>
      </c>
      <c r="BA7" s="30" t="n">
        <f aca="false">IF(BA33&lt;&gt;"",VLOOKUP(BA33,d110cc_csv_computations!$A$2:$E$601,2),"")</f>
        <v>110</v>
      </c>
      <c r="BB7" s="28" t="n">
        <f aca="false">IF(BB33&lt;&gt;"",VLOOKUP(BB33,d110cc_csv_computations!$A$2:$E$601,2),"")</f>
        <v>68</v>
      </c>
      <c r="BC7" s="29" t="n">
        <f aca="false">IF(BC33&lt;&gt;"",VLOOKUP(BC33,d110cc_csv_computations!$A$2:$E$601,2),"")</f>
        <v>89</v>
      </c>
      <c r="BD7" s="29" t="n">
        <f aca="false">IF(BD33&lt;&gt;"",VLOOKUP(BD33,d110cc_csv_computations!$A$2:$E$601,2),"")</f>
        <v>29</v>
      </c>
      <c r="BE7" s="30" t="n">
        <f aca="false">IF(BE33&lt;&gt;"",VLOOKUP(BE33,d110cc_csv_computations!$A$2:$E$601,2),"")</f>
        <v>64</v>
      </c>
      <c r="BF7" s="28" t="n">
        <f aca="false">IF(BF33&lt;&gt;"",VLOOKUP(BF33,d110cc_csv_computations!$A$2:$E$601,2),"")</f>
        <v>62</v>
      </c>
      <c r="BG7" s="29" t="n">
        <f aca="false">IF(BG33&lt;&gt;"",VLOOKUP(BG33,d110cc_csv_computations!$A$2:$E$601,2),"")</f>
        <v>102</v>
      </c>
      <c r="BH7" s="29" t="n">
        <f aca="false">IF(BH33&lt;&gt;"",VLOOKUP(BH33,d110cc_csv_computations!$A$2:$E$601,2),"")</f>
        <v>108</v>
      </c>
      <c r="BI7" s="30" t="n">
        <f aca="false">IF(BI33&lt;&gt;"",VLOOKUP(BI33,d110cc_csv_computations!$A$2:$E$601,2),"")</f>
        <v>98</v>
      </c>
      <c r="BJ7" s="28" t="str">
        <f aca="false">IF(BJ33&lt;&gt;"",VLOOKUP(BJ33,d110cc_csv_computations!$A$2:$E$601,2),"")</f>
        <v/>
      </c>
      <c r="BK7" s="29" t="str">
        <f aca="false">IF(BK33&lt;&gt;"",VLOOKUP(BK33,d110cc_csv_computations!$A$2:$E$601,2),"")</f>
        <v/>
      </c>
      <c r="BL7" s="29" t="str">
        <f aca="false">IF(BL33&lt;&gt;"",VLOOKUP(BL33,d110cc_csv_computations!$A$2:$E$601,2),"")</f>
        <v/>
      </c>
      <c r="BM7" s="30" t="str">
        <f aca="false">IF(BM33&lt;&gt;"",VLOOKUP(BM33,d110cc_csv_computations!$A$2:$E$601,2),"")</f>
        <v/>
      </c>
      <c r="BN7" s="28" t="str">
        <f aca="false">IF(BN33&lt;&gt;"",VLOOKUP(BN33,d110cc_csv_computations!$A$2:$E$601,2),"")</f>
        <v/>
      </c>
      <c r="BO7" s="29" t="str">
        <f aca="false">IF(BO33&lt;&gt;"",VLOOKUP(BO33,d110cc_csv_computations!$A$2:$E$601,2),"")</f>
        <v/>
      </c>
      <c r="BP7" s="29" t="str">
        <f aca="false">IF(BP33&lt;&gt;"",VLOOKUP(BP33,d110cc_csv_computations!$A$2:$E$601,2),"")</f>
        <v/>
      </c>
      <c r="BQ7" s="30" t="str">
        <f aca="false">IF(BQ33&lt;&gt;"",VLOOKUP(BQ33,d110cc_csv_computations!$A$2:$E$601,2),"")</f>
        <v/>
      </c>
      <c r="BR7" s="28" t="str">
        <f aca="false">IF(BR33&lt;&gt;"",VLOOKUP(BR33,d110cc_csv_computations!$A$2:$E$601,2),"")</f>
        <v/>
      </c>
      <c r="BS7" s="29" t="str">
        <f aca="false">IF(BS33&lt;&gt;"",VLOOKUP(BS33,d110cc_csv_computations!$A$2:$E$601,2),"")</f>
        <v/>
      </c>
      <c r="BT7" s="29" t="str">
        <f aca="false">IF(BT33&lt;&gt;"",VLOOKUP(BT33,d110cc_csv_computations!$A$2:$E$601,2),"")</f>
        <v/>
      </c>
      <c r="BU7" s="30" t="str">
        <f aca="false">IF(BU33&lt;&gt;"",VLOOKUP(BU33,d110cc_csv_computations!$A$2:$E$601,2),"")</f>
        <v/>
      </c>
      <c r="BV7" s="28" t="str">
        <f aca="false">IF(BV33&lt;&gt;"",VLOOKUP(BV33,d110cc_csv_computations!$A$2:$E$601,2),"")</f>
        <v/>
      </c>
      <c r="BW7" s="29" t="str">
        <f aca="false">IF(BW33&lt;&gt;"",VLOOKUP(BW33,d110cc_csv_computations!$A$2:$E$601,2),"")</f>
        <v/>
      </c>
      <c r="BX7" s="29" t="str">
        <f aca="false">IF(BX33&lt;&gt;"",VLOOKUP(BX33,d110cc_csv_computations!$A$2:$E$601,2),"")</f>
        <v/>
      </c>
      <c r="BY7" s="30" t="str">
        <f aca="false">IF(BY33&lt;&gt;"",VLOOKUP(BY33,d110cc_csv_computations!$A$2:$E$601,2),"")</f>
        <v/>
      </c>
      <c r="BZ7" s="28" t="str">
        <f aca="false">IF(BZ33&lt;&gt;"",VLOOKUP(BZ33,d110cc_csv_computations!$A$2:$E$601,2),"")</f>
        <v/>
      </c>
      <c r="CA7" s="29" t="str">
        <f aca="false">IF(CA33&lt;&gt;"",VLOOKUP(CA33,d110cc_csv_computations!$A$2:$E$601,2),"")</f>
        <v/>
      </c>
      <c r="CB7" s="29" t="str">
        <f aca="false">IF(CB33&lt;&gt;"",VLOOKUP(CB33,d110cc_csv_computations!$A$2:$E$601,2),"")</f>
        <v/>
      </c>
      <c r="CC7" s="30" t="str">
        <f aca="false">IF(CC33&lt;&gt;"",VLOOKUP(CC33,d110cc_csv_computations!$A$2:$E$601,2),"")</f>
        <v/>
      </c>
      <c r="CD7" s="28" t="str">
        <f aca="false">IF(CD33&lt;&gt;"",VLOOKUP(CD33,d110cc_csv_computations!$A$2:$E$601,2),"")</f>
        <v/>
      </c>
      <c r="CE7" s="29" t="str">
        <f aca="false">IF(CE33&lt;&gt;"",VLOOKUP(CE33,d110cc_csv_computations!$A$2:$E$601,2),"")</f>
        <v/>
      </c>
      <c r="CF7" s="29" t="str">
        <f aca="false">IF(CF33&lt;&gt;"",VLOOKUP(CF33,d110cc_csv_computations!$A$2:$E$601,2),"")</f>
        <v/>
      </c>
      <c r="CG7" s="30" t="str">
        <f aca="false">IF(CG33&lt;&gt;"",VLOOKUP(CG33,d110cc_csv_computations!$A$2:$E$601,2),"")</f>
        <v/>
      </c>
      <c r="CH7" s="28" t="str">
        <f aca="false">IF(CH33&lt;&gt;"",VLOOKUP(CH33,d110cc_csv_computations!$A$2:$E$601,2),"")</f>
        <v/>
      </c>
      <c r="CI7" s="29" t="str">
        <f aca="false">IF(CI33&lt;&gt;"",VLOOKUP(CI33,d110cc_csv_computations!$A$2:$E$601,2),"")</f>
        <v/>
      </c>
      <c r="CJ7" s="29" t="str">
        <f aca="false">IF(CJ33&lt;&gt;"",VLOOKUP(CJ33,d110cc_csv_computations!$A$2:$E$601,2),"")</f>
        <v/>
      </c>
      <c r="CK7" s="30" t="str">
        <f aca="false">IF(CK33&lt;&gt;"",VLOOKUP(CK33,d110cc_csv_computations!$A$2:$E$601,2),"")</f>
        <v/>
      </c>
      <c r="CL7" s="28" t="str">
        <f aca="false">IF(CL33&lt;&gt;"",VLOOKUP(CL33,d110cc_csv_computations!$A$2:$E$601,2),"")</f>
        <v/>
      </c>
      <c r="CM7" s="29" t="str">
        <f aca="false">IF(CM33&lt;&gt;"",VLOOKUP(CM33,d110cc_csv_computations!$A$2:$E$601,2),"")</f>
        <v/>
      </c>
      <c r="CN7" s="29" t="str">
        <f aca="false">IF(CN33&lt;&gt;"",VLOOKUP(CN33,d110cc_csv_computations!$A$2:$E$601,2),"")</f>
        <v/>
      </c>
      <c r="CO7" s="30" t="str">
        <f aca="false">IF(CO33&lt;&gt;"",VLOOKUP(CO33,d110cc_csv_computations!$A$2:$E$601,2),"")</f>
        <v/>
      </c>
      <c r="CP7" s="28" t="str">
        <f aca="false">IF(CP33&lt;&gt;"",VLOOKUP(CP33,d110cc_csv_computations!$A$2:$E$601,2),"")</f>
        <v/>
      </c>
      <c r="CQ7" s="29" t="str">
        <f aca="false">IF(CQ33&lt;&gt;"",VLOOKUP(CQ33,d110cc_csv_computations!$A$2:$E$601,2),"")</f>
        <v/>
      </c>
      <c r="CR7" s="29" t="str">
        <f aca="false">IF(CR33&lt;&gt;"",VLOOKUP(CR33,d110cc_csv_computations!$A$2:$E$601,2),"")</f>
        <v/>
      </c>
      <c r="CS7" s="30" t="str">
        <f aca="false">IF(CS33&lt;&gt;"",VLOOKUP(CS33,d110cc_csv_computations!$A$2:$E$601,2),"")</f>
        <v/>
      </c>
      <c r="CT7" s="28" t="str">
        <f aca="false">IF(CT33&lt;&gt;"",VLOOKUP(CT33,d110cc_csv_computations!$A$2:$E$601,2),"")</f>
        <v/>
      </c>
      <c r="CU7" s="29" t="str">
        <f aca="false">IF(CU33&lt;&gt;"",VLOOKUP(CU33,d110cc_csv_computations!$A$2:$E$601,2),"")</f>
        <v/>
      </c>
      <c r="CV7" s="29" t="str">
        <f aca="false">IF(CV33&lt;&gt;"",VLOOKUP(CV33,d110cc_csv_computations!$A$2:$E$601,2),"")</f>
        <v/>
      </c>
      <c r="CW7" s="30" t="str">
        <f aca="false">IF(CW33&lt;&gt;"",VLOOKUP(CW33,d110cc_csv_computations!$A$2:$E$601,2),"")</f>
        <v/>
      </c>
      <c r="CX7" s="28" t="str">
        <f aca="false">IF(CX33&lt;&gt;"",VLOOKUP(CX33,d110cc_csv_computations!$A$2:$E$601,2),"")</f>
        <v/>
      </c>
      <c r="CY7" s="29" t="str">
        <f aca="false">IF(CY33&lt;&gt;"",VLOOKUP(CY33,d110cc_csv_computations!$A$2:$E$601,2),"")</f>
        <v/>
      </c>
      <c r="CZ7" s="29" t="str">
        <f aca="false">IF(CZ33&lt;&gt;"",VLOOKUP(CZ33,d110cc_csv_computations!$A$2:$E$601,2),"")</f>
        <v/>
      </c>
      <c r="DA7" s="30" t="str">
        <f aca="false">IF(DA33&lt;&gt;"",VLOOKUP(DA33,d110cc_csv_computations!$A$2:$E$601,2),"")</f>
        <v/>
      </c>
      <c r="DB7" s="28" t="str">
        <f aca="false">IF(DB33&lt;&gt;"",VLOOKUP(DB33,d110cc_csv_computations!$A$2:$E$601,2),"")</f>
        <v/>
      </c>
      <c r="DC7" s="29" t="str">
        <f aca="false">IF(DC33&lt;&gt;"",VLOOKUP(DC33,d110cc_csv_computations!$A$2:$E$601,2),"")</f>
        <v/>
      </c>
      <c r="DD7" s="29" t="str">
        <f aca="false">IF(DD33&lt;&gt;"",VLOOKUP(DD33,d110cc_csv_computations!$A$2:$E$601,2),"")</f>
        <v/>
      </c>
      <c r="DE7" s="30" t="str">
        <f aca="false">IF(DE33&lt;&gt;"",VLOOKUP(DE33,d110cc_csv_computations!$A$2:$E$601,2),"")</f>
        <v/>
      </c>
      <c r="DF7" s="28" t="str">
        <f aca="false">IF(DF33&lt;&gt;"",VLOOKUP(DF33,d110cc_csv_computations!$A$2:$E$601,2),"")</f>
        <v/>
      </c>
      <c r="DG7" s="29" t="str">
        <f aca="false">IF(DG33&lt;&gt;"",VLOOKUP(DG33,d110cc_csv_computations!$A$2:$E$601,2),"")</f>
        <v/>
      </c>
      <c r="DH7" s="29" t="str">
        <f aca="false">IF(DH33&lt;&gt;"",VLOOKUP(DH33,d110cc_csv_computations!$A$2:$E$601,2),"")</f>
        <v/>
      </c>
      <c r="DI7" s="30" t="str">
        <f aca="false">IF(DI33&lt;&gt;"",VLOOKUP(DI33,d110cc_csv_computations!$A$2:$E$601,2),"")</f>
        <v/>
      </c>
      <c r="DJ7" s="28" t="str">
        <f aca="false">IF(DJ33&lt;&gt;"",VLOOKUP(DJ33,d110cc_csv_computations!$A$2:$E$601,2),"")</f>
        <v/>
      </c>
      <c r="DK7" s="29" t="str">
        <f aca="false">IF(DK33&lt;&gt;"",VLOOKUP(DK33,d110cc_csv_computations!$A$2:$E$601,2),"")</f>
        <v/>
      </c>
      <c r="DL7" s="29" t="str">
        <f aca="false">IF(DL33&lt;&gt;"",VLOOKUP(DL33,d110cc_csv_computations!$A$2:$E$601,2),"")</f>
        <v/>
      </c>
      <c r="DM7" s="30" t="str">
        <f aca="false">IF(DM33&lt;&gt;"",VLOOKUP(DM33,d110cc_csv_computations!$A$2:$E$601,2),"")</f>
        <v/>
      </c>
      <c r="DN7" s="28" t="str">
        <f aca="false">IF(DN33&lt;&gt;"",VLOOKUP(DN33,d110cc_csv_computations!$A$2:$E$601,2),"")</f>
        <v/>
      </c>
      <c r="DO7" s="29" t="str">
        <f aca="false">IF(DO33&lt;&gt;"",VLOOKUP(DO33,d110cc_csv_computations!$A$2:$E$601,2),"")</f>
        <v/>
      </c>
      <c r="DP7" s="29" t="str">
        <f aca="false">IF(DP33&lt;&gt;"",VLOOKUP(DP33,d110cc_csv_computations!$A$2:$E$601,2),"")</f>
        <v/>
      </c>
      <c r="DQ7" s="30" t="str">
        <f aca="false">IF(DQ33&lt;&gt;"",VLOOKUP(DQ33,d110cc_csv_computations!$A$2:$E$601,2),"")</f>
        <v/>
      </c>
    </row>
    <row collapsed="false" customFormat="false" customHeight="true" hidden="false" ht="15" outlineLevel="0" r="8">
      <c r="A8" s="21" t="n">
        <v>6</v>
      </c>
      <c r="B8" s="22" t="n">
        <f aca="false">IF(B34&lt;&gt;"",VLOOKUP(B34,d110cc_csv_computations!$A$2:$E$601,2),"")</f>
        <v>22</v>
      </c>
      <c r="C8" s="23" t="n">
        <f aca="false">IF(C34&lt;&gt;"",VLOOKUP(C34,d110cc_csv_computations!$A$2:$E$601,2),"")</f>
        <v>78</v>
      </c>
      <c r="D8" s="23" t="n">
        <f aca="false">IF(D34&lt;&gt;"",VLOOKUP(D34,d110cc_csv_computations!$A$2:$E$601,2),"")</f>
        <v>82</v>
      </c>
      <c r="E8" s="24" t="n">
        <f aca="false">IF(E34&lt;&gt;"",VLOOKUP(E34,d110cc_csv_computations!$A$2:$E$601,2),"")</f>
        <v>80</v>
      </c>
      <c r="F8" s="22" t="n">
        <f aca="false">IF(F34&lt;&gt;"",VLOOKUP(F34,d110cc_csv_computations!$A$2:$E$601,2),"")</f>
        <v>93</v>
      </c>
      <c r="G8" s="23" t="n">
        <f aca="false">IF(G34&lt;&gt;"",VLOOKUP(G34,d110cc_csv_computations!$A$2:$E$601,2),"")</f>
        <v>55</v>
      </c>
      <c r="H8" s="23" t="n">
        <f aca="false">IF(H34&lt;&gt;"",VLOOKUP(H34,d110cc_csv_computations!$A$2:$E$601,2),"")</f>
        <v>89</v>
      </c>
      <c r="I8" s="24" t="n">
        <f aca="false">IF(I34&lt;&gt;"",VLOOKUP(I34,d110cc_csv_computations!$A$2:$E$601,2),"")</f>
        <v>45</v>
      </c>
      <c r="J8" s="22" t="n">
        <f aca="false">IF(J34&lt;&gt;"",VLOOKUP(J34,d110cc_csv_computations!$A$2:$E$601,2),"")</f>
        <v>14</v>
      </c>
      <c r="K8" s="23" t="n">
        <f aca="false">IF(K34&lt;&gt;"",VLOOKUP(K34,d110cc_csv_computations!$A$2:$E$601,2),"")</f>
        <v>92</v>
      </c>
      <c r="L8" s="23" t="n">
        <f aca="false">IF(L34&lt;&gt;"",VLOOKUP(L34,d110cc_csv_computations!$A$2:$E$601,2),"")</f>
        <v>10</v>
      </c>
      <c r="M8" s="24" t="n">
        <f aca="false">IF(M34&lt;&gt;"",VLOOKUP(M34,d110cc_csv_computations!$A$2:$E$601,2),"")</f>
        <v>62</v>
      </c>
      <c r="N8" s="22" t="n">
        <f aca="false">IF(N34&lt;&gt;"",VLOOKUP(N34,d110cc_csv_computations!$A$2:$E$601,2),"")</f>
        <v>3</v>
      </c>
      <c r="O8" s="23" t="n">
        <f aca="false">IF(O34&lt;&gt;"",VLOOKUP(O34,d110cc_csv_computations!$A$2:$E$601,2),"")</f>
        <v>12</v>
      </c>
      <c r="P8" s="23" t="n">
        <f aca="false">IF(P34&lt;&gt;"",VLOOKUP(P34,d110cc_csv_computations!$A$2:$E$601,2),"")</f>
        <v>80</v>
      </c>
      <c r="Q8" s="24" t="n">
        <f aca="false">IF(Q34&lt;&gt;"",VLOOKUP(Q34,d110cc_csv_computations!$A$2:$E$601,2),"")</f>
        <v>21</v>
      </c>
      <c r="R8" s="22" t="n">
        <f aca="false">IF(R34&lt;&gt;"",VLOOKUP(R34,d110cc_csv_computations!$A$2:$E$601,2),"")</f>
        <v>95</v>
      </c>
      <c r="S8" s="23" t="n">
        <f aca="false">IF(S34&lt;&gt;"",VLOOKUP(S34,d110cc_csv_computations!$A$2:$E$601,2),"")</f>
        <v>84</v>
      </c>
      <c r="T8" s="23" t="n">
        <f aca="false">IF(T34&lt;&gt;"",VLOOKUP(T34,d110cc_csv_computations!$A$2:$E$601,2),"")</f>
        <v>98</v>
      </c>
      <c r="U8" s="24" t="n">
        <f aca="false">IF(U34&lt;&gt;"",VLOOKUP(U34,d110cc_csv_computations!$A$2:$E$601,2),"")</f>
        <v>110</v>
      </c>
      <c r="V8" s="22" t="n">
        <f aca="false">IF(V34&lt;&gt;"",VLOOKUP(V34,d110cc_csv_computations!$A$2:$E$601,2),"")</f>
        <v>101</v>
      </c>
      <c r="W8" s="23" t="n">
        <f aca="false">IF(W34&lt;&gt;"",VLOOKUP(W34,d110cc_csv_computations!$A$2:$E$601,2),"")</f>
        <v>16</v>
      </c>
      <c r="X8" s="23" t="n">
        <f aca="false">IF(X34&lt;&gt;"",VLOOKUP(X34,d110cc_csv_computations!$A$2:$E$601,2),"")</f>
        <v>58</v>
      </c>
      <c r="Y8" s="24" t="n">
        <f aca="false">IF(Y34&lt;&gt;"",VLOOKUP(Y34,d110cc_csv_computations!$A$2:$E$601,2),"")</f>
        <v>24</v>
      </c>
      <c r="Z8" s="22" t="n">
        <f aca="false">IF(Z34&lt;&gt;"",VLOOKUP(Z34,d110cc_csv_computations!$A$2:$E$601,2),"")</f>
        <v>23</v>
      </c>
      <c r="AA8" s="23" t="n">
        <f aca="false">IF(AA34&lt;&gt;"",VLOOKUP(AA34,d110cc_csv_computations!$A$2:$E$601,2),"")</f>
        <v>76</v>
      </c>
      <c r="AB8" s="23" t="n">
        <f aca="false">IF(AB34&lt;&gt;"",VLOOKUP(AB34,d110cc_csv_computations!$A$2:$E$601,2),"")</f>
        <v>99</v>
      </c>
      <c r="AC8" s="24" t="n">
        <f aca="false">IF(AC34&lt;&gt;"",VLOOKUP(AC34,d110cc_csv_computations!$A$2:$E$601,2),"")</f>
        <v>67</v>
      </c>
      <c r="AD8" s="22" t="n">
        <f aca="false">IF(AD34&lt;&gt;"",VLOOKUP(AD34,d110cc_csv_computations!$A$2:$E$601,2),"")</f>
        <v>24</v>
      </c>
      <c r="AE8" s="23" t="n">
        <f aca="false">IF(AE34&lt;&gt;"",VLOOKUP(AE34,d110cc_csv_computations!$A$2:$E$601,2),"")</f>
        <v>35</v>
      </c>
      <c r="AF8" s="23" t="n">
        <f aca="false">IF(AF34&lt;&gt;"",VLOOKUP(AF34,d110cc_csv_computations!$A$2:$E$601,2),"")</f>
        <v>17</v>
      </c>
      <c r="AG8" s="24" t="n">
        <f aca="false">IF(AG34&lt;&gt;"",VLOOKUP(AG34,d110cc_csv_computations!$A$2:$E$601,2),"")</f>
        <v>109</v>
      </c>
      <c r="AH8" s="22" t="n">
        <f aca="false">IF(AH34&lt;&gt;"",VLOOKUP(AH34,d110cc_csv_computations!$A$2:$E$601,2),"")</f>
        <v>15</v>
      </c>
      <c r="AI8" s="23" t="n">
        <f aca="false">IF(AI34&lt;&gt;"",VLOOKUP(AI34,d110cc_csv_computations!$A$2:$E$601,2),"")</f>
        <v>36</v>
      </c>
      <c r="AJ8" s="23" t="n">
        <f aca="false">IF(AJ34&lt;&gt;"",VLOOKUP(AJ34,d110cc_csv_computations!$A$2:$E$601,2),"")</f>
        <v>107</v>
      </c>
      <c r="AK8" s="24" t="n">
        <f aca="false">IF(AK34&lt;&gt;"",VLOOKUP(AK34,d110cc_csv_computations!$A$2:$E$601,2),"")</f>
        <v>39</v>
      </c>
      <c r="AL8" s="22" t="n">
        <f aca="false">IF(AL34&lt;&gt;"",VLOOKUP(AL34,d110cc_csv_computations!$A$2:$E$601,2),"")</f>
        <v>61</v>
      </c>
      <c r="AM8" s="23" t="n">
        <f aca="false">IF(AM34&lt;&gt;"",VLOOKUP(AM34,d110cc_csv_computations!$A$2:$E$601,2),"")</f>
        <v>75</v>
      </c>
      <c r="AN8" s="23" t="n">
        <f aca="false">IF(AN34&lt;&gt;"",VLOOKUP(AN34,d110cc_csv_computations!$A$2:$E$601,2),"")</f>
        <v>64</v>
      </c>
      <c r="AO8" s="24" t="n">
        <f aca="false">IF(AO34&lt;&gt;"",VLOOKUP(AO34,d110cc_csv_computations!$A$2:$E$601,2),"")</f>
        <v>63</v>
      </c>
      <c r="AP8" s="22" t="n">
        <f aca="false">IF(AP34&lt;&gt;"",VLOOKUP(AP34,d110cc_csv_computations!$A$2:$E$601,2),"")</f>
        <v>85</v>
      </c>
      <c r="AQ8" s="23" t="n">
        <f aca="false">IF(AQ34&lt;&gt;"",VLOOKUP(AQ34,d110cc_csv_computations!$A$2:$E$601,2),"")</f>
        <v>51</v>
      </c>
      <c r="AR8" s="23" t="n">
        <f aca="false">IF(AR34&lt;&gt;"",VLOOKUP(AR34,d110cc_csv_computations!$A$2:$E$601,2),"")</f>
        <v>60</v>
      </c>
      <c r="AS8" s="24" t="n">
        <f aca="false">IF(AS34&lt;&gt;"",VLOOKUP(AS34,d110cc_csv_computations!$A$2:$E$601,2),"")</f>
        <v>26</v>
      </c>
      <c r="AT8" s="22" t="n">
        <f aca="false">IF(AT34&lt;&gt;"",VLOOKUP(AT34,d110cc_csv_computations!$A$2:$E$601,2),"")</f>
        <v>56</v>
      </c>
      <c r="AU8" s="23" t="n">
        <f aca="false">IF(AU34&lt;&gt;"",VLOOKUP(AU34,d110cc_csv_computations!$A$2:$E$601,2),"")</f>
        <v>27</v>
      </c>
      <c r="AV8" s="23" t="n">
        <f aca="false">IF(AV34&lt;&gt;"",VLOOKUP(AV34,d110cc_csv_computations!$A$2:$E$601,2),"")</f>
        <v>48</v>
      </c>
      <c r="AW8" s="24" t="n">
        <f aca="false">IF(AW34&lt;&gt;"",VLOOKUP(AW34,d110cc_csv_computations!$A$2:$E$601,2),"")</f>
        <v>106</v>
      </c>
      <c r="AX8" s="22" t="n">
        <f aca="false">IF(AX34&lt;&gt;"",VLOOKUP(AX34,d110cc_csv_computations!$A$2:$E$601,2),"")</f>
        <v>109</v>
      </c>
      <c r="AY8" s="23" t="n">
        <f aca="false">IF(AY34&lt;&gt;"",VLOOKUP(AY34,d110cc_csv_computations!$A$2:$E$601,2),"")</f>
        <v>110</v>
      </c>
      <c r="AZ8" s="23" t="n">
        <f aca="false">IF(AZ34&lt;&gt;"",VLOOKUP(AZ34,d110cc_csv_computations!$A$2:$E$601,2),"")</f>
        <v>48</v>
      </c>
      <c r="BA8" s="24" t="n">
        <f aca="false">IF(BA34&lt;&gt;"",VLOOKUP(BA34,d110cc_csv_computations!$A$2:$E$601,2),"")</f>
        <v>23</v>
      </c>
      <c r="BB8" s="22" t="n">
        <f aca="false">IF(BB34&lt;&gt;"",VLOOKUP(BB34,d110cc_csv_computations!$A$2:$E$601,2),"")</f>
        <v>72</v>
      </c>
      <c r="BC8" s="23" t="n">
        <f aca="false">IF(BC34&lt;&gt;"",VLOOKUP(BC34,d110cc_csv_computations!$A$2:$E$601,2),"")</f>
        <v>94</v>
      </c>
      <c r="BD8" s="23" t="n">
        <f aca="false">IF(BD34&lt;&gt;"",VLOOKUP(BD34,d110cc_csv_computations!$A$2:$E$601,2),"")</f>
        <v>34</v>
      </c>
      <c r="BE8" s="24" t="n">
        <f aca="false">IF(BE34&lt;&gt;"",VLOOKUP(BE34,d110cc_csv_computations!$A$2:$E$601,2),"")</f>
        <v>14</v>
      </c>
      <c r="BF8" s="22" t="n">
        <f aca="false">IF(BF34&lt;&gt;"",VLOOKUP(BF34,d110cc_csv_computations!$A$2:$E$601,2),"")</f>
        <v>97</v>
      </c>
      <c r="BG8" s="23" t="n">
        <f aca="false">IF(BG34&lt;&gt;"",VLOOKUP(BG34,d110cc_csv_computations!$A$2:$E$601,2),"")</f>
        <v>100</v>
      </c>
      <c r="BH8" s="23" t="n">
        <f aca="false">IF(BH34&lt;&gt;"",VLOOKUP(BH34,d110cc_csv_computations!$A$2:$E$601,2),"")</f>
        <v>26</v>
      </c>
      <c r="BI8" s="24" t="n">
        <f aca="false">IF(BI34&lt;&gt;"",VLOOKUP(BI34,d110cc_csv_computations!$A$2:$E$601,2),"")</f>
        <v>7</v>
      </c>
      <c r="BJ8" s="22" t="str">
        <f aca="false">IF(BJ34&lt;&gt;"",VLOOKUP(BJ34,d110cc_csv_computations!$A$2:$E$601,2),"")</f>
        <v/>
      </c>
      <c r="BK8" s="23" t="str">
        <f aca="false">IF(BK34&lt;&gt;"",VLOOKUP(BK34,d110cc_csv_computations!$A$2:$E$601,2),"")</f>
        <v/>
      </c>
      <c r="BL8" s="23" t="str">
        <f aca="false">IF(BL34&lt;&gt;"",VLOOKUP(BL34,d110cc_csv_computations!$A$2:$E$601,2),"")</f>
        <v/>
      </c>
      <c r="BM8" s="24" t="str">
        <f aca="false">IF(BM34&lt;&gt;"",VLOOKUP(BM34,d110cc_csv_computations!$A$2:$E$601,2),"")</f>
        <v/>
      </c>
      <c r="BN8" s="22" t="str">
        <f aca="false">IF(BN34&lt;&gt;"",VLOOKUP(BN34,d110cc_csv_computations!$A$2:$E$601,2),"")</f>
        <v/>
      </c>
      <c r="BO8" s="23" t="str">
        <f aca="false">IF(BO34&lt;&gt;"",VLOOKUP(BO34,d110cc_csv_computations!$A$2:$E$601,2),"")</f>
        <v/>
      </c>
      <c r="BP8" s="23" t="str">
        <f aca="false">IF(BP34&lt;&gt;"",VLOOKUP(BP34,d110cc_csv_computations!$A$2:$E$601,2),"")</f>
        <v/>
      </c>
      <c r="BQ8" s="24" t="str">
        <f aca="false">IF(BQ34&lt;&gt;"",VLOOKUP(BQ34,d110cc_csv_computations!$A$2:$E$601,2),"")</f>
        <v/>
      </c>
      <c r="BR8" s="22" t="str">
        <f aca="false">IF(BR34&lt;&gt;"",VLOOKUP(BR34,d110cc_csv_computations!$A$2:$E$601,2),"")</f>
        <v/>
      </c>
      <c r="BS8" s="23" t="str">
        <f aca="false">IF(BS34&lt;&gt;"",VLOOKUP(BS34,d110cc_csv_computations!$A$2:$E$601,2),"")</f>
        <v/>
      </c>
      <c r="BT8" s="23" t="str">
        <f aca="false">IF(BT34&lt;&gt;"",VLOOKUP(BT34,d110cc_csv_computations!$A$2:$E$601,2),"")</f>
        <v/>
      </c>
      <c r="BU8" s="24" t="str">
        <f aca="false">IF(BU34&lt;&gt;"",VLOOKUP(BU34,d110cc_csv_computations!$A$2:$E$601,2),"")</f>
        <v/>
      </c>
      <c r="BV8" s="22" t="str">
        <f aca="false">IF(BV34&lt;&gt;"",VLOOKUP(BV34,d110cc_csv_computations!$A$2:$E$601,2),"")</f>
        <v/>
      </c>
      <c r="BW8" s="23" t="str">
        <f aca="false">IF(BW34&lt;&gt;"",VLOOKUP(BW34,d110cc_csv_computations!$A$2:$E$601,2),"")</f>
        <v/>
      </c>
      <c r="BX8" s="23" t="str">
        <f aca="false">IF(BX34&lt;&gt;"",VLOOKUP(BX34,d110cc_csv_computations!$A$2:$E$601,2),"")</f>
        <v/>
      </c>
      <c r="BY8" s="24" t="str">
        <f aca="false">IF(BY34&lt;&gt;"",VLOOKUP(BY34,d110cc_csv_computations!$A$2:$E$601,2),"")</f>
        <v/>
      </c>
      <c r="BZ8" s="22" t="str">
        <f aca="false">IF(BZ34&lt;&gt;"",VLOOKUP(BZ34,d110cc_csv_computations!$A$2:$E$601,2),"")</f>
        <v/>
      </c>
      <c r="CA8" s="23" t="str">
        <f aca="false">IF(CA34&lt;&gt;"",VLOOKUP(CA34,d110cc_csv_computations!$A$2:$E$601,2),"")</f>
        <v/>
      </c>
      <c r="CB8" s="23" t="str">
        <f aca="false">IF(CB34&lt;&gt;"",VLOOKUP(CB34,d110cc_csv_computations!$A$2:$E$601,2),"")</f>
        <v/>
      </c>
      <c r="CC8" s="24" t="str">
        <f aca="false">IF(CC34&lt;&gt;"",VLOOKUP(CC34,d110cc_csv_computations!$A$2:$E$601,2),"")</f>
        <v/>
      </c>
      <c r="CD8" s="22" t="str">
        <f aca="false">IF(CD34&lt;&gt;"",VLOOKUP(CD34,d110cc_csv_computations!$A$2:$E$601,2),"")</f>
        <v/>
      </c>
      <c r="CE8" s="23" t="str">
        <f aca="false">IF(CE34&lt;&gt;"",VLOOKUP(CE34,d110cc_csv_computations!$A$2:$E$601,2),"")</f>
        <v/>
      </c>
      <c r="CF8" s="23" t="str">
        <f aca="false">IF(CF34&lt;&gt;"",VLOOKUP(CF34,d110cc_csv_computations!$A$2:$E$601,2),"")</f>
        <v/>
      </c>
      <c r="CG8" s="24" t="str">
        <f aca="false">IF(CG34&lt;&gt;"",VLOOKUP(CG34,d110cc_csv_computations!$A$2:$E$601,2),"")</f>
        <v/>
      </c>
      <c r="CH8" s="22" t="str">
        <f aca="false">IF(CH34&lt;&gt;"",VLOOKUP(CH34,d110cc_csv_computations!$A$2:$E$601,2),"")</f>
        <v/>
      </c>
      <c r="CI8" s="23" t="str">
        <f aca="false">IF(CI34&lt;&gt;"",VLOOKUP(CI34,d110cc_csv_computations!$A$2:$E$601,2),"")</f>
        <v/>
      </c>
      <c r="CJ8" s="23" t="str">
        <f aca="false">IF(CJ34&lt;&gt;"",VLOOKUP(CJ34,d110cc_csv_computations!$A$2:$E$601,2),"")</f>
        <v/>
      </c>
      <c r="CK8" s="24" t="str">
        <f aca="false">IF(CK34&lt;&gt;"",VLOOKUP(CK34,d110cc_csv_computations!$A$2:$E$601,2),"")</f>
        <v/>
      </c>
      <c r="CL8" s="22" t="str">
        <f aca="false">IF(CL34&lt;&gt;"",VLOOKUP(CL34,d110cc_csv_computations!$A$2:$E$601,2),"")</f>
        <v/>
      </c>
      <c r="CM8" s="23" t="str">
        <f aca="false">IF(CM34&lt;&gt;"",VLOOKUP(CM34,d110cc_csv_computations!$A$2:$E$601,2),"")</f>
        <v/>
      </c>
      <c r="CN8" s="23" t="str">
        <f aca="false">IF(CN34&lt;&gt;"",VLOOKUP(CN34,d110cc_csv_computations!$A$2:$E$601,2),"")</f>
        <v/>
      </c>
      <c r="CO8" s="24" t="str">
        <f aca="false">IF(CO34&lt;&gt;"",VLOOKUP(CO34,d110cc_csv_computations!$A$2:$E$601,2),"")</f>
        <v/>
      </c>
      <c r="CP8" s="22" t="str">
        <f aca="false">IF(CP34&lt;&gt;"",VLOOKUP(CP34,d110cc_csv_computations!$A$2:$E$601,2),"")</f>
        <v/>
      </c>
      <c r="CQ8" s="23" t="str">
        <f aca="false">IF(CQ34&lt;&gt;"",VLOOKUP(CQ34,d110cc_csv_computations!$A$2:$E$601,2),"")</f>
        <v/>
      </c>
      <c r="CR8" s="23" t="str">
        <f aca="false">IF(CR34&lt;&gt;"",VLOOKUP(CR34,d110cc_csv_computations!$A$2:$E$601,2),"")</f>
        <v/>
      </c>
      <c r="CS8" s="24" t="str">
        <f aca="false">IF(CS34&lt;&gt;"",VLOOKUP(CS34,d110cc_csv_computations!$A$2:$E$601,2),"")</f>
        <v/>
      </c>
      <c r="CT8" s="22" t="str">
        <f aca="false">IF(CT34&lt;&gt;"",VLOOKUP(CT34,d110cc_csv_computations!$A$2:$E$601,2),"")</f>
        <v/>
      </c>
      <c r="CU8" s="23" t="str">
        <f aca="false">IF(CU34&lt;&gt;"",VLOOKUP(CU34,d110cc_csv_computations!$A$2:$E$601,2),"")</f>
        <v/>
      </c>
      <c r="CV8" s="23" t="str">
        <f aca="false">IF(CV34&lt;&gt;"",VLOOKUP(CV34,d110cc_csv_computations!$A$2:$E$601,2),"")</f>
        <v/>
      </c>
      <c r="CW8" s="24" t="str">
        <f aca="false">IF(CW34&lt;&gt;"",VLOOKUP(CW34,d110cc_csv_computations!$A$2:$E$601,2),"")</f>
        <v/>
      </c>
      <c r="CX8" s="22" t="str">
        <f aca="false">IF(CX34&lt;&gt;"",VLOOKUP(CX34,d110cc_csv_computations!$A$2:$E$601,2),"")</f>
        <v/>
      </c>
      <c r="CY8" s="23" t="str">
        <f aca="false">IF(CY34&lt;&gt;"",VLOOKUP(CY34,d110cc_csv_computations!$A$2:$E$601,2),"")</f>
        <v/>
      </c>
      <c r="CZ8" s="23" t="str">
        <f aca="false">IF(CZ34&lt;&gt;"",VLOOKUP(CZ34,d110cc_csv_computations!$A$2:$E$601,2),"")</f>
        <v/>
      </c>
      <c r="DA8" s="24" t="str">
        <f aca="false">IF(DA34&lt;&gt;"",VLOOKUP(DA34,d110cc_csv_computations!$A$2:$E$601,2),"")</f>
        <v/>
      </c>
      <c r="DB8" s="22" t="str">
        <f aca="false">IF(DB34&lt;&gt;"",VLOOKUP(DB34,d110cc_csv_computations!$A$2:$E$601,2),"")</f>
        <v/>
      </c>
      <c r="DC8" s="23" t="str">
        <f aca="false">IF(DC34&lt;&gt;"",VLOOKUP(DC34,d110cc_csv_computations!$A$2:$E$601,2),"")</f>
        <v/>
      </c>
      <c r="DD8" s="23" t="str">
        <f aca="false">IF(DD34&lt;&gt;"",VLOOKUP(DD34,d110cc_csv_computations!$A$2:$E$601,2),"")</f>
        <v/>
      </c>
      <c r="DE8" s="24" t="str">
        <f aca="false">IF(DE34&lt;&gt;"",VLOOKUP(DE34,d110cc_csv_computations!$A$2:$E$601,2),"")</f>
        <v/>
      </c>
      <c r="DF8" s="22" t="str">
        <f aca="false">IF(DF34&lt;&gt;"",VLOOKUP(DF34,d110cc_csv_computations!$A$2:$E$601,2),"")</f>
        <v/>
      </c>
      <c r="DG8" s="23" t="str">
        <f aca="false">IF(DG34&lt;&gt;"",VLOOKUP(DG34,d110cc_csv_computations!$A$2:$E$601,2),"")</f>
        <v/>
      </c>
      <c r="DH8" s="23" t="str">
        <f aca="false">IF(DH34&lt;&gt;"",VLOOKUP(DH34,d110cc_csv_computations!$A$2:$E$601,2),"")</f>
        <v/>
      </c>
      <c r="DI8" s="24" t="str">
        <f aca="false">IF(DI34&lt;&gt;"",VLOOKUP(DI34,d110cc_csv_computations!$A$2:$E$601,2),"")</f>
        <v/>
      </c>
      <c r="DJ8" s="22" t="str">
        <f aca="false">IF(DJ34&lt;&gt;"",VLOOKUP(DJ34,d110cc_csv_computations!$A$2:$E$601,2),"")</f>
        <v/>
      </c>
      <c r="DK8" s="23" t="str">
        <f aca="false">IF(DK34&lt;&gt;"",VLOOKUP(DK34,d110cc_csv_computations!$A$2:$E$601,2),"")</f>
        <v/>
      </c>
      <c r="DL8" s="23" t="str">
        <f aca="false">IF(DL34&lt;&gt;"",VLOOKUP(DL34,d110cc_csv_computations!$A$2:$E$601,2),"")</f>
        <v/>
      </c>
      <c r="DM8" s="24" t="str">
        <f aca="false">IF(DM34&lt;&gt;"",VLOOKUP(DM34,d110cc_csv_computations!$A$2:$E$601,2),"")</f>
        <v/>
      </c>
      <c r="DN8" s="22" t="str">
        <f aca="false">IF(DN34&lt;&gt;"",VLOOKUP(DN34,d110cc_csv_computations!$A$2:$E$601,2),"")</f>
        <v/>
      </c>
      <c r="DO8" s="23" t="str">
        <f aca="false">IF(DO34&lt;&gt;"",VLOOKUP(DO34,d110cc_csv_computations!$A$2:$E$601,2),"")</f>
        <v/>
      </c>
      <c r="DP8" s="23" t="str">
        <f aca="false">IF(DP34&lt;&gt;"",VLOOKUP(DP34,d110cc_csv_computations!$A$2:$E$601,2),"")</f>
        <v/>
      </c>
      <c r="DQ8" s="24" t="str">
        <f aca="false">IF(DQ34&lt;&gt;"",VLOOKUP(DQ34,d110cc_csv_computations!$A$2:$E$601,2),"")</f>
        <v/>
      </c>
    </row>
    <row collapsed="false" customFormat="false" customHeight="true" hidden="false" ht="15" outlineLevel="0" r="9">
      <c r="A9" s="21" t="n">
        <v>7</v>
      </c>
      <c r="B9" s="25" t="n">
        <f aca="false">IF(B35&lt;&gt;"",VLOOKUP(B35,d110cc_csv_computations!$A$2:$E$601,2),"")</f>
        <v>17</v>
      </c>
      <c r="C9" s="26" t="n">
        <f aca="false">IF(C35&lt;&gt;"",VLOOKUP(C35,d110cc_csv_computations!$A$2:$E$601,2),"")</f>
        <v>61</v>
      </c>
      <c r="D9" s="26" t="n">
        <f aca="false">IF(D35&lt;&gt;"",VLOOKUP(D35,d110cc_csv_computations!$A$2:$E$601,2),"")</f>
        <v>46</v>
      </c>
      <c r="E9" s="27" t="n">
        <f aca="false">IF(E35&lt;&gt;"",VLOOKUP(E35,d110cc_csv_computations!$A$2:$E$601,2),"")</f>
        <v>41</v>
      </c>
      <c r="F9" s="25" t="n">
        <f aca="false">IF(F35&lt;&gt;"",VLOOKUP(F35,d110cc_csv_computations!$A$2:$E$601,2),"")</f>
        <v>30</v>
      </c>
      <c r="G9" s="26" t="n">
        <f aca="false">IF(G35&lt;&gt;"",VLOOKUP(G35,d110cc_csv_computations!$A$2:$E$601,2),"")</f>
        <v>84</v>
      </c>
      <c r="H9" s="26" t="n">
        <f aca="false">IF(H35&lt;&gt;"",VLOOKUP(H35,d110cc_csv_computations!$A$2:$E$601,2),"")</f>
        <v>91</v>
      </c>
      <c r="I9" s="27" t="n">
        <f aca="false">IF(I35&lt;&gt;"",VLOOKUP(I35,d110cc_csv_computations!$A$2:$E$601,2),"")</f>
        <v>109</v>
      </c>
      <c r="J9" s="25" t="n">
        <f aca="false">IF(J35&lt;&gt;"",VLOOKUP(J35,d110cc_csv_computations!$A$2:$E$601,2),"")</f>
        <v>71</v>
      </c>
      <c r="K9" s="26" t="n">
        <f aca="false">IF(K35&lt;&gt;"",VLOOKUP(K35,d110cc_csv_computations!$A$2:$E$601,2),"")</f>
        <v>6</v>
      </c>
      <c r="L9" s="26" t="n">
        <f aca="false">IF(L35&lt;&gt;"",VLOOKUP(L35,d110cc_csv_computations!$A$2:$E$601,2),"")</f>
        <v>28</v>
      </c>
      <c r="M9" s="27" t="n">
        <f aca="false">IF(M35&lt;&gt;"",VLOOKUP(M35,d110cc_csv_computations!$A$2:$E$601,2),"")</f>
        <v>85</v>
      </c>
      <c r="N9" s="25" t="n">
        <f aca="false">IF(N35&lt;&gt;"",VLOOKUP(N35,d110cc_csv_computations!$A$2:$E$601,2),"")</f>
        <v>109</v>
      </c>
      <c r="O9" s="26" t="n">
        <f aca="false">IF(O35&lt;&gt;"",VLOOKUP(O35,d110cc_csv_computations!$A$2:$E$601,2),"")</f>
        <v>56</v>
      </c>
      <c r="P9" s="26" t="n">
        <f aca="false">IF(P35&lt;&gt;"",VLOOKUP(P35,d110cc_csv_computations!$A$2:$E$601,2),"")</f>
        <v>49</v>
      </c>
      <c r="Q9" s="27" t="n">
        <f aca="false">IF(Q35&lt;&gt;"",VLOOKUP(Q35,d110cc_csv_computations!$A$2:$E$601,2),"")</f>
        <v>9</v>
      </c>
      <c r="R9" s="25" t="n">
        <f aca="false">IF(R35&lt;&gt;"",VLOOKUP(R35,d110cc_csv_computations!$A$2:$E$601,2),"")</f>
        <v>6</v>
      </c>
      <c r="S9" s="26" t="n">
        <f aca="false">IF(S35&lt;&gt;"",VLOOKUP(S35,d110cc_csv_computations!$A$2:$E$601,2),"")</f>
        <v>45</v>
      </c>
      <c r="T9" s="26" t="n">
        <f aca="false">IF(T35&lt;&gt;"",VLOOKUP(T35,d110cc_csv_computations!$A$2:$E$601,2),"")</f>
        <v>23</v>
      </c>
      <c r="U9" s="27" t="n">
        <f aca="false">IF(U35&lt;&gt;"",VLOOKUP(U35,d110cc_csv_computations!$A$2:$E$601,2),"")</f>
        <v>92</v>
      </c>
      <c r="V9" s="25" t="n">
        <f aca="false">IF(V35&lt;&gt;"",VLOOKUP(V35,d110cc_csv_computations!$A$2:$E$601,2),"")</f>
        <v>77</v>
      </c>
      <c r="W9" s="26" t="n">
        <f aca="false">IF(W35&lt;&gt;"",VLOOKUP(W35,d110cc_csv_computations!$A$2:$E$601,2),"")</f>
        <v>35</v>
      </c>
      <c r="X9" s="26" t="n">
        <f aca="false">IF(X35&lt;&gt;"",VLOOKUP(X35,d110cc_csv_computations!$A$2:$E$601,2),"")</f>
        <v>36</v>
      </c>
      <c r="Y9" s="27" t="n">
        <f aca="false">IF(Y35&lt;&gt;"",VLOOKUP(Y35,d110cc_csv_computations!$A$2:$E$601,2),"")</f>
        <v>100</v>
      </c>
      <c r="Z9" s="25" t="n">
        <f aca="false">IF(Z35&lt;&gt;"",VLOOKUP(Z35,d110cc_csv_computations!$A$2:$E$601,2),"")</f>
        <v>40</v>
      </c>
      <c r="AA9" s="26" t="n">
        <f aca="false">IF(AA35&lt;&gt;"",VLOOKUP(AA35,d110cc_csv_computations!$A$2:$E$601,2),"")</f>
        <v>109</v>
      </c>
      <c r="AB9" s="26" t="n">
        <f aca="false">IF(AB35&lt;&gt;"",VLOOKUP(AB35,d110cc_csv_computations!$A$2:$E$601,2),"")</f>
        <v>1</v>
      </c>
      <c r="AC9" s="27" t="n">
        <f aca="false">IF(AC35&lt;&gt;"",VLOOKUP(AC35,d110cc_csv_computations!$A$2:$E$601,2),"")</f>
        <v>38</v>
      </c>
      <c r="AD9" s="25" t="n">
        <f aca="false">IF(AD35&lt;&gt;"",VLOOKUP(AD35,d110cc_csv_computations!$A$2:$E$601,2),"")</f>
        <v>87</v>
      </c>
      <c r="AE9" s="26" t="n">
        <f aca="false">IF(AE35&lt;&gt;"",VLOOKUP(AE35,d110cc_csv_computations!$A$2:$E$601,2),"")</f>
        <v>60</v>
      </c>
      <c r="AF9" s="26" t="n">
        <f aca="false">IF(AF35&lt;&gt;"",VLOOKUP(AF35,d110cc_csv_computations!$A$2:$E$601,2),"")</f>
        <v>62</v>
      </c>
      <c r="AG9" s="27" t="n">
        <f aca="false">IF(AG35&lt;&gt;"",VLOOKUP(AG35,d110cc_csv_computations!$A$2:$E$601,2),"")</f>
        <v>54</v>
      </c>
      <c r="AH9" s="25" t="n">
        <f aca="false">IF(AH35&lt;&gt;"",VLOOKUP(AH35,d110cc_csv_computations!$A$2:$E$601,2),"")</f>
        <v>61</v>
      </c>
      <c r="AI9" s="26" t="n">
        <f aca="false">IF(AI35&lt;&gt;"",VLOOKUP(AI35,d110cc_csv_computations!$A$2:$E$601,2),"")</f>
        <v>97</v>
      </c>
      <c r="AJ9" s="26" t="n">
        <f aca="false">IF(AJ35&lt;&gt;"",VLOOKUP(AJ35,d110cc_csv_computations!$A$2:$E$601,2),"")</f>
        <v>55</v>
      </c>
      <c r="AK9" s="27" t="n">
        <f aca="false">IF(AK35&lt;&gt;"",VLOOKUP(AK35,d110cc_csv_computations!$A$2:$E$601,2),"")</f>
        <v>59</v>
      </c>
      <c r="AL9" s="25" t="n">
        <f aca="false">IF(AL35&lt;&gt;"",VLOOKUP(AL35,d110cc_csv_computations!$A$2:$E$601,2),"")</f>
        <v>68</v>
      </c>
      <c r="AM9" s="26" t="n">
        <f aca="false">IF(AM35&lt;&gt;"",VLOOKUP(AM35,d110cc_csv_computations!$A$2:$E$601,2),"")</f>
        <v>93</v>
      </c>
      <c r="AN9" s="26" t="n">
        <f aca="false">IF(AN35&lt;&gt;"",VLOOKUP(AN35,d110cc_csv_computations!$A$2:$E$601,2),"")</f>
        <v>9</v>
      </c>
      <c r="AO9" s="27" t="n">
        <f aca="false">IF(AO35&lt;&gt;"",VLOOKUP(AO35,d110cc_csv_computations!$A$2:$E$601,2),"")</f>
        <v>81</v>
      </c>
      <c r="AP9" s="25" t="n">
        <f aca="false">IF(AP35&lt;&gt;"",VLOOKUP(AP35,d110cc_csv_computations!$A$2:$E$601,2),"")</f>
        <v>109</v>
      </c>
      <c r="AQ9" s="26" t="n">
        <f aca="false">IF(AQ35&lt;&gt;"",VLOOKUP(AQ35,d110cc_csv_computations!$A$2:$E$601,2),"")</f>
        <v>33</v>
      </c>
      <c r="AR9" s="26" t="n">
        <f aca="false">IF(AR35&lt;&gt;"",VLOOKUP(AR35,d110cc_csv_computations!$A$2:$E$601,2),"")</f>
        <v>86</v>
      </c>
      <c r="AS9" s="27" t="n">
        <f aca="false">IF(AS35&lt;&gt;"",VLOOKUP(AS35,d110cc_csv_computations!$A$2:$E$601,2),"")</f>
        <v>22</v>
      </c>
      <c r="AT9" s="25" t="n">
        <f aca="false">IF(AT35&lt;&gt;"",VLOOKUP(AT35,d110cc_csv_computations!$A$2:$E$601,2),"")</f>
        <v>94</v>
      </c>
      <c r="AU9" s="26" t="n">
        <f aca="false">IF(AU35&lt;&gt;"",VLOOKUP(AU35,d110cc_csv_computations!$A$2:$E$601,2),"")</f>
        <v>62</v>
      </c>
      <c r="AV9" s="26" t="n">
        <f aca="false">IF(AV35&lt;&gt;"",VLOOKUP(AV35,d110cc_csv_computations!$A$2:$E$601,2),"")</f>
        <v>42</v>
      </c>
      <c r="AW9" s="27" t="n">
        <f aca="false">IF(AW35&lt;&gt;"",VLOOKUP(AW35,d110cc_csv_computations!$A$2:$E$601,2),"")</f>
        <v>59</v>
      </c>
      <c r="AX9" s="25" t="n">
        <f aca="false">IF(AX35&lt;&gt;"",VLOOKUP(AX35,d110cc_csv_computations!$A$2:$E$601,2),"")</f>
        <v>35</v>
      </c>
      <c r="AY9" s="26" t="n">
        <f aca="false">IF(AY35&lt;&gt;"",VLOOKUP(AY35,d110cc_csv_computations!$A$2:$E$601,2),"")</f>
        <v>27</v>
      </c>
      <c r="AZ9" s="26" t="n">
        <f aca="false">IF(AZ35&lt;&gt;"",VLOOKUP(AZ35,d110cc_csv_computations!$A$2:$E$601,2),"")</f>
        <v>13</v>
      </c>
      <c r="BA9" s="27" t="n">
        <f aca="false">IF(BA35&lt;&gt;"",VLOOKUP(BA35,d110cc_csv_computations!$A$2:$E$601,2),"")</f>
        <v>40</v>
      </c>
      <c r="BB9" s="25" t="n">
        <f aca="false">IF(BB35&lt;&gt;"",VLOOKUP(BB35,d110cc_csv_computations!$A$2:$E$601,2),"")</f>
        <v>63</v>
      </c>
      <c r="BC9" s="26" t="n">
        <f aca="false">IF(BC35&lt;&gt;"",VLOOKUP(BC35,d110cc_csv_computations!$A$2:$E$601,2),"")</f>
        <v>82</v>
      </c>
      <c r="BD9" s="26" t="n">
        <f aca="false">IF(BD35&lt;&gt;"",VLOOKUP(BD35,d110cc_csv_computations!$A$2:$E$601,2),"")</f>
        <v>90</v>
      </c>
      <c r="BE9" s="27" t="n">
        <f aca="false">IF(BE35&lt;&gt;"",VLOOKUP(BE35,d110cc_csv_computations!$A$2:$E$601,2),"")</f>
        <v>109</v>
      </c>
      <c r="BF9" s="25" t="n">
        <f aca="false">IF(BF35&lt;&gt;"",VLOOKUP(BF35,d110cc_csv_computations!$A$2:$E$601,2),"")</f>
        <v>101</v>
      </c>
      <c r="BG9" s="26" t="n">
        <f aca="false">IF(BG35&lt;&gt;"",VLOOKUP(BG35,d110cc_csv_computations!$A$2:$E$601,2),"")</f>
        <v>110</v>
      </c>
      <c r="BH9" s="26" t="n">
        <f aca="false">IF(BH35&lt;&gt;"",VLOOKUP(BH35,d110cc_csv_computations!$A$2:$E$601,2),"")</f>
        <v>51</v>
      </c>
      <c r="BI9" s="27" t="n">
        <f aca="false">IF(BI35&lt;&gt;"",VLOOKUP(BI35,d110cc_csv_computations!$A$2:$E$601,2),"")</f>
        <v>96</v>
      </c>
      <c r="BJ9" s="25" t="str">
        <f aca="false">IF(BJ35&lt;&gt;"",VLOOKUP(BJ35,d110cc_csv_computations!$A$2:$E$601,2),"")</f>
        <v/>
      </c>
      <c r="BK9" s="26" t="str">
        <f aca="false">IF(BK35&lt;&gt;"",VLOOKUP(BK35,d110cc_csv_computations!$A$2:$E$601,2),"")</f>
        <v/>
      </c>
      <c r="BL9" s="26" t="str">
        <f aca="false">IF(BL35&lt;&gt;"",VLOOKUP(BL35,d110cc_csv_computations!$A$2:$E$601,2),"")</f>
        <v/>
      </c>
      <c r="BM9" s="27" t="str">
        <f aca="false">IF(BM35&lt;&gt;"",VLOOKUP(BM35,d110cc_csv_computations!$A$2:$E$601,2),"")</f>
        <v/>
      </c>
      <c r="BN9" s="25" t="str">
        <f aca="false">IF(BN35&lt;&gt;"",VLOOKUP(BN35,d110cc_csv_computations!$A$2:$E$601,2),"")</f>
        <v/>
      </c>
      <c r="BO9" s="26" t="str">
        <f aca="false">IF(BO35&lt;&gt;"",VLOOKUP(BO35,d110cc_csv_computations!$A$2:$E$601,2),"")</f>
        <v/>
      </c>
      <c r="BP9" s="26" t="str">
        <f aca="false">IF(BP35&lt;&gt;"",VLOOKUP(BP35,d110cc_csv_computations!$A$2:$E$601,2),"")</f>
        <v/>
      </c>
      <c r="BQ9" s="27" t="str">
        <f aca="false">IF(BQ35&lt;&gt;"",VLOOKUP(BQ35,d110cc_csv_computations!$A$2:$E$601,2),"")</f>
        <v/>
      </c>
      <c r="BR9" s="25" t="str">
        <f aca="false">IF(BR35&lt;&gt;"",VLOOKUP(BR35,d110cc_csv_computations!$A$2:$E$601,2),"")</f>
        <v/>
      </c>
      <c r="BS9" s="26" t="str">
        <f aca="false">IF(BS35&lt;&gt;"",VLOOKUP(BS35,d110cc_csv_computations!$A$2:$E$601,2),"")</f>
        <v/>
      </c>
      <c r="BT9" s="26" t="str">
        <f aca="false">IF(BT35&lt;&gt;"",VLOOKUP(BT35,d110cc_csv_computations!$A$2:$E$601,2),"")</f>
        <v/>
      </c>
      <c r="BU9" s="27" t="str">
        <f aca="false">IF(BU35&lt;&gt;"",VLOOKUP(BU35,d110cc_csv_computations!$A$2:$E$601,2),"")</f>
        <v/>
      </c>
      <c r="BV9" s="25" t="str">
        <f aca="false">IF(BV35&lt;&gt;"",VLOOKUP(BV35,d110cc_csv_computations!$A$2:$E$601,2),"")</f>
        <v/>
      </c>
      <c r="BW9" s="26" t="str">
        <f aca="false">IF(BW35&lt;&gt;"",VLOOKUP(BW35,d110cc_csv_computations!$A$2:$E$601,2),"")</f>
        <v/>
      </c>
      <c r="BX9" s="26" t="str">
        <f aca="false">IF(BX35&lt;&gt;"",VLOOKUP(BX35,d110cc_csv_computations!$A$2:$E$601,2),"")</f>
        <v/>
      </c>
      <c r="BY9" s="27" t="str">
        <f aca="false">IF(BY35&lt;&gt;"",VLOOKUP(BY35,d110cc_csv_computations!$A$2:$E$601,2),"")</f>
        <v/>
      </c>
      <c r="BZ9" s="25" t="str">
        <f aca="false">IF(BZ35&lt;&gt;"",VLOOKUP(BZ35,d110cc_csv_computations!$A$2:$E$601,2),"")</f>
        <v/>
      </c>
      <c r="CA9" s="26" t="str">
        <f aca="false">IF(CA35&lt;&gt;"",VLOOKUP(CA35,d110cc_csv_computations!$A$2:$E$601,2),"")</f>
        <v/>
      </c>
      <c r="CB9" s="26" t="str">
        <f aca="false">IF(CB35&lt;&gt;"",VLOOKUP(CB35,d110cc_csv_computations!$A$2:$E$601,2),"")</f>
        <v/>
      </c>
      <c r="CC9" s="27" t="str">
        <f aca="false">IF(CC35&lt;&gt;"",VLOOKUP(CC35,d110cc_csv_computations!$A$2:$E$601,2),"")</f>
        <v/>
      </c>
      <c r="CD9" s="25" t="str">
        <f aca="false">IF(CD35&lt;&gt;"",VLOOKUP(CD35,d110cc_csv_computations!$A$2:$E$601,2),"")</f>
        <v/>
      </c>
      <c r="CE9" s="26" t="str">
        <f aca="false">IF(CE35&lt;&gt;"",VLOOKUP(CE35,d110cc_csv_computations!$A$2:$E$601,2),"")</f>
        <v/>
      </c>
      <c r="CF9" s="26" t="str">
        <f aca="false">IF(CF35&lt;&gt;"",VLOOKUP(CF35,d110cc_csv_computations!$A$2:$E$601,2),"")</f>
        <v/>
      </c>
      <c r="CG9" s="27" t="str">
        <f aca="false">IF(CG35&lt;&gt;"",VLOOKUP(CG35,d110cc_csv_computations!$A$2:$E$601,2),"")</f>
        <v/>
      </c>
      <c r="CH9" s="25" t="str">
        <f aca="false">IF(CH35&lt;&gt;"",VLOOKUP(CH35,d110cc_csv_computations!$A$2:$E$601,2),"")</f>
        <v/>
      </c>
      <c r="CI9" s="26" t="str">
        <f aca="false">IF(CI35&lt;&gt;"",VLOOKUP(CI35,d110cc_csv_computations!$A$2:$E$601,2),"")</f>
        <v/>
      </c>
      <c r="CJ9" s="26" t="str">
        <f aca="false">IF(CJ35&lt;&gt;"",VLOOKUP(CJ35,d110cc_csv_computations!$A$2:$E$601,2),"")</f>
        <v/>
      </c>
      <c r="CK9" s="27" t="str">
        <f aca="false">IF(CK35&lt;&gt;"",VLOOKUP(CK35,d110cc_csv_computations!$A$2:$E$601,2),"")</f>
        <v/>
      </c>
      <c r="CL9" s="25" t="str">
        <f aca="false">IF(CL35&lt;&gt;"",VLOOKUP(CL35,d110cc_csv_computations!$A$2:$E$601,2),"")</f>
        <v/>
      </c>
      <c r="CM9" s="26" t="str">
        <f aca="false">IF(CM35&lt;&gt;"",VLOOKUP(CM35,d110cc_csv_computations!$A$2:$E$601,2),"")</f>
        <v/>
      </c>
      <c r="CN9" s="26" t="str">
        <f aca="false">IF(CN35&lt;&gt;"",VLOOKUP(CN35,d110cc_csv_computations!$A$2:$E$601,2),"")</f>
        <v/>
      </c>
      <c r="CO9" s="27" t="str">
        <f aca="false">IF(CO35&lt;&gt;"",VLOOKUP(CO35,d110cc_csv_computations!$A$2:$E$601,2),"")</f>
        <v/>
      </c>
      <c r="CP9" s="25" t="str">
        <f aca="false">IF(CP35&lt;&gt;"",VLOOKUP(CP35,d110cc_csv_computations!$A$2:$E$601,2),"")</f>
        <v/>
      </c>
      <c r="CQ9" s="26" t="str">
        <f aca="false">IF(CQ35&lt;&gt;"",VLOOKUP(CQ35,d110cc_csv_computations!$A$2:$E$601,2),"")</f>
        <v/>
      </c>
      <c r="CR9" s="26" t="str">
        <f aca="false">IF(CR35&lt;&gt;"",VLOOKUP(CR35,d110cc_csv_computations!$A$2:$E$601,2),"")</f>
        <v/>
      </c>
      <c r="CS9" s="27" t="str">
        <f aca="false">IF(CS35&lt;&gt;"",VLOOKUP(CS35,d110cc_csv_computations!$A$2:$E$601,2),"")</f>
        <v/>
      </c>
      <c r="CT9" s="25" t="str">
        <f aca="false">IF(CT35&lt;&gt;"",VLOOKUP(CT35,d110cc_csv_computations!$A$2:$E$601,2),"")</f>
        <v/>
      </c>
      <c r="CU9" s="26" t="str">
        <f aca="false">IF(CU35&lt;&gt;"",VLOOKUP(CU35,d110cc_csv_computations!$A$2:$E$601,2),"")</f>
        <v/>
      </c>
      <c r="CV9" s="26" t="str">
        <f aca="false">IF(CV35&lt;&gt;"",VLOOKUP(CV35,d110cc_csv_computations!$A$2:$E$601,2),"")</f>
        <v/>
      </c>
      <c r="CW9" s="27" t="str">
        <f aca="false">IF(CW35&lt;&gt;"",VLOOKUP(CW35,d110cc_csv_computations!$A$2:$E$601,2),"")</f>
        <v/>
      </c>
      <c r="CX9" s="25" t="str">
        <f aca="false">IF(CX35&lt;&gt;"",VLOOKUP(CX35,d110cc_csv_computations!$A$2:$E$601,2),"")</f>
        <v/>
      </c>
      <c r="CY9" s="26" t="str">
        <f aca="false">IF(CY35&lt;&gt;"",VLOOKUP(CY35,d110cc_csv_computations!$A$2:$E$601,2),"")</f>
        <v/>
      </c>
      <c r="CZ9" s="26" t="str">
        <f aca="false">IF(CZ35&lt;&gt;"",VLOOKUP(CZ35,d110cc_csv_computations!$A$2:$E$601,2),"")</f>
        <v/>
      </c>
      <c r="DA9" s="27" t="str">
        <f aca="false">IF(DA35&lt;&gt;"",VLOOKUP(DA35,d110cc_csv_computations!$A$2:$E$601,2),"")</f>
        <v/>
      </c>
      <c r="DB9" s="25" t="str">
        <f aca="false">IF(DB35&lt;&gt;"",VLOOKUP(DB35,d110cc_csv_computations!$A$2:$E$601,2),"")</f>
        <v/>
      </c>
      <c r="DC9" s="26" t="str">
        <f aca="false">IF(DC35&lt;&gt;"",VLOOKUP(DC35,d110cc_csv_computations!$A$2:$E$601,2),"")</f>
        <v/>
      </c>
      <c r="DD9" s="26" t="str">
        <f aca="false">IF(DD35&lt;&gt;"",VLOOKUP(DD35,d110cc_csv_computations!$A$2:$E$601,2),"")</f>
        <v/>
      </c>
      <c r="DE9" s="27" t="str">
        <f aca="false">IF(DE35&lt;&gt;"",VLOOKUP(DE35,d110cc_csv_computations!$A$2:$E$601,2),"")</f>
        <v/>
      </c>
      <c r="DF9" s="25" t="str">
        <f aca="false">IF(DF35&lt;&gt;"",VLOOKUP(DF35,d110cc_csv_computations!$A$2:$E$601,2),"")</f>
        <v/>
      </c>
      <c r="DG9" s="26" t="str">
        <f aca="false">IF(DG35&lt;&gt;"",VLOOKUP(DG35,d110cc_csv_computations!$A$2:$E$601,2),"")</f>
        <v/>
      </c>
      <c r="DH9" s="26" t="str">
        <f aca="false">IF(DH35&lt;&gt;"",VLOOKUP(DH35,d110cc_csv_computations!$A$2:$E$601,2),"")</f>
        <v/>
      </c>
      <c r="DI9" s="27" t="str">
        <f aca="false">IF(DI35&lt;&gt;"",VLOOKUP(DI35,d110cc_csv_computations!$A$2:$E$601,2),"")</f>
        <v/>
      </c>
      <c r="DJ9" s="25" t="str">
        <f aca="false">IF(DJ35&lt;&gt;"",VLOOKUP(DJ35,d110cc_csv_computations!$A$2:$E$601,2),"")</f>
        <v/>
      </c>
      <c r="DK9" s="26" t="str">
        <f aca="false">IF(DK35&lt;&gt;"",VLOOKUP(DK35,d110cc_csv_computations!$A$2:$E$601,2),"")</f>
        <v/>
      </c>
      <c r="DL9" s="26" t="str">
        <f aca="false">IF(DL35&lt;&gt;"",VLOOKUP(DL35,d110cc_csv_computations!$A$2:$E$601,2),"")</f>
        <v/>
      </c>
      <c r="DM9" s="27" t="str">
        <f aca="false">IF(DM35&lt;&gt;"",VLOOKUP(DM35,d110cc_csv_computations!$A$2:$E$601,2),"")</f>
        <v/>
      </c>
      <c r="DN9" s="25" t="str">
        <f aca="false">IF(DN35&lt;&gt;"",VLOOKUP(DN35,d110cc_csv_computations!$A$2:$E$601,2),"")</f>
        <v/>
      </c>
      <c r="DO9" s="26" t="str">
        <f aca="false">IF(DO35&lt;&gt;"",VLOOKUP(DO35,d110cc_csv_computations!$A$2:$E$601,2),"")</f>
        <v/>
      </c>
      <c r="DP9" s="26" t="str">
        <f aca="false">IF(DP35&lt;&gt;"",VLOOKUP(DP35,d110cc_csv_computations!$A$2:$E$601,2),"")</f>
        <v/>
      </c>
      <c r="DQ9" s="27" t="str">
        <f aca="false">IF(DQ35&lt;&gt;"",VLOOKUP(DQ35,d110cc_csv_computations!$A$2:$E$601,2),"")</f>
        <v/>
      </c>
    </row>
    <row collapsed="false" customFormat="false" customHeight="true" hidden="false" ht="15" outlineLevel="0" r="10">
      <c r="A10" s="21" t="n">
        <v>8</v>
      </c>
      <c r="B10" s="25" t="n">
        <f aca="false">IF(B36&lt;&gt;"",VLOOKUP(B36,d110cc_csv_computations!$A$2:$E$601,2),"")</f>
        <v>50</v>
      </c>
      <c r="C10" s="26" t="n">
        <f aca="false">IF(C36&lt;&gt;"",VLOOKUP(C36,d110cc_csv_computations!$A$2:$E$601,2),"")</f>
        <v>109</v>
      </c>
      <c r="D10" s="26" t="n">
        <f aca="false">IF(D36&lt;&gt;"",VLOOKUP(D36,d110cc_csv_computations!$A$2:$E$601,2),"")</f>
        <v>27</v>
      </c>
      <c r="E10" s="27" t="n">
        <f aca="false">IF(E36&lt;&gt;"",VLOOKUP(E36,d110cc_csv_computations!$A$2:$E$601,2),"")</f>
        <v>38</v>
      </c>
      <c r="F10" s="25" t="n">
        <f aca="false">IF(F36&lt;&gt;"",VLOOKUP(F36,d110cc_csv_computations!$A$2:$E$601,2),"")</f>
        <v>16</v>
      </c>
      <c r="G10" s="26" t="n">
        <f aca="false">IF(G36&lt;&gt;"",VLOOKUP(G36,d110cc_csv_computations!$A$2:$E$601,2),"")</f>
        <v>2</v>
      </c>
      <c r="H10" s="26" t="n">
        <f aca="false">IF(H36&lt;&gt;"",VLOOKUP(H36,d110cc_csv_computations!$A$2:$E$601,2),"")</f>
        <v>100</v>
      </c>
      <c r="I10" s="27" t="n">
        <f aca="false">IF(I36&lt;&gt;"",VLOOKUP(I36,d110cc_csv_computations!$A$2:$E$601,2),"")</f>
        <v>73</v>
      </c>
      <c r="J10" s="25" t="n">
        <f aca="false">IF(J36&lt;&gt;"",VLOOKUP(J36,d110cc_csv_computations!$A$2:$E$601,2),"")</f>
        <v>11</v>
      </c>
      <c r="K10" s="26" t="n">
        <f aca="false">IF(K36&lt;&gt;"",VLOOKUP(K36,d110cc_csv_computations!$A$2:$E$601,2),"")</f>
        <v>109</v>
      </c>
      <c r="L10" s="26" t="n">
        <f aca="false">IF(L36&lt;&gt;"",VLOOKUP(L36,d110cc_csv_computations!$A$2:$E$601,2),"")</f>
        <v>12</v>
      </c>
      <c r="M10" s="27" t="n">
        <f aca="false">IF(M36&lt;&gt;"",VLOOKUP(M36,d110cc_csv_computations!$A$2:$E$601,2),"")</f>
        <v>110</v>
      </c>
      <c r="N10" s="25" t="n">
        <f aca="false">IF(N36&lt;&gt;"",VLOOKUP(N36,d110cc_csv_computations!$A$2:$E$601,2),"")</f>
        <v>40</v>
      </c>
      <c r="O10" s="26" t="n">
        <f aca="false">IF(O36&lt;&gt;"",VLOOKUP(O36,d110cc_csv_computations!$A$2:$E$601,2),"")</f>
        <v>28</v>
      </c>
      <c r="P10" s="26" t="n">
        <f aca="false">IF(P36&lt;&gt;"",VLOOKUP(P36,d110cc_csv_computations!$A$2:$E$601,2),"")</f>
        <v>52</v>
      </c>
      <c r="Q10" s="27" t="n">
        <f aca="false">IF(Q36&lt;&gt;"",VLOOKUP(Q36,d110cc_csv_computations!$A$2:$E$601,2),"")</f>
        <v>26</v>
      </c>
      <c r="R10" s="25" t="n">
        <f aca="false">IF(R36&lt;&gt;"",VLOOKUP(R36,d110cc_csv_computations!$A$2:$E$601,2),"")</f>
        <v>68</v>
      </c>
      <c r="S10" s="26" t="n">
        <f aca="false">IF(S36&lt;&gt;"",VLOOKUP(S36,d110cc_csv_computations!$A$2:$E$601,2),"")</f>
        <v>78</v>
      </c>
      <c r="T10" s="26" t="n">
        <f aca="false">IF(T36&lt;&gt;"",VLOOKUP(T36,d110cc_csv_computations!$A$2:$E$601,2),"")</f>
        <v>55</v>
      </c>
      <c r="U10" s="27" t="n">
        <f aca="false">IF(U36&lt;&gt;"",VLOOKUP(U36,d110cc_csv_computations!$A$2:$E$601,2),"")</f>
        <v>73</v>
      </c>
      <c r="V10" s="25" t="n">
        <f aca="false">IF(V36&lt;&gt;"",VLOOKUP(V36,d110cc_csv_computations!$A$2:$E$601,2),"")</f>
        <v>50</v>
      </c>
      <c r="W10" s="26" t="n">
        <f aca="false">IF(W36&lt;&gt;"",VLOOKUP(W36,d110cc_csv_computations!$A$2:$E$601,2),"")</f>
        <v>109</v>
      </c>
      <c r="X10" s="26" t="n">
        <f aca="false">IF(X36&lt;&gt;"",VLOOKUP(X36,d110cc_csv_computations!$A$2:$E$601,2),"")</f>
        <v>72</v>
      </c>
      <c r="Y10" s="27" t="n">
        <f aca="false">IF(Y36&lt;&gt;"",VLOOKUP(Y36,d110cc_csv_computations!$A$2:$E$601,2),"")</f>
        <v>15</v>
      </c>
      <c r="Z10" s="25" t="n">
        <f aca="false">IF(Z36&lt;&gt;"",VLOOKUP(Z36,d110cc_csv_computations!$A$2:$E$601,2),"")</f>
        <v>33</v>
      </c>
      <c r="AA10" s="26" t="n">
        <f aca="false">IF(AA36&lt;&gt;"",VLOOKUP(AA36,d110cc_csv_computations!$A$2:$E$601,2),"")</f>
        <v>103</v>
      </c>
      <c r="AB10" s="26" t="n">
        <f aca="false">IF(AB36&lt;&gt;"",VLOOKUP(AB36,d110cc_csv_computations!$A$2:$E$601,2),"")</f>
        <v>83</v>
      </c>
      <c r="AC10" s="27" t="n">
        <f aca="false">IF(AC36&lt;&gt;"",VLOOKUP(AC36,d110cc_csv_computations!$A$2:$E$601,2),"")</f>
        <v>82</v>
      </c>
      <c r="AD10" s="25" t="n">
        <f aca="false">IF(AD36&lt;&gt;"",VLOOKUP(AD36,d110cc_csv_computations!$A$2:$E$601,2),"")</f>
        <v>91</v>
      </c>
      <c r="AE10" s="26" t="n">
        <f aca="false">IF(AE36&lt;&gt;"",VLOOKUP(AE36,d110cc_csv_computations!$A$2:$E$601,2),"")</f>
        <v>110</v>
      </c>
      <c r="AF10" s="26" t="n">
        <f aca="false">IF(AF36&lt;&gt;"",VLOOKUP(AF36,d110cc_csv_computations!$A$2:$E$601,2),"")</f>
        <v>11</v>
      </c>
      <c r="AG10" s="27" t="n">
        <f aca="false">IF(AG36&lt;&gt;"",VLOOKUP(AG36,d110cc_csv_computations!$A$2:$E$601,2),"")</f>
        <v>7</v>
      </c>
      <c r="AH10" s="25" t="n">
        <f aca="false">IF(AH36&lt;&gt;"",VLOOKUP(AH36,d110cc_csv_computations!$A$2:$E$601,2),"")</f>
        <v>6</v>
      </c>
      <c r="AI10" s="26" t="n">
        <f aca="false">IF(AI36&lt;&gt;"",VLOOKUP(AI36,d110cc_csv_computations!$A$2:$E$601,2),"")</f>
        <v>84</v>
      </c>
      <c r="AJ10" s="26" t="n">
        <f aca="false">IF(AJ36&lt;&gt;"",VLOOKUP(AJ36,d110cc_csv_computations!$A$2:$E$601,2),"")</f>
        <v>109</v>
      </c>
      <c r="AK10" s="27" t="n">
        <f aca="false">IF(AK36&lt;&gt;"",VLOOKUP(AK36,d110cc_csv_computations!$A$2:$E$601,2),"")</f>
        <v>48</v>
      </c>
      <c r="AL10" s="25" t="n">
        <f aca="false">IF(AL36&lt;&gt;"",VLOOKUP(AL36,d110cc_csv_computations!$A$2:$E$601,2),"")</f>
        <v>100</v>
      </c>
      <c r="AM10" s="26" t="n">
        <f aca="false">IF(AM36&lt;&gt;"",VLOOKUP(AM36,d110cc_csv_computations!$A$2:$E$601,2),"")</f>
        <v>109</v>
      </c>
      <c r="AN10" s="26" t="n">
        <f aca="false">IF(AN36&lt;&gt;"",VLOOKUP(AN36,d110cc_csv_computations!$A$2:$E$601,2),"")</f>
        <v>58</v>
      </c>
      <c r="AO10" s="27" t="n">
        <f aca="false">IF(AO36&lt;&gt;"",VLOOKUP(AO36,d110cc_csv_computations!$A$2:$E$601,2),"")</f>
        <v>96</v>
      </c>
      <c r="AP10" s="25" t="n">
        <f aca="false">IF(AP36&lt;&gt;"",VLOOKUP(AP36,d110cc_csv_computations!$A$2:$E$601,2),"")</f>
        <v>108</v>
      </c>
      <c r="AQ10" s="26" t="n">
        <f aca="false">IF(AQ36&lt;&gt;"",VLOOKUP(AQ36,d110cc_csv_computations!$A$2:$E$601,2),"")</f>
        <v>91</v>
      </c>
      <c r="AR10" s="26" t="n">
        <f aca="false">IF(AR36&lt;&gt;"",VLOOKUP(AR36,d110cc_csv_computations!$A$2:$E$601,2),"")</f>
        <v>98</v>
      </c>
      <c r="AS10" s="27" t="n">
        <f aca="false">IF(AS36&lt;&gt;"",VLOOKUP(AS36,d110cc_csv_computations!$A$2:$E$601,2),"")</f>
        <v>90</v>
      </c>
      <c r="AT10" s="25" t="n">
        <f aca="false">IF(AT36&lt;&gt;"",VLOOKUP(AT36,d110cc_csv_computations!$A$2:$E$601,2),"")</f>
        <v>43</v>
      </c>
      <c r="AU10" s="26" t="n">
        <f aca="false">IF(AU36&lt;&gt;"",VLOOKUP(AU36,d110cc_csv_computations!$A$2:$E$601,2),"")</f>
        <v>101</v>
      </c>
      <c r="AV10" s="26" t="n">
        <f aca="false">IF(AV36&lt;&gt;"",VLOOKUP(AV36,d110cc_csv_computations!$A$2:$E$601,2),"")</f>
        <v>89</v>
      </c>
      <c r="AW10" s="27" t="n">
        <f aca="false">IF(AW36&lt;&gt;"",VLOOKUP(AW36,d110cc_csv_computations!$A$2:$E$601,2),"")</f>
        <v>24</v>
      </c>
      <c r="AX10" s="25" t="n">
        <f aca="false">IF(AX36&lt;&gt;"",VLOOKUP(AX36,d110cc_csv_computations!$A$2:$E$601,2),"")</f>
        <v>88</v>
      </c>
      <c r="AY10" s="26" t="n">
        <f aca="false">IF(AY36&lt;&gt;"",VLOOKUP(AY36,d110cc_csv_computations!$A$2:$E$601,2),"")</f>
        <v>17</v>
      </c>
      <c r="AZ10" s="26" t="n">
        <f aca="false">IF(AZ36&lt;&gt;"",VLOOKUP(AZ36,d110cc_csv_computations!$A$2:$E$601,2),"")</f>
        <v>22</v>
      </c>
      <c r="BA10" s="27" t="n">
        <f aca="false">IF(BA36&lt;&gt;"",VLOOKUP(BA36,d110cc_csv_computations!$A$2:$E$601,2),"")</f>
        <v>75</v>
      </c>
      <c r="BB10" s="25" t="n">
        <f aca="false">IF(BB36&lt;&gt;"",VLOOKUP(BB36,d110cc_csv_computations!$A$2:$E$601,2),"")</f>
        <v>79</v>
      </c>
      <c r="BC10" s="26" t="n">
        <f aca="false">IF(BC36&lt;&gt;"",VLOOKUP(BC36,d110cc_csv_computations!$A$2:$E$601,2),"")</f>
        <v>93</v>
      </c>
      <c r="BD10" s="26" t="n">
        <f aca="false">IF(BD36&lt;&gt;"",VLOOKUP(BD36,d110cc_csv_computations!$A$2:$E$601,2),"")</f>
        <v>5</v>
      </c>
      <c r="BE10" s="27" t="n">
        <f aca="false">IF(BE36&lt;&gt;"",VLOOKUP(BE36,d110cc_csv_computations!$A$2:$E$601,2),"")</f>
        <v>104</v>
      </c>
      <c r="BF10" s="25" t="n">
        <f aca="false">IF(BF36&lt;&gt;"",VLOOKUP(BF36,d110cc_csv_computations!$A$2:$E$601,2),"")</f>
        <v>18</v>
      </c>
      <c r="BG10" s="26" t="n">
        <f aca="false">IF(BG36&lt;&gt;"",VLOOKUP(BG36,d110cc_csv_computations!$A$2:$E$601,2),"")</f>
        <v>69</v>
      </c>
      <c r="BH10" s="26" t="n">
        <f aca="false">IF(BH36&lt;&gt;"",VLOOKUP(BH36,d110cc_csv_computations!$A$2:$E$601,2),"")</f>
        <v>39</v>
      </c>
      <c r="BI10" s="27" t="n">
        <f aca="false">IF(BI36&lt;&gt;"",VLOOKUP(BI36,d110cc_csv_computations!$A$2:$E$601,2),"")</f>
        <v>11</v>
      </c>
      <c r="BJ10" s="25" t="str">
        <f aca="false">IF(BJ36&lt;&gt;"",VLOOKUP(BJ36,d110cc_csv_computations!$A$2:$E$601,2),"")</f>
        <v/>
      </c>
      <c r="BK10" s="26" t="str">
        <f aca="false">IF(BK36&lt;&gt;"",VLOOKUP(BK36,d110cc_csv_computations!$A$2:$E$601,2),"")</f>
        <v/>
      </c>
      <c r="BL10" s="26" t="str">
        <f aca="false">IF(BL36&lt;&gt;"",VLOOKUP(BL36,d110cc_csv_computations!$A$2:$E$601,2),"")</f>
        <v/>
      </c>
      <c r="BM10" s="27" t="str">
        <f aca="false">IF(BM36&lt;&gt;"",VLOOKUP(BM36,d110cc_csv_computations!$A$2:$E$601,2),"")</f>
        <v/>
      </c>
      <c r="BN10" s="25" t="str">
        <f aca="false">IF(BN36&lt;&gt;"",VLOOKUP(BN36,d110cc_csv_computations!$A$2:$E$601,2),"")</f>
        <v/>
      </c>
      <c r="BO10" s="26" t="str">
        <f aca="false">IF(BO36&lt;&gt;"",VLOOKUP(BO36,d110cc_csv_computations!$A$2:$E$601,2),"")</f>
        <v/>
      </c>
      <c r="BP10" s="26" t="str">
        <f aca="false">IF(BP36&lt;&gt;"",VLOOKUP(BP36,d110cc_csv_computations!$A$2:$E$601,2),"")</f>
        <v/>
      </c>
      <c r="BQ10" s="27" t="str">
        <f aca="false">IF(BQ36&lt;&gt;"",VLOOKUP(BQ36,d110cc_csv_computations!$A$2:$E$601,2),"")</f>
        <v/>
      </c>
      <c r="BR10" s="25" t="str">
        <f aca="false">IF(BR36&lt;&gt;"",VLOOKUP(BR36,d110cc_csv_computations!$A$2:$E$601,2),"")</f>
        <v/>
      </c>
      <c r="BS10" s="26" t="str">
        <f aca="false">IF(BS36&lt;&gt;"",VLOOKUP(BS36,d110cc_csv_computations!$A$2:$E$601,2),"")</f>
        <v/>
      </c>
      <c r="BT10" s="26" t="str">
        <f aca="false">IF(BT36&lt;&gt;"",VLOOKUP(BT36,d110cc_csv_computations!$A$2:$E$601,2),"")</f>
        <v/>
      </c>
      <c r="BU10" s="27" t="str">
        <f aca="false">IF(BU36&lt;&gt;"",VLOOKUP(BU36,d110cc_csv_computations!$A$2:$E$601,2),"")</f>
        <v/>
      </c>
      <c r="BV10" s="25" t="str">
        <f aca="false">IF(BV36&lt;&gt;"",VLOOKUP(BV36,d110cc_csv_computations!$A$2:$E$601,2),"")</f>
        <v/>
      </c>
      <c r="BW10" s="26" t="str">
        <f aca="false">IF(BW36&lt;&gt;"",VLOOKUP(BW36,d110cc_csv_computations!$A$2:$E$601,2),"")</f>
        <v/>
      </c>
      <c r="BX10" s="26" t="str">
        <f aca="false">IF(BX36&lt;&gt;"",VLOOKUP(BX36,d110cc_csv_computations!$A$2:$E$601,2),"")</f>
        <v/>
      </c>
      <c r="BY10" s="27" t="str">
        <f aca="false">IF(BY36&lt;&gt;"",VLOOKUP(BY36,d110cc_csv_computations!$A$2:$E$601,2),"")</f>
        <v/>
      </c>
      <c r="BZ10" s="25" t="str">
        <f aca="false">IF(BZ36&lt;&gt;"",VLOOKUP(BZ36,d110cc_csv_computations!$A$2:$E$601,2),"")</f>
        <v/>
      </c>
      <c r="CA10" s="26" t="str">
        <f aca="false">IF(CA36&lt;&gt;"",VLOOKUP(CA36,d110cc_csv_computations!$A$2:$E$601,2),"")</f>
        <v/>
      </c>
      <c r="CB10" s="26" t="str">
        <f aca="false">IF(CB36&lt;&gt;"",VLOOKUP(CB36,d110cc_csv_computations!$A$2:$E$601,2),"")</f>
        <v/>
      </c>
      <c r="CC10" s="27" t="str">
        <f aca="false">IF(CC36&lt;&gt;"",VLOOKUP(CC36,d110cc_csv_computations!$A$2:$E$601,2),"")</f>
        <v/>
      </c>
      <c r="CD10" s="25" t="str">
        <f aca="false">IF(CD36&lt;&gt;"",VLOOKUP(CD36,d110cc_csv_computations!$A$2:$E$601,2),"")</f>
        <v/>
      </c>
      <c r="CE10" s="26" t="str">
        <f aca="false">IF(CE36&lt;&gt;"",VLOOKUP(CE36,d110cc_csv_computations!$A$2:$E$601,2),"")</f>
        <v/>
      </c>
      <c r="CF10" s="26" t="str">
        <f aca="false">IF(CF36&lt;&gt;"",VLOOKUP(CF36,d110cc_csv_computations!$A$2:$E$601,2),"")</f>
        <v/>
      </c>
      <c r="CG10" s="27" t="str">
        <f aca="false">IF(CG36&lt;&gt;"",VLOOKUP(CG36,d110cc_csv_computations!$A$2:$E$601,2),"")</f>
        <v/>
      </c>
      <c r="CH10" s="25" t="str">
        <f aca="false">IF(CH36&lt;&gt;"",VLOOKUP(CH36,d110cc_csv_computations!$A$2:$E$601,2),"")</f>
        <v/>
      </c>
      <c r="CI10" s="26" t="str">
        <f aca="false">IF(CI36&lt;&gt;"",VLOOKUP(CI36,d110cc_csv_computations!$A$2:$E$601,2),"")</f>
        <v/>
      </c>
      <c r="CJ10" s="26" t="str">
        <f aca="false">IF(CJ36&lt;&gt;"",VLOOKUP(CJ36,d110cc_csv_computations!$A$2:$E$601,2),"")</f>
        <v/>
      </c>
      <c r="CK10" s="27" t="str">
        <f aca="false">IF(CK36&lt;&gt;"",VLOOKUP(CK36,d110cc_csv_computations!$A$2:$E$601,2),"")</f>
        <v/>
      </c>
      <c r="CL10" s="25" t="str">
        <f aca="false">IF(CL36&lt;&gt;"",VLOOKUP(CL36,d110cc_csv_computations!$A$2:$E$601,2),"")</f>
        <v/>
      </c>
      <c r="CM10" s="26" t="str">
        <f aca="false">IF(CM36&lt;&gt;"",VLOOKUP(CM36,d110cc_csv_computations!$A$2:$E$601,2),"")</f>
        <v/>
      </c>
      <c r="CN10" s="26" t="str">
        <f aca="false">IF(CN36&lt;&gt;"",VLOOKUP(CN36,d110cc_csv_computations!$A$2:$E$601,2),"")</f>
        <v/>
      </c>
      <c r="CO10" s="27" t="str">
        <f aca="false">IF(CO36&lt;&gt;"",VLOOKUP(CO36,d110cc_csv_computations!$A$2:$E$601,2),"")</f>
        <v/>
      </c>
      <c r="CP10" s="25" t="str">
        <f aca="false">IF(CP36&lt;&gt;"",VLOOKUP(CP36,d110cc_csv_computations!$A$2:$E$601,2),"")</f>
        <v/>
      </c>
      <c r="CQ10" s="26" t="str">
        <f aca="false">IF(CQ36&lt;&gt;"",VLOOKUP(CQ36,d110cc_csv_computations!$A$2:$E$601,2),"")</f>
        <v/>
      </c>
      <c r="CR10" s="26" t="str">
        <f aca="false">IF(CR36&lt;&gt;"",VLOOKUP(CR36,d110cc_csv_computations!$A$2:$E$601,2),"")</f>
        <v/>
      </c>
      <c r="CS10" s="27" t="str">
        <f aca="false">IF(CS36&lt;&gt;"",VLOOKUP(CS36,d110cc_csv_computations!$A$2:$E$601,2),"")</f>
        <v/>
      </c>
      <c r="CT10" s="25" t="str">
        <f aca="false">IF(CT36&lt;&gt;"",VLOOKUP(CT36,d110cc_csv_computations!$A$2:$E$601,2),"")</f>
        <v/>
      </c>
      <c r="CU10" s="26" t="str">
        <f aca="false">IF(CU36&lt;&gt;"",VLOOKUP(CU36,d110cc_csv_computations!$A$2:$E$601,2),"")</f>
        <v/>
      </c>
      <c r="CV10" s="26" t="str">
        <f aca="false">IF(CV36&lt;&gt;"",VLOOKUP(CV36,d110cc_csv_computations!$A$2:$E$601,2),"")</f>
        <v/>
      </c>
      <c r="CW10" s="27" t="str">
        <f aca="false">IF(CW36&lt;&gt;"",VLOOKUP(CW36,d110cc_csv_computations!$A$2:$E$601,2),"")</f>
        <v/>
      </c>
      <c r="CX10" s="25" t="str">
        <f aca="false">IF(CX36&lt;&gt;"",VLOOKUP(CX36,d110cc_csv_computations!$A$2:$E$601,2),"")</f>
        <v/>
      </c>
      <c r="CY10" s="26" t="str">
        <f aca="false">IF(CY36&lt;&gt;"",VLOOKUP(CY36,d110cc_csv_computations!$A$2:$E$601,2),"")</f>
        <v/>
      </c>
      <c r="CZ10" s="26" t="str">
        <f aca="false">IF(CZ36&lt;&gt;"",VLOOKUP(CZ36,d110cc_csv_computations!$A$2:$E$601,2),"")</f>
        <v/>
      </c>
      <c r="DA10" s="27" t="str">
        <f aca="false">IF(DA36&lt;&gt;"",VLOOKUP(DA36,d110cc_csv_computations!$A$2:$E$601,2),"")</f>
        <v/>
      </c>
      <c r="DB10" s="25" t="str">
        <f aca="false">IF(DB36&lt;&gt;"",VLOOKUP(DB36,d110cc_csv_computations!$A$2:$E$601,2),"")</f>
        <v/>
      </c>
      <c r="DC10" s="26" t="str">
        <f aca="false">IF(DC36&lt;&gt;"",VLOOKUP(DC36,d110cc_csv_computations!$A$2:$E$601,2),"")</f>
        <v/>
      </c>
      <c r="DD10" s="26" t="str">
        <f aca="false">IF(DD36&lt;&gt;"",VLOOKUP(DD36,d110cc_csv_computations!$A$2:$E$601,2),"")</f>
        <v/>
      </c>
      <c r="DE10" s="27" t="str">
        <f aca="false">IF(DE36&lt;&gt;"",VLOOKUP(DE36,d110cc_csv_computations!$A$2:$E$601,2),"")</f>
        <v/>
      </c>
      <c r="DF10" s="25" t="str">
        <f aca="false">IF(DF36&lt;&gt;"",VLOOKUP(DF36,d110cc_csv_computations!$A$2:$E$601,2),"")</f>
        <v/>
      </c>
      <c r="DG10" s="26" t="str">
        <f aca="false">IF(DG36&lt;&gt;"",VLOOKUP(DG36,d110cc_csv_computations!$A$2:$E$601,2),"")</f>
        <v/>
      </c>
      <c r="DH10" s="26" t="str">
        <f aca="false">IF(DH36&lt;&gt;"",VLOOKUP(DH36,d110cc_csv_computations!$A$2:$E$601,2),"")</f>
        <v/>
      </c>
      <c r="DI10" s="27" t="str">
        <f aca="false">IF(DI36&lt;&gt;"",VLOOKUP(DI36,d110cc_csv_computations!$A$2:$E$601,2),"")</f>
        <v/>
      </c>
      <c r="DJ10" s="25" t="str">
        <f aca="false">IF(DJ36&lt;&gt;"",VLOOKUP(DJ36,d110cc_csv_computations!$A$2:$E$601,2),"")</f>
        <v/>
      </c>
      <c r="DK10" s="26" t="str">
        <f aca="false">IF(DK36&lt;&gt;"",VLOOKUP(DK36,d110cc_csv_computations!$A$2:$E$601,2),"")</f>
        <v/>
      </c>
      <c r="DL10" s="26" t="str">
        <f aca="false">IF(DL36&lt;&gt;"",VLOOKUP(DL36,d110cc_csv_computations!$A$2:$E$601,2),"")</f>
        <v/>
      </c>
      <c r="DM10" s="27" t="str">
        <f aca="false">IF(DM36&lt;&gt;"",VLOOKUP(DM36,d110cc_csv_computations!$A$2:$E$601,2),"")</f>
        <v/>
      </c>
      <c r="DN10" s="25" t="str">
        <f aca="false">IF(DN36&lt;&gt;"",VLOOKUP(DN36,d110cc_csv_computations!$A$2:$E$601,2),"")</f>
        <v/>
      </c>
      <c r="DO10" s="26" t="str">
        <f aca="false">IF(DO36&lt;&gt;"",VLOOKUP(DO36,d110cc_csv_computations!$A$2:$E$601,2),"")</f>
        <v/>
      </c>
      <c r="DP10" s="26" t="str">
        <f aca="false">IF(DP36&lt;&gt;"",VLOOKUP(DP36,d110cc_csv_computations!$A$2:$E$601,2),"")</f>
        <v/>
      </c>
      <c r="DQ10" s="27" t="str">
        <f aca="false">IF(DQ36&lt;&gt;"",VLOOKUP(DQ36,d110cc_csv_computations!$A$2:$E$601,2),"")</f>
        <v/>
      </c>
    </row>
    <row collapsed="false" customFormat="false" customHeight="true" hidden="false" ht="15" outlineLevel="0" r="11">
      <c r="A11" s="21" t="n">
        <v>9</v>
      </c>
      <c r="B11" s="25" t="n">
        <f aca="false">IF(B37&lt;&gt;"",VLOOKUP(B37,d110cc_csv_computations!$A$2:$E$601,2),"")</f>
        <v>95</v>
      </c>
      <c r="C11" s="26" t="n">
        <f aca="false">IF(C37&lt;&gt;"",VLOOKUP(C37,d110cc_csv_computations!$A$2:$E$601,2),"")</f>
        <v>110</v>
      </c>
      <c r="D11" s="26" t="n">
        <f aca="false">IF(D37&lt;&gt;"",VLOOKUP(D37,d110cc_csv_computations!$A$2:$E$601,2),"")</f>
        <v>3</v>
      </c>
      <c r="E11" s="27" t="n">
        <f aca="false">IF(E37&lt;&gt;"",VLOOKUP(E37,d110cc_csv_computations!$A$2:$E$601,2),"")</f>
        <v>15</v>
      </c>
      <c r="F11" s="25" t="n">
        <f aca="false">IF(F37&lt;&gt;"",VLOOKUP(F37,d110cc_csv_computations!$A$2:$E$601,2),"")</f>
        <v>81</v>
      </c>
      <c r="G11" s="26" t="n">
        <f aca="false">IF(G37&lt;&gt;"",VLOOKUP(G37,d110cc_csv_computations!$A$2:$E$601,2),"")</f>
        <v>110</v>
      </c>
      <c r="H11" s="26" t="n">
        <f aca="false">IF(H37&lt;&gt;"",VLOOKUP(H37,d110cc_csv_computations!$A$2:$E$601,2),"")</f>
        <v>87</v>
      </c>
      <c r="I11" s="27" t="n">
        <f aca="false">IF(I37&lt;&gt;"",VLOOKUP(I37,d110cc_csv_computations!$A$2:$E$601,2),"")</f>
        <v>53</v>
      </c>
      <c r="J11" s="25" t="n">
        <f aca="false">IF(J37&lt;&gt;"",VLOOKUP(J37,d110cc_csv_computations!$A$2:$E$601,2),"")</f>
        <v>66</v>
      </c>
      <c r="K11" s="26" t="n">
        <f aca="false">IF(K37&lt;&gt;"",VLOOKUP(K37,d110cc_csv_computations!$A$2:$E$601,2),"")</f>
        <v>65</v>
      </c>
      <c r="L11" s="26" t="n">
        <f aca="false">IF(L37&lt;&gt;"",VLOOKUP(L37,d110cc_csv_computations!$A$2:$E$601,2),"")</f>
        <v>68</v>
      </c>
      <c r="M11" s="27" t="n">
        <f aca="false">IF(M37&lt;&gt;"",VLOOKUP(M37,d110cc_csv_computations!$A$2:$E$601,2),"")</f>
        <v>103</v>
      </c>
      <c r="N11" s="25" t="n">
        <f aca="false">IF(N37&lt;&gt;"",VLOOKUP(N37,d110cc_csv_computations!$A$2:$E$601,2),"")</f>
        <v>17</v>
      </c>
      <c r="O11" s="26" t="n">
        <f aca="false">IF(O37&lt;&gt;"",VLOOKUP(O37,d110cc_csv_computations!$A$2:$E$601,2),"")</f>
        <v>41</v>
      </c>
      <c r="P11" s="26" t="n">
        <f aca="false">IF(P37&lt;&gt;"",VLOOKUP(P37,d110cc_csv_computations!$A$2:$E$601,2),"")</f>
        <v>99</v>
      </c>
      <c r="Q11" s="27" t="n">
        <f aca="false">IF(Q37&lt;&gt;"",VLOOKUP(Q37,d110cc_csv_computations!$A$2:$E$601,2),"")</f>
        <v>105</v>
      </c>
      <c r="R11" s="25" t="n">
        <f aca="false">IF(R37&lt;&gt;"",VLOOKUP(R37,d110cc_csv_computations!$A$2:$E$601,2),"")</f>
        <v>104</v>
      </c>
      <c r="S11" s="26" t="n">
        <f aca="false">IF(S37&lt;&gt;"",VLOOKUP(S37,d110cc_csv_computations!$A$2:$E$601,2),"")</f>
        <v>11</v>
      </c>
      <c r="T11" s="26" t="n">
        <f aca="false">IF(T37&lt;&gt;"",VLOOKUP(T37,d110cc_csv_computations!$A$2:$E$601,2),"")</f>
        <v>85</v>
      </c>
      <c r="U11" s="27" t="n">
        <f aca="false">IF(U37&lt;&gt;"",VLOOKUP(U37,d110cc_csv_computations!$A$2:$E$601,2),"")</f>
        <v>107</v>
      </c>
      <c r="V11" s="25" t="n">
        <f aca="false">IF(V37&lt;&gt;"",VLOOKUP(V37,d110cc_csv_computations!$A$2:$E$601,2),"")</f>
        <v>38</v>
      </c>
      <c r="W11" s="26" t="n">
        <f aca="false">IF(W37&lt;&gt;"",VLOOKUP(W37,d110cc_csv_computations!$A$2:$E$601,2),"")</f>
        <v>65</v>
      </c>
      <c r="X11" s="26" t="n">
        <f aca="false">IF(X37&lt;&gt;"",VLOOKUP(X37,d110cc_csv_computations!$A$2:$E$601,2),"")</f>
        <v>110</v>
      </c>
      <c r="Y11" s="27" t="n">
        <f aca="false">IF(Y37&lt;&gt;"",VLOOKUP(Y37,d110cc_csv_computations!$A$2:$E$601,2),"")</f>
        <v>44</v>
      </c>
      <c r="Z11" s="25" t="n">
        <f aca="false">IF(Z37&lt;&gt;"",VLOOKUP(Z37,d110cc_csv_computations!$A$2:$E$601,2),"")</f>
        <v>51</v>
      </c>
      <c r="AA11" s="26" t="n">
        <f aca="false">IF(AA37&lt;&gt;"",VLOOKUP(AA37,d110cc_csv_computations!$A$2:$E$601,2),"")</f>
        <v>90</v>
      </c>
      <c r="AB11" s="26" t="n">
        <f aca="false">IF(AB37&lt;&gt;"",VLOOKUP(AB37,d110cc_csv_computations!$A$2:$E$601,2),"")</f>
        <v>47</v>
      </c>
      <c r="AC11" s="27" t="n">
        <f aca="false">IF(AC37&lt;&gt;"",VLOOKUP(AC37,d110cc_csv_computations!$A$2:$E$601,2),"")</f>
        <v>75</v>
      </c>
      <c r="AD11" s="25" t="n">
        <f aca="false">IF(AD37&lt;&gt;"",VLOOKUP(AD37,d110cc_csv_computations!$A$2:$E$601,2),"")</f>
        <v>19</v>
      </c>
      <c r="AE11" s="26" t="n">
        <f aca="false">IF(AE37&lt;&gt;"",VLOOKUP(AE37,d110cc_csv_computations!$A$2:$E$601,2),"")</f>
        <v>42</v>
      </c>
      <c r="AF11" s="26" t="n">
        <f aca="false">IF(AF37&lt;&gt;"",VLOOKUP(AF37,d110cc_csv_computations!$A$2:$E$601,2),"")</f>
        <v>12</v>
      </c>
      <c r="AG11" s="27" t="n">
        <f aca="false">IF(AG37&lt;&gt;"",VLOOKUP(AG37,d110cc_csv_computations!$A$2:$E$601,2),"")</f>
        <v>88</v>
      </c>
      <c r="AH11" s="25" t="n">
        <f aca="false">IF(AH37&lt;&gt;"",VLOOKUP(AH37,d110cc_csv_computations!$A$2:$E$601,2),"")</f>
        <v>65</v>
      </c>
      <c r="AI11" s="26" t="n">
        <f aca="false">IF(AI37&lt;&gt;"",VLOOKUP(AI37,d110cc_csv_computations!$A$2:$E$601,2),"")</f>
        <v>22</v>
      </c>
      <c r="AJ11" s="26" t="n">
        <f aca="false">IF(AJ37&lt;&gt;"",VLOOKUP(AJ37,d110cc_csv_computations!$A$2:$E$601,2),"")</f>
        <v>52</v>
      </c>
      <c r="AK11" s="27" t="n">
        <f aca="false">IF(AK37&lt;&gt;"",VLOOKUP(AK37,d110cc_csv_computations!$A$2:$E$601,2),"")</f>
        <v>71</v>
      </c>
      <c r="AL11" s="25" t="n">
        <f aca="false">IF(AL37&lt;&gt;"",VLOOKUP(AL37,d110cc_csv_computations!$A$2:$E$601,2),"")</f>
        <v>3</v>
      </c>
      <c r="AM11" s="26" t="n">
        <f aca="false">IF(AM37&lt;&gt;"",VLOOKUP(AM37,d110cc_csv_computations!$A$2:$E$601,2),"")</f>
        <v>53</v>
      </c>
      <c r="AN11" s="26" t="n">
        <f aca="false">IF(AN37&lt;&gt;"",VLOOKUP(AN37,d110cc_csv_computations!$A$2:$E$601,2),"")</f>
        <v>110</v>
      </c>
      <c r="AO11" s="27" t="n">
        <f aca="false">IF(AO37&lt;&gt;"",VLOOKUP(AO37,d110cc_csv_computations!$A$2:$E$601,2),"")</f>
        <v>49</v>
      </c>
      <c r="AP11" s="25" t="n">
        <f aca="false">IF(AP37&lt;&gt;"",VLOOKUP(AP37,d110cc_csv_computations!$A$2:$E$601,2),"")</f>
        <v>21</v>
      </c>
      <c r="AQ11" s="26" t="n">
        <f aca="false">IF(AQ37&lt;&gt;"",VLOOKUP(AQ37,d110cc_csv_computations!$A$2:$E$601,2),"")</f>
        <v>4</v>
      </c>
      <c r="AR11" s="26" t="n">
        <f aca="false">IF(AR37&lt;&gt;"",VLOOKUP(AR37,d110cc_csv_computations!$A$2:$E$601,2),"")</f>
        <v>110</v>
      </c>
      <c r="AS11" s="27" t="n">
        <f aca="false">IF(AS37&lt;&gt;"",VLOOKUP(AS37,d110cc_csv_computations!$A$2:$E$601,2),"")</f>
        <v>87</v>
      </c>
      <c r="AT11" s="25" t="n">
        <f aca="false">IF(AT37&lt;&gt;"",VLOOKUP(AT37,d110cc_csv_computations!$A$2:$E$601,2),"")</f>
        <v>110</v>
      </c>
      <c r="AU11" s="26" t="n">
        <f aca="false">IF(AU37&lt;&gt;"",VLOOKUP(AU37,d110cc_csv_computations!$A$2:$E$601,2),"")</f>
        <v>2</v>
      </c>
      <c r="AV11" s="26" t="n">
        <f aca="false">IF(AV37&lt;&gt;"",VLOOKUP(AV37,d110cc_csv_computations!$A$2:$E$601,2),"")</f>
        <v>7</v>
      </c>
      <c r="AW11" s="27" t="n">
        <f aca="false">IF(AW37&lt;&gt;"",VLOOKUP(AW37,d110cc_csv_computations!$A$2:$E$601,2),"")</f>
        <v>109</v>
      </c>
      <c r="AX11" s="25" t="n">
        <f aca="false">IF(AX37&lt;&gt;"",VLOOKUP(AX37,d110cc_csv_computations!$A$2:$E$601,2),"")</f>
        <v>73</v>
      </c>
      <c r="AY11" s="26" t="n">
        <f aca="false">IF(AY37&lt;&gt;"",VLOOKUP(AY37,d110cc_csv_computations!$A$2:$E$601,2),"")</f>
        <v>9</v>
      </c>
      <c r="AZ11" s="26" t="n">
        <f aca="false">IF(AZ37&lt;&gt;"",VLOOKUP(AZ37,d110cc_csv_computations!$A$2:$E$601,2),"")</f>
        <v>28</v>
      </c>
      <c r="BA11" s="27" t="n">
        <f aca="false">IF(BA37&lt;&gt;"",VLOOKUP(BA37,d110cc_csv_computations!$A$2:$E$601,2),"")</f>
        <v>38</v>
      </c>
      <c r="BB11" s="25" t="n">
        <f aca="false">IF(BB37&lt;&gt;"",VLOOKUP(BB37,d110cc_csv_computations!$A$2:$E$601,2),"")</f>
        <v>110</v>
      </c>
      <c r="BC11" s="26" t="n">
        <f aca="false">IF(BC37&lt;&gt;"",VLOOKUP(BC37,d110cc_csv_computations!$A$2:$E$601,2),"")</f>
        <v>57</v>
      </c>
      <c r="BD11" s="26" t="n">
        <f aca="false">IF(BD37&lt;&gt;"",VLOOKUP(BD37,d110cc_csv_computations!$A$2:$E$601,2),"")</f>
        <v>55</v>
      </c>
      <c r="BE11" s="27" t="n">
        <f aca="false">IF(BE37&lt;&gt;"",VLOOKUP(BE37,d110cc_csv_computations!$A$2:$E$601,2),"")</f>
        <v>25</v>
      </c>
      <c r="BF11" s="25" t="n">
        <f aca="false">IF(BF37&lt;&gt;"",VLOOKUP(BF37,d110cc_csv_computations!$A$2:$E$601,2),"")</f>
        <v>46</v>
      </c>
      <c r="BG11" s="26" t="n">
        <f aca="false">IF(BG37&lt;&gt;"",VLOOKUP(BG37,d110cc_csv_computations!$A$2:$E$601,2),"")</f>
        <v>91</v>
      </c>
      <c r="BH11" s="26" t="n">
        <f aca="false">IF(BH37&lt;&gt;"",VLOOKUP(BH37,d110cc_csv_computations!$A$2:$E$601,2),"")</f>
        <v>4</v>
      </c>
      <c r="BI11" s="27" t="n">
        <f aca="false">IF(BI37&lt;&gt;"",VLOOKUP(BI37,d110cc_csv_computations!$A$2:$E$601,2),"")</f>
        <v>78</v>
      </c>
      <c r="BJ11" s="25" t="str">
        <f aca="false">IF(BJ37&lt;&gt;"",VLOOKUP(BJ37,d110cc_csv_computations!$A$2:$E$601,2),"")</f>
        <v/>
      </c>
      <c r="BK11" s="26" t="str">
        <f aca="false">IF(BK37&lt;&gt;"",VLOOKUP(BK37,d110cc_csv_computations!$A$2:$E$601,2),"")</f>
        <v/>
      </c>
      <c r="BL11" s="26" t="str">
        <f aca="false">IF(BL37&lt;&gt;"",VLOOKUP(BL37,d110cc_csv_computations!$A$2:$E$601,2),"")</f>
        <v/>
      </c>
      <c r="BM11" s="27" t="str">
        <f aca="false">IF(BM37&lt;&gt;"",VLOOKUP(BM37,d110cc_csv_computations!$A$2:$E$601,2),"")</f>
        <v/>
      </c>
      <c r="BN11" s="25" t="str">
        <f aca="false">IF(BN37&lt;&gt;"",VLOOKUP(BN37,d110cc_csv_computations!$A$2:$E$601,2),"")</f>
        <v/>
      </c>
      <c r="BO11" s="26" t="str">
        <f aca="false">IF(BO37&lt;&gt;"",VLOOKUP(BO37,d110cc_csv_computations!$A$2:$E$601,2),"")</f>
        <v/>
      </c>
      <c r="BP11" s="26" t="str">
        <f aca="false">IF(BP37&lt;&gt;"",VLOOKUP(BP37,d110cc_csv_computations!$A$2:$E$601,2),"")</f>
        <v/>
      </c>
      <c r="BQ11" s="27" t="str">
        <f aca="false">IF(BQ37&lt;&gt;"",VLOOKUP(BQ37,d110cc_csv_computations!$A$2:$E$601,2),"")</f>
        <v/>
      </c>
      <c r="BR11" s="25" t="str">
        <f aca="false">IF(BR37&lt;&gt;"",VLOOKUP(BR37,d110cc_csv_computations!$A$2:$E$601,2),"")</f>
        <v/>
      </c>
      <c r="BS11" s="26" t="str">
        <f aca="false">IF(BS37&lt;&gt;"",VLOOKUP(BS37,d110cc_csv_computations!$A$2:$E$601,2),"")</f>
        <v/>
      </c>
      <c r="BT11" s="26" t="str">
        <f aca="false">IF(BT37&lt;&gt;"",VLOOKUP(BT37,d110cc_csv_computations!$A$2:$E$601,2),"")</f>
        <v/>
      </c>
      <c r="BU11" s="27" t="str">
        <f aca="false">IF(BU37&lt;&gt;"",VLOOKUP(BU37,d110cc_csv_computations!$A$2:$E$601,2),"")</f>
        <v/>
      </c>
      <c r="BV11" s="25" t="str">
        <f aca="false">IF(BV37&lt;&gt;"",VLOOKUP(BV37,d110cc_csv_computations!$A$2:$E$601,2),"")</f>
        <v/>
      </c>
      <c r="BW11" s="26" t="str">
        <f aca="false">IF(BW37&lt;&gt;"",VLOOKUP(BW37,d110cc_csv_computations!$A$2:$E$601,2),"")</f>
        <v/>
      </c>
      <c r="BX11" s="26" t="str">
        <f aca="false">IF(BX37&lt;&gt;"",VLOOKUP(BX37,d110cc_csv_computations!$A$2:$E$601,2),"")</f>
        <v/>
      </c>
      <c r="BY11" s="27" t="str">
        <f aca="false">IF(BY37&lt;&gt;"",VLOOKUP(BY37,d110cc_csv_computations!$A$2:$E$601,2),"")</f>
        <v/>
      </c>
      <c r="BZ11" s="25" t="str">
        <f aca="false">IF(BZ37&lt;&gt;"",VLOOKUP(BZ37,d110cc_csv_computations!$A$2:$E$601,2),"")</f>
        <v/>
      </c>
      <c r="CA11" s="26" t="str">
        <f aca="false">IF(CA37&lt;&gt;"",VLOOKUP(CA37,d110cc_csv_computations!$A$2:$E$601,2),"")</f>
        <v/>
      </c>
      <c r="CB11" s="26" t="str">
        <f aca="false">IF(CB37&lt;&gt;"",VLOOKUP(CB37,d110cc_csv_computations!$A$2:$E$601,2),"")</f>
        <v/>
      </c>
      <c r="CC11" s="27" t="str">
        <f aca="false">IF(CC37&lt;&gt;"",VLOOKUP(CC37,d110cc_csv_computations!$A$2:$E$601,2),"")</f>
        <v/>
      </c>
      <c r="CD11" s="25" t="str">
        <f aca="false">IF(CD37&lt;&gt;"",VLOOKUP(CD37,d110cc_csv_computations!$A$2:$E$601,2),"")</f>
        <v/>
      </c>
      <c r="CE11" s="26" t="str">
        <f aca="false">IF(CE37&lt;&gt;"",VLOOKUP(CE37,d110cc_csv_computations!$A$2:$E$601,2),"")</f>
        <v/>
      </c>
      <c r="CF11" s="26" t="str">
        <f aca="false">IF(CF37&lt;&gt;"",VLOOKUP(CF37,d110cc_csv_computations!$A$2:$E$601,2),"")</f>
        <v/>
      </c>
      <c r="CG11" s="27" t="str">
        <f aca="false">IF(CG37&lt;&gt;"",VLOOKUP(CG37,d110cc_csv_computations!$A$2:$E$601,2),"")</f>
        <v/>
      </c>
      <c r="CH11" s="25" t="str">
        <f aca="false">IF(CH37&lt;&gt;"",VLOOKUP(CH37,d110cc_csv_computations!$A$2:$E$601,2),"")</f>
        <v/>
      </c>
      <c r="CI11" s="26" t="str">
        <f aca="false">IF(CI37&lt;&gt;"",VLOOKUP(CI37,d110cc_csv_computations!$A$2:$E$601,2),"")</f>
        <v/>
      </c>
      <c r="CJ11" s="26" t="str">
        <f aca="false">IF(CJ37&lt;&gt;"",VLOOKUP(CJ37,d110cc_csv_computations!$A$2:$E$601,2),"")</f>
        <v/>
      </c>
      <c r="CK11" s="27" t="str">
        <f aca="false">IF(CK37&lt;&gt;"",VLOOKUP(CK37,d110cc_csv_computations!$A$2:$E$601,2),"")</f>
        <v/>
      </c>
      <c r="CL11" s="25" t="str">
        <f aca="false">IF(CL37&lt;&gt;"",VLOOKUP(CL37,d110cc_csv_computations!$A$2:$E$601,2),"")</f>
        <v/>
      </c>
      <c r="CM11" s="26" t="str">
        <f aca="false">IF(CM37&lt;&gt;"",VLOOKUP(CM37,d110cc_csv_computations!$A$2:$E$601,2),"")</f>
        <v/>
      </c>
      <c r="CN11" s="26" t="str">
        <f aca="false">IF(CN37&lt;&gt;"",VLOOKUP(CN37,d110cc_csv_computations!$A$2:$E$601,2),"")</f>
        <v/>
      </c>
      <c r="CO11" s="27" t="str">
        <f aca="false">IF(CO37&lt;&gt;"",VLOOKUP(CO37,d110cc_csv_computations!$A$2:$E$601,2),"")</f>
        <v/>
      </c>
      <c r="CP11" s="25" t="str">
        <f aca="false">IF(CP37&lt;&gt;"",VLOOKUP(CP37,d110cc_csv_computations!$A$2:$E$601,2),"")</f>
        <v/>
      </c>
      <c r="CQ11" s="26" t="str">
        <f aca="false">IF(CQ37&lt;&gt;"",VLOOKUP(CQ37,d110cc_csv_computations!$A$2:$E$601,2),"")</f>
        <v/>
      </c>
      <c r="CR11" s="26" t="str">
        <f aca="false">IF(CR37&lt;&gt;"",VLOOKUP(CR37,d110cc_csv_computations!$A$2:$E$601,2),"")</f>
        <v/>
      </c>
      <c r="CS11" s="27" t="str">
        <f aca="false">IF(CS37&lt;&gt;"",VLOOKUP(CS37,d110cc_csv_computations!$A$2:$E$601,2),"")</f>
        <v/>
      </c>
      <c r="CT11" s="25" t="str">
        <f aca="false">IF(CT37&lt;&gt;"",VLOOKUP(CT37,d110cc_csv_computations!$A$2:$E$601,2),"")</f>
        <v/>
      </c>
      <c r="CU11" s="26" t="str">
        <f aca="false">IF(CU37&lt;&gt;"",VLOOKUP(CU37,d110cc_csv_computations!$A$2:$E$601,2),"")</f>
        <v/>
      </c>
      <c r="CV11" s="26" t="str">
        <f aca="false">IF(CV37&lt;&gt;"",VLOOKUP(CV37,d110cc_csv_computations!$A$2:$E$601,2),"")</f>
        <v/>
      </c>
      <c r="CW11" s="27" t="str">
        <f aca="false">IF(CW37&lt;&gt;"",VLOOKUP(CW37,d110cc_csv_computations!$A$2:$E$601,2),"")</f>
        <v/>
      </c>
      <c r="CX11" s="25" t="str">
        <f aca="false">IF(CX37&lt;&gt;"",VLOOKUP(CX37,d110cc_csv_computations!$A$2:$E$601,2),"")</f>
        <v/>
      </c>
      <c r="CY11" s="26" t="str">
        <f aca="false">IF(CY37&lt;&gt;"",VLOOKUP(CY37,d110cc_csv_computations!$A$2:$E$601,2),"")</f>
        <v/>
      </c>
      <c r="CZ11" s="26" t="str">
        <f aca="false">IF(CZ37&lt;&gt;"",VLOOKUP(CZ37,d110cc_csv_computations!$A$2:$E$601,2),"")</f>
        <v/>
      </c>
      <c r="DA11" s="27" t="str">
        <f aca="false">IF(DA37&lt;&gt;"",VLOOKUP(DA37,d110cc_csv_computations!$A$2:$E$601,2),"")</f>
        <v/>
      </c>
      <c r="DB11" s="25" t="str">
        <f aca="false">IF(DB37&lt;&gt;"",VLOOKUP(DB37,d110cc_csv_computations!$A$2:$E$601,2),"")</f>
        <v/>
      </c>
      <c r="DC11" s="26" t="str">
        <f aca="false">IF(DC37&lt;&gt;"",VLOOKUP(DC37,d110cc_csv_computations!$A$2:$E$601,2),"")</f>
        <v/>
      </c>
      <c r="DD11" s="26" t="str">
        <f aca="false">IF(DD37&lt;&gt;"",VLOOKUP(DD37,d110cc_csv_computations!$A$2:$E$601,2),"")</f>
        <v/>
      </c>
      <c r="DE11" s="27" t="str">
        <f aca="false">IF(DE37&lt;&gt;"",VLOOKUP(DE37,d110cc_csv_computations!$A$2:$E$601,2),"")</f>
        <v/>
      </c>
      <c r="DF11" s="25" t="str">
        <f aca="false">IF(DF37&lt;&gt;"",VLOOKUP(DF37,d110cc_csv_computations!$A$2:$E$601,2),"")</f>
        <v/>
      </c>
      <c r="DG11" s="26" t="str">
        <f aca="false">IF(DG37&lt;&gt;"",VLOOKUP(DG37,d110cc_csv_computations!$A$2:$E$601,2),"")</f>
        <v/>
      </c>
      <c r="DH11" s="26" t="str">
        <f aca="false">IF(DH37&lt;&gt;"",VLOOKUP(DH37,d110cc_csv_computations!$A$2:$E$601,2),"")</f>
        <v/>
      </c>
      <c r="DI11" s="27" t="str">
        <f aca="false">IF(DI37&lt;&gt;"",VLOOKUP(DI37,d110cc_csv_computations!$A$2:$E$601,2),"")</f>
        <v/>
      </c>
      <c r="DJ11" s="25" t="str">
        <f aca="false">IF(DJ37&lt;&gt;"",VLOOKUP(DJ37,d110cc_csv_computations!$A$2:$E$601,2),"")</f>
        <v/>
      </c>
      <c r="DK11" s="26" t="str">
        <f aca="false">IF(DK37&lt;&gt;"",VLOOKUP(DK37,d110cc_csv_computations!$A$2:$E$601,2),"")</f>
        <v/>
      </c>
      <c r="DL11" s="26" t="str">
        <f aca="false">IF(DL37&lt;&gt;"",VLOOKUP(DL37,d110cc_csv_computations!$A$2:$E$601,2),"")</f>
        <v/>
      </c>
      <c r="DM11" s="27" t="str">
        <f aca="false">IF(DM37&lt;&gt;"",VLOOKUP(DM37,d110cc_csv_computations!$A$2:$E$601,2),"")</f>
        <v/>
      </c>
      <c r="DN11" s="25" t="str">
        <f aca="false">IF(DN37&lt;&gt;"",VLOOKUP(DN37,d110cc_csv_computations!$A$2:$E$601,2),"")</f>
        <v/>
      </c>
      <c r="DO11" s="26" t="str">
        <f aca="false">IF(DO37&lt;&gt;"",VLOOKUP(DO37,d110cc_csv_computations!$A$2:$E$601,2),"")</f>
        <v/>
      </c>
      <c r="DP11" s="26" t="str">
        <f aca="false">IF(DP37&lt;&gt;"",VLOOKUP(DP37,d110cc_csv_computations!$A$2:$E$601,2),"")</f>
        <v/>
      </c>
      <c r="DQ11" s="27" t="str">
        <f aca="false">IF(DQ37&lt;&gt;"",VLOOKUP(DQ37,d110cc_csv_computations!$A$2:$E$601,2),"")</f>
        <v/>
      </c>
    </row>
    <row collapsed="false" customFormat="false" customHeight="true" hidden="false" ht="15.75" outlineLevel="0" r="12">
      <c r="A12" s="21" t="n">
        <v>10</v>
      </c>
      <c r="B12" s="28" t="n">
        <f aca="false">IF(B38&lt;&gt;"",VLOOKUP(B38,d110cc_csv_computations!$A$2:$E$601,2),"")</f>
        <v>77</v>
      </c>
      <c r="C12" s="29" t="n">
        <f aca="false">IF(C38&lt;&gt;"",VLOOKUP(C38,d110cc_csv_computations!$A$2:$E$601,2),"")</f>
        <v>99</v>
      </c>
      <c r="D12" s="29" t="n">
        <f aca="false">IF(D38&lt;&gt;"",VLOOKUP(D38,d110cc_csv_computations!$A$2:$E$601,2),"")</f>
        <v>67</v>
      </c>
      <c r="E12" s="30" t="n">
        <f aca="false">IF(E38&lt;&gt;"",VLOOKUP(E38,d110cc_csv_computations!$A$2:$E$601,2),"")</f>
        <v>104</v>
      </c>
      <c r="F12" s="28" t="n">
        <f aca="false">IF(F38&lt;&gt;"",VLOOKUP(F38,d110cc_csv_computations!$A$2:$E$601,2),"")</f>
        <v>72</v>
      </c>
      <c r="G12" s="29" t="n">
        <f aca="false">IF(G38&lt;&gt;"",VLOOKUP(G38,d110cc_csv_computations!$A$2:$E$601,2),"")</f>
        <v>5</v>
      </c>
      <c r="H12" s="29" t="n">
        <f aca="false">IF(H38&lt;&gt;"",VLOOKUP(H38,d110cc_csv_computations!$A$2:$E$601,2),"")</f>
        <v>69</v>
      </c>
      <c r="I12" s="30" t="n">
        <f aca="false">IF(I38&lt;&gt;"",VLOOKUP(I38,d110cc_csv_computations!$A$2:$E$601,2),"")</f>
        <v>42</v>
      </c>
      <c r="J12" s="28" t="n">
        <f aca="false">IF(J38&lt;&gt;"",VLOOKUP(J38,d110cc_csv_computations!$A$2:$E$601,2),"")</f>
        <v>79</v>
      </c>
      <c r="K12" s="29" t="n">
        <f aca="false">IF(K38&lt;&gt;"",VLOOKUP(K38,d110cc_csv_computations!$A$2:$E$601,2),"")</f>
        <v>57</v>
      </c>
      <c r="L12" s="29" t="n">
        <f aca="false">IF(L38&lt;&gt;"",VLOOKUP(L38,d110cc_csv_computations!$A$2:$E$601,2),"")</f>
        <v>88</v>
      </c>
      <c r="M12" s="30" t="n">
        <f aca="false">IF(M38&lt;&gt;"",VLOOKUP(M38,d110cc_csv_computations!$A$2:$E$601,2),"")</f>
        <v>19</v>
      </c>
      <c r="N12" s="28" t="n">
        <f aca="false">IF(N38&lt;&gt;"",VLOOKUP(N38,d110cc_csv_computations!$A$2:$E$601,2),"")</f>
        <v>63</v>
      </c>
      <c r="O12" s="29" t="n">
        <f aca="false">IF(O38&lt;&gt;"",VLOOKUP(O38,d110cc_csv_computations!$A$2:$E$601,2),"")</f>
        <v>110</v>
      </c>
      <c r="P12" s="29" t="n">
        <f aca="false">IF(P38&lt;&gt;"",VLOOKUP(P38,d110cc_csv_computations!$A$2:$E$601,2),"")</f>
        <v>62</v>
      </c>
      <c r="Q12" s="30" t="n">
        <f aca="false">IF(Q38&lt;&gt;"",VLOOKUP(Q38,d110cc_csv_computations!$A$2:$E$601,2),"")</f>
        <v>8</v>
      </c>
      <c r="R12" s="28" t="n">
        <f aca="false">IF(R38&lt;&gt;"",VLOOKUP(R38,d110cc_csv_computations!$A$2:$E$601,2),"")</f>
        <v>83</v>
      </c>
      <c r="S12" s="29" t="n">
        <f aca="false">IF(S38&lt;&gt;"",VLOOKUP(S38,d110cc_csv_computations!$A$2:$E$601,2),"")</f>
        <v>43</v>
      </c>
      <c r="T12" s="29" t="n">
        <f aca="false">IF(T38&lt;&gt;"",VLOOKUP(T38,d110cc_csv_computations!$A$2:$E$601,2),"")</f>
        <v>109</v>
      </c>
      <c r="U12" s="30" t="n">
        <f aca="false">IF(U38&lt;&gt;"",VLOOKUP(U38,d110cc_csv_computations!$A$2:$E$601,2),"")</f>
        <v>18</v>
      </c>
      <c r="V12" s="28" t="n">
        <f aca="false">IF(V38&lt;&gt;"",VLOOKUP(V38,d110cc_csv_computations!$A$2:$E$601,2),"")</f>
        <v>64</v>
      </c>
      <c r="W12" s="29" t="n">
        <f aca="false">IF(W38&lt;&gt;"",VLOOKUP(W38,d110cc_csv_computations!$A$2:$E$601,2),"")</f>
        <v>48</v>
      </c>
      <c r="X12" s="29" t="n">
        <f aca="false">IF(X38&lt;&gt;"",VLOOKUP(X38,d110cc_csv_computations!$A$2:$E$601,2),"")</f>
        <v>53</v>
      </c>
      <c r="Y12" s="30" t="n">
        <f aca="false">IF(Y38&lt;&gt;"",VLOOKUP(Y38,d110cc_csv_computations!$A$2:$E$601,2),"")</f>
        <v>61</v>
      </c>
      <c r="Z12" s="28" t="n">
        <f aca="false">IF(Z38&lt;&gt;"",VLOOKUP(Z38,d110cc_csv_computations!$A$2:$E$601,2),"")</f>
        <v>81</v>
      </c>
      <c r="AA12" s="29" t="n">
        <f aca="false">IF(AA38&lt;&gt;"",VLOOKUP(AA38,d110cc_csv_computations!$A$2:$E$601,2),"")</f>
        <v>86</v>
      </c>
      <c r="AB12" s="29" t="n">
        <f aca="false">IF(AB38&lt;&gt;"",VLOOKUP(AB38,d110cc_csv_computations!$A$2:$E$601,2),"")</f>
        <v>41</v>
      </c>
      <c r="AC12" s="30" t="n">
        <f aca="false">IF(AC38&lt;&gt;"",VLOOKUP(AC38,d110cc_csv_computations!$A$2:$E$601,2),"")</f>
        <v>110</v>
      </c>
      <c r="AD12" s="28" t="n">
        <f aca="false">IF(AD38&lt;&gt;"",VLOOKUP(AD38,d110cc_csv_computations!$A$2:$E$601,2),"")</f>
        <v>37</v>
      </c>
      <c r="AE12" s="29" t="n">
        <f aca="false">IF(AE38&lt;&gt;"",VLOOKUP(AE38,d110cc_csv_computations!$A$2:$E$601,2),"")</f>
        <v>77</v>
      </c>
      <c r="AF12" s="29" t="n">
        <f aca="false">IF(AF38&lt;&gt;"",VLOOKUP(AF38,d110cc_csv_computations!$A$2:$E$601,2),"")</f>
        <v>46</v>
      </c>
      <c r="AG12" s="30" t="n">
        <f aca="false">IF(AG38&lt;&gt;"",VLOOKUP(AG38,d110cc_csv_computations!$A$2:$E$601,2),"")</f>
        <v>100</v>
      </c>
      <c r="AH12" s="28" t="n">
        <f aca="false">IF(AH38&lt;&gt;"",VLOOKUP(AH38,d110cc_csv_computations!$A$2:$E$601,2),"")</f>
        <v>110</v>
      </c>
      <c r="AI12" s="29" t="n">
        <f aca="false">IF(AI38&lt;&gt;"",VLOOKUP(AI38,d110cc_csv_computations!$A$2:$E$601,2),"")</f>
        <v>98</v>
      </c>
      <c r="AJ12" s="29" t="n">
        <f aca="false">IF(AJ38&lt;&gt;"",VLOOKUP(AJ38,d110cc_csv_computations!$A$2:$E$601,2),"")</f>
        <v>78</v>
      </c>
      <c r="AK12" s="30" t="n">
        <f aca="false">IF(AK38&lt;&gt;"",VLOOKUP(AK38,d110cc_csv_computations!$A$2:$E$601,2),"")</f>
        <v>58</v>
      </c>
      <c r="AL12" s="28" t="n">
        <f aca="false">IF(AL38&lt;&gt;"",VLOOKUP(AL38,d110cc_csv_computations!$A$2:$E$601,2),"")</f>
        <v>55</v>
      </c>
      <c r="AM12" s="29" t="n">
        <f aca="false">IF(AM38&lt;&gt;"",VLOOKUP(AM38,d110cc_csv_computations!$A$2:$E$601,2),"")</f>
        <v>28</v>
      </c>
      <c r="AN12" s="29" t="n">
        <f aca="false">IF(AN38&lt;&gt;"",VLOOKUP(AN38,d110cc_csv_computations!$A$2:$E$601,2),"")</f>
        <v>79</v>
      </c>
      <c r="AO12" s="30" t="n">
        <f aca="false">IF(AO38&lt;&gt;"",VLOOKUP(AO38,d110cc_csv_computations!$A$2:$E$601,2),"")</f>
        <v>78</v>
      </c>
      <c r="AP12" s="28" t="n">
        <f aca="false">IF(AP38&lt;&gt;"",VLOOKUP(AP38,d110cc_csv_computations!$A$2:$E$601,2),"")</f>
        <v>65</v>
      </c>
      <c r="AQ12" s="29" t="n">
        <f aca="false">IF(AQ38&lt;&gt;"",VLOOKUP(AQ38,d110cc_csv_computations!$A$2:$E$601,2),"")</f>
        <v>50</v>
      </c>
      <c r="AR12" s="29" t="n">
        <f aca="false">IF(AR38&lt;&gt;"",VLOOKUP(AR38,d110cc_csv_computations!$A$2:$E$601,2),"")</f>
        <v>102</v>
      </c>
      <c r="AS12" s="30" t="n">
        <f aca="false">IF(AS38&lt;&gt;"",VLOOKUP(AS38,d110cc_csv_computations!$A$2:$E$601,2),"")</f>
        <v>20</v>
      </c>
      <c r="AT12" s="28" t="n">
        <f aca="false">IF(AT38&lt;&gt;"",VLOOKUP(AT38,d110cc_csv_computations!$A$2:$E$601,2),"")</f>
        <v>104</v>
      </c>
      <c r="AU12" s="29" t="n">
        <f aca="false">IF(AU38&lt;&gt;"",VLOOKUP(AU38,d110cc_csv_computations!$A$2:$E$601,2),"")</f>
        <v>57</v>
      </c>
      <c r="AV12" s="29" t="n">
        <f aca="false">IF(AV38&lt;&gt;"",VLOOKUP(AV38,d110cc_csv_computations!$A$2:$E$601,2),"")</f>
        <v>47</v>
      </c>
      <c r="AW12" s="30" t="n">
        <f aca="false">IF(AW38&lt;&gt;"",VLOOKUP(AW38,d110cc_csv_computations!$A$2:$E$601,2),"")</f>
        <v>1</v>
      </c>
      <c r="AX12" s="28" t="n">
        <f aca="false">IF(AX38&lt;&gt;"",VLOOKUP(AX38,d110cc_csv_computations!$A$2:$E$601,2),"")</f>
        <v>70</v>
      </c>
      <c r="AY12" s="29" t="n">
        <f aca="false">IF(AY38&lt;&gt;"",VLOOKUP(AY38,d110cc_csv_computations!$A$2:$E$601,2),"")</f>
        <v>47</v>
      </c>
      <c r="AZ12" s="29" t="n">
        <f aca="false">IF(AZ38&lt;&gt;"",VLOOKUP(AZ38,d110cc_csv_computations!$A$2:$E$601,2),"")</f>
        <v>105</v>
      </c>
      <c r="BA12" s="30" t="n">
        <f aca="false">IF(BA38&lt;&gt;"",VLOOKUP(BA38,d110cc_csv_computations!$A$2:$E$601,2),"")</f>
        <v>76</v>
      </c>
      <c r="BB12" s="28" t="n">
        <f aca="false">IF(BB38&lt;&gt;"",VLOOKUP(BB38,d110cc_csv_computations!$A$2:$E$601,2),"")</f>
        <v>86</v>
      </c>
      <c r="BC12" s="29" t="n">
        <f aca="false">IF(BC38&lt;&gt;"",VLOOKUP(BC38,d110cc_csv_computations!$A$2:$E$601,2),"")</f>
        <v>80</v>
      </c>
      <c r="BD12" s="29" t="n">
        <f aca="false">IF(BD38&lt;&gt;"",VLOOKUP(BD38,d110cc_csv_computations!$A$2:$E$601,2),"")</f>
        <v>15</v>
      </c>
      <c r="BE12" s="30" t="n">
        <f aca="false">IF(BE38&lt;&gt;"",VLOOKUP(BE38,d110cc_csv_computations!$A$2:$E$601,2),"")</f>
        <v>30</v>
      </c>
      <c r="BF12" s="28" t="n">
        <f aca="false">IF(BF38&lt;&gt;"",VLOOKUP(BF38,d110cc_csv_computations!$A$2:$E$601,2),"")</f>
        <v>10</v>
      </c>
      <c r="BG12" s="29" t="n">
        <f aca="false">IF(BG38&lt;&gt;"",VLOOKUP(BG38,d110cc_csv_computations!$A$2:$E$601,2),"")</f>
        <v>109</v>
      </c>
      <c r="BH12" s="29" t="n">
        <f aca="false">IF(BH38&lt;&gt;"",VLOOKUP(BH38,d110cc_csv_computations!$A$2:$E$601,2),"")</f>
        <v>8</v>
      </c>
      <c r="BI12" s="30" t="n">
        <f aca="false">IF(BI38&lt;&gt;"",VLOOKUP(BI38,d110cc_csv_computations!$A$2:$E$601,2),"")</f>
        <v>53</v>
      </c>
      <c r="BJ12" s="28" t="str">
        <f aca="false">IF(BJ38&lt;&gt;"",VLOOKUP(BJ38,d110cc_csv_computations!$A$2:$E$601,2),"")</f>
        <v/>
      </c>
      <c r="BK12" s="29" t="str">
        <f aca="false">IF(BK38&lt;&gt;"",VLOOKUP(BK38,d110cc_csv_computations!$A$2:$E$601,2),"")</f>
        <v/>
      </c>
      <c r="BL12" s="29" t="str">
        <f aca="false">IF(BL38&lt;&gt;"",VLOOKUP(BL38,d110cc_csv_computations!$A$2:$E$601,2),"")</f>
        <v/>
      </c>
      <c r="BM12" s="30" t="str">
        <f aca="false">IF(BM38&lt;&gt;"",VLOOKUP(BM38,d110cc_csv_computations!$A$2:$E$601,2),"")</f>
        <v/>
      </c>
      <c r="BN12" s="28" t="str">
        <f aca="false">IF(BN38&lt;&gt;"",VLOOKUP(BN38,d110cc_csv_computations!$A$2:$E$601,2),"")</f>
        <v/>
      </c>
      <c r="BO12" s="29" t="str">
        <f aca="false">IF(BO38&lt;&gt;"",VLOOKUP(BO38,d110cc_csv_computations!$A$2:$E$601,2),"")</f>
        <v/>
      </c>
      <c r="BP12" s="29" t="str">
        <f aca="false">IF(BP38&lt;&gt;"",VLOOKUP(BP38,d110cc_csv_computations!$A$2:$E$601,2),"")</f>
        <v/>
      </c>
      <c r="BQ12" s="30" t="str">
        <f aca="false">IF(BQ38&lt;&gt;"",VLOOKUP(BQ38,d110cc_csv_computations!$A$2:$E$601,2),"")</f>
        <v/>
      </c>
      <c r="BR12" s="28" t="str">
        <f aca="false">IF(BR38&lt;&gt;"",VLOOKUP(BR38,d110cc_csv_computations!$A$2:$E$601,2),"")</f>
        <v/>
      </c>
      <c r="BS12" s="29" t="str">
        <f aca="false">IF(BS38&lt;&gt;"",VLOOKUP(BS38,d110cc_csv_computations!$A$2:$E$601,2),"")</f>
        <v/>
      </c>
      <c r="BT12" s="29" t="str">
        <f aca="false">IF(BT38&lt;&gt;"",VLOOKUP(BT38,d110cc_csv_computations!$A$2:$E$601,2),"")</f>
        <v/>
      </c>
      <c r="BU12" s="30" t="str">
        <f aca="false">IF(BU38&lt;&gt;"",VLOOKUP(BU38,d110cc_csv_computations!$A$2:$E$601,2),"")</f>
        <v/>
      </c>
      <c r="BV12" s="28" t="str">
        <f aca="false">IF(BV38&lt;&gt;"",VLOOKUP(BV38,d110cc_csv_computations!$A$2:$E$601,2),"")</f>
        <v/>
      </c>
      <c r="BW12" s="29" t="str">
        <f aca="false">IF(BW38&lt;&gt;"",VLOOKUP(BW38,d110cc_csv_computations!$A$2:$E$601,2),"")</f>
        <v/>
      </c>
      <c r="BX12" s="29" t="str">
        <f aca="false">IF(BX38&lt;&gt;"",VLOOKUP(BX38,d110cc_csv_computations!$A$2:$E$601,2),"")</f>
        <v/>
      </c>
      <c r="BY12" s="30" t="str">
        <f aca="false">IF(BY38&lt;&gt;"",VLOOKUP(BY38,d110cc_csv_computations!$A$2:$E$601,2),"")</f>
        <v/>
      </c>
      <c r="BZ12" s="28" t="str">
        <f aca="false">IF(BZ38&lt;&gt;"",VLOOKUP(BZ38,d110cc_csv_computations!$A$2:$E$601,2),"")</f>
        <v/>
      </c>
      <c r="CA12" s="29" t="str">
        <f aca="false">IF(CA38&lt;&gt;"",VLOOKUP(CA38,d110cc_csv_computations!$A$2:$E$601,2),"")</f>
        <v/>
      </c>
      <c r="CB12" s="29" t="str">
        <f aca="false">IF(CB38&lt;&gt;"",VLOOKUP(CB38,d110cc_csv_computations!$A$2:$E$601,2),"")</f>
        <v/>
      </c>
      <c r="CC12" s="30" t="str">
        <f aca="false">IF(CC38&lt;&gt;"",VLOOKUP(CC38,d110cc_csv_computations!$A$2:$E$601,2),"")</f>
        <v/>
      </c>
      <c r="CD12" s="28" t="str">
        <f aca="false">IF(CD38&lt;&gt;"",VLOOKUP(CD38,d110cc_csv_computations!$A$2:$E$601,2),"")</f>
        <v/>
      </c>
      <c r="CE12" s="29" t="str">
        <f aca="false">IF(CE38&lt;&gt;"",VLOOKUP(CE38,d110cc_csv_computations!$A$2:$E$601,2),"")</f>
        <v/>
      </c>
      <c r="CF12" s="29" t="str">
        <f aca="false">IF(CF38&lt;&gt;"",VLOOKUP(CF38,d110cc_csv_computations!$A$2:$E$601,2),"")</f>
        <v/>
      </c>
      <c r="CG12" s="30" t="str">
        <f aca="false">IF(CG38&lt;&gt;"",VLOOKUP(CG38,d110cc_csv_computations!$A$2:$E$601,2),"")</f>
        <v/>
      </c>
      <c r="CH12" s="28" t="str">
        <f aca="false">IF(CH38&lt;&gt;"",VLOOKUP(CH38,d110cc_csv_computations!$A$2:$E$601,2),"")</f>
        <v/>
      </c>
      <c r="CI12" s="29" t="str">
        <f aca="false">IF(CI38&lt;&gt;"",VLOOKUP(CI38,d110cc_csv_computations!$A$2:$E$601,2),"")</f>
        <v/>
      </c>
      <c r="CJ12" s="29" t="str">
        <f aca="false">IF(CJ38&lt;&gt;"",VLOOKUP(CJ38,d110cc_csv_computations!$A$2:$E$601,2),"")</f>
        <v/>
      </c>
      <c r="CK12" s="30" t="str">
        <f aca="false">IF(CK38&lt;&gt;"",VLOOKUP(CK38,d110cc_csv_computations!$A$2:$E$601,2),"")</f>
        <v/>
      </c>
      <c r="CL12" s="28" t="str">
        <f aca="false">IF(CL38&lt;&gt;"",VLOOKUP(CL38,d110cc_csv_computations!$A$2:$E$601,2),"")</f>
        <v/>
      </c>
      <c r="CM12" s="29" t="str">
        <f aca="false">IF(CM38&lt;&gt;"",VLOOKUP(CM38,d110cc_csv_computations!$A$2:$E$601,2),"")</f>
        <v/>
      </c>
      <c r="CN12" s="29" t="str">
        <f aca="false">IF(CN38&lt;&gt;"",VLOOKUP(CN38,d110cc_csv_computations!$A$2:$E$601,2),"")</f>
        <v/>
      </c>
      <c r="CO12" s="30" t="str">
        <f aca="false">IF(CO38&lt;&gt;"",VLOOKUP(CO38,d110cc_csv_computations!$A$2:$E$601,2),"")</f>
        <v/>
      </c>
      <c r="CP12" s="28" t="str">
        <f aca="false">IF(CP38&lt;&gt;"",VLOOKUP(CP38,d110cc_csv_computations!$A$2:$E$601,2),"")</f>
        <v/>
      </c>
      <c r="CQ12" s="29" t="str">
        <f aca="false">IF(CQ38&lt;&gt;"",VLOOKUP(CQ38,d110cc_csv_computations!$A$2:$E$601,2),"")</f>
        <v/>
      </c>
      <c r="CR12" s="29" t="str">
        <f aca="false">IF(CR38&lt;&gt;"",VLOOKUP(CR38,d110cc_csv_computations!$A$2:$E$601,2),"")</f>
        <v/>
      </c>
      <c r="CS12" s="30" t="str">
        <f aca="false">IF(CS38&lt;&gt;"",VLOOKUP(CS38,d110cc_csv_computations!$A$2:$E$601,2),"")</f>
        <v/>
      </c>
      <c r="CT12" s="28" t="str">
        <f aca="false">IF(CT38&lt;&gt;"",VLOOKUP(CT38,d110cc_csv_computations!$A$2:$E$601,2),"")</f>
        <v/>
      </c>
      <c r="CU12" s="29" t="str">
        <f aca="false">IF(CU38&lt;&gt;"",VLOOKUP(CU38,d110cc_csv_computations!$A$2:$E$601,2),"")</f>
        <v/>
      </c>
      <c r="CV12" s="29" t="str">
        <f aca="false">IF(CV38&lt;&gt;"",VLOOKUP(CV38,d110cc_csv_computations!$A$2:$E$601,2),"")</f>
        <v/>
      </c>
      <c r="CW12" s="30" t="str">
        <f aca="false">IF(CW38&lt;&gt;"",VLOOKUP(CW38,d110cc_csv_computations!$A$2:$E$601,2),"")</f>
        <v/>
      </c>
      <c r="CX12" s="28" t="str">
        <f aca="false">IF(CX38&lt;&gt;"",VLOOKUP(CX38,d110cc_csv_computations!$A$2:$E$601,2),"")</f>
        <v/>
      </c>
      <c r="CY12" s="29" t="str">
        <f aca="false">IF(CY38&lt;&gt;"",VLOOKUP(CY38,d110cc_csv_computations!$A$2:$E$601,2),"")</f>
        <v/>
      </c>
      <c r="CZ12" s="29" t="str">
        <f aca="false">IF(CZ38&lt;&gt;"",VLOOKUP(CZ38,d110cc_csv_computations!$A$2:$E$601,2),"")</f>
        <v/>
      </c>
      <c r="DA12" s="30" t="str">
        <f aca="false">IF(DA38&lt;&gt;"",VLOOKUP(DA38,d110cc_csv_computations!$A$2:$E$601,2),"")</f>
        <v/>
      </c>
      <c r="DB12" s="28" t="str">
        <f aca="false">IF(DB38&lt;&gt;"",VLOOKUP(DB38,d110cc_csv_computations!$A$2:$E$601,2),"")</f>
        <v/>
      </c>
      <c r="DC12" s="29" t="str">
        <f aca="false">IF(DC38&lt;&gt;"",VLOOKUP(DC38,d110cc_csv_computations!$A$2:$E$601,2),"")</f>
        <v/>
      </c>
      <c r="DD12" s="29" t="str">
        <f aca="false">IF(DD38&lt;&gt;"",VLOOKUP(DD38,d110cc_csv_computations!$A$2:$E$601,2),"")</f>
        <v/>
      </c>
      <c r="DE12" s="30" t="str">
        <f aca="false">IF(DE38&lt;&gt;"",VLOOKUP(DE38,d110cc_csv_computations!$A$2:$E$601,2),"")</f>
        <v/>
      </c>
      <c r="DF12" s="28" t="str">
        <f aca="false">IF(DF38&lt;&gt;"",VLOOKUP(DF38,d110cc_csv_computations!$A$2:$E$601,2),"")</f>
        <v/>
      </c>
      <c r="DG12" s="29" t="str">
        <f aca="false">IF(DG38&lt;&gt;"",VLOOKUP(DG38,d110cc_csv_computations!$A$2:$E$601,2),"")</f>
        <v/>
      </c>
      <c r="DH12" s="29" t="str">
        <f aca="false">IF(DH38&lt;&gt;"",VLOOKUP(DH38,d110cc_csv_computations!$A$2:$E$601,2),"")</f>
        <v/>
      </c>
      <c r="DI12" s="30" t="str">
        <f aca="false">IF(DI38&lt;&gt;"",VLOOKUP(DI38,d110cc_csv_computations!$A$2:$E$601,2),"")</f>
        <v/>
      </c>
      <c r="DJ12" s="28" t="str">
        <f aca="false">IF(DJ38&lt;&gt;"",VLOOKUP(DJ38,d110cc_csv_computations!$A$2:$E$601,2),"")</f>
        <v/>
      </c>
      <c r="DK12" s="29" t="str">
        <f aca="false">IF(DK38&lt;&gt;"",VLOOKUP(DK38,d110cc_csv_computations!$A$2:$E$601,2),"")</f>
        <v/>
      </c>
      <c r="DL12" s="29" t="str">
        <f aca="false">IF(DL38&lt;&gt;"",VLOOKUP(DL38,d110cc_csv_computations!$A$2:$E$601,2),"")</f>
        <v/>
      </c>
      <c r="DM12" s="30" t="str">
        <f aca="false">IF(DM38&lt;&gt;"",VLOOKUP(DM38,d110cc_csv_computations!$A$2:$E$601,2),"")</f>
        <v/>
      </c>
      <c r="DN12" s="28" t="str">
        <f aca="false">IF(DN38&lt;&gt;"",VLOOKUP(DN38,d110cc_csv_computations!$A$2:$E$601,2),"")</f>
        <v/>
      </c>
      <c r="DO12" s="29" t="str">
        <f aca="false">IF(DO38&lt;&gt;"",VLOOKUP(DO38,d110cc_csv_computations!$A$2:$E$601,2),"")</f>
        <v/>
      </c>
      <c r="DP12" s="29" t="str">
        <f aca="false">IF(DP38&lt;&gt;"",VLOOKUP(DP38,d110cc_csv_computations!$A$2:$E$601,2),"")</f>
        <v/>
      </c>
      <c r="DQ12" s="30" t="str">
        <f aca="false">IF(DQ38&lt;&gt;"",VLOOKUP(DQ38,d110cc_csv_computations!$A$2:$E$601,2),"")</f>
        <v/>
      </c>
    </row>
    <row collapsed="false" customFormat="false" customHeight="true" hidden="false" ht="15.75" outlineLevel="0" r="13"/>
    <row collapsed="false" customFormat="false" customHeight="true" hidden="false" ht="15" outlineLevel="0" r="14"/>
    <row collapsed="false" customFormat="false" customHeight="true" hidden="false" ht="15" outlineLevel="0" r="15">
      <c r="B15" s="21" t="s">
        <v>185</v>
      </c>
    </row>
    <row collapsed="false" customFormat="false" customHeight="true" hidden="false" ht="15" outlineLevel="0" r="16">
      <c r="A16" s="21" t="n">
        <v>1</v>
      </c>
      <c r="B16" s="22" t="n">
        <f aca="false">IF(B3&lt;&gt;"",VLOOKUP(B3,LineNames!$A$2:$B$111,2),"")</f>
        <v>114</v>
      </c>
      <c r="C16" s="23" t="n">
        <f aca="false">IF(C3&lt;&gt;"",VLOOKUP(C3,LineNames!$A$2:$B$111,2),"")</f>
        <v>98</v>
      </c>
      <c r="D16" s="23" t="n">
        <f aca="false">IF(D3&lt;&gt;"",VLOOKUP(D3,LineNames!$A$2:$B$111,2),"")</f>
        <v>131</v>
      </c>
      <c r="E16" s="24" t="n">
        <f aca="false">IF(E3&lt;&gt;"",VLOOKUP(E3,LineNames!$A$2:$B$111,2),"")</f>
        <v>85</v>
      </c>
      <c r="F16" s="22" t="n">
        <f aca="false">IF(F3&lt;&gt;"",VLOOKUP(F3,LineNames!$A$2:$B$111,2),"")</f>
        <v>79</v>
      </c>
      <c r="G16" s="23" t="n">
        <f aca="false">IF(G3&lt;&gt;"",VLOOKUP(G3,LineNames!$A$2:$B$111,2),"")</f>
        <v>119</v>
      </c>
      <c r="H16" s="23" t="n">
        <f aca="false">IF(H3&lt;&gt;"",VLOOKUP(H3,LineNames!$A$2:$B$111,2),"")</f>
        <v>130</v>
      </c>
      <c r="I16" s="24" t="n">
        <f aca="false">IF(I3&lt;&gt;"",VLOOKUP(I3,LineNames!$A$2:$B$111,2),"")</f>
        <v>95</v>
      </c>
      <c r="J16" s="22" t="n">
        <f aca="false">IF(J3&lt;&gt;"",VLOOKUP(J3,LineNames!$A$2:$B$111,2),"")</f>
        <v>140</v>
      </c>
      <c r="K16" s="23" t="n">
        <f aca="false">IF(K3&lt;&gt;"",VLOOKUP(K3,LineNames!$A$2:$B$111,2),"")</f>
        <v>42</v>
      </c>
      <c r="L16" s="23" t="n">
        <f aca="false">IF(L3&lt;&gt;"",VLOOKUP(L3,LineNames!$A$2:$B$111,2),"")</f>
        <v>102</v>
      </c>
      <c r="M16" s="24" t="n">
        <f aca="false">IF(M3&lt;&gt;"",VLOOKUP(M3,LineNames!$A$2:$B$111,2),"")</f>
        <v>122</v>
      </c>
      <c r="N16" s="22" t="n">
        <f aca="false">IF(N3&lt;&gt;"",VLOOKUP(N3,LineNames!$A$2:$B$111,2),"")</f>
        <v>126</v>
      </c>
      <c r="O16" s="23" t="n">
        <f aca="false">IF(O3&lt;&gt;"",VLOOKUP(O3,LineNames!$A$2:$B$111,2),"")</f>
        <v>112</v>
      </c>
      <c r="P16" s="23" t="n">
        <f aca="false">IF(P3&lt;&gt;"",VLOOKUP(P3,LineNames!$A$2:$B$111,2),"")</f>
        <v>4</v>
      </c>
      <c r="Q16" s="24" t="n">
        <f aca="false">IF(Q3&lt;&gt;"",VLOOKUP(Q3,LineNames!$A$2:$B$111,2),"")</f>
        <v>165</v>
      </c>
      <c r="R16" s="22" t="n">
        <f aca="false">IF(R3&lt;&gt;"",VLOOKUP(R3,LineNames!$A$2:$B$111,2),"")</f>
        <v>161</v>
      </c>
      <c r="S16" s="23" t="n">
        <f aca="false">IF(S3&lt;&gt;"",VLOOKUP(S3,LineNames!$A$2:$B$111,2),"")</f>
        <v>182</v>
      </c>
      <c r="T16" s="23" t="n">
        <f aca="false">IF(T3&lt;&gt;"",VLOOKUP(T3,LineNames!$A$2:$B$111,2),"")</f>
        <v>99</v>
      </c>
      <c r="U16" s="24" t="n">
        <f aca="false">IF(U3&lt;&gt;"",VLOOKUP(U3,LineNames!$A$2:$B$111,2),"")</f>
        <v>181</v>
      </c>
      <c r="V16" s="22" t="n">
        <f aca="false">IF(V3&lt;&gt;"",VLOOKUP(V3,LineNames!$A$2:$B$111,2),"")</f>
        <v>175</v>
      </c>
      <c r="W16" s="23" t="n">
        <f aca="false">IF(W3&lt;&gt;"",VLOOKUP(W3,LineNames!$A$2:$B$111,2),"")</f>
        <v>153</v>
      </c>
      <c r="X16" s="23" t="n">
        <f aca="false">IF(X3&lt;&gt;"",VLOOKUP(X3,LineNames!$A$2:$B$111,2),"")</f>
        <v>108</v>
      </c>
      <c r="Y16" s="24" t="str">
        <f aca="false">IF(Y3&lt;&gt;"",VLOOKUP(Y3,LineNames!$A$2:$B$111,2),"")</f>
        <v>Bd3-1</v>
      </c>
      <c r="Z16" s="22" t="n">
        <f aca="false">IF(Z3&lt;&gt;"",VLOOKUP(Z3,LineNames!$A$2:$B$111,2),"")</f>
        <v>89</v>
      </c>
      <c r="AA16" s="23" t="n">
        <f aca="false">IF(AA3&lt;&gt;"",VLOOKUP(AA3,LineNames!$A$2:$B$111,2),"")</f>
        <v>59</v>
      </c>
      <c r="AB16" s="23" t="n">
        <f aca="false">IF(AB3&lt;&gt;"",VLOOKUP(AB3,LineNames!$A$2:$B$111,2),"")</f>
        <v>90</v>
      </c>
      <c r="AC16" s="24" t="n">
        <f aca="false">IF(AC3&lt;&gt;"",VLOOKUP(AC3,LineNames!$A$2:$B$111,2),"")</f>
        <v>19</v>
      </c>
      <c r="AD16" s="22" t="n">
        <f aca="false">IF(AD3&lt;&gt;"",VLOOKUP(AD3,LineNames!$A$2:$B$111,2),"")</f>
        <v>154</v>
      </c>
      <c r="AE16" s="23" t="n">
        <f aca="false">IF(AE3&lt;&gt;"",VLOOKUP(AE3,LineNames!$A$2:$B$111,2),"")</f>
        <v>147</v>
      </c>
      <c r="AF16" s="23" t="n">
        <f aca="false">IF(AF3&lt;&gt;"",VLOOKUP(AF3,LineNames!$A$2:$B$111,2),"")</f>
        <v>63</v>
      </c>
      <c r="AG16" s="24" t="n">
        <f aca="false">IF(AG3&lt;&gt;"",VLOOKUP(AG3,LineNames!$A$2:$B$111,2),"")</f>
        <v>107</v>
      </c>
      <c r="AH16" s="22" t="n">
        <f aca="false">IF(AH3&lt;&gt;"",VLOOKUP(AH3,LineNames!$A$2:$B$111,2),"")</f>
        <v>85</v>
      </c>
      <c r="AI16" s="23" t="n">
        <f aca="false">IF(AI3&lt;&gt;"",VLOOKUP(AI3,LineNames!$A$2:$B$111,2),"")</f>
        <v>78</v>
      </c>
      <c r="AJ16" s="23" t="n">
        <f aca="false">IF(AJ3&lt;&gt;"",VLOOKUP(AJ3,LineNames!$A$2:$B$111,2),"")</f>
        <v>84</v>
      </c>
      <c r="AK16" s="24" t="n">
        <f aca="false">IF(AK3&lt;&gt;"",VLOOKUP(AK3,LineNames!$A$2:$B$111,2),"")</f>
        <v>106</v>
      </c>
      <c r="AL16" s="22" t="n">
        <f aca="false">IF(AL3&lt;&gt;"",VLOOKUP(AL3,LineNames!$A$2:$B$111,2),"")</f>
        <v>96</v>
      </c>
      <c r="AM16" s="23" t="n">
        <f aca="false">IF(AM3&lt;&gt;"",VLOOKUP(AM3,LineNames!$A$2:$B$111,2),"")</f>
        <v>80</v>
      </c>
      <c r="AN16" s="23" t="n">
        <f aca="false">IF(AN3&lt;&gt;"",VLOOKUP(AN3,LineNames!$A$2:$B$111,2),"")</f>
        <v>169</v>
      </c>
      <c r="AO16" s="24" t="str">
        <f aca="false">IF(AO3&lt;&gt;"",VLOOKUP(AO3,LineNames!$A$2:$B$111,2),"")</f>
        <v>Bd3-1</v>
      </c>
      <c r="AP16" s="22" t="n">
        <f aca="false">IF(AP3&lt;&gt;"",VLOOKUP(AP3,LineNames!$A$2:$B$111,2),"")</f>
        <v>120</v>
      </c>
      <c r="AQ16" s="23" t="n">
        <f aca="false">IF(AQ3&lt;&gt;"",VLOOKUP(AQ3,LineNames!$A$2:$B$111,2),"")</f>
        <v>88</v>
      </c>
      <c r="AR16" s="23" t="n">
        <f aca="false">IF(AR3&lt;&gt;"",VLOOKUP(AR3,LineNames!$A$2:$B$111,2),"")</f>
        <v>107</v>
      </c>
      <c r="AS16" s="24" t="n">
        <f aca="false">IF(AS3&lt;&gt;"",VLOOKUP(AS3,LineNames!$A$2:$B$111,2),"")</f>
        <v>116</v>
      </c>
      <c r="AT16" s="22" t="n">
        <f aca="false">IF(AT3&lt;&gt;"",VLOOKUP(AT3,LineNames!$A$2:$B$111,2),"")</f>
        <v>108</v>
      </c>
      <c r="AU16" s="23" t="n">
        <f aca="false">IF(AU3&lt;&gt;"",VLOOKUP(AU3,LineNames!$A$2:$B$111,2),"")</f>
        <v>160</v>
      </c>
      <c r="AV16" s="23" t="n">
        <f aca="false">IF(AV3&lt;&gt;"",VLOOKUP(AV3,LineNames!$A$2:$B$111,2),"")</f>
        <v>90</v>
      </c>
      <c r="AW16" s="24" t="n">
        <f aca="false">IF(AW3&lt;&gt;"",VLOOKUP(AW3,LineNames!$A$2:$B$111,2),"")</f>
        <v>119</v>
      </c>
      <c r="AX16" s="22" t="n">
        <f aca="false">IF(AX3&lt;&gt;"",VLOOKUP(AX3,LineNames!$A$2:$B$111,2),"")</f>
        <v>172</v>
      </c>
      <c r="AY16" s="23" t="n">
        <f aca="false">IF(AY3&lt;&gt;"",VLOOKUP(AY3,LineNames!$A$2:$B$111,2),"")</f>
        <v>54</v>
      </c>
      <c r="AZ16" s="23" t="n">
        <f aca="false">IF(AZ3&lt;&gt;"",VLOOKUP(AZ3,LineNames!$A$2:$B$111,2),"")</f>
        <v>112</v>
      </c>
      <c r="BA16" s="24" t="n">
        <f aca="false">IF(BA3&lt;&gt;"",VLOOKUP(BA3,LineNames!$A$2:$B$111,2),"")</f>
        <v>109</v>
      </c>
      <c r="BB16" s="22" t="n">
        <f aca="false">IF(BB3&lt;&gt;"",VLOOKUP(BB3,LineNames!$A$2:$B$111,2),"")</f>
        <v>150</v>
      </c>
      <c r="BC16" s="23" t="n">
        <f aca="false">IF(BC3&lt;&gt;"",VLOOKUP(BC3,LineNames!$A$2:$B$111,2),"")</f>
        <v>78</v>
      </c>
      <c r="BD16" s="23" t="n">
        <f aca="false">IF(BD3&lt;&gt;"",VLOOKUP(BD3,LineNames!$A$2:$B$111,2),"")</f>
        <v>174</v>
      </c>
      <c r="BE16" s="24" t="n">
        <f aca="false">IF(BE3&lt;&gt;"",VLOOKUP(BE3,LineNames!$A$2:$B$111,2),"")</f>
        <v>123</v>
      </c>
      <c r="BF16" s="22" t="n">
        <f aca="false">IF(BF3&lt;&gt;"",VLOOKUP(BF3,LineNames!$A$2:$B$111,2),"")</f>
        <v>76</v>
      </c>
      <c r="BG16" s="23" t="n">
        <f aca="false">IF(BG3&lt;&gt;"",VLOOKUP(BG3,LineNames!$A$2:$B$111,2),"")</f>
        <v>88</v>
      </c>
      <c r="BH16" s="23" t="n">
        <f aca="false">IF(BH3&lt;&gt;"",VLOOKUP(BH3,LineNames!$A$2:$B$111,2),"")</f>
        <v>96</v>
      </c>
      <c r="BI16" s="24" t="n">
        <f aca="false">IF(BI3&lt;&gt;"",VLOOKUP(BI3,LineNames!$A$2:$B$111,2),"")</f>
        <v>152</v>
      </c>
      <c r="BJ16" s="22" t="str">
        <f aca="false">IF(BJ3&lt;&gt;"",VLOOKUP(BJ3,LineNames!$A$2:$B$111,2),"")</f>
        <v/>
      </c>
      <c r="BK16" s="23" t="str">
        <f aca="false">IF(BK3&lt;&gt;"",VLOOKUP(BK3,LineNames!$A$2:$B$111,2),"")</f>
        <v/>
      </c>
      <c r="BL16" s="23" t="str">
        <f aca="false">IF(BL3&lt;&gt;"",VLOOKUP(BL3,LineNames!$A$2:$B$111,2),"")</f>
        <v/>
      </c>
      <c r="BM16" s="24" t="str">
        <f aca="false">IF(BM3&lt;&gt;"",VLOOKUP(BM3,LineNames!$A$2:$B$111,2),"")</f>
        <v/>
      </c>
      <c r="BN16" s="22" t="str">
        <f aca="false">IF(BN3&lt;&gt;"",VLOOKUP(BN3,LineNames!$A$2:$B$111,2),"")</f>
        <v/>
      </c>
      <c r="BO16" s="23" t="str">
        <f aca="false">IF(BO3&lt;&gt;"",VLOOKUP(BO3,LineNames!$A$2:$B$111,2),"")</f>
        <v/>
      </c>
      <c r="BP16" s="23" t="str">
        <f aca="false">IF(BP3&lt;&gt;"",VLOOKUP(BP3,LineNames!$A$2:$B$111,2),"")</f>
        <v/>
      </c>
      <c r="BQ16" s="24" t="str">
        <f aca="false">IF(BQ3&lt;&gt;"",VLOOKUP(BQ3,LineNames!$A$2:$B$111,2),"")</f>
        <v/>
      </c>
      <c r="BR16" s="22" t="str">
        <f aca="false">IF(BR3&lt;&gt;"",VLOOKUP(BR3,LineNames!$A$2:$B$111,2),"")</f>
        <v/>
      </c>
      <c r="BS16" s="23" t="str">
        <f aca="false">IF(BS3&lt;&gt;"",VLOOKUP(BS3,LineNames!$A$2:$B$111,2),"")</f>
        <v/>
      </c>
      <c r="BT16" s="23" t="str">
        <f aca="false">IF(BT3&lt;&gt;"",VLOOKUP(BT3,LineNames!$A$2:$B$111,2),"")</f>
        <v/>
      </c>
      <c r="BU16" s="24" t="str">
        <f aca="false">IF(BU3&lt;&gt;"",VLOOKUP(BU3,LineNames!$A$2:$B$111,2),"")</f>
        <v/>
      </c>
      <c r="BV16" s="22" t="str">
        <f aca="false">IF(BV3&lt;&gt;"",VLOOKUP(BV3,LineNames!$A$2:$B$111,2),"")</f>
        <v/>
      </c>
      <c r="BW16" s="23" t="str">
        <f aca="false">IF(BW3&lt;&gt;"",VLOOKUP(BW3,LineNames!$A$2:$B$111,2),"")</f>
        <v/>
      </c>
      <c r="BX16" s="23" t="str">
        <f aca="false">IF(BX3&lt;&gt;"",VLOOKUP(BX3,LineNames!$A$2:$B$111,2),"")</f>
        <v/>
      </c>
      <c r="BY16" s="24" t="str">
        <f aca="false">IF(BY3&lt;&gt;"",VLOOKUP(BY3,LineNames!$A$2:$B$111,2),"")</f>
        <v/>
      </c>
      <c r="BZ16" s="22" t="str">
        <f aca="false">IF(BZ3&lt;&gt;"",VLOOKUP(BZ3,LineNames!$A$2:$B$111,2),"")</f>
        <v/>
      </c>
      <c r="CA16" s="23" t="str">
        <f aca="false">IF(CA3&lt;&gt;"",VLOOKUP(CA3,LineNames!$A$2:$B$111,2),"")</f>
        <v/>
      </c>
      <c r="CB16" s="23" t="str">
        <f aca="false">IF(CB3&lt;&gt;"",VLOOKUP(CB3,LineNames!$A$2:$B$111,2),"")</f>
        <v/>
      </c>
      <c r="CC16" s="24" t="str">
        <f aca="false">IF(CC3&lt;&gt;"",VLOOKUP(CC3,LineNames!$A$2:$B$111,2),"")</f>
        <v/>
      </c>
      <c r="CD16" s="22" t="str">
        <f aca="false">IF(CD3&lt;&gt;"",VLOOKUP(CD3,LineNames!$A$2:$B$111,2),"")</f>
        <v/>
      </c>
      <c r="CE16" s="23" t="str">
        <f aca="false">IF(CE3&lt;&gt;"",VLOOKUP(CE3,LineNames!$A$2:$B$111,2),"")</f>
        <v/>
      </c>
      <c r="CF16" s="23" t="str">
        <f aca="false">IF(CF3&lt;&gt;"",VLOOKUP(CF3,LineNames!$A$2:$B$111,2),"")</f>
        <v/>
      </c>
      <c r="CG16" s="24" t="str">
        <f aca="false">IF(CG3&lt;&gt;"",VLOOKUP(CG3,LineNames!$A$2:$B$111,2),"")</f>
        <v/>
      </c>
      <c r="CH16" s="22" t="str">
        <f aca="false">IF(CH3&lt;&gt;"",VLOOKUP(CH3,LineNames!$A$2:$B$111,2),"")</f>
        <v/>
      </c>
      <c r="CI16" s="23" t="str">
        <f aca="false">IF(CI3&lt;&gt;"",VLOOKUP(CI3,LineNames!$A$2:$B$111,2),"")</f>
        <v/>
      </c>
      <c r="CJ16" s="23" t="str">
        <f aca="false">IF(CJ3&lt;&gt;"",VLOOKUP(CJ3,LineNames!$A$2:$B$111,2),"")</f>
        <v/>
      </c>
      <c r="CK16" s="24" t="str">
        <f aca="false">IF(CK3&lt;&gt;"",VLOOKUP(CK3,LineNames!$A$2:$B$111,2),"")</f>
        <v/>
      </c>
      <c r="CL16" s="22" t="str">
        <f aca="false">IF(CL3&lt;&gt;"",VLOOKUP(CL3,LineNames!$A$2:$B$111,2),"")</f>
        <v/>
      </c>
      <c r="CM16" s="23" t="str">
        <f aca="false">IF(CM3&lt;&gt;"",VLOOKUP(CM3,LineNames!$A$2:$B$111,2),"")</f>
        <v/>
      </c>
      <c r="CN16" s="23" t="str">
        <f aca="false">IF(CN3&lt;&gt;"",VLOOKUP(CN3,LineNames!$A$2:$B$111,2),"")</f>
        <v/>
      </c>
      <c r="CO16" s="24" t="str">
        <f aca="false">IF(CO3&lt;&gt;"",VLOOKUP(CO3,LineNames!$A$2:$B$111,2),"")</f>
        <v/>
      </c>
      <c r="CP16" s="22" t="str">
        <f aca="false">IF(CP3&lt;&gt;"",VLOOKUP(CP3,LineNames!$A$2:$B$111,2),"")</f>
        <v/>
      </c>
      <c r="CQ16" s="23" t="str">
        <f aca="false">IF(CQ3&lt;&gt;"",VLOOKUP(CQ3,LineNames!$A$2:$B$111,2),"")</f>
        <v/>
      </c>
      <c r="CR16" s="23" t="str">
        <f aca="false">IF(CR3&lt;&gt;"",VLOOKUP(CR3,LineNames!$A$2:$B$111,2),"")</f>
        <v/>
      </c>
      <c r="CS16" s="24" t="str">
        <f aca="false">IF(CS3&lt;&gt;"",VLOOKUP(CS3,LineNames!$A$2:$B$111,2),"")</f>
        <v/>
      </c>
      <c r="CT16" s="22" t="str">
        <f aca="false">IF(CT3&lt;&gt;"",VLOOKUP(CT3,LineNames!$A$2:$B$111,2),"")</f>
        <v/>
      </c>
      <c r="CU16" s="23" t="str">
        <f aca="false">IF(CU3&lt;&gt;"",VLOOKUP(CU3,LineNames!$A$2:$B$111,2),"")</f>
        <v/>
      </c>
      <c r="CV16" s="23" t="str">
        <f aca="false">IF(CV3&lt;&gt;"",VLOOKUP(CV3,LineNames!$A$2:$B$111,2),"")</f>
        <v/>
      </c>
      <c r="CW16" s="24" t="str">
        <f aca="false">IF(CW3&lt;&gt;"",VLOOKUP(CW3,LineNames!$A$2:$B$111,2),"")</f>
        <v/>
      </c>
      <c r="CX16" s="22" t="str">
        <f aca="false">IF(CX3&lt;&gt;"",VLOOKUP(CX3,LineNames!$A$2:$B$111,2),"")</f>
        <v/>
      </c>
      <c r="CY16" s="23" t="str">
        <f aca="false">IF(CY3&lt;&gt;"",VLOOKUP(CY3,LineNames!$A$2:$B$111,2),"")</f>
        <v/>
      </c>
      <c r="CZ16" s="23" t="str">
        <f aca="false">IF(CZ3&lt;&gt;"",VLOOKUP(CZ3,LineNames!$A$2:$B$111,2),"")</f>
        <v/>
      </c>
      <c r="DA16" s="24" t="str">
        <f aca="false">IF(DA3&lt;&gt;"",VLOOKUP(DA3,LineNames!$A$2:$B$111,2),"")</f>
        <v/>
      </c>
      <c r="DB16" s="22" t="str">
        <f aca="false">IF(DB3&lt;&gt;"",VLOOKUP(DB3,LineNames!$A$2:$B$111,2),"")</f>
        <v/>
      </c>
      <c r="DC16" s="23" t="str">
        <f aca="false">IF(DC3&lt;&gt;"",VLOOKUP(DC3,LineNames!$A$2:$B$111,2),"")</f>
        <v/>
      </c>
      <c r="DD16" s="23" t="str">
        <f aca="false">IF(DD3&lt;&gt;"",VLOOKUP(DD3,LineNames!$A$2:$B$111,2),"")</f>
        <v/>
      </c>
      <c r="DE16" s="24" t="str">
        <f aca="false">IF(DE3&lt;&gt;"",VLOOKUP(DE3,LineNames!$A$2:$B$111,2),"")</f>
        <v/>
      </c>
      <c r="DF16" s="22" t="str">
        <f aca="false">IF(DF3&lt;&gt;"",VLOOKUP(DF3,LineNames!$A$2:$B$111,2),"")</f>
        <v/>
      </c>
      <c r="DG16" s="23" t="str">
        <f aca="false">IF(DG3&lt;&gt;"",VLOOKUP(DG3,LineNames!$A$2:$B$111,2),"")</f>
        <v/>
      </c>
      <c r="DH16" s="23" t="str">
        <f aca="false">IF(DH3&lt;&gt;"",VLOOKUP(DH3,LineNames!$A$2:$B$111,2),"")</f>
        <v/>
      </c>
      <c r="DI16" s="24" t="str">
        <f aca="false">IF(DI3&lt;&gt;"",VLOOKUP(DI3,LineNames!$A$2:$B$111,2),"")</f>
        <v/>
      </c>
      <c r="DJ16" s="22" t="str">
        <f aca="false">IF(DJ3&lt;&gt;"",VLOOKUP(DJ3,LineNames!$A$2:$B$111,2),"")</f>
        <v/>
      </c>
      <c r="DK16" s="23" t="str">
        <f aca="false">IF(DK3&lt;&gt;"",VLOOKUP(DK3,LineNames!$A$2:$B$111,2),"")</f>
        <v/>
      </c>
      <c r="DL16" s="23" t="str">
        <f aca="false">IF(DL3&lt;&gt;"",VLOOKUP(DL3,LineNames!$A$2:$B$111,2),"")</f>
        <v/>
      </c>
      <c r="DM16" s="24" t="str">
        <f aca="false">IF(DM3&lt;&gt;"",VLOOKUP(DM3,LineNames!$A$2:$B$111,2),"")</f>
        <v/>
      </c>
      <c r="DN16" s="22" t="str">
        <f aca="false">IF(DN3&lt;&gt;"",VLOOKUP(DN3,LineNames!$A$2:$B$111,2),"")</f>
        <v/>
      </c>
      <c r="DO16" s="23" t="str">
        <f aca="false">IF(DO3&lt;&gt;"",VLOOKUP(DO3,LineNames!$A$2:$B$111,2),"")</f>
        <v/>
      </c>
      <c r="DP16" s="23" t="str">
        <f aca="false">IF(DP3&lt;&gt;"",VLOOKUP(DP3,LineNames!$A$2:$B$111,2),"")</f>
        <v/>
      </c>
      <c r="DQ16" s="24" t="str">
        <f aca="false">IF(DQ3&lt;&gt;"",VLOOKUP(DQ3,LineNames!$A$2:$B$111,2),"")</f>
        <v/>
      </c>
    </row>
    <row collapsed="false" customFormat="false" customHeight="true" hidden="false" ht="15" outlineLevel="0" r="17">
      <c r="A17" s="21" t="n">
        <v>2</v>
      </c>
      <c r="B17" s="25" t="n">
        <f aca="false">IF(B4&lt;&gt;"",VLOOKUP(B4,LineNames!$A$2:$B$111,2),"")</f>
        <v>29</v>
      </c>
      <c r="C17" s="26" t="n">
        <f aca="false">IF(C4&lt;&gt;"",VLOOKUP(C4,LineNames!$A$2:$B$111,2),"")</f>
        <v>97</v>
      </c>
      <c r="D17" s="26" t="str">
        <f aca="false">IF(D4&lt;&gt;"",VLOOKUP(D4,LineNames!$A$2:$B$111,2),"")</f>
        <v>Bd21</v>
      </c>
      <c r="E17" s="27" t="n">
        <f aca="false">IF(E4&lt;&gt;"",VLOOKUP(E4,LineNames!$A$2:$B$111,2),"")</f>
        <v>74</v>
      </c>
      <c r="F17" s="25" t="n">
        <f aca="false">IF(F4&lt;&gt;"",VLOOKUP(F4,LineNames!$A$2:$B$111,2),"")</f>
        <v>149</v>
      </c>
      <c r="G17" s="26" t="n">
        <f aca="false">IF(G4&lt;&gt;"",VLOOKUP(G4,LineNames!$A$2:$B$111,2),"")</f>
        <v>8</v>
      </c>
      <c r="H17" s="26" t="n">
        <f aca="false">IF(H4&lt;&gt;"",VLOOKUP(H4,LineNames!$A$2:$B$111,2),"")</f>
        <v>101</v>
      </c>
      <c r="I17" s="27" t="str">
        <f aca="false">IF(I4&lt;&gt;"",VLOOKUP(I4,LineNames!$A$2:$B$111,2),"")</f>
        <v>Bd3-1</v>
      </c>
      <c r="J17" s="25" t="n">
        <f aca="false">IF(J4&lt;&gt;"",VLOOKUP(J4,LineNames!$A$2:$B$111,2),"")</f>
        <v>128</v>
      </c>
      <c r="K17" s="26" t="str">
        <f aca="false">IF(K4&lt;&gt;"",VLOOKUP(K4,LineNames!$A$2:$B$111,2),"")</f>
        <v>Bd3-1</v>
      </c>
      <c r="L17" s="26" t="str">
        <f aca="false">IF(L4&lt;&gt;"",VLOOKUP(L4,LineNames!$A$2:$B$111,2),"")</f>
        <v>Bd21</v>
      </c>
      <c r="M17" s="27" t="n">
        <f aca="false">IF(M4&lt;&gt;"",VLOOKUP(M4,LineNames!$A$2:$B$111,2),"")</f>
        <v>123</v>
      </c>
      <c r="N17" s="25" t="n">
        <f aca="false">IF(N4&lt;&gt;"",VLOOKUP(N4,LineNames!$A$2:$B$111,2),"")</f>
        <v>118</v>
      </c>
      <c r="O17" s="26" t="n">
        <f aca="false">IF(O4&lt;&gt;"",VLOOKUP(O4,LineNames!$A$2:$B$111,2),"")</f>
        <v>76</v>
      </c>
      <c r="P17" s="26" t="n">
        <f aca="false">IF(P4&lt;&gt;"",VLOOKUP(P4,LineNames!$A$2:$B$111,2),"")</f>
        <v>125</v>
      </c>
      <c r="Q17" s="27" t="n">
        <f aca="false">IF(Q4&lt;&gt;"",VLOOKUP(Q4,LineNames!$A$2:$B$111,2),"")</f>
        <v>90</v>
      </c>
      <c r="R17" s="25" t="n">
        <f aca="false">IF(R4&lt;&gt;"",VLOOKUP(R4,LineNames!$A$2:$B$111,2),"")</f>
        <v>97</v>
      </c>
      <c r="S17" s="26" t="str">
        <f aca="false">IF(S4&lt;&gt;"",VLOOKUP(S4,LineNames!$A$2:$B$111,2),"")</f>
        <v>Bd21</v>
      </c>
      <c r="T17" s="26" t="n">
        <f aca="false">IF(T4&lt;&gt;"",VLOOKUP(T4,LineNames!$A$2:$B$111,2),"")</f>
        <v>169</v>
      </c>
      <c r="U17" s="27" t="n">
        <f aca="false">IF(U4&lt;&gt;"",VLOOKUP(U4,LineNames!$A$2:$B$111,2),"")</f>
        <v>79</v>
      </c>
      <c r="V17" s="25" t="n">
        <f aca="false">IF(V4&lt;&gt;"",VLOOKUP(V4,LineNames!$A$2:$B$111,2),"")</f>
        <v>109</v>
      </c>
      <c r="W17" s="26" t="str">
        <f aca="false">IF(W4&lt;&gt;"",VLOOKUP(W4,LineNames!$A$2:$B$111,2),"")</f>
        <v>Bd21</v>
      </c>
      <c r="X17" s="26" t="n">
        <f aca="false">IF(X4&lt;&gt;"",VLOOKUP(X4,LineNames!$A$2:$B$111,2),"")</f>
        <v>139</v>
      </c>
      <c r="Y17" s="27" t="n">
        <f aca="false">IF(Y4&lt;&gt;"",VLOOKUP(Y4,LineNames!$A$2:$B$111,2),"")</f>
        <v>19</v>
      </c>
      <c r="Z17" s="25" t="n">
        <f aca="false">IF(Z4&lt;&gt;"",VLOOKUP(Z4,LineNames!$A$2:$B$111,2),"")</f>
        <v>176</v>
      </c>
      <c r="AA17" s="26" t="n">
        <f aca="false">IF(AA4&lt;&gt;"",VLOOKUP(AA4,LineNames!$A$2:$B$111,2),"")</f>
        <v>8</v>
      </c>
      <c r="AB17" s="26" t="n">
        <f aca="false">IF(AB4&lt;&gt;"",VLOOKUP(AB4,LineNames!$A$2:$B$111,2),"")</f>
        <v>155</v>
      </c>
      <c r="AC17" s="27" t="n">
        <f aca="false">IF(AC4&lt;&gt;"",VLOOKUP(AC4,LineNames!$A$2:$B$111,2),"")</f>
        <v>113</v>
      </c>
      <c r="AD17" s="25" t="n">
        <f aca="false">IF(AD4&lt;&gt;"",VLOOKUP(AD4,LineNames!$A$2:$B$111,2),"")</f>
        <v>128</v>
      </c>
      <c r="AE17" s="26" t="str">
        <f aca="false">IF(AE4&lt;&gt;"",VLOOKUP(AE4,LineNames!$A$2:$B$111,2),"")</f>
        <v>Bd21</v>
      </c>
      <c r="AF17" s="26" t="n">
        <f aca="false">IF(AF4&lt;&gt;"",VLOOKUP(AF4,LineNames!$A$2:$B$111,2),"")</f>
        <v>4</v>
      </c>
      <c r="AG17" s="27" t="n">
        <f aca="false">IF(AG4&lt;&gt;"",VLOOKUP(AG4,LineNames!$A$2:$B$111,2),"")</f>
        <v>183</v>
      </c>
      <c r="AH17" s="25" t="n">
        <f aca="false">IF(AH4&lt;&gt;"",VLOOKUP(AH4,LineNames!$A$2:$B$111,2),"")</f>
        <v>102</v>
      </c>
      <c r="AI17" s="26" t="n">
        <f aca="false">IF(AI4&lt;&gt;"",VLOOKUP(AI4,LineNames!$A$2:$B$111,2),"")</f>
        <v>108</v>
      </c>
      <c r="AJ17" s="26" t="n">
        <f aca="false">IF(AJ4&lt;&gt;"",VLOOKUP(AJ4,LineNames!$A$2:$B$111,2),"")</f>
        <v>122</v>
      </c>
      <c r="AK17" s="27" t="str">
        <f aca="false">IF(AK4&lt;&gt;"",VLOOKUP(AK4,LineNames!$A$2:$B$111,2),"")</f>
        <v>Bd21</v>
      </c>
      <c r="AL17" s="25" t="n">
        <f aca="false">IF(AL4&lt;&gt;"",VLOOKUP(AL4,LineNames!$A$2:$B$111,2),"")</f>
        <v>31</v>
      </c>
      <c r="AM17" s="26" t="n">
        <f aca="false">IF(AM4&lt;&gt;"",VLOOKUP(AM4,LineNames!$A$2:$B$111,2),"")</f>
        <v>100</v>
      </c>
      <c r="AN17" s="26" t="n">
        <f aca="false">IF(AN4&lt;&gt;"",VLOOKUP(AN4,LineNames!$A$2:$B$111,2),"")</f>
        <v>163</v>
      </c>
      <c r="AO17" s="27" t="n">
        <f aca="false">IF(AO4&lt;&gt;"",VLOOKUP(AO4,LineNames!$A$2:$B$111,2),"")</f>
        <v>166</v>
      </c>
      <c r="AP17" s="25" t="n">
        <f aca="false">IF(AP4&lt;&gt;"",VLOOKUP(AP4,LineNames!$A$2:$B$111,2),"")</f>
        <v>171</v>
      </c>
      <c r="AQ17" s="26" t="n">
        <f aca="false">IF(AQ4&lt;&gt;"",VLOOKUP(AQ4,LineNames!$A$2:$B$111,2),"")</f>
        <v>95</v>
      </c>
      <c r="AR17" s="26" t="n">
        <f aca="false">IF(AR4&lt;&gt;"",VLOOKUP(AR4,LineNames!$A$2:$B$111,2),"")</f>
        <v>102</v>
      </c>
      <c r="AS17" s="27" t="n">
        <f aca="false">IF(AS4&lt;&gt;"",VLOOKUP(AS4,LineNames!$A$2:$B$111,2),"")</f>
        <v>156</v>
      </c>
      <c r="AT17" s="25" t="n">
        <f aca="false">IF(AT4&lt;&gt;"",VLOOKUP(AT4,LineNames!$A$2:$B$111,2),"")</f>
        <v>87</v>
      </c>
      <c r="AU17" s="26" t="n">
        <f aca="false">IF(AU4&lt;&gt;"",VLOOKUP(AU4,LineNames!$A$2:$B$111,2),"")</f>
        <v>175</v>
      </c>
      <c r="AV17" s="26" t="n">
        <f aca="false">IF(AV4&lt;&gt;"",VLOOKUP(AV4,LineNames!$A$2:$B$111,2),"")</f>
        <v>109</v>
      </c>
      <c r="AW17" s="27" t="n">
        <f aca="false">IF(AW4&lt;&gt;"",VLOOKUP(AW4,LineNames!$A$2:$B$111,2),"")</f>
        <v>157</v>
      </c>
      <c r="AX17" s="25" t="n">
        <f aca="false">IF(AX4&lt;&gt;"",VLOOKUP(AX4,LineNames!$A$2:$B$111,2),"")</f>
        <v>160</v>
      </c>
      <c r="AY17" s="26" t="n">
        <f aca="false">IF(AY4&lt;&gt;"",VLOOKUP(AY4,LineNames!$A$2:$B$111,2),"")</f>
        <v>129</v>
      </c>
      <c r="AZ17" s="26" t="n">
        <f aca="false">IF(AZ4&lt;&gt;"",VLOOKUP(AZ4,LineNames!$A$2:$B$111,2),"")</f>
        <v>124</v>
      </c>
      <c r="BA17" s="27" t="n">
        <f aca="false">IF(BA4&lt;&gt;"",VLOOKUP(BA4,LineNames!$A$2:$B$111,2),"")</f>
        <v>142</v>
      </c>
      <c r="BB17" s="25" t="n">
        <f aca="false">IF(BB4&lt;&gt;"",VLOOKUP(BB4,LineNames!$A$2:$B$111,2),"")</f>
        <v>101</v>
      </c>
      <c r="BC17" s="26" t="n">
        <f aca="false">IF(BC4&lt;&gt;"",VLOOKUP(BC4,LineNames!$A$2:$B$111,2),"")</f>
        <v>92</v>
      </c>
      <c r="BD17" s="26" t="n">
        <f aca="false">IF(BD4&lt;&gt;"",VLOOKUP(BD4,LineNames!$A$2:$B$111,2),"")</f>
        <v>97</v>
      </c>
      <c r="BE17" s="27" t="n">
        <f aca="false">IF(BE4&lt;&gt;"",VLOOKUP(BE4,LineNames!$A$2:$B$111,2),"")</f>
        <v>121</v>
      </c>
      <c r="BF17" s="25" t="str">
        <f aca="false">IF(BF4&lt;&gt;"",VLOOKUP(BF4,LineNames!$A$2:$B$111,2),"")</f>
        <v>Bd3-1</v>
      </c>
      <c r="BG17" s="26" t="str">
        <f aca="false">IF(BG4&lt;&gt;"",VLOOKUP(BG4,LineNames!$A$2:$B$111,2),"")</f>
        <v>Bd21</v>
      </c>
      <c r="BH17" s="26" t="n">
        <f aca="false">IF(BH4&lt;&gt;"",VLOOKUP(BH4,LineNames!$A$2:$B$111,2),"")</f>
        <v>128</v>
      </c>
      <c r="BI17" s="27" t="n">
        <f aca="false">IF(BI4&lt;&gt;"",VLOOKUP(BI4,LineNames!$A$2:$B$111,2),"")</f>
        <v>157</v>
      </c>
      <c r="BJ17" s="25" t="str">
        <f aca="false">IF(BJ4&lt;&gt;"",VLOOKUP(BJ4,LineNames!$A$2:$B$111,2),"")</f>
        <v/>
      </c>
      <c r="BK17" s="26" t="str">
        <f aca="false">IF(BK4&lt;&gt;"",VLOOKUP(BK4,LineNames!$A$2:$B$111,2),"")</f>
        <v/>
      </c>
      <c r="BL17" s="26" t="str">
        <f aca="false">IF(BL4&lt;&gt;"",VLOOKUP(BL4,LineNames!$A$2:$B$111,2),"")</f>
        <v/>
      </c>
      <c r="BM17" s="27" t="str">
        <f aca="false">IF(BM4&lt;&gt;"",VLOOKUP(BM4,LineNames!$A$2:$B$111,2),"")</f>
        <v/>
      </c>
      <c r="BN17" s="25" t="str">
        <f aca="false">IF(BN4&lt;&gt;"",VLOOKUP(BN4,LineNames!$A$2:$B$111,2),"")</f>
        <v/>
      </c>
      <c r="BO17" s="26" t="str">
        <f aca="false">IF(BO4&lt;&gt;"",VLOOKUP(BO4,LineNames!$A$2:$B$111,2),"")</f>
        <v/>
      </c>
      <c r="BP17" s="26" t="str">
        <f aca="false">IF(BP4&lt;&gt;"",VLOOKUP(BP4,LineNames!$A$2:$B$111,2),"")</f>
        <v/>
      </c>
      <c r="BQ17" s="27" t="str">
        <f aca="false">IF(BQ4&lt;&gt;"",VLOOKUP(BQ4,LineNames!$A$2:$B$111,2),"")</f>
        <v/>
      </c>
      <c r="BR17" s="25" t="str">
        <f aca="false">IF(BR4&lt;&gt;"",VLOOKUP(BR4,LineNames!$A$2:$B$111,2),"")</f>
        <v/>
      </c>
      <c r="BS17" s="26" t="str">
        <f aca="false">IF(BS4&lt;&gt;"",VLOOKUP(BS4,LineNames!$A$2:$B$111,2),"")</f>
        <v/>
      </c>
      <c r="BT17" s="26" t="str">
        <f aca="false">IF(BT4&lt;&gt;"",VLOOKUP(BT4,LineNames!$A$2:$B$111,2),"")</f>
        <v/>
      </c>
      <c r="BU17" s="27" t="str">
        <f aca="false">IF(BU4&lt;&gt;"",VLOOKUP(BU4,LineNames!$A$2:$B$111,2),"")</f>
        <v/>
      </c>
      <c r="BV17" s="25" t="str">
        <f aca="false">IF(BV4&lt;&gt;"",VLOOKUP(BV4,LineNames!$A$2:$B$111,2),"")</f>
        <v/>
      </c>
      <c r="BW17" s="26" t="str">
        <f aca="false">IF(BW4&lt;&gt;"",VLOOKUP(BW4,LineNames!$A$2:$B$111,2),"")</f>
        <v/>
      </c>
      <c r="BX17" s="26" t="str">
        <f aca="false">IF(BX4&lt;&gt;"",VLOOKUP(BX4,LineNames!$A$2:$B$111,2),"")</f>
        <v/>
      </c>
      <c r="BY17" s="27" t="str">
        <f aca="false">IF(BY4&lt;&gt;"",VLOOKUP(BY4,LineNames!$A$2:$B$111,2),"")</f>
        <v/>
      </c>
      <c r="BZ17" s="25" t="str">
        <f aca="false">IF(BZ4&lt;&gt;"",VLOOKUP(BZ4,LineNames!$A$2:$B$111,2),"")</f>
        <v/>
      </c>
      <c r="CA17" s="26" t="str">
        <f aca="false">IF(CA4&lt;&gt;"",VLOOKUP(CA4,LineNames!$A$2:$B$111,2),"")</f>
        <v/>
      </c>
      <c r="CB17" s="26" t="str">
        <f aca="false">IF(CB4&lt;&gt;"",VLOOKUP(CB4,LineNames!$A$2:$B$111,2),"")</f>
        <v/>
      </c>
      <c r="CC17" s="27" t="str">
        <f aca="false">IF(CC4&lt;&gt;"",VLOOKUP(CC4,LineNames!$A$2:$B$111,2),"")</f>
        <v/>
      </c>
      <c r="CD17" s="25" t="str">
        <f aca="false">IF(CD4&lt;&gt;"",VLOOKUP(CD4,LineNames!$A$2:$B$111,2),"")</f>
        <v/>
      </c>
      <c r="CE17" s="26" t="str">
        <f aca="false">IF(CE4&lt;&gt;"",VLOOKUP(CE4,LineNames!$A$2:$B$111,2),"")</f>
        <v/>
      </c>
      <c r="CF17" s="26" t="str">
        <f aca="false">IF(CF4&lt;&gt;"",VLOOKUP(CF4,LineNames!$A$2:$B$111,2),"")</f>
        <v/>
      </c>
      <c r="CG17" s="27" t="str">
        <f aca="false">IF(CG4&lt;&gt;"",VLOOKUP(CG4,LineNames!$A$2:$B$111,2),"")</f>
        <v/>
      </c>
      <c r="CH17" s="25" t="str">
        <f aca="false">IF(CH4&lt;&gt;"",VLOOKUP(CH4,LineNames!$A$2:$B$111,2),"")</f>
        <v/>
      </c>
      <c r="CI17" s="26" t="str">
        <f aca="false">IF(CI4&lt;&gt;"",VLOOKUP(CI4,LineNames!$A$2:$B$111,2),"")</f>
        <v/>
      </c>
      <c r="CJ17" s="26" t="str">
        <f aca="false">IF(CJ4&lt;&gt;"",VLOOKUP(CJ4,LineNames!$A$2:$B$111,2),"")</f>
        <v/>
      </c>
      <c r="CK17" s="27" t="str">
        <f aca="false">IF(CK4&lt;&gt;"",VLOOKUP(CK4,LineNames!$A$2:$B$111,2),"")</f>
        <v/>
      </c>
      <c r="CL17" s="25" t="str">
        <f aca="false">IF(CL4&lt;&gt;"",VLOOKUP(CL4,LineNames!$A$2:$B$111,2),"")</f>
        <v/>
      </c>
      <c r="CM17" s="26" t="str">
        <f aca="false">IF(CM4&lt;&gt;"",VLOOKUP(CM4,LineNames!$A$2:$B$111,2),"")</f>
        <v/>
      </c>
      <c r="CN17" s="26" t="str">
        <f aca="false">IF(CN4&lt;&gt;"",VLOOKUP(CN4,LineNames!$A$2:$B$111,2),"")</f>
        <v/>
      </c>
      <c r="CO17" s="27" t="str">
        <f aca="false">IF(CO4&lt;&gt;"",VLOOKUP(CO4,LineNames!$A$2:$B$111,2),"")</f>
        <v/>
      </c>
      <c r="CP17" s="25" t="str">
        <f aca="false">IF(CP4&lt;&gt;"",VLOOKUP(CP4,LineNames!$A$2:$B$111,2),"")</f>
        <v/>
      </c>
      <c r="CQ17" s="26" t="str">
        <f aca="false">IF(CQ4&lt;&gt;"",VLOOKUP(CQ4,LineNames!$A$2:$B$111,2),"")</f>
        <v/>
      </c>
      <c r="CR17" s="26" t="str">
        <f aca="false">IF(CR4&lt;&gt;"",VLOOKUP(CR4,LineNames!$A$2:$B$111,2),"")</f>
        <v/>
      </c>
      <c r="CS17" s="27" t="str">
        <f aca="false">IF(CS4&lt;&gt;"",VLOOKUP(CS4,LineNames!$A$2:$B$111,2),"")</f>
        <v/>
      </c>
      <c r="CT17" s="25" t="str">
        <f aca="false">IF(CT4&lt;&gt;"",VLOOKUP(CT4,LineNames!$A$2:$B$111,2),"")</f>
        <v/>
      </c>
      <c r="CU17" s="26" t="str">
        <f aca="false">IF(CU4&lt;&gt;"",VLOOKUP(CU4,LineNames!$A$2:$B$111,2),"")</f>
        <v/>
      </c>
      <c r="CV17" s="26" t="str">
        <f aca="false">IF(CV4&lt;&gt;"",VLOOKUP(CV4,LineNames!$A$2:$B$111,2),"")</f>
        <v/>
      </c>
      <c r="CW17" s="27" t="str">
        <f aca="false">IF(CW4&lt;&gt;"",VLOOKUP(CW4,LineNames!$A$2:$B$111,2),"")</f>
        <v/>
      </c>
      <c r="CX17" s="25" t="str">
        <f aca="false">IF(CX4&lt;&gt;"",VLOOKUP(CX4,LineNames!$A$2:$B$111,2),"")</f>
        <v/>
      </c>
      <c r="CY17" s="26" t="str">
        <f aca="false">IF(CY4&lt;&gt;"",VLOOKUP(CY4,LineNames!$A$2:$B$111,2),"")</f>
        <v/>
      </c>
      <c r="CZ17" s="26" t="str">
        <f aca="false">IF(CZ4&lt;&gt;"",VLOOKUP(CZ4,LineNames!$A$2:$B$111,2),"")</f>
        <v/>
      </c>
      <c r="DA17" s="27" t="str">
        <f aca="false">IF(DA4&lt;&gt;"",VLOOKUP(DA4,LineNames!$A$2:$B$111,2),"")</f>
        <v/>
      </c>
      <c r="DB17" s="25" t="str">
        <f aca="false">IF(DB4&lt;&gt;"",VLOOKUP(DB4,LineNames!$A$2:$B$111,2),"")</f>
        <v/>
      </c>
      <c r="DC17" s="26" t="str">
        <f aca="false">IF(DC4&lt;&gt;"",VLOOKUP(DC4,LineNames!$A$2:$B$111,2),"")</f>
        <v/>
      </c>
      <c r="DD17" s="26" t="str">
        <f aca="false">IF(DD4&lt;&gt;"",VLOOKUP(DD4,LineNames!$A$2:$B$111,2),"")</f>
        <v/>
      </c>
      <c r="DE17" s="27" t="str">
        <f aca="false">IF(DE4&lt;&gt;"",VLOOKUP(DE4,LineNames!$A$2:$B$111,2),"")</f>
        <v/>
      </c>
      <c r="DF17" s="25" t="str">
        <f aca="false">IF(DF4&lt;&gt;"",VLOOKUP(DF4,LineNames!$A$2:$B$111,2),"")</f>
        <v/>
      </c>
      <c r="DG17" s="26" t="str">
        <f aca="false">IF(DG4&lt;&gt;"",VLOOKUP(DG4,LineNames!$A$2:$B$111,2),"")</f>
        <v/>
      </c>
      <c r="DH17" s="26" t="str">
        <f aca="false">IF(DH4&lt;&gt;"",VLOOKUP(DH4,LineNames!$A$2:$B$111,2),"")</f>
        <v/>
      </c>
      <c r="DI17" s="27" t="str">
        <f aca="false">IF(DI4&lt;&gt;"",VLOOKUP(DI4,LineNames!$A$2:$B$111,2),"")</f>
        <v/>
      </c>
      <c r="DJ17" s="25" t="str">
        <f aca="false">IF(DJ4&lt;&gt;"",VLOOKUP(DJ4,LineNames!$A$2:$B$111,2),"")</f>
        <v/>
      </c>
      <c r="DK17" s="26" t="str">
        <f aca="false">IF(DK4&lt;&gt;"",VLOOKUP(DK4,LineNames!$A$2:$B$111,2),"")</f>
        <v/>
      </c>
      <c r="DL17" s="26" t="str">
        <f aca="false">IF(DL4&lt;&gt;"",VLOOKUP(DL4,LineNames!$A$2:$B$111,2),"")</f>
        <v/>
      </c>
      <c r="DM17" s="27" t="str">
        <f aca="false">IF(DM4&lt;&gt;"",VLOOKUP(DM4,LineNames!$A$2:$B$111,2),"")</f>
        <v/>
      </c>
      <c r="DN17" s="25" t="str">
        <f aca="false">IF(DN4&lt;&gt;"",VLOOKUP(DN4,LineNames!$A$2:$B$111,2),"")</f>
        <v/>
      </c>
      <c r="DO17" s="26" t="str">
        <f aca="false">IF(DO4&lt;&gt;"",VLOOKUP(DO4,LineNames!$A$2:$B$111,2),"")</f>
        <v/>
      </c>
      <c r="DP17" s="26" t="str">
        <f aca="false">IF(DP4&lt;&gt;"",VLOOKUP(DP4,LineNames!$A$2:$B$111,2),"")</f>
        <v/>
      </c>
      <c r="DQ17" s="27" t="str">
        <f aca="false">IF(DQ4&lt;&gt;"",VLOOKUP(DQ4,LineNames!$A$2:$B$111,2),"")</f>
        <v/>
      </c>
    </row>
    <row collapsed="false" customFormat="false" customHeight="true" hidden="false" ht="15.75" outlineLevel="0" r="18">
      <c r="A18" s="21" t="n">
        <v>3</v>
      </c>
      <c r="B18" s="25" t="n">
        <f aca="false">IF(B5&lt;&gt;"",VLOOKUP(B5,LineNames!$A$2:$B$111,2),"")</f>
        <v>71</v>
      </c>
      <c r="C18" s="26" t="n">
        <f aca="false">IF(C5&lt;&gt;"",VLOOKUP(C5,LineNames!$A$2:$B$111,2),"")</f>
        <v>89</v>
      </c>
      <c r="D18" s="26" t="n">
        <f aca="false">IF(D5&lt;&gt;"",VLOOKUP(D5,LineNames!$A$2:$B$111,2),"")</f>
        <v>112</v>
      </c>
      <c r="E18" s="27" t="n">
        <f aca="false">IF(E5&lt;&gt;"",VLOOKUP(E5,LineNames!$A$2:$B$111,2),"")</f>
        <v>161</v>
      </c>
      <c r="F18" s="25" t="n">
        <f aca="false">IF(F5&lt;&gt;"",VLOOKUP(F5,LineNames!$A$2:$B$111,2),"")</f>
        <v>103</v>
      </c>
      <c r="G18" s="26" t="n">
        <f aca="false">IF(G5&lt;&gt;"",VLOOKUP(G5,LineNames!$A$2:$B$111,2),"")</f>
        <v>138</v>
      </c>
      <c r="H18" s="26" t="str">
        <f aca="false">IF(H5&lt;&gt;"",VLOOKUP(H5,LineNames!$A$2:$B$111,2),"")</f>
        <v>Bd21</v>
      </c>
      <c r="I18" s="27" t="n">
        <f aca="false">IF(I5&lt;&gt;"",VLOOKUP(I5,LineNames!$A$2:$B$111,2),"")</f>
        <v>118</v>
      </c>
      <c r="J18" s="25" t="n">
        <f aca="false">IF(J5&lt;&gt;"",VLOOKUP(J5,LineNames!$A$2:$B$111,2),"")</f>
        <v>19</v>
      </c>
      <c r="K18" s="26" t="n">
        <f aca="false">IF(K5&lt;&gt;"",VLOOKUP(K5,LineNames!$A$2:$B$111,2),"")</f>
        <v>147</v>
      </c>
      <c r="L18" s="26" t="n">
        <f aca="false">IF(L5&lt;&gt;"",VLOOKUP(L5,LineNames!$A$2:$B$111,2),"")</f>
        <v>141</v>
      </c>
      <c r="M18" s="27" t="n">
        <f aca="false">IF(M5&lt;&gt;"",VLOOKUP(M5,LineNames!$A$2:$B$111,2),"")</f>
        <v>170</v>
      </c>
      <c r="N18" s="25" t="n">
        <f aca="false">IF(N5&lt;&gt;"",VLOOKUP(N5,LineNames!$A$2:$B$111,2),"")</f>
        <v>136</v>
      </c>
      <c r="O18" s="26" t="n">
        <f aca="false">IF(O5&lt;&gt;"",VLOOKUP(O5,LineNames!$A$2:$B$111,2),"")</f>
        <v>152</v>
      </c>
      <c r="P18" s="26" t="n">
        <f aca="false">IF(P5&lt;&gt;"",VLOOKUP(P5,LineNames!$A$2:$B$111,2),"")</f>
        <v>89</v>
      </c>
      <c r="Q18" s="27" t="n">
        <f aca="false">IF(Q5&lt;&gt;"",VLOOKUP(Q5,LineNames!$A$2:$B$111,2),"")</f>
        <v>113</v>
      </c>
      <c r="R18" s="25" t="n">
        <f aca="false">IF(R5&lt;&gt;"",VLOOKUP(R5,LineNames!$A$2:$B$111,2),"")</f>
        <v>173</v>
      </c>
      <c r="S18" s="26" t="n">
        <f aca="false">IF(S5&lt;&gt;"",VLOOKUP(S5,LineNames!$A$2:$B$111,2),"")</f>
        <v>80</v>
      </c>
      <c r="T18" s="26" t="n">
        <f aca="false">IF(T5&lt;&gt;"",VLOOKUP(T5,LineNames!$A$2:$B$111,2),"")</f>
        <v>176</v>
      </c>
      <c r="U18" s="27" t="n">
        <f aca="false">IF(U5&lt;&gt;"",VLOOKUP(U5,LineNames!$A$2:$B$111,2),"")</f>
        <v>8</v>
      </c>
      <c r="V18" s="25" t="n">
        <f aca="false">IF(V5&lt;&gt;"",VLOOKUP(V5,LineNames!$A$2:$B$111,2),"")</f>
        <v>156</v>
      </c>
      <c r="W18" s="26" t="n">
        <f aca="false">IF(W5&lt;&gt;"",VLOOKUP(W5,LineNames!$A$2:$B$111,2),"")</f>
        <v>116</v>
      </c>
      <c r="X18" s="26" t="n">
        <f aca="false">IF(X5&lt;&gt;"",VLOOKUP(X5,LineNames!$A$2:$B$111,2),"")</f>
        <v>160</v>
      </c>
      <c r="Y18" s="27" t="n">
        <f aca="false">IF(Y5&lt;&gt;"",VLOOKUP(Y5,LineNames!$A$2:$B$111,2),"")</f>
        <v>74</v>
      </c>
      <c r="Z18" s="25" t="n">
        <f aca="false">IF(Z5&lt;&gt;"",VLOOKUP(Z5,LineNames!$A$2:$B$111,2),"")</f>
        <v>124</v>
      </c>
      <c r="AA18" s="26" t="str">
        <f aca="false">IF(AA5&lt;&gt;"",VLOOKUP(AA5,LineNames!$A$2:$B$111,2),"")</f>
        <v>Bd21</v>
      </c>
      <c r="AB18" s="26" t="n">
        <f aca="false">IF(AB5&lt;&gt;"",VLOOKUP(AB5,LineNames!$A$2:$B$111,2),"")</f>
        <v>79</v>
      </c>
      <c r="AC18" s="27" t="str">
        <f aca="false">IF(AC5&lt;&gt;"",VLOOKUP(AC5,LineNames!$A$2:$B$111,2),"")</f>
        <v>Bd3-1</v>
      </c>
      <c r="AD18" s="25" t="n">
        <f aca="false">IF(AD5&lt;&gt;"",VLOOKUP(AD5,LineNames!$A$2:$B$111,2),"")</f>
        <v>159</v>
      </c>
      <c r="AE18" s="26" t="n">
        <f aca="false">IF(AE5&lt;&gt;"",VLOOKUP(AE5,LineNames!$A$2:$B$111,2),"")</f>
        <v>45</v>
      </c>
      <c r="AF18" s="26" t="n">
        <f aca="false">IF(AF5&lt;&gt;"",VLOOKUP(AF5,LineNames!$A$2:$B$111,2),"")</f>
        <v>138</v>
      </c>
      <c r="AG18" s="27" t="n">
        <f aca="false">IF(AG5&lt;&gt;"",VLOOKUP(AG5,LineNames!$A$2:$B$111,2),"")</f>
        <v>111</v>
      </c>
      <c r="AH18" s="25" t="n">
        <f aca="false">IF(AH5&lt;&gt;"",VLOOKUP(AH5,LineNames!$A$2:$B$111,2),"")</f>
        <v>80</v>
      </c>
      <c r="AI18" s="26" t="n">
        <f aca="false">IF(AI5&lt;&gt;"",VLOOKUP(AI5,LineNames!$A$2:$B$111,2),"")</f>
        <v>92</v>
      </c>
      <c r="AJ18" s="26" t="n">
        <f aca="false">IF(AJ5&lt;&gt;"",VLOOKUP(AJ5,LineNames!$A$2:$B$111,2),"")</f>
        <v>42</v>
      </c>
      <c r="AK18" s="27" t="n">
        <f aca="false">IF(AK5&lt;&gt;"",VLOOKUP(AK5,LineNames!$A$2:$B$111,2),"")</f>
        <v>98</v>
      </c>
      <c r="AL18" s="25" t="str">
        <f aca="false">IF(AL5&lt;&gt;"",VLOOKUP(AL5,LineNames!$A$2:$B$111,2),"")</f>
        <v>Bd21</v>
      </c>
      <c r="AM18" s="26" t="n">
        <f aca="false">IF(AM5&lt;&gt;"",VLOOKUP(AM5,LineNames!$A$2:$B$111,2),"")</f>
        <v>84</v>
      </c>
      <c r="AN18" s="26" t="n">
        <f aca="false">IF(AN5&lt;&gt;"",VLOOKUP(AN5,LineNames!$A$2:$B$111,2),"")</f>
        <v>63</v>
      </c>
      <c r="AO18" s="27" t="n">
        <f aca="false">IF(AO5&lt;&gt;"",VLOOKUP(AO5,LineNames!$A$2:$B$111,2),"")</f>
        <v>115</v>
      </c>
      <c r="AP18" s="25" t="n">
        <f aca="false">IF(AP5&lt;&gt;"",VLOOKUP(AP5,LineNames!$A$2:$B$111,2),"")</f>
        <v>124</v>
      </c>
      <c r="AQ18" s="26" t="n">
        <f aca="false">IF(AQ5&lt;&gt;"",VLOOKUP(AQ5,LineNames!$A$2:$B$111,2),"")</f>
        <v>118</v>
      </c>
      <c r="AR18" s="26" t="n">
        <f aca="false">IF(AR5&lt;&gt;"",VLOOKUP(AR5,LineNames!$A$2:$B$111,2),"")</f>
        <v>92</v>
      </c>
      <c r="AS18" s="27" t="n">
        <f aca="false">IF(AS5&lt;&gt;"",VLOOKUP(AS5,LineNames!$A$2:$B$111,2),"")</f>
        <v>162</v>
      </c>
      <c r="AT18" s="25" t="n">
        <f aca="false">IF(AT5&lt;&gt;"",VLOOKUP(AT5,LineNames!$A$2:$B$111,2),"")</f>
        <v>136</v>
      </c>
      <c r="AU18" s="26" t="n">
        <f aca="false">IF(AU5&lt;&gt;"",VLOOKUP(AU5,LineNames!$A$2:$B$111,2),"")</f>
        <v>131</v>
      </c>
      <c r="AV18" s="26" t="n">
        <f aca="false">IF(AV5&lt;&gt;"",VLOOKUP(AV5,LineNames!$A$2:$B$111,2),"")</f>
        <v>155</v>
      </c>
      <c r="AW18" s="27" t="n">
        <f aca="false">IF(AW5&lt;&gt;"",VLOOKUP(AW5,LineNames!$A$2:$B$111,2),"")</f>
        <v>54</v>
      </c>
      <c r="AX18" s="25" t="n">
        <f aca="false">IF(AX5&lt;&gt;"",VLOOKUP(AX5,LineNames!$A$2:$B$111,2),"")</f>
        <v>153</v>
      </c>
      <c r="AY18" s="26" t="n">
        <f aca="false">IF(AY5&lt;&gt;"",VLOOKUP(AY5,LineNames!$A$2:$B$111,2),"")</f>
        <v>31</v>
      </c>
      <c r="AZ18" s="26" t="n">
        <f aca="false">IF(AZ5&lt;&gt;"",VLOOKUP(AZ5,LineNames!$A$2:$B$111,2),"")</f>
        <v>111</v>
      </c>
      <c r="BA18" s="27" t="n">
        <f aca="false">IF(BA5&lt;&gt;"",VLOOKUP(BA5,LineNames!$A$2:$B$111,2),"")</f>
        <v>168</v>
      </c>
      <c r="BB18" s="25" t="n">
        <f aca="false">IF(BB5&lt;&gt;"",VLOOKUP(BB5,LineNames!$A$2:$B$111,2),"")</f>
        <v>17</v>
      </c>
      <c r="BC18" s="26" t="str">
        <f aca="false">IF(BC5&lt;&gt;"",VLOOKUP(BC5,LineNames!$A$2:$B$111,2),"")</f>
        <v>Bd3-1</v>
      </c>
      <c r="BD18" s="26" t="n">
        <f aca="false">IF(BD5&lt;&gt;"",VLOOKUP(BD5,LineNames!$A$2:$B$111,2),"")</f>
        <v>141</v>
      </c>
      <c r="BE18" s="27" t="n">
        <f aca="false">IF(BE5&lt;&gt;"",VLOOKUP(BE5,LineNames!$A$2:$B$111,2),"")</f>
        <v>140</v>
      </c>
      <c r="BF18" s="25" t="n">
        <f aca="false">IF(BF5&lt;&gt;"",VLOOKUP(BF5,LineNames!$A$2:$B$111,2),"")</f>
        <v>136</v>
      </c>
      <c r="BG18" s="26" t="n">
        <f aca="false">IF(BG5&lt;&gt;"",VLOOKUP(BG5,LineNames!$A$2:$B$111,2),"")</f>
        <v>120</v>
      </c>
      <c r="BH18" s="26" t="n">
        <f aca="false">IF(BH5&lt;&gt;"",VLOOKUP(BH5,LineNames!$A$2:$B$111,2),"")</f>
        <v>183</v>
      </c>
      <c r="BI18" s="27" t="n">
        <f aca="false">IF(BI5&lt;&gt;"",VLOOKUP(BI5,LineNames!$A$2:$B$111,2),"")</f>
        <v>81</v>
      </c>
      <c r="BJ18" s="25" t="str">
        <f aca="false">IF(BJ5&lt;&gt;"",VLOOKUP(BJ5,LineNames!$A$2:$B$111,2),"")</f>
        <v/>
      </c>
      <c r="BK18" s="26" t="str">
        <f aca="false">IF(BK5&lt;&gt;"",VLOOKUP(BK5,LineNames!$A$2:$B$111,2),"")</f>
        <v/>
      </c>
      <c r="BL18" s="26" t="str">
        <f aca="false">IF(BL5&lt;&gt;"",VLOOKUP(BL5,LineNames!$A$2:$B$111,2),"")</f>
        <v/>
      </c>
      <c r="BM18" s="27" t="str">
        <f aca="false">IF(BM5&lt;&gt;"",VLOOKUP(BM5,LineNames!$A$2:$B$111,2),"")</f>
        <v/>
      </c>
      <c r="BN18" s="25" t="str">
        <f aca="false">IF(BN5&lt;&gt;"",VLOOKUP(BN5,LineNames!$A$2:$B$111,2),"")</f>
        <v/>
      </c>
      <c r="BO18" s="26" t="str">
        <f aca="false">IF(BO5&lt;&gt;"",VLOOKUP(BO5,LineNames!$A$2:$B$111,2),"")</f>
        <v/>
      </c>
      <c r="BP18" s="26" t="str">
        <f aca="false">IF(BP5&lt;&gt;"",VLOOKUP(BP5,LineNames!$A$2:$B$111,2),"")</f>
        <v/>
      </c>
      <c r="BQ18" s="27" t="str">
        <f aca="false">IF(BQ5&lt;&gt;"",VLOOKUP(BQ5,LineNames!$A$2:$B$111,2),"")</f>
        <v/>
      </c>
      <c r="BR18" s="25" t="str">
        <f aca="false">IF(BR5&lt;&gt;"",VLOOKUP(BR5,LineNames!$A$2:$B$111,2),"")</f>
        <v/>
      </c>
      <c r="BS18" s="26" t="str">
        <f aca="false">IF(BS5&lt;&gt;"",VLOOKUP(BS5,LineNames!$A$2:$B$111,2),"")</f>
        <v/>
      </c>
      <c r="BT18" s="26" t="str">
        <f aca="false">IF(BT5&lt;&gt;"",VLOOKUP(BT5,LineNames!$A$2:$B$111,2),"")</f>
        <v/>
      </c>
      <c r="BU18" s="27" t="str">
        <f aca="false">IF(BU5&lt;&gt;"",VLOOKUP(BU5,LineNames!$A$2:$B$111,2),"")</f>
        <v/>
      </c>
      <c r="BV18" s="25" t="str">
        <f aca="false">IF(BV5&lt;&gt;"",VLOOKUP(BV5,LineNames!$A$2:$B$111,2),"")</f>
        <v/>
      </c>
      <c r="BW18" s="26" t="str">
        <f aca="false">IF(BW5&lt;&gt;"",VLOOKUP(BW5,LineNames!$A$2:$B$111,2),"")</f>
        <v/>
      </c>
      <c r="BX18" s="26" t="str">
        <f aca="false">IF(BX5&lt;&gt;"",VLOOKUP(BX5,LineNames!$A$2:$B$111,2),"")</f>
        <v/>
      </c>
      <c r="BY18" s="27" t="str">
        <f aca="false">IF(BY5&lt;&gt;"",VLOOKUP(BY5,LineNames!$A$2:$B$111,2),"")</f>
        <v/>
      </c>
      <c r="BZ18" s="25" t="str">
        <f aca="false">IF(BZ5&lt;&gt;"",VLOOKUP(BZ5,LineNames!$A$2:$B$111,2),"")</f>
        <v/>
      </c>
      <c r="CA18" s="26" t="str">
        <f aca="false">IF(CA5&lt;&gt;"",VLOOKUP(CA5,LineNames!$A$2:$B$111,2),"")</f>
        <v/>
      </c>
      <c r="CB18" s="26" t="str">
        <f aca="false">IF(CB5&lt;&gt;"",VLOOKUP(CB5,LineNames!$A$2:$B$111,2),"")</f>
        <v/>
      </c>
      <c r="CC18" s="27" t="str">
        <f aca="false">IF(CC5&lt;&gt;"",VLOOKUP(CC5,LineNames!$A$2:$B$111,2),"")</f>
        <v/>
      </c>
      <c r="CD18" s="25" t="str">
        <f aca="false">IF(CD5&lt;&gt;"",VLOOKUP(CD5,LineNames!$A$2:$B$111,2),"")</f>
        <v/>
      </c>
      <c r="CE18" s="26" t="str">
        <f aca="false">IF(CE5&lt;&gt;"",VLOOKUP(CE5,LineNames!$A$2:$B$111,2),"")</f>
        <v/>
      </c>
      <c r="CF18" s="26" t="str">
        <f aca="false">IF(CF5&lt;&gt;"",VLOOKUP(CF5,LineNames!$A$2:$B$111,2),"")</f>
        <v/>
      </c>
      <c r="CG18" s="27" t="str">
        <f aca="false">IF(CG5&lt;&gt;"",VLOOKUP(CG5,LineNames!$A$2:$B$111,2),"")</f>
        <v/>
      </c>
      <c r="CH18" s="25" t="str">
        <f aca="false">IF(CH5&lt;&gt;"",VLOOKUP(CH5,LineNames!$A$2:$B$111,2),"")</f>
        <v/>
      </c>
      <c r="CI18" s="26" t="str">
        <f aca="false">IF(CI5&lt;&gt;"",VLOOKUP(CI5,LineNames!$A$2:$B$111,2),"")</f>
        <v/>
      </c>
      <c r="CJ18" s="26" t="str">
        <f aca="false">IF(CJ5&lt;&gt;"",VLOOKUP(CJ5,LineNames!$A$2:$B$111,2),"")</f>
        <v/>
      </c>
      <c r="CK18" s="27" t="str">
        <f aca="false">IF(CK5&lt;&gt;"",VLOOKUP(CK5,LineNames!$A$2:$B$111,2),"")</f>
        <v/>
      </c>
      <c r="CL18" s="25" t="str">
        <f aca="false">IF(CL5&lt;&gt;"",VLOOKUP(CL5,LineNames!$A$2:$B$111,2),"")</f>
        <v/>
      </c>
      <c r="CM18" s="26" t="str">
        <f aca="false">IF(CM5&lt;&gt;"",VLOOKUP(CM5,LineNames!$A$2:$B$111,2),"")</f>
        <v/>
      </c>
      <c r="CN18" s="26" t="str">
        <f aca="false">IF(CN5&lt;&gt;"",VLOOKUP(CN5,LineNames!$A$2:$B$111,2),"")</f>
        <v/>
      </c>
      <c r="CO18" s="27" t="str">
        <f aca="false">IF(CO5&lt;&gt;"",VLOOKUP(CO5,LineNames!$A$2:$B$111,2),"")</f>
        <v/>
      </c>
      <c r="CP18" s="25" t="str">
        <f aca="false">IF(CP5&lt;&gt;"",VLOOKUP(CP5,LineNames!$A$2:$B$111,2),"")</f>
        <v/>
      </c>
      <c r="CQ18" s="26" t="str">
        <f aca="false">IF(CQ5&lt;&gt;"",VLOOKUP(CQ5,LineNames!$A$2:$B$111,2),"")</f>
        <v/>
      </c>
      <c r="CR18" s="26" t="str">
        <f aca="false">IF(CR5&lt;&gt;"",VLOOKUP(CR5,LineNames!$A$2:$B$111,2),"")</f>
        <v/>
      </c>
      <c r="CS18" s="27" t="str">
        <f aca="false">IF(CS5&lt;&gt;"",VLOOKUP(CS5,LineNames!$A$2:$B$111,2),"")</f>
        <v/>
      </c>
      <c r="CT18" s="25" t="str">
        <f aca="false">IF(CT5&lt;&gt;"",VLOOKUP(CT5,LineNames!$A$2:$B$111,2),"")</f>
        <v/>
      </c>
      <c r="CU18" s="26" t="str">
        <f aca="false">IF(CU5&lt;&gt;"",VLOOKUP(CU5,LineNames!$A$2:$B$111,2),"")</f>
        <v/>
      </c>
      <c r="CV18" s="26" t="str">
        <f aca="false">IF(CV5&lt;&gt;"",VLOOKUP(CV5,LineNames!$A$2:$B$111,2),"")</f>
        <v/>
      </c>
      <c r="CW18" s="27" t="str">
        <f aca="false">IF(CW5&lt;&gt;"",VLOOKUP(CW5,LineNames!$A$2:$B$111,2),"")</f>
        <v/>
      </c>
      <c r="CX18" s="25" t="str">
        <f aca="false">IF(CX5&lt;&gt;"",VLOOKUP(CX5,LineNames!$A$2:$B$111,2),"")</f>
        <v/>
      </c>
      <c r="CY18" s="26" t="str">
        <f aca="false">IF(CY5&lt;&gt;"",VLOOKUP(CY5,LineNames!$A$2:$B$111,2),"")</f>
        <v/>
      </c>
      <c r="CZ18" s="26" t="str">
        <f aca="false">IF(CZ5&lt;&gt;"",VLOOKUP(CZ5,LineNames!$A$2:$B$111,2),"")</f>
        <v/>
      </c>
      <c r="DA18" s="27" t="str">
        <f aca="false">IF(DA5&lt;&gt;"",VLOOKUP(DA5,LineNames!$A$2:$B$111,2),"")</f>
        <v/>
      </c>
      <c r="DB18" s="25" t="str">
        <f aca="false">IF(DB5&lt;&gt;"",VLOOKUP(DB5,LineNames!$A$2:$B$111,2),"")</f>
        <v/>
      </c>
      <c r="DC18" s="26" t="str">
        <f aca="false">IF(DC5&lt;&gt;"",VLOOKUP(DC5,LineNames!$A$2:$B$111,2),"")</f>
        <v/>
      </c>
      <c r="DD18" s="26" t="str">
        <f aca="false">IF(DD5&lt;&gt;"",VLOOKUP(DD5,LineNames!$A$2:$B$111,2),"")</f>
        <v/>
      </c>
      <c r="DE18" s="27" t="str">
        <f aca="false">IF(DE5&lt;&gt;"",VLOOKUP(DE5,LineNames!$A$2:$B$111,2),"")</f>
        <v/>
      </c>
      <c r="DF18" s="25" t="str">
        <f aca="false">IF(DF5&lt;&gt;"",VLOOKUP(DF5,LineNames!$A$2:$B$111,2),"")</f>
        <v/>
      </c>
      <c r="DG18" s="26" t="str">
        <f aca="false">IF(DG5&lt;&gt;"",VLOOKUP(DG5,LineNames!$A$2:$B$111,2),"")</f>
        <v/>
      </c>
      <c r="DH18" s="26" t="str">
        <f aca="false">IF(DH5&lt;&gt;"",VLOOKUP(DH5,LineNames!$A$2:$B$111,2),"")</f>
        <v/>
      </c>
      <c r="DI18" s="27" t="str">
        <f aca="false">IF(DI5&lt;&gt;"",VLOOKUP(DI5,LineNames!$A$2:$B$111,2),"")</f>
        <v/>
      </c>
      <c r="DJ18" s="25" t="str">
        <f aca="false">IF(DJ5&lt;&gt;"",VLOOKUP(DJ5,LineNames!$A$2:$B$111,2),"")</f>
        <v/>
      </c>
      <c r="DK18" s="26" t="str">
        <f aca="false">IF(DK5&lt;&gt;"",VLOOKUP(DK5,LineNames!$A$2:$B$111,2),"")</f>
        <v/>
      </c>
      <c r="DL18" s="26" t="str">
        <f aca="false">IF(DL5&lt;&gt;"",VLOOKUP(DL5,LineNames!$A$2:$B$111,2),"")</f>
        <v/>
      </c>
      <c r="DM18" s="27" t="str">
        <f aca="false">IF(DM5&lt;&gt;"",VLOOKUP(DM5,LineNames!$A$2:$B$111,2),"")</f>
        <v/>
      </c>
      <c r="DN18" s="25" t="str">
        <f aca="false">IF(DN5&lt;&gt;"",VLOOKUP(DN5,LineNames!$A$2:$B$111,2),"")</f>
        <v/>
      </c>
      <c r="DO18" s="26" t="str">
        <f aca="false">IF(DO5&lt;&gt;"",VLOOKUP(DO5,LineNames!$A$2:$B$111,2),"")</f>
        <v/>
      </c>
      <c r="DP18" s="26" t="str">
        <f aca="false">IF(DP5&lt;&gt;"",VLOOKUP(DP5,LineNames!$A$2:$B$111,2),"")</f>
        <v/>
      </c>
      <c r="DQ18" s="27" t="str">
        <f aca="false">IF(DQ5&lt;&gt;"",VLOOKUP(DQ5,LineNames!$A$2:$B$111,2),"")</f>
        <v/>
      </c>
    </row>
    <row collapsed="false" customFormat="false" customHeight="true" hidden="false" ht="15.75" outlineLevel="0" r="19">
      <c r="A19" s="21" t="n">
        <v>4</v>
      </c>
      <c r="B19" s="25" t="n">
        <f aca="false">IF(B6&lt;&gt;"",VLOOKUP(B6,LineNames!$A$2:$B$111,2),"")</f>
        <v>66</v>
      </c>
      <c r="C19" s="26" t="n">
        <f aca="false">IF(C6&lt;&gt;"",VLOOKUP(C6,LineNames!$A$2:$B$111,2),"")</f>
        <v>173</v>
      </c>
      <c r="D19" s="26" t="n">
        <f aca="false">IF(D6&lt;&gt;"",VLOOKUP(D6,LineNames!$A$2:$B$111,2),"")</f>
        <v>115</v>
      </c>
      <c r="E19" s="27" t="n">
        <f aca="false">IF(E6&lt;&gt;"",VLOOKUP(E6,LineNames!$A$2:$B$111,2),"")</f>
        <v>116</v>
      </c>
      <c r="F19" s="25" t="n">
        <f aca="false">IF(F6&lt;&gt;"",VLOOKUP(F6,LineNames!$A$2:$B$111,2),"")</f>
        <v>126</v>
      </c>
      <c r="G19" s="26" t="n">
        <f aca="false">IF(G6&lt;&gt;"",VLOOKUP(G6,LineNames!$A$2:$B$111,2),"")</f>
        <v>83</v>
      </c>
      <c r="H19" s="26" t="n">
        <f aca="false">IF(H6&lt;&gt;"",VLOOKUP(H6,LineNames!$A$2:$B$111,2),"")</f>
        <v>162</v>
      </c>
      <c r="I19" s="27" t="n">
        <f aca="false">IF(I6&lt;&gt;"",VLOOKUP(I6,LineNames!$A$2:$B$111,2),"")</f>
        <v>109</v>
      </c>
      <c r="J19" s="25" t="n">
        <f aca="false">IF(J6&lt;&gt;"",VLOOKUP(J6,LineNames!$A$2:$B$111,2),"")</f>
        <v>26</v>
      </c>
      <c r="K19" s="26" t="n">
        <f aca="false">IF(K6&lt;&gt;"",VLOOKUP(K6,LineNames!$A$2:$B$111,2),"")</f>
        <v>181</v>
      </c>
      <c r="L19" s="26" t="n">
        <f aca="false">IF(L6&lt;&gt;"",VLOOKUP(L6,LineNames!$A$2:$B$111,2),"")</f>
        <v>127</v>
      </c>
      <c r="M19" s="27" t="n">
        <f aca="false">IF(M6&lt;&gt;"",VLOOKUP(M6,LineNames!$A$2:$B$111,2),"")</f>
        <v>136</v>
      </c>
      <c r="N19" s="25" t="n">
        <f aca="false">IF(N6&lt;&gt;"",VLOOKUP(N6,LineNames!$A$2:$B$111,2),"")</f>
        <v>111</v>
      </c>
      <c r="O19" s="26" t="n">
        <f aca="false">IF(O6&lt;&gt;"",VLOOKUP(O6,LineNames!$A$2:$B$111,2),"")</f>
        <v>141</v>
      </c>
      <c r="P19" s="26" t="n">
        <f aca="false">IF(P6&lt;&gt;"",VLOOKUP(P6,LineNames!$A$2:$B$111,2),"")</f>
        <v>104</v>
      </c>
      <c r="Q19" s="27" t="str">
        <f aca="false">IF(Q6&lt;&gt;"",VLOOKUP(Q6,LineNames!$A$2:$B$111,2),"")</f>
        <v>Bd21</v>
      </c>
      <c r="R19" s="25" t="n">
        <f aca="false">IF(R6&lt;&gt;"",VLOOKUP(R6,LineNames!$A$2:$B$111,2),"")</f>
        <v>130</v>
      </c>
      <c r="S19" s="26" t="n">
        <f aca="false">IF(S6&lt;&gt;"",VLOOKUP(S6,LineNames!$A$2:$B$111,2),"")</f>
        <v>77</v>
      </c>
      <c r="T19" s="26" t="str">
        <f aca="false">IF(T6&lt;&gt;"",VLOOKUP(T6,LineNames!$A$2:$B$111,2),"")</f>
        <v>Bd3-1</v>
      </c>
      <c r="U19" s="27" t="n">
        <f aca="false">IF(U6&lt;&gt;"",VLOOKUP(U6,LineNames!$A$2:$B$111,2),"")</f>
        <v>157</v>
      </c>
      <c r="V19" s="25" t="n">
        <f aca="false">IF(V6&lt;&gt;"",VLOOKUP(V6,LineNames!$A$2:$B$111,2),"")</f>
        <v>107</v>
      </c>
      <c r="W19" s="26" t="n">
        <f aca="false">IF(W6&lt;&gt;"",VLOOKUP(W6,LineNames!$A$2:$B$111,2),"")</f>
        <v>66</v>
      </c>
      <c r="X19" s="26" t="n">
        <f aca="false">IF(X6&lt;&gt;"",VLOOKUP(X6,LineNames!$A$2:$B$111,2),"")</f>
        <v>121</v>
      </c>
      <c r="Y19" s="27" t="n">
        <f aca="false">IF(Y6&lt;&gt;"",VLOOKUP(Y6,LineNames!$A$2:$B$111,2),"")</f>
        <v>155</v>
      </c>
      <c r="Z19" s="25" t="n">
        <f aca="false">IF(Z6&lt;&gt;"",VLOOKUP(Z6,LineNames!$A$2:$B$111,2),"")</f>
        <v>97</v>
      </c>
      <c r="AA19" s="26" t="n">
        <f aca="false">IF(AA6&lt;&gt;"",VLOOKUP(AA6,LineNames!$A$2:$B$111,2),"")</f>
        <v>166</v>
      </c>
      <c r="AB19" s="26" t="n">
        <f aca="false">IF(AB6&lt;&gt;"",VLOOKUP(AB6,LineNames!$A$2:$B$111,2),"")</f>
        <v>156</v>
      </c>
      <c r="AC19" s="27" t="n">
        <f aca="false">IF(AC6&lt;&gt;"",VLOOKUP(AC6,LineNames!$A$2:$B$111,2),"")</f>
        <v>104</v>
      </c>
      <c r="AD19" s="25" t="n">
        <f aca="false">IF(AD6&lt;&gt;"",VLOOKUP(AD6,LineNames!$A$2:$B$111,2),"")</f>
        <v>123</v>
      </c>
      <c r="AE19" s="26" t="n">
        <f aca="false">IF(AE6&lt;&gt;"",VLOOKUP(AE6,LineNames!$A$2:$B$111,2),"")</f>
        <v>139</v>
      </c>
      <c r="AF19" s="26" t="n">
        <f aca="false">IF(AF6&lt;&gt;"",VLOOKUP(AF6,LineNames!$A$2:$B$111,2),"")</f>
        <v>158</v>
      </c>
      <c r="AG19" s="27" t="str">
        <f aca="false">IF(AG6&lt;&gt;"",VLOOKUP(AG6,LineNames!$A$2:$B$111,2),"")</f>
        <v>Bd3-1</v>
      </c>
      <c r="AH19" s="25" t="n">
        <f aca="false">IF(AH6&lt;&gt;"",VLOOKUP(AH6,LineNames!$A$2:$B$111,2),"")</f>
        <v>152</v>
      </c>
      <c r="AI19" s="26" t="n">
        <f aca="false">IF(AI6&lt;&gt;"",VLOOKUP(AI6,LineNames!$A$2:$B$111,2),"")</f>
        <v>132</v>
      </c>
      <c r="AJ19" s="26" t="n">
        <f aca="false">IF(AJ6&lt;&gt;"",VLOOKUP(AJ6,LineNames!$A$2:$B$111,2),"")</f>
        <v>129</v>
      </c>
      <c r="AK19" s="27" t="n">
        <f aca="false">IF(AK6&lt;&gt;"",VLOOKUP(AK6,LineNames!$A$2:$B$111,2),"")</f>
        <v>165</v>
      </c>
      <c r="AL19" s="25" t="n">
        <f aca="false">IF(AL6&lt;&gt;"",VLOOKUP(AL6,LineNames!$A$2:$B$111,2),"")</f>
        <v>113</v>
      </c>
      <c r="AM19" s="26" t="n">
        <f aca="false">IF(AM6&lt;&gt;"",VLOOKUP(AM6,LineNames!$A$2:$B$111,2),"")</f>
        <v>170</v>
      </c>
      <c r="AN19" s="26" t="n">
        <f aca="false">IF(AN6&lt;&gt;"",VLOOKUP(AN6,LineNames!$A$2:$B$111,2),"")</f>
        <v>81</v>
      </c>
      <c r="AO19" s="27" t="n">
        <f aca="false">IF(AO6&lt;&gt;"",VLOOKUP(AO6,LineNames!$A$2:$B$111,2),"")</f>
        <v>125</v>
      </c>
      <c r="AP19" s="25" t="str">
        <f aca="false">IF(AP6&lt;&gt;"",VLOOKUP(AP6,LineNames!$A$2:$B$111,2),"")</f>
        <v>Bd3-1</v>
      </c>
      <c r="AQ19" s="26" t="str">
        <f aca="false">IF(AQ6&lt;&gt;"",VLOOKUP(AQ6,LineNames!$A$2:$B$111,2),"")</f>
        <v>Bd21</v>
      </c>
      <c r="AR19" s="26" t="n">
        <f aca="false">IF(AR6&lt;&gt;"",VLOOKUP(AR6,LineNames!$A$2:$B$111,2),"")</f>
        <v>153</v>
      </c>
      <c r="AS19" s="27" t="n">
        <f aca="false">IF(AS6&lt;&gt;"",VLOOKUP(AS6,LineNames!$A$2:$B$111,2),"")</f>
        <v>114</v>
      </c>
      <c r="AT19" s="25" t="n">
        <f aca="false">IF(AT6&lt;&gt;"",VLOOKUP(AT6,LineNames!$A$2:$B$111,2),"")</f>
        <v>94</v>
      </c>
      <c r="AU19" s="26" t="n">
        <f aca="false">IF(AU6&lt;&gt;"",VLOOKUP(AU6,LineNames!$A$2:$B$111,2),"")</f>
        <v>183</v>
      </c>
      <c r="AV19" s="26" t="str">
        <f aca="false">IF(AV6&lt;&gt;"",VLOOKUP(AV6,LineNames!$A$2:$B$111,2),"")</f>
        <v>Bd3-1</v>
      </c>
      <c r="AW19" s="27" t="n">
        <f aca="false">IF(AW6&lt;&gt;"",VLOOKUP(AW6,LineNames!$A$2:$B$111,2),"")</f>
        <v>26</v>
      </c>
      <c r="AX19" s="25" t="n">
        <f aca="false">IF(AX6&lt;&gt;"",VLOOKUP(AX6,LineNames!$A$2:$B$111,2),"")</f>
        <v>71</v>
      </c>
      <c r="AY19" s="26" t="n">
        <f aca="false">IF(AY6&lt;&gt;"",VLOOKUP(AY6,LineNames!$A$2:$B$111,2),"")</f>
        <v>171</v>
      </c>
      <c r="AZ19" s="26" t="n">
        <f aca="false">IF(AZ6&lt;&gt;"",VLOOKUP(AZ6,LineNames!$A$2:$B$111,2),"")</f>
        <v>122</v>
      </c>
      <c r="BA19" s="27" t="str">
        <f aca="false">IF(BA6&lt;&gt;"",VLOOKUP(BA6,LineNames!$A$2:$B$111,2),"")</f>
        <v>Bd21</v>
      </c>
      <c r="BB19" s="25" t="n">
        <f aca="false">IF(BB6&lt;&gt;"",VLOOKUP(BB6,LineNames!$A$2:$B$111,2),"")</f>
        <v>77</v>
      </c>
      <c r="BC19" s="26" t="n">
        <f aca="false">IF(BC6&lt;&gt;"",VLOOKUP(BC6,LineNames!$A$2:$B$111,2),"")</f>
        <v>131</v>
      </c>
      <c r="BD19" s="26" t="n">
        <f aca="false">IF(BD6&lt;&gt;"",VLOOKUP(BD6,LineNames!$A$2:$B$111,2),"")</f>
        <v>170</v>
      </c>
      <c r="BE19" s="27" t="str">
        <f aca="false">IF(BE6&lt;&gt;"",VLOOKUP(BE6,LineNames!$A$2:$B$111,2),"")</f>
        <v>Bd21</v>
      </c>
      <c r="BF19" s="25" t="n">
        <f aca="false">IF(BF6&lt;&gt;"",VLOOKUP(BF6,LineNames!$A$2:$B$111,2),"")</f>
        <v>138</v>
      </c>
      <c r="BG19" s="26" t="n">
        <f aca="false">IF(BG6&lt;&gt;"",VLOOKUP(BG6,LineNames!$A$2:$B$111,2),"")</f>
        <v>116</v>
      </c>
      <c r="BH19" s="26" t="n">
        <f aca="false">IF(BH6&lt;&gt;"",VLOOKUP(BH6,LineNames!$A$2:$B$111,2),"")</f>
        <v>66</v>
      </c>
      <c r="BI19" s="27" t="n">
        <f aca="false">IF(BI6&lt;&gt;"",VLOOKUP(BI6,LineNames!$A$2:$B$111,2),"")</f>
        <v>144</v>
      </c>
      <c r="BJ19" s="25" t="str">
        <f aca="false">IF(BJ6&lt;&gt;"",VLOOKUP(BJ6,LineNames!$A$2:$B$111,2),"")</f>
        <v/>
      </c>
      <c r="BK19" s="26" t="str">
        <f aca="false">IF(BK6&lt;&gt;"",VLOOKUP(BK6,LineNames!$A$2:$B$111,2),"")</f>
        <v/>
      </c>
      <c r="BL19" s="26" t="str">
        <f aca="false">IF(BL6&lt;&gt;"",VLOOKUP(BL6,LineNames!$A$2:$B$111,2),"")</f>
        <v/>
      </c>
      <c r="BM19" s="27" t="str">
        <f aca="false">IF(BM6&lt;&gt;"",VLOOKUP(BM6,LineNames!$A$2:$B$111,2),"")</f>
        <v/>
      </c>
      <c r="BN19" s="25" t="str">
        <f aca="false">IF(BN6&lt;&gt;"",VLOOKUP(BN6,LineNames!$A$2:$B$111,2),"")</f>
        <v/>
      </c>
      <c r="BO19" s="26" t="str">
        <f aca="false">IF(BO6&lt;&gt;"",VLOOKUP(BO6,LineNames!$A$2:$B$111,2),"")</f>
        <v/>
      </c>
      <c r="BP19" s="26" t="str">
        <f aca="false">IF(BP6&lt;&gt;"",VLOOKUP(BP6,LineNames!$A$2:$B$111,2),"")</f>
        <v/>
      </c>
      <c r="BQ19" s="27" t="str">
        <f aca="false">IF(BQ6&lt;&gt;"",VLOOKUP(BQ6,LineNames!$A$2:$B$111,2),"")</f>
        <v/>
      </c>
      <c r="BR19" s="25" t="str">
        <f aca="false">IF(BR6&lt;&gt;"",VLOOKUP(BR6,LineNames!$A$2:$B$111,2),"")</f>
        <v/>
      </c>
      <c r="BS19" s="26" t="str">
        <f aca="false">IF(BS6&lt;&gt;"",VLOOKUP(BS6,LineNames!$A$2:$B$111,2),"")</f>
        <v/>
      </c>
      <c r="BT19" s="26" t="str">
        <f aca="false">IF(BT6&lt;&gt;"",VLOOKUP(BT6,LineNames!$A$2:$B$111,2),"")</f>
        <v/>
      </c>
      <c r="BU19" s="27" t="str">
        <f aca="false">IF(BU6&lt;&gt;"",VLOOKUP(BU6,LineNames!$A$2:$B$111,2),"")</f>
        <v/>
      </c>
      <c r="BV19" s="25" t="str">
        <f aca="false">IF(BV6&lt;&gt;"",VLOOKUP(BV6,LineNames!$A$2:$B$111,2),"")</f>
        <v/>
      </c>
      <c r="BW19" s="26" t="str">
        <f aca="false">IF(BW6&lt;&gt;"",VLOOKUP(BW6,LineNames!$A$2:$B$111,2),"")</f>
        <v/>
      </c>
      <c r="BX19" s="26" t="str">
        <f aca="false">IF(BX6&lt;&gt;"",VLOOKUP(BX6,LineNames!$A$2:$B$111,2),"")</f>
        <v/>
      </c>
      <c r="BY19" s="27" t="str">
        <f aca="false">IF(BY6&lt;&gt;"",VLOOKUP(BY6,LineNames!$A$2:$B$111,2),"")</f>
        <v/>
      </c>
      <c r="BZ19" s="25" t="str">
        <f aca="false">IF(BZ6&lt;&gt;"",VLOOKUP(BZ6,LineNames!$A$2:$B$111,2),"")</f>
        <v/>
      </c>
      <c r="CA19" s="26" t="str">
        <f aca="false">IF(CA6&lt;&gt;"",VLOOKUP(CA6,LineNames!$A$2:$B$111,2),"")</f>
        <v/>
      </c>
      <c r="CB19" s="26" t="str">
        <f aca="false">IF(CB6&lt;&gt;"",VLOOKUP(CB6,LineNames!$A$2:$B$111,2),"")</f>
        <v/>
      </c>
      <c r="CC19" s="27" t="str">
        <f aca="false">IF(CC6&lt;&gt;"",VLOOKUP(CC6,LineNames!$A$2:$B$111,2),"")</f>
        <v/>
      </c>
      <c r="CD19" s="25" t="str">
        <f aca="false">IF(CD6&lt;&gt;"",VLOOKUP(CD6,LineNames!$A$2:$B$111,2),"")</f>
        <v/>
      </c>
      <c r="CE19" s="26" t="str">
        <f aca="false">IF(CE6&lt;&gt;"",VLOOKUP(CE6,LineNames!$A$2:$B$111,2),"")</f>
        <v/>
      </c>
      <c r="CF19" s="26" t="str">
        <f aca="false">IF(CF6&lt;&gt;"",VLOOKUP(CF6,LineNames!$A$2:$B$111,2),"")</f>
        <v/>
      </c>
      <c r="CG19" s="27" t="str">
        <f aca="false">IF(CG6&lt;&gt;"",VLOOKUP(CG6,LineNames!$A$2:$B$111,2),"")</f>
        <v/>
      </c>
      <c r="CH19" s="25" t="str">
        <f aca="false">IF(CH6&lt;&gt;"",VLOOKUP(CH6,LineNames!$A$2:$B$111,2),"")</f>
        <v/>
      </c>
      <c r="CI19" s="26" t="str">
        <f aca="false">IF(CI6&lt;&gt;"",VLOOKUP(CI6,LineNames!$A$2:$B$111,2),"")</f>
        <v/>
      </c>
      <c r="CJ19" s="26" t="str">
        <f aca="false">IF(CJ6&lt;&gt;"",VLOOKUP(CJ6,LineNames!$A$2:$B$111,2),"")</f>
        <v/>
      </c>
      <c r="CK19" s="27" t="str">
        <f aca="false">IF(CK6&lt;&gt;"",VLOOKUP(CK6,LineNames!$A$2:$B$111,2),"")</f>
        <v/>
      </c>
      <c r="CL19" s="25" t="str">
        <f aca="false">IF(CL6&lt;&gt;"",VLOOKUP(CL6,LineNames!$A$2:$B$111,2),"")</f>
        <v/>
      </c>
      <c r="CM19" s="26" t="str">
        <f aca="false">IF(CM6&lt;&gt;"",VLOOKUP(CM6,LineNames!$A$2:$B$111,2),"")</f>
        <v/>
      </c>
      <c r="CN19" s="26" t="str">
        <f aca="false">IF(CN6&lt;&gt;"",VLOOKUP(CN6,LineNames!$A$2:$B$111,2),"")</f>
        <v/>
      </c>
      <c r="CO19" s="27" t="str">
        <f aca="false">IF(CO6&lt;&gt;"",VLOOKUP(CO6,LineNames!$A$2:$B$111,2),"")</f>
        <v/>
      </c>
      <c r="CP19" s="25" t="str">
        <f aca="false">IF(CP6&lt;&gt;"",VLOOKUP(CP6,LineNames!$A$2:$B$111,2),"")</f>
        <v/>
      </c>
      <c r="CQ19" s="26" t="str">
        <f aca="false">IF(CQ6&lt;&gt;"",VLOOKUP(CQ6,LineNames!$A$2:$B$111,2),"")</f>
        <v/>
      </c>
      <c r="CR19" s="26" t="str">
        <f aca="false">IF(CR6&lt;&gt;"",VLOOKUP(CR6,LineNames!$A$2:$B$111,2),"")</f>
        <v/>
      </c>
      <c r="CS19" s="27" t="str">
        <f aca="false">IF(CS6&lt;&gt;"",VLOOKUP(CS6,LineNames!$A$2:$B$111,2),"")</f>
        <v/>
      </c>
      <c r="CT19" s="25" t="str">
        <f aca="false">IF(CT6&lt;&gt;"",VLOOKUP(CT6,LineNames!$A$2:$B$111,2),"")</f>
        <v/>
      </c>
      <c r="CU19" s="26" t="str">
        <f aca="false">IF(CU6&lt;&gt;"",VLOOKUP(CU6,LineNames!$A$2:$B$111,2),"")</f>
        <v/>
      </c>
      <c r="CV19" s="26" t="str">
        <f aca="false">IF(CV6&lt;&gt;"",VLOOKUP(CV6,LineNames!$A$2:$B$111,2),"")</f>
        <v/>
      </c>
      <c r="CW19" s="27" t="str">
        <f aca="false">IF(CW6&lt;&gt;"",VLOOKUP(CW6,LineNames!$A$2:$B$111,2),"")</f>
        <v/>
      </c>
      <c r="CX19" s="25" t="str">
        <f aca="false">IF(CX6&lt;&gt;"",VLOOKUP(CX6,LineNames!$A$2:$B$111,2),"")</f>
        <v/>
      </c>
      <c r="CY19" s="26" t="str">
        <f aca="false">IF(CY6&lt;&gt;"",VLOOKUP(CY6,LineNames!$A$2:$B$111,2),"")</f>
        <v/>
      </c>
      <c r="CZ19" s="26" t="str">
        <f aca="false">IF(CZ6&lt;&gt;"",VLOOKUP(CZ6,LineNames!$A$2:$B$111,2),"")</f>
        <v/>
      </c>
      <c r="DA19" s="27" t="str">
        <f aca="false">IF(DA6&lt;&gt;"",VLOOKUP(DA6,LineNames!$A$2:$B$111,2),"")</f>
        <v/>
      </c>
      <c r="DB19" s="25" t="str">
        <f aca="false">IF(DB6&lt;&gt;"",VLOOKUP(DB6,LineNames!$A$2:$B$111,2),"")</f>
        <v/>
      </c>
      <c r="DC19" s="26" t="str">
        <f aca="false">IF(DC6&lt;&gt;"",VLOOKUP(DC6,LineNames!$A$2:$B$111,2),"")</f>
        <v/>
      </c>
      <c r="DD19" s="26" t="str">
        <f aca="false">IF(DD6&lt;&gt;"",VLOOKUP(DD6,LineNames!$A$2:$B$111,2),"")</f>
        <v/>
      </c>
      <c r="DE19" s="27" t="str">
        <f aca="false">IF(DE6&lt;&gt;"",VLOOKUP(DE6,LineNames!$A$2:$B$111,2),"")</f>
        <v/>
      </c>
      <c r="DF19" s="25" t="str">
        <f aca="false">IF(DF6&lt;&gt;"",VLOOKUP(DF6,LineNames!$A$2:$B$111,2),"")</f>
        <v/>
      </c>
      <c r="DG19" s="26" t="str">
        <f aca="false">IF(DG6&lt;&gt;"",VLOOKUP(DG6,LineNames!$A$2:$B$111,2),"")</f>
        <v/>
      </c>
      <c r="DH19" s="26" t="str">
        <f aca="false">IF(DH6&lt;&gt;"",VLOOKUP(DH6,LineNames!$A$2:$B$111,2),"")</f>
        <v/>
      </c>
      <c r="DI19" s="27" t="str">
        <f aca="false">IF(DI6&lt;&gt;"",VLOOKUP(DI6,LineNames!$A$2:$B$111,2),"")</f>
        <v/>
      </c>
      <c r="DJ19" s="25" t="str">
        <f aca="false">IF(DJ6&lt;&gt;"",VLOOKUP(DJ6,LineNames!$A$2:$B$111,2),"")</f>
        <v/>
      </c>
      <c r="DK19" s="26" t="str">
        <f aca="false">IF(DK6&lt;&gt;"",VLOOKUP(DK6,LineNames!$A$2:$B$111,2),"")</f>
        <v/>
      </c>
      <c r="DL19" s="26" t="str">
        <f aca="false">IF(DL6&lt;&gt;"",VLOOKUP(DL6,LineNames!$A$2:$B$111,2),"")</f>
        <v/>
      </c>
      <c r="DM19" s="27" t="str">
        <f aca="false">IF(DM6&lt;&gt;"",VLOOKUP(DM6,LineNames!$A$2:$B$111,2),"")</f>
        <v/>
      </c>
      <c r="DN19" s="25" t="str">
        <f aca="false">IF(DN6&lt;&gt;"",VLOOKUP(DN6,LineNames!$A$2:$B$111,2),"")</f>
        <v/>
      </c>
      <c r="DO19" s="26" t="str">
        <f aca="false">IF(DO6&lt;&gt;"",VLOOKUP(DO6,LineNames!$A$2:$B$111,2),"")</f>
        <v/>
      </c>
      <c r="DP19" s="26" t="str">
        <f aca="false">IF(DP6&lt;&gt;"",VLOOKUP(DP6,LineNames!$A$2:$B$111,2),"")</f>
        <v/>
      </c>
      <c r="DQ19" s="27" t="str">
        <f aca="false">IF(DQ6&lt;&gt;"",VLOOKUP(DQ6,LineNames!$A$2:$B$111,2),"")</f>
        <v/>
      </c>
    </row>
    <row collapsed="false" customFormat="false" customHeight="true" hidden="false" ht="15" outlineLevel="0" r="20">
      <c r="A20" s="21" t="n">
        <v>5</v>
      </c>
      <c r="B20" s="28" t="n">
        <f aca="false">IF(B7&lt;&gt;"",VLOOKUP(B7,LineNames!$A$2:$B$111,2),"")</f>
        <v>63</v>
      </c>
      <c r="C20" s="29" t="str">
        <f aca="false">IF(C7&lt;&gt;"",VLOOKUP(C7,LineNames!$A$2:$B$111,2),"")</f>
        <v>Bd3-1</v>
      </c>
      <c r="D20" s="29" t="n">
        <f aca="false">IF(D7&lt;&gt;"",VLOOKUP(D7,LineNames!$A$2:$B$111,2),"")</f>
        <v>113</v>
      </c>
      <c r="E20" s="30" t="n">
        <f aca="false">IF(E7&lt;&gt;"",VLOOKUP(E7,LineNames!$A$2:$B$111,2),"")</f>
        <v>76</v>
      </c>
      <c r="F20" s="28" t="n">
        <f aca="false">IF(F7&lt;&gt;"",VLOOKUP(F7,LineNames!$A$2:$B$111,2),"")</f>
        <v>100</v>
      </c>
      <c r="G20" s="29" t="n">
        <f aca="false">IF(G7&lt;&gt;"",VLOOKUP(G7,LineNames!$A$2:$B$111,2),"")</f>
        <v>84</v>
      </c>
      <c r="H20" s="29" t="n">
        <f aca="false">IF(H7&lt;&gt;"",VLOOKUP(H7,LineNames!$A$2:$B$111,2),"")</f>
        <v>111</v>
      </c>
      <c r="I20" s="30" t="n">
        <f aca="false">IF(I7&lt;&gt;"",VLOOKUP(I7,LineNames!$A$2:$B$111,2),"")</f>
        <v>156</v>
      </c>
      <c r="J20" s="28" t="n">
        <f aca="false">IF(J7&lt;&gt;"",VLOOKUP(J7,LineNames!$A$2:$B$111,2),"")</f>
        <v>107</v>
      </c>
      <c r="K20" s="29" t="n">
        <f aca="false">IF(K7&lt;&gt;"",VLOOKUP(K7,LineNames!$A$2:$B$111,2),"")</f>
        <v>142</v>
      </c>
      <c r="L20" s="29" t="n">
        <f aca="false">IF(L7&lt;&gt;"",VLOOKUP(L7,LineNames!$A$2:$B$111,2),"")</f>
        <v>45</v>
      </c>
      <c r="M20" s="30" t="n">
        <f aca="false">IF(M7&lt;&gt;"",VLOOKUP(M7,LineNames!$A$2:$B$111,2),"")</f>
        <v>160</v>
      </c>
      <c r="N20" s="28" t="n">
        <f aca="false">IF(N7&lt;&gt;"",VLOOKUP(N7,LineNames!$A$2:$B$111,2),"")</f>
        <v>86</v>
      </c>
      <c r="O20" s="29" t="str">
        <f aca="false">IF(O7&lt;&gt;"",VLOOKUP(O7,LineNames!$A$2:$B$111,2),"")</f>
        <v>Bd3-1</v>
      </c>
      <c r="P20" s="29" t="n">
        <f aca="false">IF(P7&lt;&gt;"",VLOOKUP(P7,LineNames!$A$2:$B$111,2),"")</f>
        <v>83</v>
      </c>
      <c r="Q20" s="30" t="n">
        <f aca="false">IF(Q7&lt;&gt;"",VLOOKUP(Q7,LineNames!$A$2:$B$111,2),"")</f>
        <v>102</v>
      </c>
      <c r="R20" s="28" t="n">
        <f aca="false">IF(R7&lt;&gt;"",VLOOKUP(R7,LineNames!$A$2:$B$111,2),"")</f>
        <v>162</v>
      </c>
      <c r="S20" s="29" t="n">
        <f aca="false">IF(S7&lt;&gt;"",VLOOKUP(S7,LineNames!$A$2:$B$111,2),"")</f>
        <v>96</v>
      </c>
      <c r="T20" s="29" t="n">
        <f aca="false">IF(T7&lt;&gt;"",VLOOKUP(T7,LineNames!$A$2:$B$111,2),"")</f>
        <v>168</v>
      </c>
      <c r="U20" s="30" t="n">
        <f aca="false">IF(U7&lt;&gt;"",VLOOKUP(U7,LineNames!$A$2:$B$111,2),"")</f>
        <v>45</v>
      </c>
      <c r="V20" s="28" t="n">
        <f aca="false">IF(V7&lt;&gt;"",VLOOKUP(V7,LineNames!$A$2:$B$111,2),"")</f>
        <v>26</v>
      </c>
      <c r="W20" s="29" t="n">
        <f aca="false">IF(W7&lt;&gt;"",VLOOKUP(W7,LineNames!$A$2:$B$111,2),"")</f>
        <v>174</v>
      </c>
      <c r="X20" s="29" t="n">
        <f aca="false">IF(X7&lt;&gt;"",VLOOKUP(X7,LineNames!$A$2:$B$111,2),"")</f>
        <v>142</v>
      </c>
      <c r="Y20" s="30" t="n">
        <f aca="false">IF(Y7&lt;&gt;"",VLOOKUP(Y7,LineNames!$A$2:$B$111,2),"")</f>
        <v>54</v>
      </c>
      <c r="Z20" s="28" t="n">
        <f aca="false">IF(Z7&lt;&gt;"",VLOOKUP(Z7,LineNames!$A$2:$B$111,2),"")</f>
        <v>74</v>
      </c>
      <c r="AA20" s="29" t="n">
        <f aca="false">IF(AA7&lt;&gt;"",VLOOKUP(AA7,LineNames!$A$2:$B$111,2),"")</f>
        <v>149</v>
      </c>
      <c r="AB20" s="29" t="n">
        <f aca="false">IF(AB7&lt;&gt;"",VLOOKUP(AB7,LineNames!$A$2:$B$111,2),"")</f>
        <v>172</v>
      </c>
      <c r="AC20" s="30" t="n">
        <f aca="false">IF(AC7&lt;&gt;"",VLOOKUP(AC7,LineNames!$A$2:$B$111,2),"")</f>
        <v>66</v>
      </c>
      <c r="AD20" s="28" t="n">
        <f aca="false">IF(AD7&lt;&gt;"",VLOOKUP(AD7,LineNames!$A$2:$B$111,2),"")</f>
        <v>17</v>
      </c>
      <c r="AE20" s="29" t="n">
        <f aca="false">IF(AE7&lt;&gt;"",VLOOKUP(AE7,LineNames!$A$2:$B$111,2),"")</f>
        <v>95</v>
      </c>
      <c r="AF20" s="29" t="n">
        <f aca="false">IF(AF7&lt;&gt;"",VLOOKUP(AF7,LineNames!$A$2:$B$111,2),"")</f>
        <v>77</v>
      </c>
      <c r="AG20" s="30" t="n">
        <f aca="false">IF(AG7&lt;&gt;"",VLOOKUP(AG7,LineNames!$A$2:$B$111,2),"")</f>
        <v>160</v>
      </c>
      <c r="AH20" s="28" t="n">
        <f aca="false">IF(AH7&lt;&gt;"",VLOOKUP(AH7,LineNames!$A$2:$B$111,2),"")</f>
        <v>86</v>
      </c>
      <c r="AI20" s="29" t="str">
        <f aca="false">IF(AI7&lt;&gt;"",VLOOKUP(AI7,LineNames!$A$2:$B$111,2),"")</f>
        <v>Bd3-1</v>
      </c>
      <c r="AJ20" s="29" t="n">
        <f aca="false">IF(AJ7&lt;&gt;"",VLOOKUP(AJ7,LineNames!$A$2:$B$111,2),"")</f>
        <v>103</v>
      </c>
      <c r="AK20" s="30" t="n">
        <f aca="false">IF(AK7&lt;&gt;"",VLOOKUP(AK7,LineNames!$A$2:$B$111,2),"")</f>
        <v>109</v>
      </c>
      <c r="AL20" s="28" t="n">
        <f aca="false">IF(AL7&lt;&gt;"",VLOOKUP(AL7,LineNames!$A$2:$B$111,2),"")</f>
        <v>159</v>
      </c>
      <c r="AM20" s="29" t="n">
        <f aca="false">IF(AM7&lt;&gt;"",VLOOKUP(AM7,LineNames!$A$2:$B$111,2),"")</f>
        <v>152</v>
      </c>
      <c r="AN20" s="29" t="n">
        <f aca="false">IF(AN7&lt;&gt;"",VLOOKUP(AN7,LineNames!$A$2:$B$111,2),"")</f>
        <v>123</v>
      </c>
      <c r="AO20" s="30" t="n">
        <f aca="false">IF(AO7&lt;&gt;"",VLOOKUP(AO7,LineNames!$A$2:$B$111,2),"")</f>
        <v>86</v>
      </c>
      <c r="AP20" s="28" t="n">
        <f aca="false">IF(AP7&lt;&gt;"",VLOOKUP(AP7,LineNames!$A$2:$B$111,2),"")</f>
        <v>91</v>
      </c>
      <c r="AQ20" s="29" t="n">
        <f aca="false">IF(AQ7&lt;&gt;"",VLOOKUP(AQ7,LineNames!$A$2:$B$111,2),"")</f>
        <v>117</v>
      </c>
      <c r="AR20" s="29" t="n">
        <f aca="false">IF(AR7&lt;&gt;"",VLOOKUP(AR7,LineNames!$A$2:$B$111,2),"")</f>
        <v>71</v>
      </c>
      <c r="AS20" s="30" t="n">
        <f aca="false">IF(AS7&lt;&gt;"",VLOOKUP(AS7,LineNames!$A$2:$B$111,2),"")</f>
        <v>17</v>
      </c>
      <c r="AT20" s="28" t="n">
        <f aca="false">IF(AT7&lt;&gt;"",VLOOKUP(AT7,LineNames!$A$2:$B$111,2),"")</f>
        <v>89</v>
      </c>
      <c r="AU20" s="29" t="n">
        <f aca="false">IF(AU7&lt;&gt;"",VLOOKUP(AU7,LineNames!$A$2:$B$111,2),"")</f>
        <v>158</v>
      </c>
      <c r="AV20" s="29" t="str">
        <f aca="false">IF(AV7&lt;&gt;"",VLOOKUP(AV7,LineNames!$A$2:$B$111,2),"")</f>
        <v>Bd21</v>
      </c>
      <c r="AW20" s="30" t="n">
        <f aca="false">IF(AW7&lt;&gt;"",VLOOKUP(AW7,LineNames!$A$2:$B$111,2),"")</f>
        <v>111</v>
      </c>
      <c r="AX20" s="28" t="n">
        <f aca="false">IF(AX7&lt;&gt;"",VLOOKUP(AX7,LineNames!$A$2:$B$111,2),"")</f>
        <v>98</v>
      </c>
      <c r="AY20" s="29" t="n">
        <f aca="false">IF(AY7&lt;&gt;"",VLOOKUP(AY7,LineNames!$A$2:$B$111,2),"")</f>
        <v>163</v>
      </c>
      <c r="AZ20" s="29" t="n">
        <f aca="false">IF(AZ7&lt;&gt;"",VLOOKUP(AZ7,LineNames!$A$2:$B$111,2),"")</f>
        <v>115</v>
      </c>
      <c r="BA20" s="30" t="str">
        <f aca="false">IF(BA7&lt;&gt;"",VLOOKUP(BA7,LineNames!$A$2:$B$111,2),"")</f>
        <v>Bd3-1</v>
      </c>
      <c r="BB20" s="28" t="n">
        <f aca="false">IF(BB7&lt;&gt;"",VLOOKUP(BB7,LineNames!$A$2:$B$111,2),"")</f>
        <v>154</v>
      </c>
      <c r="BC20" s="29" t="n">
        <f aca="false">IF(BC7&lt;&gt;"",VLOOKUP(BC7,LineNames!$A$2:$B$111,2),"")</f>
        <v>176</v>
      </c>
      <c r="BD20" s="29" t="n">
        <f aca="false">IF(BD7&lt;&gt;"",VLOOKUP(BD7,LineNames!$A$2:$B$111,2),"")</f>
        <v>107</v>
      </c>
      <c r="BE20" s="30" t="n">
        <f aca="false">IF(BE7&lt;&gt;"",VLOOKUP(BE7,LineNames!$A$2:$B$111,2),"")</f>
        <v>149</v>
      </c>
      <c r="BF20" s="28" t="n">
        <f aca="false">IF(BF7&lt;&gt;"",VLOOKUP(BF7,LineNames!$A$2:$B$111,2),"")</f>
        <v>146</v>
      </c>
      <c r="BG20" s="29" t="n">
        <f aca="false">IF(BG7&lt;&gt;"",VLOOKUP(BG7,LineNames!$A$2:$B$111,2),"")</f>
        <v>45</v>
      </c>
      <c r="BH20" s="29" t="n">
        <f aca="false">IF(BH7&lt;&gt;"",VLOOKUP(BH7,LineNames!$A$2:$B$111,2),"")</f>
        <v>74</v>
      </c>
      <c r="BI20" s="30" t="n">
        <f aca="false">IF(BI7&lt;&gt;"",VLOOKUP(BI7,LineNames!$A$2:$B$111,2),"")</f>
        <v>29</v>
      </c>
      <c r="BJ20" s="28" t="str">
        <f aca="false">IF(BJ7&lt;&gt;"",VLOOKUP(BJ7,LineNames!$A$2:$B$111,2),"")</f>
        <v/>
      </c>
      <c r="BK20" s="29" t="str">
        <f aca="false">IF(BK7&lt;&gt;"",VLOOKUP(BK7,LineNames!$A$2:$B$111,2),"")</f>
        <v/>
      </c>
      <c r="BL20" s="29" t="str">
        <f aca="false">IF(BL7&lt;&gt;"",VLOOKUP(BL7,LineNames!$A$2:$B$111,2),"")</f>
        <v/>
      </c>
      <c r="BM20" s="30" t="str">
        <f aca="false">IF(BM7&lt;&gt;"",VLOOKUP(BM7,LineNames!$A$2:$B$111,2),"")</f>
        <v/>
      </c>
      <c r="BN20" s="28" t="str">
        <f aca="false">IF(BN7&lt;&gt;"",VLOOKUP(BN7,LineNames!$A$2:$B$111,2),"")</f>
        <v/>
      </c>
      <c r="BO20" s="29" t="str">
        <f aca="false">IF(BO7&lt;&gt;"",VLOOKUP(BO7,LineNames!$A$2:$B$111,2),"")</f>
        <v/>
      </c>
      <c r="BP20" s="29" t="str">
        <f aca="false">IF(BP7&lt;&gt;"",VLOOKUP(BP7,LineNames!$A$2:$B$111,2),"")</f>
        <v/>
      </c>
      <c r="BQ20" s="30" t="str">
        <f aca="false">IF(BQ7&lt;&gt;"",VLOOKUP(BQ7,LineNames!$A$2:$B$111,2),"")</f>
        <v/>
      </c>
      <c r="BR20" s="28" t="str">
        <f aca="false">IF(BR7&lt;&gt;"",VLOOKUP(BR7,LineNames!$A$2:$B$111,2),"")</f>
        <v/>
      </c>
      <c r="BS20" s="29" t="str">
        <f aca="false">IF(BS7&lt;&gt;"",VLOOKUP(BS7,LineNames!$A$2:$B$111,2),"")</f>
        <v/>
      </c>
      <c r="BT20" s="29" t="str">
        <f aca="false">IF(BT7&lt;&gt;"",VLOOKUP(BT7,LineNames!$A$2:$B$111,2),"")</f>
        <v/>
      </c>
      <c r="BU20" s="30" t="str">
        <f aca="false">IF(BU7&lt;&gt;"",VLOOKUP(BU7,LineNames!$A$2:$B$111,2),"")</f>
        <v/>
      </c>
      <c r="BV20" s="28" t="str">
        <f aca="false">IF(BV7&lt;&gt;"",VLOOKUP(BV7,LineNames!$A$2:$B$111,2),"")</f>
        <v/>
      </c>
      <c r="BW20" s="29" t="str">
        <f aca="false">IF(BW7&lt;&gt;"",VLOOKUP(BW7,LineNames!$A$2:$B$111,2),"")</f>
        <v/>
      </c>
      <c r="BX20" s="29" t="str">
        <f aca="false">IF(BX7&lt;&gt;"",VLOOKUP(BX7,LineNames!$A$2:$B$111,2),"")</f>
        <v/>
      </c>
      <c r="BY20" s="30" t="str">
        <f aca="false">IF(BY7&lt;&gt;"",VLOOKUP(BY7,LineNames!$A$2:$B$111,2),"")</f>
        <v/>
      </c>
      <c r="BZ20" s="28" t="str">
        <f aca="false">IF(BZ7&lt;&gt;"",VLOOKUP(BZ7,LineNames!$A$2:$B$111,2),"")</f>
        <v/>
      </c>
      <c r="CA20" s="29" t="str">
        <f aca="false">IF(CA7&lt;&gt;"",VLOOKUP(CA7,LineNames!$A$2:$B$111,2),"")</f>
        <v/>
      </c>
      <c r="CB20" s="29" t="str">
        <f aca="false">IF(CB7&lt;&gt;"",VLOOKUP(CB7,LineNames!$A$2:$B$111,2),"")</f>
        <v/>
      </c>
      <c r="CC20" s="30" t="str">
        <f aca="false">IF(CC7&lt;&gt;"",VLOOKUP(CC7,LineNames!$A$2:$B$111,2),"")</f>
        <v/>
      </c>
      <c r="CD20" s="28" t="str">
        <f aca="false">IF(CD7&lt;&gt;"",VLOOKUP(CD7,LineNames!$A$2:$B$111,2),"")</f>
        <v/>
      </c>
      <c r="CE20" s="29" t="str">
        <f aca="false">IF(CE7&lt;&gt;"",VLOOKUP(CE7,LineNames!$A$2:$B$111,2),"")</f>
        <v/>
      </c>
      <c r="CF20" s="29" t="str">
        <f aca="false">IF(CF7&lt;&gt;"",VLOOKUP(CF7,LineNames!$A$2:$B$111,2),"")</f>
        <v/>
      </c>
      <c r="CG20" s="30" t="str">
        <f aca="false">IF(CG7&lt;&gt;"",VLOOKUP(CG7,LineNames!$A$2:$B$111,2),"")</f>
        <v/>
      </c>
      <c r="CH20" s="28" t="str">
        <f aca="false">IF(CH7&lt;&gt;"",VLOOKUP(CH7,LineNames!$A$2:$B$111,2),"")</f>
        <v/>
      </c>
      <c r="CI20" s="29" t="str">
        <f aca="false">IF(CI7&lt;&gt;"",VLOOKUP(CI7,LineNames!$A$2:$B$111,2),"")</f>
        <v/>
      </c>
      <c r="CJ20" s="29" t="str">
        <f aca="false">IF(CJ7&lt;&gt;"",VLOOKUP(CJ7,LineNames!$A$2:$B$111,2),"")</f>
        <v/>
      </c>
      <c r="CK20" s="30" t="str">
        <f aca="false">IF(CK7&lt;&gt;"",VLOOKUP(CK7,LineNames!$A$2:$B$111,2),"")</f>
        <v/>
      </c>
      <c r="CL20" s="28" t="str">
        <f aca="false">IF(CL7&lt;&gt;"",VLOOKUP(CL7,LineNames!$A$2:$B$111,2),"")</f>
        <v/>
      </c>
      <c r="CM20" s="29" t="str">
        <f aca="false">IF(CM7&lt;&gt;"",VLOOKUP(CM7,LineNames!$A$2:$B$111,2),"")</f>
        <v/>
      </c>
      <c r="CN20" s="29" t="str">
        <f aca="false">IF(CN7&lt;&gt;"",VLOOKUP(CN7,LineNames!$A$2:$B$111,2),"")</f>
        <v/>
      </c>
      <c r="CO20" s="30" t="str">
        <f aca="false">IF(CO7&lt;&gt;"",VLOOKUP(CO7,LineNames!$A$2:$B$111,2),"")</f>
        <v/>
      </c>
      <c r="CP20" s="28" t="str">
        <f aca="false">IF(CP7&lt;&gt;"",VLOOKUP(CP7,LineNames!$A$2:$B$111,2),"")</f>
        <v/>
      </c>
      <c r="CQ20" s="29" t="str">
        <f aca="false">IF(CQ7&lt;&gt;"",VLOOKUP(CQ7,LineNames!$A$2:$B$111,2),"")</f>
        <v/>
      </c>
      <c r="CR20" s="29" t="str">
        <f aca="false">IF(CR7&lt;&gt;"",VLOOKUP(CR7,LineNames!$A$2:$B$111,2),"")</f>
        <v/>
      </c>
      <c r="CS20" s="30" t="str">
        <f aca="false">IF(CS7&lt;&gt;"",VLOOKUP(CS7,LineNames!$A$2:$B$111,2),"")</f>
        <v/>
      </c>
      <c r="CT20" s="28" t="str">
        <f aca="false">IF(CT7&lt;&gt;"",VLOOKUP(CT7,LineNames!$A$2:$B$111,2),"")</f>
        <v/>
      </c>
      <c r="CU20" s="29" t="str">
        <f aca="false">IF(CU7&lt;&gt;"",VLOOKUP(CU7,LineNames!$A$2:$B$111,2),"")</f>
        <v/>
      </c>
      <c r="CV20" s="29" t="str">
        <f aca="false">IF(CV7&lt;&gt;"",VLOOKUP(CV7,LineNames!$A$2:$B$111,2),"")</f>
        <v/>
      </c>
      <c r="CW20" s="30" t="str">
        <f aca="false">IF(CW7&lt;&gt;"",VLOOKUP(CW7,LineNames!$A$2:$B$111,2),"")</f>
        <v/>
      </c>
      <c r="CX20" s="28" t="str">
        <f aca="false">IF(CX7&lt;&gt;"",VLOOKUP(CX7,LineNames!$A$2:$B$111,2),"")</f>
        <v/>
      </c>
      <c r="CY20" s="29" t="str">
        <f aca="false">IF(CY7&lt;&gt;"",VLOOKUP(CY7,LineNames!$A$2:$B$111,2),"")</f>
        <v/>
      </c>
      <c r="CZ20" s="29" t="str">
        <f aca="false">IF(CZ7&lt;&gt;"",VLOOKUP(CZ7,LineNames!$A$2:$B$111,2),"")</f>
        <v/>
      </c>
      <c r="DA20" s="30" t="str">
        <f aca="false">IF(DA7&lt;&gt;"",VLOOKUP(DA7,LineNames!$A$2:$B$111,2),"")</f>
        <v/>
      </c>
      <c r="DB20" s="28" t="str">
        <f aca="false">IF(DB7&lt;&gt;"",VLOOKUP(DB7,LineNames!$A$2:$B$111,2),"")</f>
        <v/>
      </c>
      <c r="DC20" s="29" t="str">
        <f aca="false">IF(DC7&lt;&gt;"",VLOOKUP(DC7,LineNames!$A$2:$B$111,2),"")</f>
        <v/>
      </c>
      <c r="DD20" s="29" t="str">
        <f aca="false">IF(DD7&lt;&gt;"",VLOOKUP(DD7,LineNames!$A$2:$B$111,2),"")</f>
        <v/>
      </c>
      <c r="DE20" s="30" t="str">
        <f aca="false">IF(DE7&lt;&gt;"",VLOOKUP(DE7,LineNames!$A$2:$B$111,2),"")</f>
        <v/>
      </c>
      <c r="DF20" s="28" t="str">
        <f aca="false">IF(DF7&lt;&gt;"",VLOOKUP(DF7,LineNames!$A$2:$B$111,2),"")</f>
        <v/>
      </c>
      <c r="DG20" s="29" t="str">
        <f aca="false">IF(DG7&lt;&gt;"",VLOOKUP(DG7,LineNames!$A$2:$B$111,2),"")</f>
        <v/>
      </c>
      <c r="DH20" s="29" t="str">
        <f aca="false">IF(DH7&lt;&gt;"",VLOOKUP(DH7,LineNames!$A$2:$B$111,2),"")</f>
        <v/>
      </c>
      <c r="DI20" s="30" t="str">
        <f aca="false">IF(DI7&lt;&gt;"",VLOOKUP(DI7,LineNames!$A$2:$B$111,2),"")</f>
        <v/>
      </c>
      <c r="DJ20" s="28" t="str">
        <f aca="false">IF(DJ7&lt;&gt;"",VLOOKUP(DJ7,LineNames!$A$2:$B$111,2),"")</f>
        <v/>
      </c>
      <c r="DK20" s="29" t="str">
        <f aca="false">IF(DK7&lt;&gt;"",VLOOKUP(DK7,LineNames!$A$2:$B$111,2),"")</f>
        <v/>
      </c>
      <c r="DL20" s="29" t="str">
        <f aca="false">IF(DL7&lt;&gt;"",VLOOKUP(DL7,LineNames!$A$2:$B$111,2),"")</f>
        <v/>
      </c>
      <c r="DM20" s="30" t="str">
        <f aca="false">IF(DM7&lt;&gt;"",VLOOKUP(DM7,LineNames!$A$2:$B$111,2),"")</f>
        <v/>
      </c>
      <c r="DN20" s="28" t="str">
        <f aca="false">IF(DN7&lt;&gt;"",VLOOKUP(DN7,LineNames!$A$2:$B$111,2),"")</f>
        <v/>
      </c>
      <c r="DO20" s="29" t="str">
        <f aca="false">IF(DO7&lt;&gt;"",VLOOKUP(DO7,LineNames!$A$2:$B$111,2),"")</f>
        <v/>
      </c>
      <c r="DP20" s="29" t="str">
        <f aca="false">IF(DP7&lt;&gt;"",VLOOKUP(DP7,LineNames!$A$2:$B$111,2),"")</f>
        <v/>
      </c>
      <c r="DQ20" s="30" t="str">
        <f aca="false">IF(DQ7&lt;&gt;"",VLOOKUP(DQ7,LineNames!$A$2:$B$111,2),"")</f>
        <v/>
      </c>
    </row>
    <row collapsed="false" customFormat="false" customHeight="true" hidden="false" ht="15" outlineLevel="0" r="21">
      <c r="A21" s="21" t="n">
        <v>6</v>
      </c>
      <c r="B21" s="22" t="n">
        <f aca="false">IF(B8&lt;&gt;"",VLOOKUP(B8,LineNames!$A$2:$B$111,2),"")</f>
        <v>99</v>
      </c>
      <c r="C21" s="23" t="n">
        <f aca="false">IF(C8&lt;&gt;"",VLOOKUP(C8,LineNames!$A$2:$B$111,2),"")</f>
        <v>164</v>
      </c>
      <c r="D21" s="23" t="n">
        <f aca="false">IF(D8&lt;&gt;"",VLOOKUP(D8,LineNames!$A$2:$B$111,2),"")</f>
        <v>169</v>
      </c>
      <c r="E21" s="24" t="n">
        <f aca="false">IF(E8&lt;&gt;"",VLOOKUP(E8,LineNames!$A$2:$B$111,2),"")</f>
        <v>166</v>
      </c>
      <c r="F21" s="22" t="n">
        <f aca="false">IF(F8&lt;&gt;"",VLOOKUP(F8,LineNames!$A$2:$B$111,2),"")</f>
        <v>4</v>
      </c>
      <c r="G21" s="23" t="n">
        <f aca="false">IF(G8&lt;&gt;"",VLOOKUP(G8,LineNames!$A$2:$B$111,2),"")</f>
        <v>137</v>
      </c>
      <c r="H21" s="23" t="n">
        <f aca="false">IF(H8&lt;&gt;"",VLOOKUP(H8,LineNames!$A$2:$B$111,2),"")</f>
        <v>176</v>
      </c>
      <c r="I21" s="24" t="n">
        <f aca="false">IF(I8&lt;&gt;"",VLOOKUP(I8,LineNames!$A$2:$B$111,2),"")</f>
        <v>124</v>
      </c>
      <c r="J21" s="22" t="n">
        <f aca="false">IF(J8&lt;&gt;"",VLOOKUP(J8,LineNames!$A$2:$B$111,2),"")</f>
        <v>90</v>
      </c>
      <c r="K21" s="23" t="n">
        <f aca="false">IF(K8&lt;&gt;"",VLOOKUP(K8,LineNames!$A$2:$B$111,2),"")</f>
        <v>183</v>
      </c>
      <c r="L21" s="23" t="n">
        <f aca="false">IF(L8&lt;&gt;"",VLOOKUP(L8,LineNames!$A$2:$B$111,2),"")</f>
        <v>86</v>
      </c>
      <c r="M21" s="24" t="n">
        <f aca="false">IF(M8&lt;&gt;"",VLOOKUP(M8,LineNames!$A$2:$B$111,2),"")</f>
        <v>146</v>
      </c>
      <c r="N21" s="22" t="n">
        <f aca="false">IF(N8&lt;&gt;"",VLOOKUP(N8,LineNames!$A$2:$B$111,2),"")</f>
        <v>78</v>
      </c>
      <c r="O21" s="23" t="n">
        <f aca="false">IF(O8&lt;&gt;"",VLOOKUP(O8,LineNames!$A$2:$B$111,2),"")</f>
        <v>88</v>
      </c>
      <c r="P21" s="23" t="n">
        <f aca="false">IF(P8&lt;&gt;"",VLOOKUP(P8,LineNames!$A$2:$B$111,2),"")</f>
        <v>166</v>
      </c>
      <c r="Q21" s="24" t="n">
        <f aca="false">IF(Q8&lt;&gt;"",VLOOKUP(Q8,LineNames!$A$2:$B$111,2),"")</f>
        <v>98</v>
      </c>
      <c r="R21" s="22" t="n">
        <f aca="false">IF(R8&lt;&gt;"",VLOOKUP(R8,LineNames!$A$2:$B$111,2),"")</f>
        <v>17</v>
      </c>
      <c r="S21" s="23" t="n">
        <f aca="false">IF(S8&lt;&gt;"",VLOOKUP(S8,LineNames!$A$2:$B$111,2),"")</f>
        <v>171</v>
      </c>
      <c r="T21" s="23" t="n">
        <f aca="false">IF(T8&lt;&gt;"",VLOOKUP(T8,LineNames!$A$2:$B$111,2),"")</f>
        <v>29</v>
      </c>
      <c r="U21" s="24" t="str">
        <f aca="false">IF(U8&lt;&gt;"",VLOOKUP(U8,LineNames!$A$2:$B$111,2),"")</f>
        <v>Bd3-1</v>
      </c>
      <c r="V21" s="22" t="n">
        <f aca="false">IF(V8&lt;&gt;"",VLOOKUP(V8,LineNames!$A$2:$B$111,2),"")</f>
        <v>42</v>
      </c>
      <c r="W21" s="23" t="n">
        <f aca="false">IF(W8&lt;&gt;"",VLOOKUP(W8,LineNames!$A$2:$B$111,2),"")</f>
        <v>92</v>
      </c>
      <c r="X21" s="23" t="n">
        <f aca="false">IF(X8&lt;&gt;"",VLOOKUP(X8,LineNames!$A$2:$B$111,2),"")</f>
        <v>140</v>
      </c>
      <c r="Y21" s="24" t="n">
        <f aca="false">IF(Y8&lt;&gt;"",VLOOKUP(Y8,LineNames!$A$2:$B$111,2),"")</f>
        <v>101</v>
      </c>
      <c r="Z21" s="22" t="n">
        <f aca="false">IF(Z8&lt;&gt;"",VLOOKUP(Z8,LineNames!$A$2:$B$111,2),"")</f>
        <v>100</v>
      </c>
      <c r="AA21" s="23" t="n">
        <f aca="false">IF(AA8&lt;&gt;"",VLOOKUP(AA8,LineNames!$A$2:$B$111,2),"")</f>
        <v>162</v>
      </c>
      <c r="AB21" s="23" t="n">
        <f aca="false">IF(AB8&lt;&gt;"",VLOOKUP(AB8,LineNames!$A$2:$B$111,2),"")</f>
        <v>31</v>
      </c>
      <c r="AC21" s="24" t="n">
        <f aca="false">IF(AC8&lt;&gt;"",VLOOKUP(AC8,LineNames!$A$2:$B$111,2),"")</f>
        <v>153</v>
      </c>
      <c r="AD21" s="22" t="n">
        <f aca="false">IF(AD8&lt;&gt;"",VLOOKUP(AD8,LineNames!$A$2:$B$111,2),"")</f>
        <v>101</v>
      </c>
      <c r="AE21" s="23" t="n">
        <f aca="false">IF(AE8&lt;&gt;"",VLOOKUP(AE8,LineNames!$A$2:$B$111,2),"")</f>
        <v>114</v>
      </c>
      <c r="AF21" s="23" t="n">
        <f aca="false">IF(AF8&lt;&gt;"",VLOOKUP(AF8,LineNames!$A$2:$B$111,2),"")</f>
        <v>94</v>
      </c>
      <c r="AG21" s="24" t="str">
        <f aca="false">IF(AG8&lt;&gt;"",VLOOKUP(AG8,LineNames!$A$2:$B$111,2),"")</f>
        <v>Bd21</v>
      </c>
      <c r="AH21" s="22" t="n">
        <f aca="false">IF(AH8&lt;&gt;"",VLOOKUP(AH8,LineNames!$A$2:$B$111,2),"")</f>
        <v>91</v>
      </c>
      <c r="AI21" s="23" t="n">
        <f aca="false">IF(AI8&lt;&gt;"",VLOOKUP(AI8,LineNames!$A$2:$B$111,2),"")</f>
        <v>115</v>
      </c>
      <c r="AJ21" s="23" t="n">
        <f aca="false">IF(AJ8&lt;&gt;"",VLOOKUP(AJ8,LineNames!$A$2:$B$111,2),"")</f>
        <v>71</v>
      </c>
      <c r="AK21" s="24" t="n">
        <f aca="false">IF(AK8&lt;&gt;"",VLOOKUP(AK8,LineNames!$A$2:$B$111,2),"")</f>
        <v>118</v>
      </c>
      <c r="AL21" s="22" t="n">
        <f aca="false">IF(AL8&lt;&gt;"",VLOOKUP(AL8,LineNames!$A$2:$B$111,2),"")</f>
        <v>144</v>
      </c>
      <c r="AM21" s="23" t="n">
        <f aca="false">IF(AM8&lt;&gt;"",VLOOKUP(AM8,LineNames!$A$2:$B$111,2),"")</f>
        <v>161</v>
      </c>
      <c r="AN21" s="23" t="n">
        <f aca="false">IF(AN8&lt;&gt;"",VLOOKUP(AN8,LineNames!$A$2:$B$111,2),"")</f>
        <v>149</v>
      </c>
      <c r="AO21" s="24" t="n">
        <f aca="false">IF(AO8&lt;&gt;"",VLOOKUP(AO8,LineNames!$A$2:$B$111,2),"")</f>
        <v>147</v>
      </c>
      <c r="AP21" s="22" t="n">
        <f aca="false">IF(AP8&lt;&gt;"",VLOOKUP(AP8,LineNames!$A$2:$B$111,2),"")</f>
        <v>172</v>
      </c>
      <c r="AQ21" s="23" t="n">
        <f aca="false">IF(AQ8&lt;&gt;"",VLOOKUP(AQ8,LineNames!$A$2:$B$111,2),"")</f>
        <v>130</v>
      </c>
      <c r="AR21" s="23" t="n">
        <f aca="false">IF(AR8&lt;&gt;"",VLOOKUP(AR8,LineNames!$A$2:$B$111,2),"")</f>
        <v>142</v>
      </c>
      <c r="AS21" s="24" t="n">
        <f aca="false">IF(AS8&lt;&gt;"",VLOOKUP(AS8,LineNames!$A$2:$B$111,2),"")</f>
        <v>103</v>
      </c>
      <c r="AT21" s="22" t="n">
        <f aca="false">IF(AT8&lt;&gt;"",VLOOKUP(AT8,LineNames!$A$2:$B$111,2),"")</f>
        <v>138</v>
      </c>
      <c r="AU21" s="23" t="n">
        <f aca="false">IF(AU8&lt;&gt;"",VLOOKUP(AU8,LineNames!$A$2:$B$111,2),"")</f>
        <v>104</v>
      </c>
      <c r="AV21" s="23" t="n">
        <f aca="false">IF(AV8&lt;&gt;"",VLOOKUP(AV8,LineNames!$A$2:$B$111,2),"")</f>
        <v>127</v>
      </c>
      <c r="AW21" s="24" t="n">
        <f aca="false">IF(AW8&lt;&gt;"",VLOOKUP(AW8,LineNames!$A$2:$B$111,2),"")</f>
        <v>66</v>
      </c>
      <c r="AX21" s="22" t="str">
        <f aca="false">IF(AX8&lt;&gt;"",VLOOKUP(AX8,LineNames!$A$2:$B$111,2),"")</f>
        <v>Bd21</v>
      </c>
      <c r="AY21" s="23" t="str">
        <f aca="false">IF(AY8&lt;&gt;"",VLOOKUP(AY8,LineNames!$A$2:$B$111,2),"")</f>
        <v>Bd3-1</v>
      </c>
      <c r="AZ21" s="23" t="n">
        <f aca="false">IF(AZ8&lt;&gt;"",VLOOKUP(AZ8,LineNames!$A$2:$B$111,2),"")</f>
        <v>127</v>
      </c>
      <c r="BA21" s="24" t="n">
        <f aca="false">IF(BA8&lt;&gt;"",VLOOKUP(BA8,LineNames!$A$2:$B$111,2),"")</f>
        <v>100</v>
      </c>
      <c r="BB21" s="22" t="n">
        <f aca="false">IF(BB8&lt;&gt;"",VLOOKUP(BB8,LineNames!$A$2:$B$111,2),"")</f>
        <v>158</v>
      </c>
      <c r="BC21" s="23" t="n">
        <f aca="false">IF(BC8&lt;&gt;"",VLOOKUP(BC8,LineNames!$A$2:$B$111,2),"")</f>
        <v>8</v>
      </c>
      <c r="BD21" s="23" t="n">
        <f aca="false">IF(BD8&lt;&gt;"",VLOOKUP(BD8,LineNames!$A$2:$B$111,2),"")</f>
        <v>113</v>
      </c>
      <c r="BE21" s="24" t="n">
        <f aca="false">IF(BE8&lt;&gt;"",VLOOKUP(BE8,LineNames!$A$2:$B$111,2),"")</f>
        <v>90</v>
      </c>
      <c r="BF21" s="22" t="n">
        <f aca="false">IF(BF8&lt;&gt;"",VLOOKUP(BF8,LineNames!$A$2:$B$111,2),"")</f>
        <v>26</v>
      </c>
      <c r="BG21" s="23" t="n">
        <f aca="false">IF(BG8&lt;&gt;"",VLOOKUP(BG8,LineNames!$A$2:$B$111,2),"")</f>
        <v>35</v>
      </c>
      <c r="BH21" s="23" t="n">
        <f aca="false">IF(BH8&lt;&gt;"",VLOOKUP(BH8,LineNames!$A$2:$B$111,2),"")</f>
        <v>103</v>
      </c>
      <c r="BI21" s="24" t="n">
        <f aca="false">IF(BI8&lt;&gt;"",VLOOKUP(BI8,LineNames!$A$2:$B$111,2),"")</f>
        <v>83</v>
      </c>
      <c r="BJ21" s="22" t="str">
        <f aca="false">IF(BJ8&lt;&gt;"",VLOOKUP(BJ8,LineNames!$A$2:$B$111,2),"")</f>
        <v/>
      </c>
      <c r="BK21" s="23" t="str">
        <f aca="false">IF(BK8&lt;&gt;"",VLOOKUP(BK8,LineNames!$A$2:$B$111,2),"")</f>
        <v/>
      </c>
      <c r="BL21" s="23" t="str">
        <f aca="false">IF(BL8&lt;&gt;"",VLOOKUP(BL8,LineNames!$A$2:$B$111,2),"")</f>
        <v/>
      </c>
      <c r="BM21" s="24" t="str">
        <f aca="false">IF(BM8&lt;&gt;"",VLOOKUP(BM8,LineNames!$A$2:$B$111,2),"")</f>
        <v/>
      </c>
      <c r="BN21" s="22" t="str">
        <f aca="false">IF(BN8&lt;&gt;"",VLOOKUP(BN8,LineNames!$A$2:$B$111,2),"")</f>
        <v/>
      </c>
      <c r="BO21" s="23" t="str">
        <f aca="false">IF(BO8&lt;&gt;"",VLOOKUP(BO8,LineNames!$A$2:$B$111,2),"")</f>
        <v/>
      </c>
      <c r="BP21" s="23" t="str">
        <f aca="false">IF(BP8&lt;&gt;"",VLOOKUP(BP8,LineNames!$A$2:$B$111,2),"")</f>
        <v/>
      </c>
      <c r="BQ21" s="24" t="str">
        <f aca="false">IF(BQ8&lt;&gt;"",VLOOKUP(BQ8,LineNames!$A$2:$B$111,2),"")</f>
        <v/>
      </c>
      <c r="BR21" s="22" t="str">
        <f aca="false">IF(BR8&lt;&gt;"",VLOOKUP(BR8,LineNames!$A$2:$B$111,2),"")</f>
        <v/>
      </c>
      <c r="BS21" s="23" t="str">
        <f aca="false">IF(BS8&lt;&gt;"",VLOOKUP(BS8,LineNames!$A$2:$B$111,2),"")</f>
        <v/>
      </c>
      <c r="BT21" s="23" t="str">
        <f aca="false">IF(BT8&lt;&gt;"",VLOOKUP(BT8,LineNames!$A$2:$B$111,2),"")</f>
        <v/>
      </c>
      <c r="BU21" s="24" t="str">
        <f aca="false">IF(BU8&lt;&gt;"",VLOOKUP(BU8,LineNames!$A$2:$B$111,2),"")</f>
        <v/>
      </c>
      <c r="BV21" s="22" t="str">
        <f aca="false">IF(BV8&lt;&gt;"",VLOOKUP(BV8,LineNames!$A$2:$B$111,2),"")</f>
        <v/>
      </c>
      <c r="BW21" s="23" t="str">
        <f aca="false">IF(BW8&lt;&gt;"",VLOOKUP(BW8,LineNames!$A$2:$B$111,2),"")</f>
        <v/>
      </c>
      <c r="BX21" s="23" t="str">
        <f aca="false">IF(BX8&lt;&gt;"",VLOOKUP(BX8,LineNames!$A$2:$B$111,2),"")</f>
        <v/>
      </c>
      <c r="BY21" s="24" t="str">
        <f aca="false">IF(BY8&lt;&gt;"",VLOOKUP(BY8,LineNames!$A$2:$B$111,2),"")</f>
        <v/>
      </c>
      <c r="BZ21" s="22" t="str">
        <f aca="false">IF(BZ8&lt;&gt;"",VLOOKUP(BZ8,LineNames!$A$2:$B$111,2),"")</f>
        <v/>
      </c>
      <c r="CA21" s="23" t="str">
        <f aca="false">IF(CA8&lt;&gt;"",VLOOKUP(CA8,LineNames!$A$2:$B$111,2),"")</f>
        <v/>
      </c>
      <c r="CB21" s="23" t="str">
        <f aca="false">IF(CB8&lt;&gt;"",VLOOKUP(CB8,LineNames!$A$2:$B$111,2),"")</f>
        <v/>
      </c>
      <c r="CC21" s="24" t="str">
        <f aca="false">IF(CC8&lt;&gt;"",VLOOKUP(CC8,LineNames!$A$2:$B$111,2),"")</f>
        <v/>
      </c>
      <c r="CD21" s="22" t="str">
        <f aca="false">IF(CD8&lt;&gt;"",VLOOKUP(CD8,LineNames!$A$2:$B$111,2),"")</f>
        <v/>
      </c>
      <c r="CE21" s="23" t="str">
        <f aca="false">IF(CE8&lt;&gt;"",VLOOKUP(CE8,LineNames!$A$2:$B$111,2),"")</f>
        <v/>
      </c>
      <c r="CF21" s="23" t="str">
        <f aca="false">IF(CF8&lt;&gt;"",VLOOKUP(CF8,LineNames!$A$2:$B$111,2),"")</f>
        <v/>
      </c>
      <c r="CG21" s="24" t="str">
        <f aca="false">IF(CG8&lt;&gt;"",VLOOKUP(CG8,LineNames!$A$2:$B$111,2),"")</f>
        <v/>
      </c>
      <c r="CH21" s="22" t="str">
        <f aca="false">IF(CH8&lt;&gt;"",VLOOKUP(CH8,LineNames!$A$2:$B$111,2),"")</f>
        <v/>
      </c>
      <c r="CI21" s="23" t="str">
        <f aca="false">IF(CI8&lt;&gt;"",VLOOKUP(CI8,LineNames!$A$2:$B$111,2),"")</f>
        <v/>
      </c>
      <c r="CJ21" s="23" t="str">
        <f aca="false">IF(CJ8&lt;&gt;"",VLOOKUP(CJ8,LineNames!$A$2:$B$111,2),"")</f>
        <v/>
      </c>
      <c r="CK21" s="24" t="str">
        <f aca="false">IF(CK8&lt;&gt;"",VLOOKUP(CK8,LineNames!$A$2:$B$111,2),"")</f>
        <v/>
      </c>
      <c r="CL21" s="22" t="str">
        <f aca="false">IF(CL8&lt;&gt;"",VLOOKUP(CL8,LineNames!$A$2:$B$111,2),"")</f>
        <v/>
      </c>
      <c r="CM21" s="23" t="str">
        <f aca="false">IF(CM8&lt;&gt;"",VLOOKUP(CM8,LineNames!$A$2:$B$111,2),"")</f>
        <v/>
      </c>
      <c r="CN21" s="23" t="str">
        <f aca="false">IF(CN8&lt;&gt;"",VLOOKUP(CN8,LineNames!$A$2:$B$111,2),"")</f>
        <v/>
      </c>
      <c r="CO21" s="24" t="str">
        <f aca="false">IF(CO8&lt;&gt;"",VLOOKUP(CO8,LineNames!$A$2:$B$111,2),"")</f>
        <v/>
      </c>
      <c r="CP21" s="22" t="str">
        <f aca="false">IF(CP8&lt;&gt;"",VLOOKUP(CP8,LineNames!$A$2:$B$111,2),"")</f>
        <v/>
      </c>
      <c r="CQ21" s="23" t="str">
        <f aca="false">IF(CQ8&lt;&gt;"",VLOOKUP(CQ8,LineNames!$A$2:$B$111,2),"")</f>
        <v/>
      </c>
      <c r="CR21" s="23" t="str">
        <f aca="false">IF(CR8&lt;&gt;"",VLOOKUP(CR8,LineNames!$A$2:$B$111,2),"")</f>
        <v/>
      </c>
      <c r="CS21" s="24" t="str">
        <f aca="false">IF(CS8&lt;&gt;"",VLOOKUP(CS8,LineNames!$A$2:$B$111,2),"")</f>
        <v/>
      </c>
      <c r="CT21" s="22" t="str">
        <f aca="false">IF(CT8&lt;&gt;"",VLOOKUP(CT8,LineNames!$A$2:$B$111,2),"")</f>
        <v/>
      </c>
      <c r="CU21" s="23" t="str">
        <f aca="false">IF(CU8&lt;&gt;"",VLOOKUP(CU8,LineNames!$A$2:$B$111,2),"")</f>
        <v/>
      </c>
      <c r="CV21" s="23" t="str">
        <f aca="false">IF(CV8&lt;&gt;"",VLOOKUP(CV8,LineNames!$A$2:$B$111,2),"")</f>
        <v/>
      </c>
      <c r="CW21" s="24" t="str">
        <f aca="false">IF(CW8&lt;&gt;"",VLOOKUP(CW8,LineNames!$A$2:$B$111,2),"")</f>
        <v/>
      </c>
      <c r="CX21" s="22" t="str">
        <f aca="false">IF(CX8&lt;&gt;"",VLOOKUP(CX8,LineNames!$A$2:$B$111,2),"")</f>
        <v/>
      </c>
      <c r="CY21" s="23" t="str">
        <f aca="false">IF(CY8&lt;&gt;"",VLOOKUP(CY8,LineNames!$A$2:$B$111,2),"")</f>
        <v/>
      </c>
      <c r="CZ21" s="23" t="str">
        <f aca="false">IF(CZ8&lt;&gt;"",VLOOKUP(CZ8,LineNames!$A$2:$B$111,2),"")</f>
        <v/>
      </c>
      <c r="DA21" s="24" t="str">
        <f aca="false">IF(DA8&lt;&gt;"",VLOOKUP(DA8,LineNames!$A$2:$B$111,2),"")</f>
        <v/>
      </c>
      <c r="DB21" s="22" t="str">
        <f aca="false">IF(DB8&lt;&gt;"",VLOOKUP(DB8,LineNames!$A$2:$B$111,2),"")</f>
        <v/>
      </c>
      <c r="DC21" s="23" t="str">
        <f aca="false">IF(DC8&lt;&gt;"",VLOOKUP(DC8,LineNames!$A$2:$B$111,2),"")</f>
        <v/>
      </c>
      <c r="DD21" s="23" t="str">
        <f aca="false">IF(DD8&lt;&gt;"",VLOOKUP(DD8,LineNames!$A$2:$B$111,2),"")</f>
        <v/>
      </c>
      <c r="DE21" s="24" t="str">
        <f aca="false">IF(DE8&lt;&gt;"",VLOOKUP(DE8,LineNames!$A$2:$B$111,2),"")</f>
        <v/>
      </c>
      <c r="DF21" s="22" t="str">
        <f aca="false">IF(DF8&lt;&gt;"",VLOOKUP(DF8,LineNames!$A$2:$B$111,2),"")</f>
        <v/>
      </c>
      <c r="DG21" s="23" t="str">
        <f aca="false">IF(DG8&lt;&gt;"",VLOOKUP(DG8,LineNames!$A$2:$B$111,2),"")</f>
        <v/>
      </c>
      <c r="DH21" s="23" t="str">
        <f aca="false">IF(DH8&lt;&gt;"",VLOOKUP(DH8,LineNames!$A$2:$B$111,2),"")</f>
        <v/>
      </c>
      <c r="DI21" s="24" t="str">
        <f aca="false">IF(DI8&lt;&gt;"",VLOOKUP(DI8,LineNames!$A$2:$B$111,2),"")</f>
        <v/>
      </c>
      <c r="DJ21" s="22" t="str">
        <f aca="false">IF(DJ8&lt;&gt;"",VLOOKUP(DJ8,LineNames!$A$2:$B$111,2),"")</f>
        <v/>
      </c>
      <c r="DK21" s="23" t="str">
        <f aca="false">IF(DK8&lt;&gt;"",VLOOKUP(DK8,LineNames!$A$2:$B$111,2),"")</f>
        <v/>
      </c>
      <c r="DL21" s="23" t="str">
        <f aca="false">IF(DL8&lt;&gt;"",VLOOKUP(DL8,LineNames!$A$2:$B$111,2),"")</f>
        <v/>
      </c>
      <c r="DM21" s="24" t="str">
        <f aca="false">IF(DM8&lt;&gt;"",VLOOKUP(DM8,LineNames!$A$2:$B$111,2),"")</f>
        <v/>
      </c>
      <c r="DN21" s="22" t="str">
        <f aca="false">IF(DN8&lt;&gt;"",VLOOKUP(DN8,LineNames!$A$2:$B$111,2),"")</f>
        <v/>
      </c>
      <c r="DO21" s="23" t="str">
        <f aca="false">IF(DO8&lt;&gt;"",VLOOKUP(DO8,LineNames!$A$2:$B$111,2),"")</f>
        <v/>
      </c>
      <c r="DP21" s="23" t="str">
        <f aca="false">IF(DP8&lt;&gt;"",VLOOKUP(DP8,LineNames!$A$2:$B$111,2),"")</f>
        <v/>
      </c>
      <c r="DQ21" s="24" t="str">
        <f aca="false">IF(DQ8&lt;&gt;"",VLOOKUP(DQ8,LineNames!$A$2:$B$111,2),"")</f>
        <v/>
      </c>
    </row>
    <row collapsed="false" customFormat="false" customHeight="true" hidden="false" ht="15" outlineLevel="0" r="22">
      <c r="A22" s="21" t="n">
        <v>7</v>
      </c>
      <c r="B22" s="25" t="n">
        <f aca="false">IF(B9&lt;&gt;"",VLOOKUP(B9,LineNames!$A$2:$B$111,2),"")</f>
        <v>94</v>
      </c>
      <c r="C22" s="26" t="n">
        <f aca="false">IF(C9&lt;&gt;"",VLOOKUP(C9,LineNames!$A$2:$B$111,2),"")</f>
        <v>144</v>
      </c>
      <c r="D22" s="26" t="n">
        <f aca="false">IF(D9&lt;&gt;"",VLOOKUP(D9,LineNames!$A$2:$B$111,2),"")</f>
        <v>125</v>
      </c>
      <c r="E22" s="27" t="n">
        <f aca="false">IF(E9&lt;&gt;"",VLOOKUP(E9,LineNames!$A$2:$B$111,2),"")</f>
        <v>120</v>
      </c>
      <c r="F22" s="25" t="n">
        <f aca="false">IF(F9&lt;&gt;"",VLOOKUP(F9,LineNames!$A$2:$B$111,2),"")</f>
        <v>108</v>
      </c>
      <c r="G22" s="26" t="n">
        <f aca="false">IF(G9&lt;&gt;"",VLOOKUP(G9,LineNames!$A$2:$B$111,2),"")</f>
        <v>171</v>
      </c>
      <c r="H22" s="26" t="n">
        <f aca="false">IF(H9&lt;&gt;"",VLOOKUP(H9,LineNames!$A$2:$B$111,2),"")</f>
        <v>182</v>
      </c>
      <c r="I22" s="27" t="str">
        <f aca="false">IF(I9&lt;&gt;"",VLOOKUP(I9,LineNames!$A$2:$B$111,2),"")</f>
        <v>Bd21</v>
      </c>
      <c r="J22" s="25" t="n">
        <f aca="false">IF(J9&lt;&gt;"",VLOOKUP(J9,LineNames!$A$2:$B$111,2),"")</f>
        <v>157</v>
      </c>
      <c r="K22" s="26" t="n">
        <f aca="false">IF(K9&lt;&gt;"",VLOOKUP(K9,LineNames!$A$2:$B$111,2),"")</f>
        <v>81</v>
      </c>
      <c r="L22" s="26" t="n">
        <f aca="false">IF(L9&lt;&gt;"",VLOOKUP(L9,LineNames!$A$2:$B$111,2),"")</f>
        <v>106</v>
      </c>
      <c r="M22" s="27" t="n">
        <f aca="false">IF(M9&lt;&gt;"",VLOOKUP(M9,LineNames!$A$2:$B$111,2),"")</f>
        <v>172</v>
      </c>
      <c r="N22" s="25" t="str">
        <f aca="false">IF(N9&lt;&gt;"",VLOOKUP(N9,LineNames!$A$2:$B$111,2),"")</f>
        <v>Bd21</v>
      </c>
      <c r="O22" s="26" t="n">
        <f aca="false">IF(O9&lt;&gt;"",VLOOKUP(O9,LineNames!$A$2:$B$111,2),"")</f>
        <v>138</v>
      </c>
      <c r="P22" s="26" t="n">
        <f aca="false">IF(P9&lt;&gt;"",VLOOKUP(P9,LineNames!$A$2:$B$111,2),"")</f>
        <v>128</v>
      </c>
      <c r="Q22" s="27" t="n">
        <f aca="false">IF(Q9&lt;&gt;"",VLOOKUP(Q9,LineNames!$A$2:$B$111,2),"")</f>
        <v>85</v>
      </c>
      <c r="R22" s="25" t="n">
        <f aca="false">IF(R9&lt;&gt;"",VLOOKUP(R9,LineNames!$A$2:$B$111,2),"")</f>
        <v>81</v>
      </c>
      <c r="S22" s="26" t="n">
        <f aca="false">IF(S9&lt;&gt;"",VLOOKUP(S9,LineNames!$A$2:$B$111,2),"")</f>
        <v>124</v>
      </c>
      <c r="T22" s="26" t="n">
        <f aca="false">IF(T9&lt;&gt;"",VLOOKUP(T9,LineNames!$A$2:$B$111,2),"")</f>
        <v>100</v>
      </c>
      <c r="U22" s="27" t="n">
        <f aca="false">IF(U9&lt;&gt;"",VLOOKUP(U9,LineNames!$A$2:$B$111,2),"")</f>
        <v>183</v>
      </c>
      <c r="V22" s="25" t="n">
        <f aca="false">IF(V9&lt;&gt;"",VLOOKUP(V9,LineNames!$A$2:$B$111,2),"")</f>
        <v>163</v>
      </c>
      <c r="W22" s="26" t="n">
        <f aca="false">IF(W9&lt;&gt;"",VLOOKUP(W9,LineNames!$A$2:$B$111,2),"")</f>
        <v>114</v>
      </c>
      <c r="X22" s="26" t="n">
        <f aca="false">IF(X9&lt;&gt;"",VLOOKUP(X9,LineNames!$A$2:$B$111,2),"")</f>
        <v>115</v>
      </c>
      <c r="Y22" s="27" t="n">
        <f aca="false">IF(Y9&lt;&gt;"",VLOOKUP(Y9,LineNames!$A$2:$B$111,2),"")</f>
        <v>35</v>
      </c>
      <c r="Z22" s="25" t="n">
        <f aca="false">IF(Z9&lt;&gt;"",VLOOKUP(Z9,LineNames!$A$2:$B$111,2),"")</f>
        <v>119</v>
      </c>
      <c r="AA22" s="26" t="str">
        <f aca="false">IF(AA9&lt;&gt;"",VLOOKUP(AA9,LineNames!$A$2:$B$111,2),"")</f>
        <v>Bd21</v>
      </c>
      <c r="AB22" s="26" t="n">
        <f aca="false">IF(AB9&lt;&gt;"",VLOOKUP(AB9,LineNames!$A$2:$B$111,2),"")</f>
        <v>76</v>
      </c>
      <c r="AC22" s="27" t="n">
        <f aca="false">IF(AC9&lt;&gt;"",VLOOKUP(AC9,LineNames!$A$2:$B$111,2),"")</f>
        <v>117</v>
      </c>
      <c r="AD22" s="25" t="n">
        <f aca="false">IF(AD9&lt;&gt;"",VLOOKUP(AD9,LineNames!$A$2:$B$111,2),"")</f>
        <v>174</v>
      </c>
      <c r="AE22" s="26" t="n">
        <f aca="false">IF(AE9&lt;&gt;"",VLOOKUP(AE9,LineNames!$A$2:$B$111,2),"")</f>
        <v>142</v>
      </c>
      <c r="AF22" s="26" t="n">
        <f aca="false">IF(AF9&lt;&gt;"",VLOOKUP(AF9,LineNames!$A$2:$B$111,2),"")</f>
        <v>146</v>
      </c>
      <c r="AG22" s="27" t="n">
        <f aca="false">IF(AG9&lt;&gt;"",VLOOKUP(AG9,LineNames!$A$2:$B$111,2),"")</f>
        <v>136</v>
      </c>
      <c r="AH22" s="25" t="n">
        <f aca="false">IF(AH9&lt;&gt;"",VLOOKUP(AH9,LineNames!$A$2:$B$111,2),"")</f>
        <v>144</v>
      </c>
      <c r="AI22" s="26" t="n">
        <f aca="false">IF(AI9&lt;&gt;"",VLOOKUP(AI9,LineNames!$A$2:$B$111,2),"")</f>
        <v>26</v>
      </c>
      <c r="AJ22" s="26" t="n">
        <f aca="false">IF(AJ9&lt;&gt;"",VLOOKUP(AJ9,LineNames!$A$2:$B$111,2),"")</f>
        <v>137</v>
      </c>
      <c r="AK22" s="27" t="n">
        <f aca="false">IF(AK9&lt;&gt;"",VLOOKUP(AK9,LineNames!$A$2:$B$111,2),"")</f>
        <v>141</v>
      </c>
      <c r="AL22" s="25" t="n">
        <f aca="false">IF(AL9&lt;&gt;"",VLOOKUP(AL9,LineNames!$A$2:$B$111,2),"")</f>
        <v>154</v>
      </c>
      <c r="AM22" s="26" t="n">
        <f aca="false">IF(AM9&lt;&gt;"",VLOOKUP(AM9,LineNames!$A$2:$B$111,2),"")</f>
        <v>4</v>
      </c>
      <c r="AN22" s="26" t="n">
        <f aca="false">IF(AN9&lt;&gt;"",VLOOKUP(AN9,LineNames!$A$2:$B$111,2),"")</f>
        <v>85</v>
      </c>
      <c r="AO22" s="27" t="n">
        <f aca="false">IF(AO9&lt;&gt;"",VLOOKUP(AO9,LineNames!$A$2:$B$111,2),"")</f>
        <v>168</v>
      </c>
      <c r="AP22" s="25" t="str">
        <f aca="false">IF(AP9&lt;&gt;"",VLOOKUP(AP9,LineNames!$A$2:$B$111,2),"")</f>
        <v>Bd21</v>
      </c>
      <c r="AQ22" s="26" t="n">
        <f aca="false">IF(AQ9&lt;&gt;"",VLOOKUP(AQ9,LineNames!$A$2:$B$111,2),"")</f>
        <v>112</v>
      </c>
      <c r="AR22" s="26" t="n">
        <f aca="false">IF(AR9&lt;&gt;"",VLOOKUP(AR9,LineNames!$A$2:$B$111,2),"")</f>
        <v>173</v>
      </c>
      <c r="AS22" s="27" t="n">
        <f aca="false">IF(AS9&lt;&gt;"",VLOOKUP(AS9,LineNames!$A$2:$B$111,2),"")</f>
        <v>99</v>
      </c>
      <c r="AT22" s="25" t="n">
        <f aca="false">IF(AT9&lt;&gt;"",VLOOKUP(AT9,LineNames!$A$2:$B$111,2),"")</f>
        <v>8</v>
      </c>
      <c r="AU22" s="26" t="n">
        <f aca="false">IF(AU9&lt;&gt;"",VLOOKUP(AU9,LineNames!$A$2:$B$111,2),"")</f>
        <v>146</v>
      </c>
      <c r="AV22" s="26" t="n">
        <f aca="false">IF(AV9&lt;&gt;"",VLOOKUP(AV9,LineNames!$A$2:$B$111,2),"")</f>
        <v>121</v>
      </c>
      <c r="AW22" s="27" t="n">
        <f aca="false">IF(AW9&lt;&gt;"",VLOOKUP(AW9,LineNames!$A$2:$B$111,2),"")</f>
        <v>141</v>
      </c>
      <c r="AX22" s="25" t="n">
        <f aca="false">IF(AX9&lt;&gt;"",VLOOKUP(AX9,LineNames!$A$2:$B$111,2),"")</f>
        <v>114</v>
      </c>
      <c r="AY22" s="26" t="n">
        <f aca="false">IF(AY9&lt;&gt;"",VLOOKUP(AY9,LineNames!$A$2:$B$111,2),"")</f>
        <v>104</v>
      </c>
      <c r="AZ22" s="26" t="n">
        <f aca="false">IF(AZ9&lt;&gt;"",VLOOKUP(AZ9,LineNames!$A$2:$B$111,2),"")</f>
        <v>89</v>
      </c>
      <c r="BA22" s="27" t="n">
        <f aca="false">IF(BA9&lt;&gt;"",VLOOKUP(BA9,LineNames!$A$2:$B$111,2),"")</f>
        <v>119</v>
      </c>
      <c r="BB22" s="25" t="n">
        <f aca="false">IF(BB9&lt;&gt;"",VLOOKUP(BB9,LineNames!$A$2:$B$111,2),"")</f>
        <v>147</v>
      </c>
      <c r="BC22" s="26" t="n">
        <f aca="false">IF(BC9&lt;&gt;"",VLOOKUP(BC9,LineNames!$A$2:$B$111,2),"")</f>
        <v>169</v>
      </c>
      <c r="BD22" s="26" t="n">
        <f aca="false">IF(BD9&lt;&gt;"",VLOOKUP(BD9,LineNames!$A$2:$B$111,2),"")</f>
        <v>181</v>
      </c>
      <c r="BE22" s="27" t="str">
        <f aca="false">IF(BE9&lt;&gt;"",VLOOKUP(BE9,LineNames!$A$2:$B$111,2),"")</f>
        <v>Bd21</v>
      </c>
      <c r="BF22" s="25" t="n">
        <f aca="false">IF(BF9&lt;&gt;"",VLOOKUP(BF9,LineNames!$A$2:$B$111,2),"")</f>
        <v>42</v>
      </c>
      <c r="BG22" s="26" t="str">
        <f aca="false">IF(BG9&lt;&gt;"",VLOOKUP(BG9,LineNames!$A$2:$B$111,2),"")</f>
        <v>Bd3-1</v>
      </c>
      <c r="BH22" s="26" t="n">
        <f aca="false">IF(BH9&lt;&gt;"",VLOOKUP(BH9,LineNames!$A$2:$B$111,2),"")</f>
        <v>130</v>
      </c>
      <c r="BI22" s="27" t="n">
        <f aca="false">IF(BI9&lt;&gt;"",VLOOKUP(BI9,LineNames!$A$2:$B$111,2),"")</f>
        <v>19</v>
      </c>
      <c r="BJ22" s="25" t="str">
        <f aca="false">IF(BJ9&lt;&gt;"",VLOOKUP(BJ9,LineNames!$A$2:$B$111,2),"")</f>
        <v/>
      </c>
      <c r="BK22" s="26" t="str">
        <f aca="false">IF(BK9&lt;&gt;"",VLOOKUP(BK9,LineNames!$A$2:$B$111,2),"")</f>
        <v/>
      </c>
      <c r="BL22" s="26" t="str">
        <f aca="false">IF(BL9&lt;&gt;"",VLOOKUP(BL9,LineNames!$A$2:$B$111,2),"")</f>
        <v/>
      </c>
      <c r="BM22" s="27" t="str">
        <f aca="false">IF(BM9&lt;&gt;"",VLOOKUP(BM9,LineNames!$A$2:$B$111,2),"")</f>
        <v/>
      </c>
      <c r="BN22" s="25" t="str">
        <f aca="false">IF(BN9&lt;&gt;"",VLOOKUP(BN9,LineNames!$A$2:$B$111,2),"")</f>
        <v/>
      </c>
      <c r="BO22" s="26" t="str">
        <f aca="false">IF(BO9&lt;&gt;"",VLOOKUP(BO9,LineNames!$A$2:$B$111,2),"")</f>
        <v/>
      </c>
      <c r="BP22" s="26" t="str">
        <f aca="false">IF(BP9&lt;&gt;"",VLOOKUP(BP9,LineNames!$A$2:$B$111,2),"")</f>
        <v/>
      </c>
      <c r="BQ22" s="27" t="str">
        <f aca="false">IF(BQ9&lt;&gt;"",VLOOKUP(BQ9,LineNames!$A$2:$B$111,2),"")</f>
        <v/>
      </c>
      <c r="BR22" s="25" t="str">
        <f aca="false">IF(BR9&lt;&gt;"",VLOOKUP(BR9,LineNames!$A$2:$B$111,2),"")</f>
        <v/>
      </c>
      <c r="BS22" s="26" t="str">
        <f aca="false">IF(BS9&lt;&gt;"",VLOOKUP(BS9,LineNames!$A$2:$B$111,2),"")</f>
        <v/>
      </c>
      <c r="BT22" s="26" t="str">
        <f aca="false">IF(BT9&lt;&gt;"",VLOOKUP(BT9,LineNames!$A$2:$B$111,2),"")</f>
        <v/>
      </c>
      <c r="BU22" s="27" t="str">
        <f aca="false">IF(BU9&lt;&gt;"",VLOOKUP(BU9,LineNames!$A$2:$B$111,2),"")</f>
        <v/>
      </c>
      <c r="BV22" s="25" t="str">
        <f aca="false">IF(BV9&lt;&gt;"",VLOOKUP(BV9,LineNames!$A$2:$B$111,2),"")</f>
        <v/>
      </c>
      <c r="BW22" s="26" t="str">
        <f aca="false">IF(BW9&lt;&gt;"",VLOOKUP(BW9,LineNames!$A$2:$B$111,2),"")</f>
        <v/>
      </c>
      <c r="BX22" s="26" t="str">
        <f aca="false">IF(BX9&lt;&gt;"",VLOOKUP(BX9,LineNames!$A$2:$B$111,2),"")</f>
        <v/>
      </c>
      <c r="BY22" s="27" t="str">
        <f aca="false">IF(BY9&lt;&gt;"",VLOOKUP(BY9,LineNames!$A$2:$B$111,2),"")</f>
        <v/>
      </c>
      <c r="BZ22" s="25" t="str">
        <f aca="false">IF(BZ9&lt;&gt;"",VLOOKUP(BZ9,LineNames!$A$2:$B$111,2),"")</f>
        <v/>
      </c>
      <c r="CA22" s="26" t="str">
        <f aca="false">IF(CA9&lt;&gt;"",VLOOKUP(CA9,LineNames!$A$2:$B$111,2),"")</f>
        <v/>
      </c>
      <c r="CB22" s="26" t="str">
        <f aca="false">IF(CB9&lt;&gt;"",VLOOKUP(CB9,LineNames!$A$2:$B$111,2),"")</f>
        <v/>
      </c>
      <c r="CC22" s="27" t="str">
        <f aca="false">IF(CC9&lt;&gt;"",VLOOKUP(CC9,LineNames!$A$2:$B$111,2),"")</f>
        <v/>
      </c>
      <c r="CD22" s="25" t="str">
        <f aca="false">IF(CD9&lt;&gt;"",VLOOKUP(CD9,LineNames!$A$2:$B$111,2),"")</f>
        <v/>
      </c>
      <c r="CE22" s="26" t="str">
        <f aca="false">IF(CE9&lt;&gt;"",VLOOKUP(CE9,LineNames!$A$2:$B$111,2),"")</f>
        <v/>
      </c>
      <c r="CF22" s="26" t="str">
        <f aca="false">IF(CF9&lt;&gt;"",VLOOKUP(CF9,LineNames!$A$2:$B$111,2),"")</f>
        <v/>
      </c>
      <c r="CG22" s="27" t="str">
        <f aca="false">IF(CG9&lt;&gt;"",VLOOKUP(CG9,LineNames!$A$2:$B$111,2),"")</f>
        <v/>
      </c>
      <c r="CH22" s="25" t="str">
        <f aca="false">IF(CH9&lt;&gt;"",VLOOKUP(CH9,LineNames!$A$2:$B$111,2),"")</f>
        <v/>
      </c>
      <c r="CI22" s="26" t="str">
        <f aca="false">IF(CI9&lt;&gt;"",VLOOKUP(CI9,LineNames!$A$2:$B$111,2),"")</f>
        <v/>
      </c>
      <c r="CJ22" s="26" t="str">
        <f aca="false">IF(CJ9&lt;&gt;"",VLOOKUP(CJ9,LineNames!$A$2:$B$111,2),"")</f>
        <v/>
      </c>
      <c r="CK22" s="27" t="str">
        <f aca="false">IF(CK9&lt;&gt;"",VLOOKUP(CK9,LineNames!$A$2:$B$111,2),"")</f>
        <v/>
      </c>
      <c r="CL22" s="25" t="str">
        <f aca="false">IF(CL9&lt;&gt;"",VLOOKUP(CL9,LineNames!$A$2:$B$111,2),"")</f>
        <v/>
      </c>
      <c r="CM22" s="26" t="str">
        <f aca="false">IF(CM9&lt;&gt;"",VLOOKUP(CM9,LineNames!$A$2:$B$111,2),"")</f>
        <v/>
      </c>
      <c r="CN22" s="26" t="str">
        <f aca="false">IF(CN9&lt;&gt;"",VLOOKUP(CN9,LineNames!$A$2:$B$111,2),"")</f>
        <v/>
      </c>
      <c r="CO22" s="27" t="str">
        <f aca="false">IF(CO9&lt;&gt;"",VLOOKUP(CO9,LineNames!$A$2:$B$111,2),"")</f>
        <v/>
      </c>
      <c r="CP22" s="25" t="str">
        <f aca="false">IF(CP9&lt;&gt;"",VLOOKUP(CP9,LineNames!$A$2:$B$111,2),"")</f>
        <v/>
      </c>
      <c r="CQ22" s="26" t="str">
        <f aca="false">IF(CQ9&lt;&gt;"",VLOOKUP(CQ9,LineNames!$A$2:$B$111,2),"")</f>
        <v/>
      </c>
      <c r="CR22" s="26" t="str">
        <f aca="false">IF(CR9&lt;&gt;"",VLOOKUP(CR9,LineNames!$A$2:$B$111,2),"")</f>
        <v/>
      </c>
      <c r="CS22" s="27" t="str">
        <f aca="false">IF(CS9&lt;&gt;"",VLOOKUP(CS9,LineNames!$A$2:$B$111,2),"")</f>
        <v/>
      </c>
      <c r="CT22" s="25" t="str">
        <f aca="false">IF(CT9&lt;&gt;"",VLOOKUP(CT9,LineNames!$A$2:$B$111,2),"")</f>
        <v/>
      </c>
      <c r="CU22" s="26" t="str">
        <f aca="false">IF(CU9&lt;&gt;"",VLOOKUP(CU9,LineNames!$A$2:$B$111,2),"")</f>
        <v/>
      </c>
      <c r="CV22" s="26" t="str">
        <f aca="false">IF(CV9&lt;&gt;"",VLOOKUP(CV9,LineNames!$A$2:$B$111,2),"")</f>
        <v/>
      </c>
      <c r="CW22" s="27" t="str">
        <f aca="false">IF(CW9&lt;&gt;"",VLOOKUP(CW9,LineNames!$A$2:$B$111,2),"")</f>
        <v/>
      </c>
      <c r="CX22" s="25" t="str">
        <f aca="false">IF(CX9&lt;&gt;"",VLOOKUP(CX9,LineNames!$A$2:$B$111,2),"")</f>
        <v/>
      </c>
      <c r="CY22" s="26" t="str">
        <f aca="false">IF(CY9&lt;&gt;"",VLOOKUP(CY9,LineNames!$A$2:$B$111,2),"")</f>
        <v/>
      </c>
      <c r="CZ22" s="26" t="str">
        <f aca="false">IF(CZ9&lt;&gt;"",VLOOKUP(CZ9,LineNames!$A$2:$B$111,2),"")</f>
        <v/>
      </c>
      <c r="DA22" s="27" t="str">
        <f aca="false">IF(DA9&lt;&gt;"",VLOOKUP(DA9,LineNames!$A$2:$B$111,2),"")</f>
        <v/>
      </c>
      <c r="DB22" s="25" t="str">
        <f aca="false">IF(DB9&lt;&gt;"",VLOOKUP(DB9,LineNames!$A$2:$B$111,2),"")</f>
        <v/>
      </c>
      <c r="DC22" s="26" t="str">
        <f aca="false">IF(DC9&lt;&gt;"",VLOOKUP(DC9,LineNames!$A$2:$B$111,2),"")</f>
        <v/>
      </c>
      <c r="DD22" s="26" t="str">
        <f aca="false">IF(DD9&lt;&gt;"",VLOOKUP(DD9,LineNames!$A$2:$B$111,2),"")</f>
        <v/>
      </c>
      <c r="DE22" s="27" t="str">
        <f aca="false">IF(DE9&lt;&gt;"",VLOOKUP(DE9,LineNames!$A$2:$B$111,2),"")</f>
        <v/>
      </c>
      <c r="DF22" s="25" t="str">
        <f aca="false">IF(DF9&lt;&gt;"",VLOOKUP(DF9,LineNames!$A$2:$B$111,2),"")</f>
        <v/>
      </c>
      <c r="DG22" s="26" t="str">
        <f aca="false">IF(DG9&lt;&gt;"",VLOOKUP(DG9,LineNames!$A$2:$B$111,2),"")</f>
        <v/>
      </c>
      <c r="DH22" s="26" t="str">
        <f aca="false">IF(DH9&lt;&gt;"",VLOOKUP(DH9,LineNames!$A$2:$B$111,2),"")</f>
        <v/>
      </c>
      <c r="DI22" s="27" t="str">
        <f aca="false">IF(DI9&lt;&gt;"",VLOOKUP(DI9,LineNames!$A$2:$B$111,2),"")</f>
        <v/>
      </c>
      <c r="DJ22" s="25" t="str">
        <f aca="false">IF(DJ9&lt;&gt;"",VLOOKUP(DJ9,LineNames!$A$2:$B$111,2),"")</f>
        <v/>
      </c>
      <c r="DK22" s="26" t="str">
        <f aca="false">IF(DK9&lt;&gt;"",VLOOKUP(DK9,LineNames!$A$2:$B$111,2),"")</f>
        <v/>
      </c>
      <c r="DL22" s="26" t="str">
        <f aca="false">IF(DL9&lt;&gt;"",VLOOKUP(DL9,LineNames!$A$2:$B$111,2),"")</f>
        <v/>
      </c>
      <c r="DM22" s="27" t="str">
        <f aca="false">IF(DM9&lt;&gt;"",VLOOKUP(DM9,LineNames!$A$2:$B$111,2),"")</f>
        <v/>
      </c>
      <c r="DN22" s="25" t="str">
        <f aca="false">IF(DN9&lt;&gt;"",VLOOKUP(DN9,LineNames!$A$2:$B$111,2),"")</f>
        <v/>
      </c>
      <c r="DO22" s="26" t="str">
        <f aca="false">IF(DO9&lt;&gt;"",VLOOKUP(DO9,LineNames!$A$2:$B$111,2),"")</f>
        <v/>
      </c>
      <c r="DP22" s="26" t="str">
        <f aca="false">IF(DP9&lt;&gt;"",VLOOKUP(DP9,LineNames!$A$2:$B$111,2),"")</f>
        <v/>
      </c>
      <c r="DQ22" s="27" t="str">
        <f aca="false">IF(DQ9&lt;&gt;"",VLOOKUP(DQ9,LineNames!$A$2:$B$111,2),"")</f>
        <v/>
      </c>
    </row>
    <row collapsed="false" customFormat="false" customHeight="true" hidden="false" ht="15" outlineLevel="0" r="23">
      <c r="A23" s="21" t="n">
        <v>8</v>
      </c>
      <c r="B23" s="25" t="n">
        <f aca="false">IF(B10&lt;&gt;"",VLOOKUP(B10,LineNames!$A$2:$B$111,2),"")</f>
        <v>129</v>
      </c>
      <c r="C23" s="26" t="str">
        <f aca="false">IF(C10&lt;&gt;"",VLOOKUP(C10,LineNames!$A$2:$B$111,2),"")</f>
        <v>Bd21</v>
      </c>
      <c r="D23" s="26" t="n">
        <f aca="false">IF(D10&lt;&gt;"",VLOOKUP(D10,LineNames!$A$2:$B$111,2),"")</f>
        <v>104</v>
      </c>
      <c r="E23" s="27" t="n">
        <f aca="false">IF(E10&lt;&gt;"",VLOOKUP(E10,LineNames!$A$2:$B$111,2),"")</f>
        <v>117</v>
      </c>
      <c r="F23" s="25" t="n">
        <f aca="false">IF(F10&lt;&gt;"",VLOOKUP(F10,LineNames!$A$2:$B$111,2),"")</f>
        <v>92</v>
      </c>
      <c r="G23" s="26" t="n">
        <f aca="false">IF(G10&lt;&gt;"",VLOOKUP(G10,LineNames!$A$2:$B$111,2),"")</f>
        <v>77</v>
      </c>
      <c r="H23" s="26" t="n">
        <f aca="false">IF(H10&lt;&gt;"",VLOOKUP(H10,LineNames!$A$2:$B$111,2),"")</f>
        <v>35</v>
      </c>
      <c r="I23" s="27" t="n">
        <f aca="false">IF(I10&lt;&gt;"",VLOOKUP(I10,LineNames!$A$2:$B$111,2),"")</f>
        <v>159</v>
      </c>
      <c r="J23" s="25" t="n">
        <f aca="false">IF(J10&lt;&gt;"",VLOOKUP(J10,LineNames!$A$2:$B$111,2),"")</f>
        <v>87</v>
      </c>
      <c r="K23" s="26" t="str">
        <f aca="false">IF(K10&lt;&gt;"",VLOOKUP(K10,LineNames!$A$2:$B$111,2),"")</f>
        <v>Bd21</v>
      </c>
      <c r="L23" s="26" t="n">
        <f aca="false">IF(L10&lt;&gt;"",VLOOKUP(L10,LineNames!$A$2:$B$111,2),"")</f>
        <v>88</v>
      </c>
      <c r="M23" s="27" t="str">
        <f aca="false">IF(M10&lt;&gt;"",VLOOKUP(M10,LineNames!$A$2:$B$111,2),"")</f>
        <v>Bd3-1</v>
      </c>
      <c r="N23" s="25" t="n">
        <f aca="false">IF(N10&lt;&gt;"",VLOOKUP(N10,LineNames!$A$2:$B$111,2),"")</f>
        <v>119</v>
      </c>
      <c r="O23" s="26" t="n">
        <f aca="false">IF(O10&lt;&gt;"",VLOOKUP(O10,LineNames!$A$2:$B$111,2),"")</f>
        <v>106</v>
      </c>
      <c r="P23" s="26" t="n">
        <f aca="false">IF(P10&lt;&gt;"",VLOOKUP(P10,LineNames!$A$2:$B$111,2),"")</f>
        <v>131</v>
      </c>
      <c r="Q23" s="27" t="n">
        <f aca="false">IF(Q10&lt;&gt;"",VLOOKUP(Q10,LineNames!$A$2:$B$111,2),"")</f>
        <v>103</v>
      </c>
      <c r="R23" s="25" t="n">
        <f aca="false">IF(R10&lt;&gt;"",VLOOKUP(R10,LineNames!$A$2:$B$111,2),"")</f>
        <v>154</v>
      </c>
      <c r="S23" s="26" t="n">
        <f aca="false">IF(S10&lt;&gt;"",VLOOKUP(S10,LineNames!$A$2:$B$111,2),"")</f>
        <v>164</v>
      </c>
      <c r="T23" s="26" t="n">
        <f aca="false">IF(T10&lt;&gt;"",VLOOKUP(T10,LineNames!$A$2:$B$111,2),"")</f>
        <v>137</v>
      </c>
      <c r="U23" s="27" t="n">
        <f aca="false">IF(U10&lt;&gt;"",VLOOKUP(U10,LineNames!$A$2:$B$111,2),"")</f>
        <v>159</v>
      </c>
      <c r="V23" s="25" t="n">
        <f aca="false">IF(V10&lt;&gt;"",VLOOKUP(V10,LineNames!$A$2:$B$111,2),"")</f>
        <v>129</v>
      </c>
      <c r="W23" s="26" t="str">
        <f aca="false">IF(W10&lt;&gt;"",VLOOKUP(W10,LineNames!$A$2:$B$111,2),"")</f>
        <v>Bd21</v>
      </c>
      <c r="X23" s="26" t="n">
        <f aca="false">IF(X10&lt;&gt;"",VLOOKUP(X10,LineNames!$A$2:$B$111,2),"")</f>
        <v>158</v>
      </c>
      <c r="Y23" s="27" t="n">
        <f aca="false">IF(Y10&lt;&gt;"",VLOOKUP(Y10,LineNames!$A$2:$B$111,2),"")</f>
        <v>91</v>
      </c>
      <c r="Z23" s="25" t="n">
        <f aca="false">IF(Z10&lt;&gt;"",VLOOKUP(Z10,LineNames!$A$2:$B$111,2),"")</f>
        <v>112</v>
      </c>
      <c r="AA23" s="26" t="n">
        <f aca="false">IF(AA10&lt;&gt;"",VLOOKUP(AA10,LineNames!$A$2:$B$111,2),"")</f>
        <v>54</v>
      </c>
      <c r="AB23" s="26" t="n">
        <f aca="false">IF(AB10&lt;&gt;"",VLOOKUP(AB10,LineNames!$A$2:$B$111,2),"")</f>
        <v>170</v>
      </c>
      <c r="AC23" s="27" t="n">
        <f aca="false">IF(AC10&lt;&gt;"",VLOOKUP(AC10,LineNames!$A$2:$B$111,2),"")</f>
        <v>169</v>
      </c>
      <c r="AD23" s="25" t="n">
        <f aca="false">IF(AD10&lt;&gt;"",VLOOKUP(AD10,LineNames!$A$2:$B$111,2),"")</f>
        <v>182</v>
      </c>
      <c r="AE23" s="26" t="str">
        <f aca="false">IF(AE10&lt;&gt;"",VLOOKUP(AE10,LineNames!$A$2:$B$111,2),"")</f>
        <v>Bd3-1</v>
      </c>
      <c r="AF23" s="26" t="n">
        <f aca="false">IF(AF10&lt;&gt;"",VLOOKUP(AF10,LineNames!$A$2:$B$111,2),"")</f>
        <v>87</v>
      </c>
      <c r="AG23" s="27" t="n">
        <f aca="false">IF(AG10&lt;&gt;"",VLOOKUP(AG10,LineNames!$A$2:$B$111,2),"")</f>
        <v>83</v>
      </c>
      <c r="AH23" s="25" t="n">
        <f aca="false">IF(AH10&lt;&gt;"",VLOOKUP(AH10,LineNames!$A$2:$B$111,2),"")</f>
        <v>81</v>
      </c>
      <c r="AI23" s="26" t="n">
        <f aca="false">IF(AI10&lt;&gt;"",VLOOKUP(AI10,LineNames!$A$2:$B$111,2),"")</f>
        <v>171</v>
      </c>
      <c r="AJ23" s="26" t="str">
        <f aca="false">IF(AJ10&lt;&gt;"",VLOOKUP(AJ10,LineNames!$A$2:$B$111,2),"")</f>
        <v>Bd21</v>
      </c>
      <c r="AK23" s="27" t="n">
        <f aca="false">IF(AK10&lt;&gt;"",VLOOKUP(AK10,LineNames!$A$2:$B$111,2),"")</f>
        <v>127</v>
      </c>
      <c r="AL23" s="25" t="n">
        <f aca="false">IF(AL10&lt;&gt;"",VLOOKUP(AL10,LineNames!$A$2:$B$111,2),"")</f>
        <v>35</v>
      </c>
      <c r="AM23" s="26" t="str">
        <f aca="false">IF(AM10&lt;&gt;"",VLOOKUP(AM10,LineNames!$A$2:$B$111,2),"")</f>
        <v>Bd21</v>
      </c>
      <c r="AN23" s="26" t="n">
        <f aca="false">IF(AN10&lt;&gt;"",VLOOKUP(AN10,LineNames!$A$2:$B$111,2),"")</f>
        <v>140</v>
      </c>
      <c r="AO23" s="27" t="n">
        <f aca="false">IF(AO10&lt;&gt;"",VLOOKUP(AO10,LineNames!$A$2:$B$111,2),"")</f>
        <v>19</v>
      </c>
      <c r="AP23" s="25" t="n">
        <f aca="false">IF(AP10&lt;&gt;"",VLOOKUP(AP10,LineNames!$A$2:$B$111,2),"")</f>
        <v>74</v>
      </c>
      <c r="AQ23" s="26" t="n">
        <f aca="false">IF(AQ10&lt;&gt;"",VLOOKUP(AQ10,LineNames!$A$2:$B$111,2),"")</f>
        <v>182</v>
      </c>
      <c r="AR23" s="26" t="n">
        <f aca="false">IF(AR10&lt;&gt;"",VLOOKUP(AR10,LineNames!$A$2:$B$111,2),"")</f>
        <v>29</v>
      </c>
      <c r="AS23" s="27" t="n">
        <f aca="false">IF(AS10&lt;&gt;"",VLOOKUP(AS10,LineNames!$A$2:$B$111,2),"")</f>
        <v>181</v>
      </c>
      <c r="AT23" s="25" t="n">
        <f aca="false">IF(AT10&lt;&gt;"",VLOOKUP(AT10,LineNames!$A$2:$B$111,2),"")</f>
        <v>122</v>
      </c>
      <c r="AU23" s="26" t="n">
        <f aca="false">IF(AU10&lt;&gt;"",VLOOKUP(AU10,LineNames!$A$2:$B$111,2),"")</f>
        <v>42</v>
      </c>
      <c r="AV23" s="26" t="n">
        <f aca="false">IF(AV10&lt;&gt;"",VLOOKUP(AV10,LineNames!$A$2:$B$111,2),"")</f>
        <v>176</v>
      </c>
      <c r="AW23" s="27" t="n">
        <f aca="false">IF(AW10&lt;&gt;"",VLOOKUP(AW10,LineNames!$A$2:$B$111,2),"")</f>
        <v>101</v>
      </c>
      <c r="AX23" s="25" t="n">
        <f aca="false">IF(AX10&lt;&gt;"",VLOOKUP(AX10,LineNames!$A$2:$B$111,2),"")</f>
        <v>175</v>
      </c>
      <c r="AY23" s="26" t="n">
        <f aca="false">IF(AY10&lt;&gt;"",VLOOKUP(AY10,LineNames!$A$2:$B$111,2),"")</f>
        <v>94</v>
      </c>
      <c r="AZ23" s="26" t="n">
        <f aca="false">IF(AZ10&lt;&gt;"",VLOOKUP(AZ10,LineNames!$A$2:$B$111,2),"")</f>
        <v>99</v>
      </c>
      <c r="BA23" s="27" t="n">
        <f aca="false">IF(BA10&lt;&gt;"",VLOOKUP(BA10,LineNames!$A$2:$B$111,2),"")</f>
        <v>161</v>
      </c>
      <c r="BB23" s="25" t="n">
        <f aca="false">IF(BB10&lt;&gt;"",VLOOKUP(BB10,LineNames!$A$2:$B$111,2),"")</f>
        <v>165</v>
      </c>
      <c r="BC23" s="26" t="n">
        <f aca="false">IF(BC10&lt;&gt;"",VLOOKUP(BC10,LineNames!$A$2:$B$111,2),"")</f>
        <v>4</v>
      </c>
      <c r="BD23" s="26" t="n">
        <f aca="false">IF(BD10&lt;&gt;"",VLOOKUP(BD10,LineNames!$A$2:$B$111,2),"")</f>
        <v>80</v>
      </c>
      <c r="BE23" s="27" t="n">
        <f aca="false">IF(BE10&lt;&gt;"",VLOOKUP(BE10,LineNames!$A$2:$B$111,2),"")</f>
        <v>59</v>
      </c>
      <c r="BF23" s="25" t="n">
        <f aca="false">IF(BF10&lt;&gt;"",VLOOKUP(BF10,LineNames!$A$2:$B$111,2),"")</f>
        <v>95</v>
      </c>
      <c r="BG23" s="26" t="n">
        <f aca="false">IF(BG10&lt;&gt;"",VLOOKUP(BG10,LineNames!$A$2:$B$111,2),"")</f>
        <v>155</v>
      </c>
      <c r="BH23" s="26" t="n">
        <f aca="false">IF(BH10&lt;&gt;"",VLOOKUP(BH10,LineNames!$A$2:$B$111,2),"")</f>
        <v>118</v>
      </c>
      <c r="BI23" s="27" t="n">
        <f aca="false">IF(BI10&lt;&gt;"",VLOOKUP(BI10,LineNames!$A$2:$B$111,2),"")</f>
        <v>87</v>
      </c>
      <c r="BJ23" s="25" t="str">
        <f aca="false">IF(BJ10&lt;&gt;"",VLOOKUP(BJ10,LineNames!$A$2:$B$111,2),"")</f>
        <v/>
      </c>
      <c r="BK23" s="26" t="str">
        <f aca="false">IF(BK10&lt;&gt;"",VLOOKUP(BK10,LineNames!$A$2:$B$111,2),"")</f>
        <v/>
      </c>
      <c r="BL23" s="26" t="str">
        <f aca="false">IF(BL10&lt;&gt;"",VLOOKUP(BL10,LineNames!$A$2:$B$111,2),"")</f>
        <v/>
      </c>
      <c r="BM23" s="27" t="str">
        <f aca="false">IF(BM10&lt;&gt;"",VLOOKUP(BM10,LineNames!$A$2:$B$111,2),"")</f>
        <v/>
      </c>
      <c r="BN23" s="25" t="str">
        <f aca="false">IF(BN10&lt;&gt;"",VLOOKUP(BN10,LineNames!$A$2:$B$111,2),"")</f>
        <v/>
      </c>
      <c r="BO23" s="26" t="str">
        <f aca="false">IF(BO10&lt;&gt;"",VLOOKUP(BO10,LineNames!$A$2:$B$111,2),"")</f>
        <v/>
      </c>
      <c r="BP23" s="26" t="str">
        <f aca="false">IF(BP10&lt;&gt;"",VLOOKUP(BP10,LineNames!$A$2:$B$111,2),"")</f>
        <v/>
      </c>
      <c r="BQ23" s="27" t="str">
        <f aca="false">IF(BQ10&lt;&gt;"",VLOOKUP(BQ10,LineNames!$A$2:$B$111,2),"")</f>
        <v/>
      </c>
      <c r="BR23" s="25" t="str">
        <f aca="false">IF(BR10&lt;&gt;"",VLOOKUP(BR10,LineNames!$A$2:$B$111,2),"")</f>
        <v/>
      </c>
      <c r="BS23" s="26" t="str">
        <f aca="false">IF(BS10&lt;&gt;"",VLOOKUP(BS10,LineNames!$A$2:$B$111,2),"")</f>
        <v/>
      </c>
      <c r="BT23" s="26" t="str">
        <f aca="false">IF(BT10&lt;&gt;"",VLOOKUP(BT10,LineNames!$A$2:$B$111,2),"")</f>
        <v/>
      </c>
      <c r="BU23" s="27" t="str">
        <f aca="false">IF(BU10&lt;&gt;"",VLOOKUP(BU10,LineNames!$A$2:$B$111,2),"")</f>
        <v/>
      </c>
      <c r="BV23" s="25" t="str">
        <f aca="false">IF(BV10&lt;&gt;"",VLOOKUP(BV10,LineNames!$A$2:$B$111,2),"")</f>
        <v/>
      </c>
      <c r="BW23" s="26" t="str">
        <f aca="false">IF(BW10&lt;&gt;"",VLOOKUP(BW10,LineNames!$A$2:$B$111,2),"")</f>
        <v/>
      </c>
      <c r="BX23" s="26" t="str">
        <f aca="false">IF(BX10&lt;&gt;"",VLOOKUP(BX10,LineNames!$A$2:$B$111,2),"")</f>
        <v/>
      </c>
      <c r="BY23" s="27" t="str">
        <f aca="false">IF(BY10&lt;&gt;"",VLOOKUP(BY10,LineNames!$A$2:$B$111,2),"")</f>
        <v/>
      </c>
      <c r="BZ23" s="25" t="str">
        <f aca="false">IF(BZ10&lt;&gt;"",VLOOKUP(BZ10,LineNames!$A$2:$B$111,2),"")</f>
        <v/>
      </c>
      <c r="CA23" s="26" t="str">
        <f aca="false">IF(CA10&lt;&gt;"",VLOOKUP(CA10,LineNames!$A$2:$B$111,2),"")</f>
        <v/>
      </c>
      <c r="CB23" s="26" t="str">
        <f aca="false">IF(CB10&lt;&gt;"",VLOOKUP(CB10,LineNames!$A$2:$B$111,2),"")</f>
        <v/>
      </c>
      <c r="CC23" s="27" t="str">
        <f aca="false">IF(CC10&lt;&gt;"",VLOOKUP(CC10,LineNames!$A$2:$B$111,2),"")</f>
        <v/>
      </c>
      <c r="CD23" s="25" t="str">
        <f aca="false">IF(CD10&lt;&gt;"",VLOOKUP(CD10,LineNames!$A$2:$B$111,2),"")</f>
        <v/>
      </c>
      <c r="CE23" s="26" t="str">
        <f aca="false">IF(CE10&lt;&gt;"",VLOOKUP(CE10,LineNames!$A$2:$B$111,2),"")</f>
        <v/>
      </c>
      <c r="CF23" s="26" t="str">
        <f aca="false">IF(CF10&lt;&gt;"",VLOOKUP(CF10,LineNames!$A$2:$B$111,2),"")</f>
        <v/>
      </c>
      <c r="CG23" s="27" t="str">
        <f aca="false">IF(CG10&lt;&gt;"",VLOOKUP(CG10,LineNames!$A$2:$B$111,2),"")</f>
        <v/>
      </c>
      <c r="CH23" s="25" t="str">
        <f aca="false">IF(CH10&lt;&gt;"",VLOOKUP(CH10,LineNames!$A$2:$B$111,2),"")</f>
        <v/>
      </c>
      <c r="CI23" s="26" t="str">
        <f aca="false">IF(CI10&lt;&gt;"",VLOOKUP(CI10,LineNames!$A$2:$B$111,2),"")</f>
        <v/>
      </c>
      <c r="CJ23" s="26" t="str">
        <f aca="false">IF(CJ10&lt;&gt;"",VLOOKUP(CJ10,LineNames!$A$2:$B$111,2),"")</f>
        <v/>
      </c>
      <c r="CK23" s="27" t="str">
        <f aca="false">IF(CK10&lt;&gt;"",VLOOKUP(CK10,LineNames!$A$2:$B$111,2),"")</f>
        <v/>
      </c>
      <c r="CL23" s="25" t="str">
        <f aca="false">IF(CL10&lt;&gt;"",VLOOKUP(CL10,LineNames!$A$2:$B$111,2),"")</f>
        <v/>
      </c>
      <c r="CM23" s="26" t="str">
        <f aca="false">IF(CM10&lt;&gt;"",VLOOKUP(CM10,LineNames!$A$2:$B$111,2),"")</f>
        <v/>
      </c>
      <c r="CN23" s="26" t="str">
        <f aca="false">IF(CN10&lt;&gt;"",VLOOKUP(CN10,LineNames!$A$2:$B$111,2),"")</f>
        <v/>
      </c>
      <c r="CO23" s="27" t="str">
        <f aca="false">IF(CO10&lt;&gt;"",VLOOKUP(CO10,LineNames!$A$2:$B$111,2),"")</f>
        <v/>
      </c>
      <c r="CP23" s="25" t="str">
        <f aca="false">IF(CP10&lt;&gt;"",VLOOKUP(CP10,LineNames!$A$2:$B$111,2),"")</f>
        <v/>
      </c>
      <c r="CQ23" s="26" t="str">
        <f aca="false">IF(CQ10&lt;&gt;"",VLOOKUP(CQ10,LineNames!$A$2:$B$111,2),"")</f>
        <v/>
      </c>
      <c r="CR23" s="26" t="str">
        <f aca="false">IF(CR10&lt;&gt;"",VLOOKUP(CR10,LineNames!$A$2:$B$111,2),"")</f>
        <v/>
      </c>
      <c r="CS23" s="27" t="str">
        <f aca="false">IF(CS10&lt;&gt;"",VLOOKUP(CS10,LineNames!$A$2:$B$111,2),"")</f>
        <v/>
      </c>
      <c r="CT23" s="25" t="str">
        <f aca="false">IF(CT10&lt;&gt;"",VLOOKUP(CT10,LineNames!$A$2:$B$111,2),"")</f>
        <v/>
      </c>
      <c r="CU23" s="26" t="str">
        <f aca="false">IF(CU10&lt;&gt;"",VLOOKUP(CU10,LineNames!$A$2:$B$111,2),"")</f>
        <v/>
      </c>
      <c r="CV23" s="26" t="str">
        <f aca="false">IF(CV10&lt;&gt;"",VLOOKUP(CV10,LineNames!$A$2:$B$111,2),"")</f>
        <v/>
      </c>
      <c r="CW23" s="27" t="str">
        <f aca="false">IF(CW10&lt;&gt;"",VLOOKUP(CW10,LineNames!$A$2:$B$111,2),"")</f>
        <v/>
      </c>
      <c r="CX23" s="25" t="str">
        <f aca="false">IF(CX10&lt;&gt;"",VLOOKUP(CX10,LineNames!$A$2:$B$111,2),"")</f>
        <v/>
      </c>
      <c r="CY23" s="26" t="str">
        <f aca="false">IF(CY10&lt;&gt;"",VLOOKUP(CY10,LineNames!$A$2:$B$111,2),"")</f>
        <v/>
      </c>
      <c r="CZ23" s="26" t="str">
        <f aca="false">IF(CZ10&lt;&gt;"",VLOOKUP(CZ10,LineNames!$A$2:$B$111,2),"")</f>
        <v/>
      </c>
      <c r="DA23" s="27" t="str">
        <f aca="false">IF(DA10&lt;&gt;"",VLOOKUP(DA10,LineNames!$A$2:$B$111,2),"")</f>
        <v/>
      </c>
      <c r="DB23" s="25" t="str">
        <f aca="false">IF(DB10&lt;&gt;"",VLOOKUP(DB10,LineNames!$A$2:$B$111,2),"")</f>
        <v/>
      </c>
      <c r="DC23" s="26" t="str">
        <f aca="false">IF(DC10&lt;&gt;"",VLOOKUP(DC10,LineNames!$A$2:$B$111,2),"")</f>
        <v/>
      </c>
      <c r="DD23" s="26" t="str">
        <f aca="false">IF(DD10&lt;&gt;"",VLOOKUP(DD10,LineNames!$A$2:$B$111,2),"")</f>
        <v/>
      </c>
      <c r="DE23" s="27" t="str">
        <f aca="false">IF(DE10&lt;&gt;"",VLOOKUP(DE10,LineNames!$A$2:$B$111,2),"")</f>
        <v/>
      </c>
      <c r="DF23" s="25" t="str">
        <f aca="false">IF(DF10&lt;&gt;"",VLOOKUP(DF10,LineNames!$A$2:$B$111,2),"")</f>
        <v/>
      </c>
      <c r="DG23" s="26" t="str">
        <f aca="false">IF(DG10&lt;&gt;"",VLOOKUP(DG10,LineNames!$A$2:$B$111,2),"")</f>
        <v/>
      </c>
      <c r="DH23" s="26" t="str">
        <f aca="false">IF(DH10&lt;&gt;"",VLOOKUP(DH10,LineNames!$A$2:$B$111,2),"")</f>
        <v/>
      </c>
      <c r="DI23" s="27" t="str">
        <f aca="false">IF(DI10&lt;&gt;"",VLOOKUP(DI10,LineNames!$A$2:$B$111,2),"")</f>
        <v/>
      </c>
      <c r="DJ23" s="25" t="str">
        <f aca="false">IF(DJ10&lt;&gt;"",VLOOKUP(DJ10,LineNames!$A$2:$B$111,2),"")</f>
        <v/>
      </c>
      <c r="DK23" s="26" t="str">
        <f aca="false">IF(DK10&lt;&gt;"",VLOOKUP(DK10,LineNames!$A$2:$B$111,2),"")</f>
        <v/>
      </c>
      <c r="DL23" s="26" t="str">
        <f aca="false">IF(DL10&lt;&gt;"",VLOOKUP(DL10,LineNames!$A$2:$B$111,2),"")</f>
        <v/>
      </c>
      <c r="DM23" s="27" t="str">
        <f aca="false">IF(DM10&lt;&gt;"",VLOOKUP(DM10,LineNames!$A$2:$B$111,2),"")</f>
        <v/>
      </c>
      <c r="DN23" s="25" t="str">
        <f aca="false">IF(DN10&lt;&gt;"",VLOOKUP(DN10,LineNames!$A$2:$B$111,2),"")</f>
        <v/>
      </c>
      <c r="DO23" s="26" t="str">
        <f aca="false">IF(DO10&lt;&gt;"",VLOOKUP(DO10,LineNames!$A$2:$B$111,2),"")</f>
        <v/>
      </c>
      <c r="DP23" s="26" t="str">
        <f aca="false">IF(DP10&lt;&gt;"",VLOOKUP(DP10,LineNames!$A$2:$B$111,2),"")</f>
        <v/>
      </c>
      <c r="DQ23" s="27" t="str">
        <f aca="false">IF(DQ10&lt;&gt;"",VLOOKUP(DQ10,LineNames!$A$2:$B$111,2),"")</f>
        <v/>
      </c>
    </row>
    <row collapsed="false" customFormat="false" customHeight="true" hidden="false" ht="15" outlineLevel="0" r="24">
      <c r="A24" s="21" t="n">
        <v>9</v>
      </c>
      <c r="B24" s="25" t="n">
        <f aca="false">IF(B11&lt;&gt;"",VLOOKUP(B11,LineNames!$A$2:$B$111,2),"")</f>
        <v>17</v>
      </c>
      <c r="C24" s="26" t="str">
        <f aca="false">IF(C11&lt;&gt;"",VLOOKUP(C11,LineNames!$A$2:$B$111,2),"")</f>
        <v>Bd3-1</v>
      </c>
      <c r="D24" s="26" t="n">
        <f aca="false">IF(D11&lt;&gt;"",VLOOKUP(D11,LineNames!$A$2:$B$111,2),"")</f>
        <v>78</v>
      </c>
      <c r="E24" s="27" t="n">
        <f aca="false">IF(E11&lt;&gt;"",VLOOKUP(E11,LineNames!$A$2:$B$111,2),"")</f>
        <v>91</v>
      </c>
      <c r="F24" s="25" t="n">
        <f aca="false">IF(F11&lt;&gt;"",VLOOKUP(F11,LineNames!$A$2:$B$111,2),"")</f>
        <v>168</v>
      </c>
      <c r="G24" s="26" t="str">
        <f aca="false">IF(G11&lt;&gt;"",VLOOKUP(G11,LineNames!$A$2:$B$111,2),"")</f>
        <v>Bd3-1</v>
      </c>
      <c r="H24" s="26" t="n">
        <f aca="false">IF(H11&lt;&gt;"",VLOOKUP(H11,LineNames!$A$2:$B$111,2),"")</f>
        <v>174</v>
      </c>
      <c r="I24" s="27" t="n">
        <f aca="false">IF(I11&lt;&gt;"",VLOOKUP(I11,LineNames!$A$2:$B$111,2),"")</f>
        <v>132</v>
      </c>
      <c r="J24" s="25" t="n">
        <f aca="false">IF(J11&lt;&gt;"",VLOOKUP(J11,LineNames!$A$2:$B$111,2),"")</f>
        <v>152</v>
      </c>
      <c r="K24" s="26" t="n">
        <f aca="false">IF(K11&lt;&gt;"",VLOOKUP(K11,LineNames!$A$2:$B$111,2),"")</f>
        <v>150</v>
      </c>
      <c r="L24" s="26" t="n">
        <f aca="false">IF(L11&lt;&gt;"",VLOOKUP(L11,LineNames!$A$2:$B$111,2),"")</f>
        <v>154</v>
      </c>
      <c r="M24" s="27" t="n">
        <f aca="false">IF(M11&lt;&gt;"",VLOOKUP(M11,LineNames!$A$2:$B$111,2),"")</f>
        <v>54</v>
      </c>
      <c r="N24" s="25" t="n">
        <f aca="false">IF(N11&lt;&gt;"",VLOOKUP(N11,LineNames!$A$2:$B$111,2),"")</f>
        <v>94</v>
      </c>
      <c r="O24" s="26" t="n">
        <f aca="false">IF(O11&lt;&gt;"",VLOOKUP(O11,LineNames!$A$2:$B$111,2),"")</f>
        <v>120</v>
      </c>
      <c r="P24" s="26" t="n">
        <f aca="false">IF(P11&lt;&gt;"",VLOOKUP(P11,LineNames!$A$2:$B$111,2),"")</f>
        <v>31</v>
      </c>
      <c r="Q24" s="27" t="n">
        <f aca="false">IF(Q11&lt;&gt;"",VLOOKUP(Q11,LineNames!$A$2:$B$111,2),"")</f>
        <v>63</v>
      </c>
      <c r="R24" s="25" t="n">
        <f aca="false">IF(R11&lt;&gt;"",VLOOKUP(R11,LineNames!$A$2:$B$111,2),"")</f>
        <v>59</v>
      </c>
      <c r="S24" s="26" t="n">
        <f aca="false">IF(S11&lt;&gt;"",VLOOKUP(S11,LineNames!$A$2:$B$111,2),"")</f>
        <v>87</v>
      </c>
      <c r="T24" s="26" t="n">
        <f aca="false">IF(T11&lt;&gt;"",VLOOKUP(T11,LineNames!$A$2:$B$111,2),"")</f>
        <v>172</v>
      </c>
      <c r="U24" s="27" t="n">
        <f aca="false">IF(U11&lt;&gt;"",VLOOKUP(U11,LineNames!$A$2:$B$111,2),"")</f>
        <v>71</v>
      </c>
      <c r="V24" s="25" t="n">
        <f aca="false">IF(V11&lt;&gt;"",VLOOKUP(V11,LineNames!$A$2:$B$111,2),"")</f>
        <v>117</v>
      </c>
      <c r="W24" s="26" t="n">
        <f aca="false">IF(W11&lt;&gt;"",VLOOKUP(W11,LineNames!$A$2:$B$111,2),"")</f>
        <v>150</v>
      </c>
      <c r="X24" s="26" t="str">
        <f aca="false">IF(X11&lt;&gt;"",VLOOKUP(X11,LineNames!$A$2:$B$111,2),"")</f>
        <v>Bd3-1</v>
      </c>
      <c r="Y24" s="27" t="n">
        <f aca="false">IF(Y11&lt;&gt;"",VLOOKUP(Y11,LineNames!$A$2:$B$111,2),"")</f>
        <v>123</v>
      </c>
      <c r="Z24" s="25" t="n">
        <f aca="false">IF(Z11&lt;&gt;"",VLOOKUP(Z11,LineNames!$A$2:$B$111,2),"")</f>
        <v>130</v>
      </c>
      <c r="AA24" s="26" t="n">
        <f aca="false">IF(AA11&lt;&gt;"",VLOOKUP(AA11,LineNames!$A$2:$B$111,2),"")</f>
        <v>181</v>
      </c>
      <c r="AB24" s="26" t="n">
        <f aca="false">IF(AB11&lt;&gt;"",VLOOKUP(AB11,LineNames!$A$2:$B$111,2),"")</f>
        <v>126</v>
      </c>
      <c r="AC24" s="27" t="n">
        <f aca="false">IF(AC11&lt;&gt;"",VLOOKUP(AC11,LineNames!$A$2:$B$111,2),"")</f>
        <v>161</v>
      </c>
      <c r="AD24" s="25" t="n">
        <f aca="false">IF(AD11&lt;&gt;"",VLOOKUP(AD11,LineNames!$A$2:$B$111,2),"")</f>
        <v>96</v>
      </c>
      <c r="AE24" s="26" t="n">
        <f aca="false">IF(AE11&lt;&gt;"",VLOOKUP(AE11,LineNames!$A$2:$B$111,2),"")</f>
        <v>121</v>
      </c>
      <c r="AF24" s="26" t="n">
        <f aca="false">IF(AF11&lt;&gt;"",VLOOKUP(AF11,LineNames!$A$2:$B$111,2),"")</f>
        <v>88</v>
      </c>
      <c r="AG24" s="27" t="n">
        <f aca="false">IF(AG11&lt;&gt;"",VLOOKUP(AG11,LineNames!$A$2:$B$111,2),"")</f>
        <v>175</v>
      </c>
      <c r="AH24" s="25" t="n">
        <f aca="false">IF(AH11&lt;&gt;"",VLOOKUP(AH11,LineNames!$A$2:$B$111,2),"")</f>
        <v>150</v>
      </c>
      <c r="AI24" s="26" t="n">
        <f aca="false">IF(AI11&lt;&gt;"",VLOOKUP(AI11,LineNames!$A$2:$B$111,2),"")</f>
        <v>99</v>
      </c>
      <c r="AJ24" s="26" t="n">
        <f aca="false">IF(AJ11&lt;&gt;"",VLOOKUP(AJ11,LineNames!$A$2:$B$111,2),"")</f>
        <v>131</v>
      </c>
      <c r="AK24" s="27" t="n">
        <f aca="false">IF(AK11&lt;&gt;"",VLOOKUP(AK11,LineNames!$A$2:$B$111,2),"")</f>
        <v>157</v>
      </c>
      <c r="AL24" s="25" t="n">
        <f aca="false">IF(AL11&lt;&gt;"",VLOOKUP(AL11,LineNames!$A$2:$B$111,2),"")</f>
        <v>78</v>
      </c>
      <c r="AM24" s="26" t="n">
        <f aca="false">IF(AM11&lt;&gt;"",VLOOKUP(AM11,LineNames!$A$2:$B$111,2),"")</f>
        <v>132</v>
      </c>
      <c r="AN24" s="26" t="str">
        <f aca="false">IF(AN11&lt;&gt;"",VLOOKUP(AN11,LineNames!$A$2:$B$111,2),"")</f>
        <v>Bd3-1</v>
      </c>
      <c r="AO24" s="27" t="n">
        <f aca="false">IF(AO11&lt;&gt;"",VLOOKUP(AO11,LineNames!$A$2:$B$111,2),"")</f>
        <v>128</v>
      </c>
      <c r="AP24" s="25" t="n">
        <f aca="false">IF(AP11&lt;&gt;"",VLOOKUP(AP11,LineNames!$A$2:$B$111,2),"")</f>
        <v>98</v>
      </c>
      <c r="AQ24" s="26" t="n">
        <f aca="false">IF(AQ11&lt;&gt;"",VLOOKUP(AQ11,LineNames!$A$2:$B$111,2),"")</f>
        <v>79</v>
      </c>
      <c r="AR24" s="26" t="str">
        <f aca="false">IF(AR11&lt;&gt;"",VLOOKUP(AR11,LineNames!$A$2:$B$111,2),"")</f>
        <v>Bd3-1</v>
      </c>
      <c r="AS24" s="27" t="n">
        <f aca="false">IF(AS11&lt;&gt;"",VLOOKUP(AS11,LineNames!$A$2:$B$111,2),"")</f>
        <v>174</v>
      </c>
      <c r="AT24" s="25" t="str">
        <f aca="false">IF(AT11&lt;&gt;"",VLOOKUP(AT11,LineNames!$A$2:$B$111,2),"")</f>
        <v>Bd3-1</v>
      </c>
      <c r="AU24" s="26" t="n">
        <f aca="false">IF(AU11&lt;&gt;"",VLOOKUP(AU11,LineNames!$A$2:$B$111,2),"")</f>
        <v>77</v>
      </c>
      <c r="AV24" s="26" t="n">
        <f aca="false">IF(AV11&lt;&gt;"",VLOOKUP(AV11,LineNames!$A$2:$B$111,2),"")</f>
        <v>83</v>
      </c>
      <c r="AW24" s="27" t="str">
        <f aca="false">IF(AW11&lt;&gt;"",VLOOKUP(AW11,LineNames!$A$2:$B$111,2),"")</f>
        <v>Bd21</v>
      </c>
      <c r="AX24" s="25" t="n">
        <f aca="false">IF(AX11&lt;&gt;"",VLOOKUP(AX11,LineNames!$A$2:$B$111,2),"")</f>
        <v>159</v>
      </c>
      <c r="AY24" s="26" t="n">
        <f aca="false">IF(AY11&lt;&gt;"",VLOOKUP(AY11,LineNames!$A$2:$B$111,2),"")</f>
        <v>85</v>
      </c>
      <c r="AZ24" s="26" t="n">
        <f aca="false">IF(AZ11&lt;&gt;"",VLOOKUP(AZ11,LineNames!$A$2:$B$111,2),"")</f>
        <v>106</v>
      </c>
      <c r="BA24" s="27" t="n">
        <f aca="false">IF(BA11&lt;&gt;"",VLOOKUP(BA11,LineNames!$A$2:$B$111,2),"")</f>
        <v>117</v>
      </c>
      <c r="BB24" s="25" t="str">
        <f aca="false">IF(BB11&lt;&gt;"",VLOOKUP(BB11,LineNames!$A$2:$B$111,2),"")</f>
        <v>Bd3-1</v>
      </c>
      <c r="BC24" s="26" t="n">
        <f aca="false">IF(BC11&lt;&gt;"",VLOOKUP(BC11,LineNames!$A$2:$B$111,2),"")</f>
        <v>139</v>
      </c>
      <c r="BD24" s="26" t="n">
        <f aca="false">IF(BD11&lt;&gt;"",VLOOKUP(BD11,LineNames!$A$2:$B$111,2),"")</f>
        <v>137</v>
      </c>
      <c r="BE24" s="27" t="n">
        <f aca="false">IF(BE11&lt;&gt;"",VLOOKUP(BE11,LineNames!$A$2:$B$111,2),"")</f>
        <v>102</v>
      </c>
      <c r="BF24" s="25" t="n">
        <f aca="false">IF(BF11&lt;&gt;"",VLOOKUP(BF11,LineNames!$A$2:$B$111,2),"")</f>
        <v>125</v>
      </c>
      <c r="BG24" s="26" t="n">
        <f aca="false">IF(BG11&lt;&gt;"",VLOOKUP(BG11,LineNames!$A$2:$B$111,2),"")</f>
        <v>182</v>
      </c>
      <c r="BH24" s="26" t="n">
        <f aca="false">IF(BH11&lt;&gt;"",VLOOKUP(BH11,LineNames!$A$2:$B$111,2),"")</f>
        <v>79</v>
      </c>
      <c r="BI24" s="27" t="n">
        <f aca="false">IF(BI11&lt;&gt;"",VLOOKUP(BI11,LineNames!$A$2:$B$111,2),"")</f>
        <v>164</v>
      </c>
      <c r="BJ24" s="25" t="str">
        <f aca="false">IF(BJ11&lt;&gt;"",VLOOKUP(BJ11,LineNames!$A$2:$B$111,2),"")</f>
        <v/>
      </c>
      <c r="BK24" s="26" t="str">
        <f aca="false">IF(BK11&lt;&gt;"",VLOOKUP(BK11,LineNames!$A$2:$B$111,2),"")</f>
        <v/>
      </c>
      <c r="BL24" s="26" t="str">
        <f aca="false">IF(BL11&lt;&gt;"",VLOOKUP(BL11,LineNames!$A$2:$B$111,2),"")</f>
        <v/>
      </c>
      <c r="BM24" s="27" t="str">
        <f aca="false">IF(BM11&lt;&gt;"",VLOOKUP(BM11,LineNames!$A$2:$B$111,2),"")</f>
        <v/>
      </c>
      <c r="BN24" s="25" t="str">
        <f aca="false">IF(BN11&lt;&gt;"",VLOOKUP(BN11,LineNames!$A$2:$B$111,2),"")</f>
        <v/>
      </c>
      <c r="BO24" s="26" t="str">
        <f aca="false">IF(BO11&lt;&gt;"",VLOOKUP(BO11,LineNames!$A$2:$B$111,2),"")</f>
        <v/>
      </c>
      <c r="BP24" s="26" t="str">
        <f aca="false">IF(BP11&lt;&gt;"",VLOOKUP(BP11,LineNames!$A$2:$B$111,2),"")</f>
        <v/>
      </c>
      <c r="BQ24" s="27" t="str">
        <f aca="false">IF(BQ11&lt;&gt;"",VLOOKUP(BQ11,LineNames!$A$2:$B$111,2),"")</f>
        <v/>
      </c>
      <c r="BR24" s="25" t="str">
        <f aca="false">IF(BR11&lt;&gt;"",VLOOKUP(BR11,LineNames!$A$2:$B$111,2),"")</f>
        <v/>
      </c>
      <c r="BS24" s="26" t="str">
        <f aca="false">IF(BS11&lt;&gt;"",VLOOKUP(BS11,LineNames!$A$2:$B$111,2),"")</f>
        <v/>
      </c>
      <c r="BT24" s="26" t="str">
        <f aca="false">IF(BT11&lt;&gt;"",VLOOKUP(BT11,LineNames!$A$2:$B$111,2),"")</f>
        <v/>
      </c>
      <c r="BU24" s="27" t="str">
        <f aca="false">IF(BU11&lt;&gt;"",VLOOKUP(BU11,LineNames!$A$2:$B$111,2),"")</f>
        <v/>
      </c>
      <c r="BV24" s="25" t="str">
        <f aca="false">IF(BV11&lt;&gt;"",VLOOKUP(BV11,LineNames!$A$2:$B$111,2),"")</f>
        <v/>
      </c>
      <c r="BW24" s="26" t="str">
        <f aca="false">IF(BW11&lt;&gt;"",VLOOKUP(BW11,LineNames!$A$2:$B$111,2),"")</f>
        <v/>
      </c>
      <c r="BX24" s="26" t="str">
        <f aca="false">IF(BX11&lt;&gt;"",VLOOKUP(BX11,LineNames!$A$2:$B$111,2),"")</f>
        <v/>
      </c>
      <c r="BY24" s="27" t="str">
        <f aca="false">IF(BY11&lt;&gt;"",VLOOKUP(BY11,LineNames!$A$2:$B$111,2),"")</f>
        <v/>
      </c>
      <c r="BZ24" s="25" t="str">
        <f aca="false">IF(BZ11&lt;&gt;"",VLOOKUP(BZ11,LineNames!$A$2:$B$111,2),"")</f>
        <v/>
      </c>
      <c r="CA24" s="26" t="str">
        <f aca="false">IF(CA11&lt;&gt;"",VLOOKUP(CA11,LineNames!$A$2:$B$111,2),"")</f>
        <v/>
      </c>
      <c r="CB24" s="26" t="str">
        <f aca="false">IF(CB11&lt;&gt;"",VLOOKUP(CB11,LineNames!$A$2:$B$111,2),"")</f>
        <v/>
      </c>
      <c r="CC24" s="27" t="str">
        <f aca="false">IF(CC11&lt;&gt;"",VLOOKUP(CC11,LineNames!$A$2:$B$111,2),"")</f>
        <v/>
      </c>
      <c r="CD24" s="25" t="str">
        <f aca="false">IF(CD11&lt;&gt;"",VLOOKUP(CD11,LineNames!$A$2:$B$111,2),"")</f>
        <v/>
      </c>
      <c r="CE24" s="26" t="str">
        <f aca="false">IF(CE11&lt;&gt;"",VLOOKUP(CE11,LineNames!$A$2:$B$111,2),"")</f>
        <v/>
      </c>
      <c r="CF24" s="26" t="str">
        <f aca="false">IF(CF11&lt;&gt;"",VLOOKUP(CF11,LineNames!$A$2:$B$111,2),"")</f>
        <v/>
      </c>
      <c r="CG24" s="27" t="str">
        <f aca="false">IF(CG11&lt;&gt;"",VLOOKUP(CG11,LineNames!$A$2:$B$111,2),"")</f>
        <v/>
      </c>
      <c r="CH24" s="25" t="str">
        <f aca="false">IF(CH11&lt;&gt;"",VLOOKUP(CH11,LineNames!$A$2:$B$111,2),"")</f>
        <v/>
      </c>
      <c r="CI24" s="26" t="str">
        <f aca="false">IF(CI11&lt;&gt;"",VLOOKUP(CI11,LineNames!$A$2:$B$111,2),"")</f>
        <v/>
      </c>
      <c r="CJ24" s="26" t="str">
        <f aca="false">IF(CJ11&lt;&gt;"",VLOOKUP(CJ11,LineNames!$A$2:$B$111,2),"")</f>
        <v/>
      </c>
      <c r="CK24" s="27" t="str">
        <f aca="false">IF(CK11&lt;&gt;"",VLOOKUP(CK11,LineNames!$A$2:$B$111,2),"")</f>
        <v/>
      </c>
      <c r="CL24" s="25" t="str">
        <f aca="false">IF(CL11&lt;&gt;"",VLOOKUP(CL11,LineNames!$A$2:$B$111,2),"")</f>
        <v/>
      </c>
      <c r="CM24" s="26" t="str">
        <f aca="false">IF(CM11&lt;&gt;"",VLOOKUP(CM11,LineNames!$A$2:$B$111,2),"")</f>
        <v/>
      </c>
      <c r="CN24" s="26" t="str">
        <f aca="false">IF(CN11&lt;&gt;"",VLOOKUP(CN11,LineNames!$A$2:$B$111,2),"")</f>
        <v/>
      </c>
      <c r="CO24" s="27" t="str">
        <f aca="false">IF(CO11&lt;&gt;"",VLOOKUP(CO11,LineNames!$A$2:$B$111,2),"")</f>
        <v/>
      </c>
      <c r="CP24" s="25" t="str">
        <f aca="false">IF(CP11&lt;&gt;"",VLOOKUP(CP11,LineNames!$A$2:$B$111,2),"")</f>
        <v/>
      </c>
      <c r="CQ24" s="26" t="str">
        <f aca="false">IF(CQ11&lt;&gt;"",VLOOKUP(CQ11,LineNames!$A$2:$B$111,2),"")</f>
        <v/>
      </c>
      <c r="CR24" s="26" t="str">
        <f aca="false">IF(CR11&lt;&gt;"",VLOOKUP(CR11,LineNames!$A$2:$B$111,2),"")</f>
        <v/>
      </c>
      <c r="CS24" s="27" t="str">
        <f aca="false">IF(CS11&lt;&gt;"",VLOOKUP(CS11,LineNames!$A$2:$B$111,2),"")</f>
        <v/>
      </c>
      <c r="CT24" s="25" t="str">
        <f aca="false">IF(CT11&lt;&gt;"",VLOOKUP(CT11,LineNames!$A$2:$B$111,2),"")</f>
        <v/>
      </c>
      <c r="CU24" s="26" t="str">
        <f aca="false">IF(CU11&lt;&gt;"",VLOOKUP(CU11,LineNames!$A$2:$B$111,2),"")</f>
        <v/>
      </c>
      <c r="CV24" s="26" t="str">
        <f aca="false">IF(CV11&lt;&gt;"",VLOOKUP(CV11,LineNames!$A$2:$B$111,2),"")</f>
        <v/>
      </c>
      <c r="CW24" s="27" t="str">
        <f aca="false">IF(CW11&lt;&gt;"",VLOOKUP(CW11,LineNames!$A$2:$B$111,2),"")</f>
        <v/>
      </c>
      <c r="CX24" s="25" t="str">
        <f aca="false">IF(CX11&lt;&gt;"",VLOOKUP(CX11,LineNames!$A$2:$B$111,2),"")</f>
        <v/>
      </c>
      <c r="CY24" s="26" t="str">
        <f aca="false">IF(CY11&lt;&gt;"",VLOOKUP(CY11,LineNames!$A$2:$B$111,2),"")</f>
        <v/>
      </c>
      <c r="CZ24" s="26" t="str">
        <f aca="false">IF(CZ11&lt;&gt;"",VLOOKUP(CZ11,LineNames!$A$2:$B$111,2),"")</f>
        <v/>
      </c>
      <c r="DA24" s="27" t="str">
        <f aca="false">IF(DA11&lt;&gt;"",VLOOKUP(DA11,LineNames!$A$2:$B$111,2),"")</f>
        <v/>
      </c>
      <c r="DB24" s="25" t="str">
        <f aca="false">IF(DB11&lt;&gt;"",VLOOKUP(DB11,LineNames!$A$2:$B$111,2),"")</f>
        <v/>
      </c>
      <c r="DC24" s="26" t="str">
        <f aca="false">IF(DC11&lt;&gt;"",VLOOKUP(DC11,LineNames!$A$2:$B$111,2),"")</f>
        <v/>
      </c>
      <c r="DD24" s="26" t="str">
        <f aca="false">IF(DD11&lt;&gt;"",VLOOKUP(DD11,LineNames!$A$2:$B$111,2),"")</f>
        <v/>
      </c>
      <c r="DE24" s="27" t="str">
        <f aca="false">IF(DE11&lt;&gt;"",VLOOKUP(DE11,LineNames!$A$2:$B$111,2),"")</f>
        <v/>
      </c>
      <c r="DF24" s="25" t="str">
        <f aca="false">IF(DF11&lt;&gt;"",VLOOKUP(DF11,LineNames!$A$2:$B$111,2),"")</f>
        <v/>
      </c>
      <c r="DG24" s="26" t="str">
        <f aca="false">IF(DG11&lt;&gt;"",VLOOKUP(DG11,LineNames!$A$2:$B$111,2),"")</f>
        <v/>
      </c>
      <c r="DH24" s="26" t="str">
        <f aca="false">IF(DH11&lt;&gt;"",VLOOKUP(DH11,LineNames!$A$2:$B$111,2),"")</f>
        <v/>
      </c>
      <c r="DI24" s="27" t="str">
        <f aca="false">IF(DI11&lt;&gt;"",VLOOKUP(DI11,LineNames!$A$2:$B$111,2),"")</f>
        <v/>
      </c>
      <c r="DJ24" s="25" t="str">
        <f aca="false">IF(DJ11&lt;&gt;"",VLOOKUP(DJ11,LineNames!$A$2:$B$111,2),"")</f>
        <v/>
      </c>
      <c r="DK24" s="26" t="str">
        <f aca="false">IF(DK11&lt;&gt;"",VLOOKUP(DK11,LineNames!$A$2:$B$111,2),"")</f>
        <v/>
      </c>
      <c r="DL24" s="26" t="str">
        <f aca="false">IF(DL11&lt;&gt;"",VLOOKUP(DL11,LineNames!$A$2:$B$111,2),"")</f>
        <v/>
      </c>
      <c r="DM24" s="27" t="str">
        <f aca="false">IF(DM11&lt;&gt;"",VLOOKUP(DM11,LineNames!$A$2:$B$111,2),"")</f>
        <v/>
      </c>
      <c r="DN24" s="25" t="str">
        <f aca="false">IF(DN11&lt;&gt;"",VLOOKUP(DN11,LineNames!$A$2:$B$111,2),"")</f>
        <v/>
      </c>
      <c r="DO24" s="26" t="str">
        <f aca="false">IF(DO11&lt;&gt;"",VLOOKUP(DO11,LineNames!$A$2:$B$111,2),"")</f>
        <v/>
      </c>
      <c r="DP24" s="26" t="str">
        <f aca="false">IF(DP11&lt;&gt;"",VLOOKUP(DP11,LineNames!$A$2:$B$111,2),"")</f>
        <v/>
      </c>
      <c r="DQ24" s="27" t="str">
        <f aca="false">IF(DQ11&lt;&gt;"",VLOOKUP(DQ11,LineNames!$A$2:$B$111,2),"")</f>
        <v/>
      </c>
    </row>
    <row collapsed="false" customFormat="false" customHeight="true" hidden="false" ht="15" outlineLevel="0" r="25">
      <c r="A25" s="21" t="n">
        <v>10</v>
      </c>
      <c r="B25" s="28" t="n">
        <f aca="false">IF(B12&lt;&gt;"",VLOOKUP(B12,LineNames!$A$2:$B$111,2),"")</f>
        <v>163</v>
      </c>
      <c r="C25" s="29" t="n">
        <f aca="false">IF(C12&lt;&gt;"",VLOOKUP(C12,LineNames!$A$2:$B$111,2),"")</f>
        <v>31</v>
      </c>
      <c r="D25" s="29" t="n">
        <f aca="false">IF(D12&lt;&gt;"",VLOOKUP(D12,LineNames!$A$2:$B$111,2),"")</f>
        <v>153</v>
      </c>
      <c r="E25" s="30" t="n">
        <f aca="false">IF(E12&lt;&gt;"",VLOOKUP(E12,LineNames!$A$2:$B$111,2),"")</f>
        <v>59</v>
      </c>
      <c r="F25" s="28" t="n">
        <f aca="false">IF(F12&lt;&gt;"",VLOOKUP(F12,LineNames!$A$2:$B$111,2),"")</f>
        <v>158</v>
      </c>
      <c r="G25" s="29" t="n">
        <f aca="false">IF(G12&lt;&gt;"",VLOOKUP(G12,LineNames!$A$2:$B$111,2),"")</f>
        <v>80</v>
      </c>
      <c r="H25" s="29" t="n">
        <f aca="false">IF(H12&lt;&gt;"",VLOOKUP(H12,LineNames!$A$2:$B$111,2),"")</f>
        <v>155</v>
      </c>
      <c r="I25" s="30" t="n">
        <f aca="false">IF(I12&lt;&gt;"",VLOOKUP(I12,LineNames!$A$2:$B$111,2),"")</f>
        <v>121</v>
      </c>
      <c r="J25" s="28" t="n">
        <f aca="false">IF(J12&lt;&gt;"",VLOOKUP(J12,LineNames!$A$2:$B$111,2),"")</f>
        <v>165</v>
      </c>
      <c r="K25" s="29" t="n">
        <f aca="false">IF(K12&lt;&gt;"",VLOOKUP(K12,LineNames!$A$2:$B$111,2),"")</f>
        <v>139</v>
      </c>
      <c r="L25" s="29" t="n">
        <f aca="false">IF(L12&lt;&gt;"",VLOOKUP(L12,LineNames!$A$2:$B$111,2),"")</f>
        <v>175</v>
      </c>
      <c r="M25" s="30" t="n">
        <f aca="false">IF(M12&lt;&gt;"",VLOOKUP(M12,LineNames!$A$2:$B$111,2),"")</f>
        <v>96</v>
      </c>
      <c r="N25" s="28" t="n">
        <f aca="false">IF(N12&lt;&gt;"",VLOOKUP(N12,LineNames!$A$2:$B$111,2),"")</f>
        <v>147</v>
      </c>
      <c r="O25" s="29" t="str">
        <f aca="false">IF(O12&lt;&gt;"",VLOOKUP(O12,LineNames!$A$2:$B$111,2),"")</f>
        <v>Bd3-1</v>
      </c>
      <c r="P25" s="29" t="n">
        <f aca="false">IF(P12&lt;&gt;"",VLOOKUP(P12,LineNames!$A$2:$B$111,2),"")</f>
        <v>146</v>
      </c>
      <c r="Q25" s="30" t="n">
        <f aca="false">IF(Q12&lt;&gt;"",VLOOKUP(Q12,LineNames!$A$2:$B$111,2),"")</f>
        <v>84</v>
      </c>
      <c r="R25" s="28" t="n">
        <f aca="false">IF(R12&lt;&gt;"",VLOOKUP(R12,LineNames!$A$2:$B$111,2),"")</f>
        <v>170</v>
      </c>
      <c r="S25" s="29" t="n">
        <f aca="false">IF(S12&lt;&gt;"",VLOOKUP(S12,LineNames!$A$2:$B$111,2),"")</f>
        <v>122</v>
      </c>
      <c r="T25" s="29" t="str">
        <f aca="false">IF(T12&lt;&gt;"",VLOOKUP(T12,LineNames!$A$2:$B$111,2),"")</f>
        <v>Bd21</v>
      </c>
      <c r="U25" s="30" t="n">
        <f aca="false">IF(U12&lt;&gt;"",VLOOKUP(U12,LineNames!$A$2:$B$111,2),"")</f>
        <v>95</v>
      </c>
      <c r="V25" s="28" t="n">
        <f aca="false">IF(V12&lt;&gt;"",VLOOKUP(V12,LineNames!$A$2:$B$111,2),"")</f>
        <v>149</v>
      </c>
      <c r="W25" s="29" t="n">
        <f aca="false">IF(W12&lt;&gt;"",VLOOKUP(W12,LineNames!$A$2:$B$111,2),"")</f>
        <v>127</v>
      </c>
      <c r="X25" s="29" t="n">
        <f aca="false">IF(X12&lt;&gt;"",VLOOKUP(X12,LineNames!$A$2:$B$111,2),"")</f>
        <v>132</v>
      </c>
      <c r="Y25" s="30" t="n">
        <f aca="false">IF(Y12&lt;&gt;"",VLOOKUP(Y12,LineNames!$A$2:$B$111,2),"")</f>
        <v>144</v>
      </c>
      <c r="Z25" s="28" t="n">
        <f aca="false">IF(Z12&lt;&gt;"",VLOOKUP(Z12,LineNames!$A$2:$B$111,2),"")</f>
        <v>168</v>
      </c>
      <c r="AA25" s="29" t="n">
        <f aca="false">IF(AA12&lt;&gt;"",VLOOKUP(AA12,LineNames!$A$2:$B$111,2),"")</f>
        <v>173</v>
      </c>
      <c r="AB25" s="29" t="n">
        <f aca="false">IF(AB12&lt;&gt;"",VLOOKUP(AB12,LineNames!$A$2:$B$111,2),"")</f>
        <v>120</v>
      </c>
      <c r="AC25" s="30" t="str">
        <f aca="false">IF(AC12&lt;&gt;"",VLOOKUP(AC12,LineNames!$A$2:$B$111,2),"")</f>
        <v>Bd3-1</v>
      </c>
      <c r="AD25" s="28" t="n">
        <f aca="false">IF(AD12&lt;&gt;"",VLOOKUP(AD12,LineNames!$A$2:$B$111,2),"")</f>
        <v>116</v>
      </c>
      <c r="AE25" s="29" t="n">
        <f aca="false">IF(AE12&lt;&gt;"",VLOOKUP(AE12,LineNames!$A$2:$B$111,2),"")</f>
        <v>163</v>
      </c>
      <c r="AF25" s="29" t="n">
        <f aca="false">IF(AF12&lt;&gt;"",VLOOKUP(AF12,LineNames!$A$2:$B$111,2),"")</f>
        <v>125</v>
      </c>
      <c r="AG25" s="30" t="n">
        <f aca="false">IF(AG12&lt;&gt;"",VLOOKUP(AG12,LineNames!$A$2:$B$111,2),"")</f>
        <v>35</v>
      </c>
      <c r="AH25" s="28" t="str">
        <f aca="false">IF(AH12&lt;&gt;"",VLOOKUP(AH12,LineNames!$A$2:$B$111,2),"")</f>
        <v>Bd3-1</v>
      </c>
      <c r="AI25" s="29" t="n">
        <f aca="false">IF(AI12&lt;&gt;"",VLOOKUP(AI12,LineNames!$A$2:$B$111,2),"")</f>
        <v>29</v>
      </c>
      <c r="AJ25" s="29" t="n">
        <f aca="false">IF(AJ12&lt;&gt;"",VLOOKUP(AJ12,LineNames!$A$2:$B$111,2),"")</f>
        <v>164</v>
      </c>
      <c r="AK25" s="30" t="n">
        <f aca="false">IF(AK12&lt;&gt;"",VLOOKUP(AK12,LineNames!$A$2:$B$111,2),"")</f>
        <v>140</v>
      </c>
      <c r="AL25" s="28" t="n">
        <f aca="false">IF(AL12&lt;&gt;"",VLOOKUP(AL12,LineNames!$A$2:$B$111,2),"")</f>
        <v>137</v>
      </c>
      <c r="AM25" s="29" t="n">
        <f aca="false">IF(AM12&lt;&gt;"",VLOOKUP(AM12,LineNames!$A$2:$B$111,2),"")</f>
        <v>106</v>
      </c>
      <c r="AN25" s="29" t="n">
        <f aca="false">IF(AN12&lt;&gt;"",VLOOKUP(AN12,LineNames!$A$2:$B$111,2),"")</f>
        <v>165</v>
      </c>
      <c r="AO25" s="30" t="n">
        <f aca="false">IF(AO12&lt;&gt;"",VLOOKUP(AO12,LineNames!$A$2:$B$111,2),"")</f>
        <v>164</v>
      </c>
      <c r="AP25" s="28" t="n">
        <f aca="false">IF(AP12&lt;&gt;"",VLOOKUP(AP12,LineNames!$A$2:$B$111,2),"")</f>
        <v>150</v>
      </c>
      <c r="AQ25" s="29" t="n">
        <f aca="false">IF(AQ12&lt;&gt;"",VLOOKUP(AQ12,LineNames!$A$2:$B$111,2),"")</f>
        <v>129</v>
      </c>
      <c r="AR25" s="29" t="n">
        <f aca="false">IF(AR12&lt;&gt;"",VLOOKUP(AR12,LineNames!$A$2:$B$111,2),"")</f>
        <v>45</v>
      </c>
      <c r="AS25" s="30" t="n">
        <f aca="false">IF(AS12&lt;&gt;"",VLOOKUP(AS12,LineNames!$A$2:$B$111,2),"")</f>
        <v>97</v>
      </c>
      <c r="AT25" s="28" t="n">
        <f aca="false">IF(AT12&lt;&gt;"",VLOOKUP(AT12,LineNames!$A$2:$B$111,2),"")</f>
        <v>59</v>
      </c>
      <c r="AU25" s="29" t="n">
        <f aca="false">IF(AU12&lt;&gt;"",VLOOKUP(AU12,LineNames!$A$2:$B$111,2),"")</f>
        <v>139</v>
      </c>
      <c r="AV25" s="29" t="n">
        <f aca="false">IF(AV12&lt;&gt;"",VLOOKUP(AV12,LineNames!$A$2:$B$111,2),"")</f>
        <v>126</v>
      </c>
      <c r="AW25" s="30" t="n">
        <f aca="false">IF(AW12&lt;&gt;"",VLOOKUP(AW12,LineNames!$A$2:$B$111,2),"")</f>
        <v>76</v>
      </c>
      <c r="AX25" s="28" t="n">
        <f aca="false">IF(AX12&lt;&gt;"",VLOOKUP(AX12,LineNames!$A$2:$B$111,2),"")</f>
        <v>156</v>
      </c>
      <c r="AY25" s="29" t="n">
        <f aca="false">IF(AY12&lt;&gt;"",VLOOKUP(AY12,LineNames!$A$2:$B$111,2),"")</f>
        <v>126</v>
      </c>
      <c r="AZ25" s="29" t="n">
        <f aca="false">IF(AZ12&lt;&gt;"",VLOOKUP(AZ12,LineNames!$A$2:$B$111,2),"")</f>
        <v>63</v>
      </c>
      <c r="BA25" s="30" t="n">
        <f aca="false">IF(BA12&lt;&gt;"",VLOOKUP(BA12,LineNames!$A$2:$B$111,2),"")</f>
        <v>162</v>
      </c>
      <c r="BB25" s="28" t="n">
        <f aca="false">IF(BB12&lt;&gt;"",VLOOKUP(BB12,LineNames!$A$2:$B$111,2),"")</f>
        <v>173</v>
      </c>
      <c r="BC25" s="29" t="n">
        <f aca="false">IF(BC12&lt;&gt;"",VLOOKUP(BC12,LineNames!$A$2:$B$111,2),"")</f>
        <v>166</v>
      </c>
      <c r="BD25" s="29" t="n">
        <f aca="false">IF(BD12&lt;&gt;"",VLOOKUP(BD12,LineNames!$A$2:$B$111,2),"")</f>
        <v>91</v>
      </c>
      <c r="BE25" s="30" t="n">
        <f aca="false">IF(BE12&lt;&gt;"",VLOOKUP(BE12,LineNames!$A$2:$B$111,2),"")</f>
        <v>108</v>
      </c>
      <c r="BF25" s="28" t="n">
        <f aca="false">IF(BF12&lt;&gt;"",VLOOKUP(BF12,LineNames!$A$2:$B$111,2),"")</f>
        <v>86</v>
      </c>
      <c r="BG25" s="29" t="str">
        <f aca="false">IF(BG12&lt;&gt;"",VLOOKUP(BG12,LineNames!$A$2:$B$111,2),"")</f>
        <v>Bd21</v>
      </c>
      <c r="BH25" s="29" t="n">
        <f aca="false">IF(BH12&lt;&gt;"",VLOOKUP(BH12,LineNames!$A$2:$B$111,2),"")</f>
        <v>84</v>
      </c>
      <c r="BI25" s="30" t="n">
        <f aca="false">IF(BI12&lt;&gt;"",VLOOKUP(BI12,LineNames!$A$2:$B$111,2),"")</f>
        <v>132</v>
      </c>
      <c r="BJ25" s="28" t="str">
        <f aca="false">IF(BJ12&lt;&gt;"",VLOOKUP(BJ12,LineNames!$A$2:$B$111,2),"")</f>
        <v/>
      </c>
      <c r="BK25" s="29" t="str">
        <f aca="false">IF(BK12&lt;&gt;"",VLOOKUP(BK12,LineNames!$A$2:$B$111,2),"")</f>
        <v/>
      </c>
      <c r="BL25" s="29" t="str">
        <f aca="false">IF(BL12&lt;&gt;"",VLOOKUP(BL12,LineNames!$A$2:$B$111,2),"")</f>
        <v/>
      </c>
      <c r="BM25" s="30" t="str">
        <f aca="false">IF(BM12&lt;&gt;"",VLOOKUP(BM12,LineNames!$A$2:$B$111,2),"")</f>
        <v/>
      </c>
      <c r="BN25" s="28" t="str">
        <f aca="false">IF(BN12&lt;&gt;"",VLOOKUP(BN12,LineNames!$A$2:$B$111,2),"")</f>
        <v/>
      </c>
      <c r="BO25" s="29" t="str">
        <f aca="false">IF(BO12&lt;&gt;"",VLOOKUP(BO12,LineNames!$A$2:$B$111,2),"")</f>
        <v/>
      </c>
      <c r="BP25" s="29" t="str">
        <f aca="false">IF(BP12&lt;&gt;"",VLOOKUP(BP12,LineNames!$A$2:$B$111,2),"")</f>
        <v/>
      </c>
      <c r="BQ25" s="30" t="str">
        <f aca="false">IF(BQ12&lt;&gt;"",VLOOKUP(BQ12,LineNames!$A$2:$B$111,2),"")</f>
        <v/>
      </c>
      <c r="BR25" s="28" t="str">
        <f aca="false">IF(BR12&lt;&gt;"",VLOOKUP(BR12,LineNames!$A$2:$B$111,2),"")</f>
        <v/>
      </c>
      <c r="BS25" s="29" t="str">
        <f aca="false">IF(BS12&lt;&gt;"",VLOOKUP(BS12,LineNames!$A$2:$B$111,2),"")</f>
        <v/>
      </c>
      <c r="BT25" s="29" t="str">
        <f aca="false">IF(BT12&lt;&gt;"",VLOOKUP(BT12,LineNames!$A$2:$B$111,2),"")</f>
        <v/>
      </c>
      <c r="BU25" s="30" t="str">
        <f aca="false">IF(BU12&lt;&gt;"",VLOOKUP(BU12,LineNames!$A$2:$B$111,2),"")</f>
        <v/>
      </c>
      <c r="BV25" s="28" t="str">
        <f aca="false">IF(BV12&lt;&gt;"",VLOOKUP(BV12,LineNames!$A$2:$B$111,2),"")</f>
        <v/>
      </c>
      <c r="BW25" s="29" t="str">
        <f aca="false">IF(BW12&lt;&gt;"",VLOOKUP(BW12,LineNames!$A$2:$B$111,2),"")</f>
        <v/>
      </c>
      <c r="BX25" s="29" t="str">
        <f aca="false">IF(BX12&lt;&gt;"",VLOOKUP(BX12,LineNames!$A$2:$B$111,2),"")</f>
        <v/>
      </c>
      <c r="BY25" s="30" t="str">
        <f aca="false">IF(BY12&lt;&gt;"",VLOOKUP(BY12,LineNames!$A$2:$B$111,2),"")</f>
        <v/>
      </c>
      <c r="BZ25" s="28" t="str">
        <f aca="false">IF(BZ12&lt;&gt;"",VLOOKUP(BZ12,LineNames!$A$2:$B$111,2),"")</f>
        <v/>
      </c>
      <c r="CA25" s="29" t="str">
        <f aca="false">IF(CA12&lt;&gt;"",VLOOKUP(CA12,LineNames!$A$2:$B$111,2),"")</f>
        <v/>
      </c>
      <c r="CB25" s="29" t="str">
        <f aca="false">IF(CB12&lt;&gt;"",VLOOKUP(CB12,LineNames!$A$2:$B$111,2),"")</f>
        <v/>
      </c>
      <c r="CC25" s="30" t="str">
        <f aca="false">IF(CC12&lt;&gt;"",VLOOKUP(CC12,LineNames!$A$2:$B$111,2),"")</f>
        <v/>
      </c>
      <c r="CD25" s="28" t="str">
        <f aca="false">IF(CD12&lt;&gt;"",VLOOKUP(CD12,LineNames!$A$2:$B$111,2),"")</f>
        <v/>
      </c>
      <c r="CE25" s="29" t="str">
        <f aca="false">IF(CE12&lt;&gt;"",VLOOKUP(CE12,LineNames!$A$2:$B$111,2),"")</f>
        <v/>
      </c>
      <c r="CF25" s="29" t="str">
        <f aca="false">IF(CF12&lt;&gt;"",VLOOKUP(CF12,LineNames!$A$2:$B$111,2),"")</f>
        <v/>
      </c>
      <c r="CG25" s="30" t="str">
        <f aca="false">IF(CG12&lt;&gt;"",VLOOKUP(CG12,LineNames!$A$2:$B$111,2),"")</f>
        <v/>
      </c>
      <c r="CH25" s="28" t="str">
        <f aca="false">IF(CH12&lt;&gt;"",VLOOKUP(CH12,LineNames!$A$2:$B$111,2),"")</f>
        <v/>
      </c>
      <c r="CI25" s="29" t="str">
        <f aca="false">IF(CI12&lt;&gt;"",VLOOKUP(CI12,LineNames!$A$2:$B$111,2),"")</f>
        <v/>
      </c>
      <c r="CJ25" s="29" t="str">
        <f aca="false">IF(CJ12&lt;&gt;"",VLOOKUP(CJ12,LineNames!$A$2:$B$111,2),"")</f>
        <v/>
      </c>
      <c r="CK25" s="30" t="str">
        <f aca="false">IF(CK12&lt;&gt;"",VLOOKUP(CK12,LineNames!$A$2:$B$111,2),"")</f>
        <v/>
      </c>
      <c r="CL25" s="28" t="str">
        <f aca="false">IF(CL12&lt;&gt;"",VLOOKUP(CL12,LineNames!$A$2:$B$111,2),"")</f>
        <v/>
      </c>
      <c r="CM25" s="29" t="str">
        <f aca="false">IF(CM12&lt;&gt;"",VLOOKUP(CM12,LineNames!$A$2:$B$111,2),"")</f>
        <v/>
      </c>
      <c r="CN25" s="29" t="str">
        <f aca="false">IF(CN12&lt;&gt;"",VLOOKUP(CN12,LineNames!$A$2:$B$111,2),"")</f>
        <v/>
      </c>
      <c r="CO25" s="30" t="str">
        <f aca="false">IF(CO12&lt;&gt;"",VLOOKUP(CO12,LineNames!$A$2:$B$111,2),"")</f>
        <v/>
      </c>
      <c r="CP25" s="28" t="str">
        <f aca="false">IF(CP12&lt;&gt;"",VLOOKUP(CP12,LineNames!$A$2:$B$111,2),"")</f>
        <v/>
      </c>
      <c r="CQ25" s="29" t="str">
        <f aca="false">IF(CQ12&lt;&gt;"",VLOOKUP(CQ12,LineNames!$A$2:$B$111,2),"")</f>
        <v/>
      </c>
      <c r="CR25" s="29" t="str">
        <f aca="false">IF(CR12&lt;&gt;"",VLOOKUP(CR12,LineNames!$A$2:$B$111,2),"")</f>
        <v/>
      </c>
      <c r="CS25" s="30" t="str">
        <f aca="false">IF(CS12&lt;&gt;"",VLOOKUP(CS12,LineNames!$A$2:$B$111,2),"")</f>
        <v/>
      </c>
      <c r="CT25" s="28" t="str">
        <f aca="false">IF(CT12&lt;&gt;"",VLOOKUP(CT12,LineNames!$A$2:$B$111,2),"")</f>
        <v/>
      </c>
      <c r="CU25" s="29" t="str">
        <f aca="false">IF(CU12&lt;&gt;"",VLOOKUP(CU12,LineNames!$A$2:$B$111,2),"")</f>
        <v/>
      </c>
      <c r="CV25" s="29" t="str">
        <f aca="false">IF(CV12&lt;&gt;"",VLOOKUP(CV12,LineNames!$A$2:$B$111,2),"")</f>
        <v/>
      </c>
      <c r="CW25" s="30" t="str">
        <f aca="false">IF(CW12&lt;&gt;"",VLOOKUP(CW12,LineNames!$A$2:$B$111,2),"")</f>
        <v/>
      </c>
      <c r="CX25" s="28" t="str">
        <f aca="false">IF(CX12&lt;&gt;"",VLOOKUP(CX12,LineNames!$A$2:$B$111,2),"")</f>
        <v/>
      </c>
      <c r="CY25" s="29" t="str">
        <f aca="false">IF(CY12&lt;&gt;"",VLOOKUP(CY12,LineNames!$A$2:$B$111,2),"")</f>
        <v/>
      </c>
      <c r="CZ25" s="29" t="str">
        <f aca="false">IF(CZ12&lt;&gt;"",VLOOKUP(CZ12,LineNames!$A$2:$B$111,2),"")</f>
        <v/>
      </c>
      <c r="DA25" s="30" t="str">
        <f aca="false">IF(DA12&lt;&gt;"",VLOOKUP(DA12,LineNames!$A$2:$B$111,2),"")</f>
        <v/>
      </c>
      <c r="DB25" s="28" t="str">
        <f aca="false">IF(DB12&lt;&gt;"",VLOOKUP(DB12,LineNames!$A$2:$B$111,2),"")</f>
        <v/>
      </c>
      <c r="DC25" s="29" t="str">
        <f aca="false">IF(DC12&lt;&gt;"",VLOOKUP(DC12,LineNames!$A$2:$B$111,2),"")</f>
        <v/>
      </c>
      <c r="DD25" s="29" t="str">
        <f aca="false">IF(DD12&lt;&gt;"",VLOOKUP(DD12,LineNames!$A$2:$B$111,2),"")</f>
        <v/>
      </c>
      <c r="DE25" s="30" t="str">
        <f aca="false">IF(DE12&lt;&gt;"",VLOOKUP(DE12,LineNames!$A$2:$B$111,2),"")</f>
        <v/>
      </c>
      <c r="DF25" s="28" t="str">
        <f aca="false">IF(DF12&lt;&gt;"",VLOOKUP(DF12,LineNames!$A$2:$B$111,2),"")</f>
        <v/>
      </c>
      <c r="DG25" s="29" t="str">
        <f aca="false">IF(DG12&lt;&gt;"",VLOOKUP(DG12,LineNames!$A$2:$B$111,2),"")</f>
        <v/>
      </c>
      <c r="DH25" s="29" t="str">
        <f aca="false">IF(DH12&lt;&gt;"",VLOOKUP(DH12,LineNames!$A$2:$B$111,2),"")</f>
        <v/>
      </c>
      <c r="DI25" s="30" t="str">
        <f aca="false">IF(DI12&lt;&gt;"",VLOOKUP(DI12,LineNames!$A$2:$B$111,2),"")</f>
        <v/>
      </c>
      <c r="DJ25" s="28" t="str">
        <f aca="false">IF(DJ12&lt;&gt;"",VLOOKUP(DJ12,LineNames!$A$2:$B$111,2),"")</f>
        <v/>
      </c>
      <c r="DK25" s="29" t="str">
        <f aca="false">IF(DK12&lt;&gt;"",VLOOKUP(DK12,LineNames!$A$2:$B$111,2),"")</f>
        <v/>
      </c>
      <c r="DL25" s="29" t="str">
        <f aca="false">IF(DL12&lt;&gt;"",VLOOKUP(DL12,LineNames!$A$2:$B$111,2),"")</f>
        <v/>
      </c>
      <c r="DM25" s="30" t="str">
        <f aca="false">IF(DM12&lt;&gt;"",VLOOKUP(DM12,LineNames!$A$2:$B$111,2),"")</f>
        <v/>
      </c>
      <c r="DN25" s="28" t="str">
        <f aca="false">IF(DN12&lt;&gt;"",VLOOKUP(DN12,LineNames!$A$2:$B$111,2),"")</f>
        <v/>
      </c>
      <c r="DO25" s="29" t="str">
        <f aca="false">IF(DO12&lt;&gt;"",VLOOKUP(DO12,LineNames!$A$2:$B$111,2),"")</f>
        <v/>
      </c>
      <c r="DP25" s="29" t="str">
        <f aca="false">IF(DP12&lt;&gt;"",VLOOKUP(DP12,LineNames!$A$2:$B$111,2),"")</f>
        <v/>
      </c>
      <c r="DQ25" s="30" t="str">
        <f aca="false">IF(DQ12&lt;&gt;"",VLOOKUP(DQ12,LineNames!$A$2:$B$111,2),"")</f>
        <v/>
      </c>
    </row>
    <row collapsed="false" customFormat="false" customHeight="true" hidden="false" ht="15.75" outlineLevel="0" r="26"/>
    <row collapsed="false" customFormat="false" customHeight="true" hidden="false" ht="15.75" outlineLevel="0" r="27"/>
    <row collapsed="false" customFormat="false" customHeight="true" hidden="false" ht="15" outlineLevel="0" r="28">
      <c r="B28" s="21" t="s">
        <v>186</v>
      </c>
    </row>
    <row collapsed="false" customFormat="false" customHeight="true" hidden="false" ht="15" outlineLevel="0" r="29">
      <c r="A29" s="21" t="n">
        <v>1</v>
      </c>
      <c r="B29" s="22" t="n">
        <f aca="false">IF(AND($A29&lt;&gt;"",B$2&lt;&gt;""),IF($A29&lt;='Project Description'!$B$10,IF(((B$2-1)*'Project Description'!$B$10+$A3)&lt;='Project Description'!$B$14,(B$2-1)*'Project Description'!$B$10+$A3,""),""),"")</f>
        <v>1</v>
      </c>
      <c r="C29" s="23" t="n">
        <f aca="false">IF(AND($A29&lt;&gt;"",C$2&lt;&gt;""),IF($A29&lt;='Project Description'!$B$10,IF(((C$2-1)*'Project Description'!$B$10+$A3)&lt;='Project Description'!$B$14,(C$2-1)*'Project Description'!$B$10+$A3,""),""),"")</f>
        <v>11</v>
      </c>
      <c r="D29" s="23" t="n">
        <f aca="false">IF(AND($A29&lt;&gt;"",D$2&lt;&gt;""),IF($A29&lt;='Project Description'!$B$10,IF(((D$2-1)*'Project Description'!$B$10+$A3)&lt;='Project Description'!$B$14,(D$2-1)*'Project Description'!$B$10+$A3,""),""),"")</f>
        <v>21</v>
      </c>
      <c r="E29" s="24" t="n">
        <f aca="false">IF(AND($A29&lt;&gt;"",E$2&lt;&gt;""),IF($A29&lt;='Project Description'!$B$10,IF(((E$2-1)*'Project Description'!$B$10+$A3)&lt;='Project Description'!$B$14,(E$2-1)*'Project Description'!$B$10+$A3,""),""),"")</f>
        <v>31</v>
      </c>
      <c r="F29" s="22" t="n">
        <f aca="false">IF(AND($A29&lt;&gt;"",F$2&lt;&gt;""),IF($A29&lt;='Project Description'!$B$10,IF(((F$2-1)*'Project Description'!$B$10+$A3)&lt;='Project Description'!$B$14,(F$2-1)*'Project Description'!$B$10+$A3,""),""),"")</f>
        <v>41</v>
      </c>
      <c r="G29" s="23" t="n">
        <f aca="false">IF(AND($A29&lt;&gt;"",G$2&lt;&gt;""),IF($A29&lt;='Project Description'!$B$10,IF(((G$2-1)*'Project Description'!$B$10+$A3)&lt;='Project Description'!$B$14,(G$2-1)*'Project Description'!$B$10+$A3,""),""),"")</f>
        <v>51</v>
      </c>
      <c r="H29" s="23" t="n">
        <f aca="false">IF(AND($A29&lt;&gt;"",H$2&lt;&gt;""),IF($A29&lt;='Project Description'!$B$10,IF(((H$2-1)*'Project Description'!$B$10+$A3)&lt;='Project Description'!$B$14,(H$2-1)*'Project Description'!$B$10+$A3,""),""),"")</f>
        <v>61</v>
      </c>
      <c r="I29" s="24" t="n">
        <f aca="false">IF(AND($A29&lt;&gt;"",I$2&lt;&gt;""),IF($A29&lt;='Project Description'!$B$10,IF(((I$2-1)*'Project Description'!$B$10+$A3)&lt;='Project Description'!$B$14,(I$2-1)*'Project Description'!$B$10+$A3,""),""),"")</f>
        <v>71</v>
      </c>
      <c r="J29" s="22" t="n">
        <f aca="false">IF(AND($A29&lt;&gt;"",J$2&lt;&gt;""),IF($A29&lt;='Project Description'!$B$10,IF(((J$2-1)*'Project Description'!$B$10+$A3)&lt;='Project Description'!$B$14,(J$2-1)*'Project Description'!$B$10+$A3,""),""),"")</f>
        <v>81</v>
      </c>
      <c r="K29" s="23" t="n">
        <f aca="false">IF(AND($A29&lt;&gt;"",K$2&lt;&gt;""),IF($A29&lt;='Project Description'!$B$10,IF(((K$2-1)*'Project Description'!$B$10+$A3)&lt;='Project Description'!$B$14,(K$2-1)*'Project Description'!$B$10+$A3,""),""),"")</f>
        <v>91</v>
      </c>
      <c r="L29" s="23" t="n">
        <f aca="false">IF(AND($A29&lt;&gt;"",L$2&lt;&gt;""),IF($A29&lt;='Project Description'!$B$10,IF(((L$2-1)*'Project Description'!$B$10+$A3)&lt;='Project Description'!$B$14,(L$2-1)*'Project Description'!$B$10+$A3,""),""),"")</f>
        <v>101</v>
      </c>
      <c r="M29" s="24" t="n">
        <f aca="false">IF(AND($A29&lt;&gt;"",M$2&lt;&gt;""),IF($A29&lt;='Project Description'!$B$10,IF(((M$2-1)*'Project Description'!$B$10+$A3)&lt;='Project Description'!$B$14,(M$2-1)*'Project Description'!$B$10+$A3,""),""),"")</f>
        <v>111</v>
      </c>
      <c r="N29" s="22" t="n">
        <f aca="false">IF(AND($A29&lt;&gt;"",N$2&lt;&gt;""),IF($A29&lt;='Project Description'!$B$10,IF(((N$2-1)*'Project Description'!$B$10+$A3)&lt;='Project Description'!$B$14,(N$2-1)*'Project Description'!$B$10+$A3,""),""),"")</f>
        <v>121</v>
      </c>
      <c r="O29" s="23" t="n">
        <f aca="false">IF(AND($A29&lt;&gt;"",O$2&lt;&gt;""),IF($A29&lt;='Project Description'!$B$10,IF(((O$2-1)*'Project Description'!$B$10+$A3)&lt;='Project Description'!$B$14,(O$2-1)*'Project Description'!$B$10+$A3,""),""),"")</f>
        <v>131</v>
      </c>
      <c r="P29" s="23" t="n">
        <f aca="false">IF(AND($A29&lt;&gt;"",P$2&lt;&gt;""),IF($A29&lt;='Project Description'!$B$10,IF(((P$2-1)*'Project Description'!$B$10+$A3)&lt;='Project Description'!$B$14,(P$2-1)*'Project Description'!$B$10+$A3,""),""),"")</f>
        <v>141</v>
      </c>
      <c r="Q29" s="24" t="n">
        <f aca="false">IF(AND($A29&lt;&gt;"",Q$2&lt;&gt;""),IF($A29&lt;='Project Description'!$B$10,IF(((Q$2-1)*'Project Description'!$B$10+$A3)&lt;='Project Description'!$B$14,(Q$2-1)*'Project Description'!$B$10+$A3,""),""),"")</f>
        <v>151</v>
      </c>
      <c r="R29" s="22" t="n">
        <f aca="false">IF(AND($A29&lt;&gt;"",R$2&lt;&gt;""),IF($A29&lt;='Project Description'!$B$10,IF(((R$2-1)*'Project Description'!$B$10+$A3)&lt;='Project Description'!$B$14,(R$2-1)*'Project Description'!$B$10+$A3,""),""),"")</f>
        <v>161</v>
      </c>
      <c r="S29" s="23" t="n">
        <f aca="false">IF(AND($A29&lt;&gt;"",S$2&lt;&gt;""),IF($A29&lt;='Project Description'!$B$10,IF(((S$2-1)*'Project Description'!$B$10+$A3)&lt;='Project Description'!$B$14,(S$2-1)*'Project Description'!$B$10+$A3,""),""),"")</f>
        <v>171</v>
      </c>
      <c r="T29" s="23" t="n">
        <f aca="false">IF(AND($A29&lt;&gt;"",T$2&lt;&gt;""),IF($A29&lt;='Project Description'!$B$10,IF(((T$2-1)*'Project Description'!$B$10+$A3)&lt;='Project Description'!$B$14,(T$2-1)*'Project Description'!$B$10+$A3,""),""),"")</f>
        <v>181</v>
      </c>
      <c r="U29" s="24" t="n">
        <f aca="false">IF(AND($A29&lt;&gt;"",U$2&lt;&gt;""),IF($A29&lt;='Project Description'!$B$10,IF(((U$2-1)*'Project Description'!$B$10+$A3)&lt;='Project Description'!$B$14,(U$2-1)*'Project Description'!$B$10+$A3,""),""),"")</f>
        <v>191</v>
      </c>
      <c r="V29" s="22" t="n">
        <f aca="false">IF(AND($A29&lt;&gt;"",V$2&lt;&gt;""),IF($A29&lt;='Project Description'!$B$10,IF(((V$2-1)*'Project Description'!$B$10+$A3)&lt;='Project Description'!$B$14,(V$2-1)*'Project Description'!$B$10+$A3,""),""),"")</f>
        <v>201</v>
      </c>
      <c r="W29" s="23" t="n">
        <f aca="false">IF(AND($A29&lt;&gt;"",W$2&lt;&gt;""),IF($A29&lt;='Project Description'!$B$10,IF(((W$2-1)*'Project Description'!$B$10+$A3)&lt;='Project Description'!$B$14,(W$2-1)*'Project Description'!$B$10+$A3,""),""),"")</f>
        <v>211</v>
      </c>
      <c r="X29" s="23" t="n">
        <f aca="false">IF(AND($A29&lt;&gt;"",X$2&lt;&gt;""),IF($A29&lt;='Project Description'!$B$10,IF(((X$2-1)*'Project Description'!$B$10+$A3)&lt;='Project Description'!$B$14,(X$2-1)*'Project Description'!$B$10+$A3,""),""),"")</f>
        <v>221</v>
      </c>
      <c r="Y29" s="24" t="n">
        <f aca="false">IF(AND($A29&lt;&gt;"",Y$2&lt;&gt;""),IF($A29&lt;='Project Description'!$B$10,IF(((Y$2-1)*'Project Description'!$B$10+$A3)&lt;='Project Description'!$B$14,(Y$2-1)*'Project Description'!$B$10+$A3,""),""),"")</f>
        <v>231</v>
      </c>
      <c r="Z29" s="22" t="n">
        <f aca="false">IF(AND($A29&lt;&gt;"",Z$2&lt;&gt;""),IF($A29&lt;='Project Description'!$B$10,IF(((Z$2-1)*'Project Description'!$B$10+$A3)&lt;='Project Description'!$B$14,(Z$2-1)*'Project Description'!$B$10+$A3,""),""),"")</f>
        <v>241</v>
      </c>
      <c r="AA29" s="23" t="n">
        <f aca="false">IF(AND($A29&lt;&gt;"",AA$2&lt;&gt;""),IF($A29&lt;='Project Description'!$B$10,IF(((AA$2-1)*'Project Description'!$B$10+$A3)&lt;='Project Description'!$B$14,(AA$2-1)*'Project Description'!$B$10+$A3,""),""),"")</f>
        <v>251</v>
      </c>
      <c r="AB29" s="23" t="n">
        <f aca="false">IF(AND($A29&lt;&gt;"",AB$2&lt;&gt;""),IF($A29&lt;='Project Description'!$B$10,IF(((AB$2-1)*'Project Description'!$B$10+$A3)&lt;='Project Description'!$B$14,(AB$2-1)*'Project Description'!$B$10+$A3,""),""),"")</f>
        <v>261</v>
      </c>
      <c r="AC29" s="24" t="n">
        <f aca="false">IF(AND($A29&lt;&gt;"",AC$2&lt;&gt;""),IF($A29&lt;='Project Description'!$B$10,IF(((AC$2-1)*'Project Description'!$B$10+$A3)&lt;='Project Description'!$B$14,(AC$2-1)*'Project Description'!$B$10+$A3,""),""),"")</f>
        <v>271</v>
      </c>
      <c r="AD29" s="22" t="n">
        <f aca="false">IF(AND($A29&lt;&gt;"",AD$2&lt;&gt;""),IF($A29&lt;='Project Description'!$B$10,IF(((AD$2-1)*'Project Description'!$B$10+$A3)&lt;='Project Description'!$B$14,(AD$2-1)*'Project Description'!$B$10+$A3,""),""),"")</f>
        <v>281</v>
      </c>
      <c r="AE29" s="23" t="n">
        <f aca="false">IF(AND($A29&lt;&gt;"",AE$2&lt;&gt;""),IF($A29&lt;='Project Description'!$B$10,IF(((AE$2-1)*'Project Description'!$B$10+$A3)&lt;='Project Description'!$B$14,(AE$2-1)*'Project Description'!$B$10+$A3,""),""),"")</f>
        <v>291</v>
      </c>
      <c r="AF29" s="23" t="n">
        <f aca="false">IF(AND($A29&lt;&gt;"",AF$2&lt;&gt;""),IF($A29&lt;='Project Description'!$B$10,IF(((AF$2-1)*'Project Description'!$B$10+$A3)&lt;='Project Description'!$B$14,(AF$2-1)*'Project Description'!$B$10+$A3,""),""),"")</f>
        <v>301</v>
      </c>
      <c r="AG29" s="24" t="n">
        <f aca="false">IF(AND($A29&lt;&gt;"",AG$2&lt;&gt;""),IF($A29&lt;='Project Description'!$B$10,IF(((AG$2-1)*'Project Description'!$B$10+$A3)&lt;='Project Description'!$B$14,(AG$2-1)*'Project Description'!$B$10+$A3,""),""),"")</f>
        <v>311</v>
      </c>
      <c r="AH29" s="22" t="n">
        <f aca="false">IF(AND($A29&lt;&gt;"",AH$2&lt;&gt;""),IF($A29&lt;='Project Description'!$B$10,IF(((AH$2-1)*'Project Description'!$B$10+$A3)&lt;='Project Description'!$B$14,(AH$2-1)*'Project Description'!$B$10+$A3,""),""),"")</f>
        <v>321</v>
      </c>
      <c r="AI29" s="23" t="n">
        <f aca="false">IF(AND($A29&lt;&gt;"",AI$2&lt;&gt;""),IF($A29&lt;='Project Description'!$B$10,IF(((AI$2-1)*'Project Description'!$B$10+$A3)&lt;='Project Description'!$B$14,(AI$2-1)*'Project Description'!$B$10+$A3,""),""),"")</f>
        <v>331</v>
      </c>
      <c r="AJ29" s="23" t="n">
        <f aca="false">IF(AND($A29&lt;&gt;"",AJ$2&lt;&gt;""),IF($A29&lt;='Project Description'!$B$10,IF(((AJ$2-1)*'Project Description'!$B$10+$A3)&lt;='Project Description'!$B$14,(AJ$2-1)*'Project Description'!$B$10+$A3,""),""),"")</f>
        <v>341</v>
      </c>
      <c r="AK29" s="24" t="n">
        <f aca="false">IF(AND($A29&lt;&gt;"",AK$2&lt;&gt;""),IF($A29&lt;='Project Description'!$B$10,IF(((AK$2-1)*'Project Description'!$B$10+$A3)&lt;='Project Description'!$B$14,(AK$2-1)*'Project Description'!$B$10+$A3,""),""),"")</f>
        <v>351</v>
      </c>
      <c r="AL29" s="22" t="n">
        <f aca="false">IF(AND($A29&lt;&gt;"",AL$2&lt;&gt;""),IF($A29&lt;='Project Description'!$B$10,IF(((AL$2-1)*'Project Description'!$B$10+$A3)&lt;='Project Description'!$B$14,(AL$2-1)*'Project Description'!$B$10+$A3,""),""),"")</f>
        <v>361</v>
      </c>
      <c r="AM29" s="23" t="n">
        <f aca="false">IF(AND($A29&lt;&gt;"",AM$2&lt;&gt;""),IF($A29&lt;='Project Description'!$B$10,IF(((AM$2-1)*'Project Description'!$B$10+$A3)&lt;='Project Description'!$B$14,(AM$2-1)*'Project Description'!$B$10+$A3,""),""),"")</f>
        <v>371</v>
      </c>
      <c r="AN29" s="23" t="n">
        <f aca="false">IF(AND($A29&lt;&gt;"",AN$2&lt;&gt;""),IF($A29&lt;='Project Description'!$B$10,IF(((AN$2-1)*'Project Description'!$B$10+$A3)&lt;='Project Description'!$B$14,(AN$2-1)*'Project Description'!$B$10+$A3,""),""),"")</f>
        <v>381</v>
      </c>
      <c r="AO29" s="24" t="n">
        <f aca="false">IF(AND($A29&lt;&gt;"",AO$2&lt;&gt;""),IF($A29&lt;='Project Description'!$B$10,IF(((AO$2-1)*'Project Description'!$B$10+$A3)&lt;='Project Description'!$B$14,(AO$2-1)*'Project Description'!$B$10+$A3,""),""),"")</f>
        <v>391</v>
      </c>
      <c r="AP29" s="22" t="n">
        <f aca="false">IF(AND($A29&lt;&gt;"",AP$2&lt;&gt;""),IF($A29&lt;='Project Description'!$B$10,IF(((AP$2-1)*'Project Description'!$B$10+$A3)&lt;='Project Description'!$B$14,(AP$2-1)*'Project Description'!$B$10+$A3,""),""),"")</f>
        <v>401</v>
      </c>
      <c r="AQ29" s="23" t="n">
        <f aca="false">IF(AND($A29&lt;&gt;"",AQ$2&lt;&gt;""),IF($A29&lt;='Project Description'!$B$10,IF(((AQ$2-1)*'Project Description'!$B$10+$A3)&lt;='Project Description'!$B$14,(AQ$2-1)*'Project Description'!$B$10+$A3,""),""),"")</f>
        <v>411</v>
      </c>
      <c r="AR29" s="23" t="n">
        <f aca="false">IF(AND($A29&lt;&gt;"",AR$2&lt;&gt;""),IF($A29&lt;='Project Description'!$B$10,IF(((AR$2-1)*'Project Description'!$B$10+$A3)&lt;='Project Description'!$B$14,(AR$2-1)*'Project Description'!$B$10+$A3,""),""),"")</f>
        <v>421</v>
      </c>
      <c r="AS29" s="24" t="n">
        <f aca="false">IF(AND($A29&lt;&gt;"",AS$2&lt;&gt;""),IF($A29&lt;='Project Description'!$B$10,IF(((AS$2-1)*'Project Description'!$B$10+$A3)&lt;='Project Description'!$B$14,(AS$2-1)*'Project Description'!$B$10+$A3,""),""),"")</f>
        <v>431</v>
      </c>
      <c r="AT29" s="22" t="n">
        <f aca="false">IF(AND($A29&lt;&gt;"",AT$2&lt;&gt;""),IF($A29&lt;='Project Description'!$B$10,IF(((AT$2-1)*'Project Description'!$B$10+$A3)&lt;='Project Description'!$B$14,(AT$2-1)*'Project Description'!$B$10+$A3,""),""),"")</f>
        <v>441</v>
      </c>
      <c r="AU29" s="23" t="n">
        <f aca="false">IF(AND($A29&lt;&gt;"",AU$2&lt;&gt;""),IF($A29&lt;='Project Description'!$B$10,IF(((AU$2-1)*'Project Description'!$B$10+$A3)&lt;='Project Description'!$B$14,(AU$2-1)*'Project Description'!$B$10+$A3,""),""),"")</f>
        <v>451</v>
      </c>
      <c r="AV29" s="23" t="n">
        <f aca="false">IF(AND($A29&lt;&gt;"",AV$2&lt;&gt;""),IF($A29&lt;='Project Description'!$B$10,IF(((AV$2-1)*'Project Description'!$B$10+$A3)&lt;='Project Description'!$B$14,(AV$2-1)*'Project Description'!$B$10+$A3,""),""),"")</f>
        <v>461</v>
      </c>
      <c r="AW29" s="24" t="n">
        <f aca="false">IF(AND($A29&lt;&gt;"",AW$2&lt;&gt;""),IF($A29&lt;='Project Description'!$B$10,IF(((AW$2-1)*'Project Description'!$B$10+$A3)&lt;='Project Description'!$B$14,(AW$2-1)*'Project Description'!$B$10+$A3,""),""),"")</f>
        <v>471</v>
      </c>
      <c r="AX29" s="22" t="n">
        <f aca="false">IF(AND($A29&lt;&gt;"",AX$2&lt;&gt;""),IF($A29&lt;='Project Description'!$B$10,IF(((AX$2-1)*'Project Description'!$B$10+$A3)&lt;='Project Description'!$B$14,(AX$2-1)*'Project Description'!$B$10+$A3,""),""),"")</f>
        <v>481</v>
      </c>
      <c r="AY29" s="23" t="n">
        <f aca="false">IF(AND($A29&lt;&gt;"",AY$2&lt;&gt;""),IF($A29&lt;='Project Description'!$B$10,IF(((AY$2-1)*'Project Description'!$B$10+$A3)&lt;='Project Description'!$B$14,(AY$2-1)*'Project Description'!$B$10+$A3,""),""),"")</f>
        <v>491</v>
      </c>
      <c r="AZ29" s="23" t="n">
        <f aca="false">IF(AND($A29&lt;&gt;"",AZ$2&lt;&gt;""),IF($A29&lt;='Project Description'!$B$10,IF(((AZ$2-1)*'Project Description'!$B$10+$A3)&lt;='Project Description'!$B$14,(AZ$2-1)*'Project Description'!$B$10+$A3,""),""),"")</f>
        <v>501</v>
      </c>
      <c r="BA29" s="24" t="n">
        <f aca="false">IF(AND($A29&lt;&gt;"",BA$2&lt;&gt;""),IF($A29&lt;='Project Description'!$B$10,IF(((BA$2-1)*'Project Description'!$B$10+$A3)&lt;='Project Description'!$B$14,(BA$2-1)*'Project Description'!$B$10+$A3,""),""),"")</f>
        <v>511</v>
      </c>
      <c r="BB29" s="22" t="n">
        <f aca="false">IF(AND($A29&lt;&gt;"",BB$2&lt;&gt;""),IF($A29&lt;='Project Description'!$B$10,IF(((BB$2-1)*'Project Description'!$B$10+$A3)&lt;='Project Description'!$B$14,(BB$2-1)*'Project Description'!$B$10+$A3,""),""),"")</f>
        <v>521</v>
      </c>
      <c r="BC29" s="23" t="n">
        <f aca="false">IF(AND($A29&lt;&gt;"",BC$2&lt;&gt;""),IF($A29&lt;='Project Description'!$B$10,IF(((BC$2-1)*'Project Description'!$B$10+$A3)&lt;='Project Description'!$B$14,(BC$2-1)*'Project Description'!$B$10+$A3,""),""),"")</f>
        <v>531</v>
      </c>
      <c r="BD29" s="23" t="n">
        <f aca="false">IF(AND($A29&lt;&gt;"",BD$2&lt;&gt;""),IF($A29&lt;='Project Description'!$B$10,IF(((BD$2-1)*'Project Description'!$B$10+$A3)&lt;='Project Description'!$B$14,(BD$2-1)*'Project Description'!$B$10+$A3,""),""),"")</f>
        <v>541</v>
      </c>
      <c r="BE29" s="24" t="n">
        <f aca="false">IF(AND($A29&lt;&gt;"",BE$2&lt;&gt;""),IF($A29&lt;='Project Description'!$B$10,IF(((BE$2-1)*'Project Description'!$B$10+$A3)&lt;='Project Description'!$B$14,(BE$2-1)*'Project Description'!$B$10+$A3,""),""),"")</f>
        <v>551</v>
      </c>
      <c r="BF29" s="22" t="n">
        <f aca="false">IF(AND($A29&lt;&gt;"",BF$2&lt;&gt;""),IF($A29&lt;='Project Description'!$B$10,IF(((BF$2-1)*'Project Description'!$B$10+$A3)&lt;='Project Description'!$B$14,(BF$2-1)*'Project Description'!$B$10+$A3,""),""),"")</f>
        <v>561</v>
      </c>
      <c r="BG29" s="23" t="n">
        <f aca="false">IF(AND($A29&lt;&gt;"",BG$2&lt;&gt;""),IF($A29&lt;='Project Description'!$B$10,IF(((BG$2-1)*'Project Description'!$B$10+$A3)&lt;='Project Description'!$B$14,(BG$2-1)*'Project Description'!$B$10+$A3,""),""),"")</f>
        <v>571</v>
      </c>
      <c r="BH29" s="23" t="n">
        <f aca="false">IF(AND($A29&lt;&gt;"",BH$2&lt;&gt;""),IF($A29&lt;='Project Description'!$B$10,IF(((BH$2-1)*'Project Description'!$B$10+$A3)&lt;='Project Description'!$B$14,(BH$2-1)*'Project Description'!$B$10+$A3,""),""),"")</f>
        <v>581</v>
      </c>
      <c r="BI29" s="24" t="n">
        <f aca="false">IF(AND($A29&lt;&gt;"",BI$2&lt;&gt;""),IF($A29&lt;='Project Description'!$B$10,IF(((BI$2-1)*'Project Description'!$B$10+$A3)&lt;='Project Description'!$B$14,(BI$2-1)*'Project Description'!$B$10+$A3,""),""),"")</f>
        <v>591</v>
      </c>
      <c r="BJ29" s="22" t="str">
        <f aca="false">IF(AND($A29&lt;&gt;"",BJ$2&lt;&gt;""),IF($A29&lt;='Project Description'!$B$10,IF(((BJ$2-1)*'Project Description'!$B$10+$A3)&lt;='Project Description'!$B$14,(BJ$2-1)*'Project Description'!$B$10+$A3,""),""),"")</f>
        <v/>
      </c>
      <c r="BK29" s="23" t="str">
        <f aca="false">IF(AND($A29&lt;&gt;"",BK$2&lt;&gt;""),IF($A29&lt;='Project Description'!$B$10,IF(((BK$2-1)*'Project Description'!$B$10+$A3)&lt;='Project Description'!$B$14,(BK$2-1)*'Project Description'!$B$10+$A3,""),""),"")</f>
        <v/>
      </c>
      <c r="BL29" s="23" t="str">
        <f aca="false">IF(AND($A29&lt;&gt;"",BL$2&lt;&gt;""),IF($A29&lt;='Project Description'!$B$10,IF(((BL$2-1)*'Project Description'!$B$10+$A3)&lt;='Project Description'!$B$14,(BL$2-1)*'Project Description'!$B$10+$A3,""),""),"")</f>
        <v/>
      </c>
      <c r="BM29" s="24" t="str">
        <f aca="false">IF(AND($A29&lt;&gt;"",BM$2&lt;&gt;""),IF($A29&lt;='Project Description'!$B$10,IF(((BM$2-1)*'Project Description'!$B$10+$A3)&lt;='Project Description'!$B$14,(BM$2-1)*'Project Description'!$B$10+$A3,""),""),"")</f>
        <v/>
      </c>
      <c r="BN29" s="22" t="str">
        <f aca="false">IF(AND($A29&lt;&gt;"",BN$2&lt;&gt;""),IF($A29&lt;='Project Description'!$B$10,IF(((BN$2-1)*'Project Description'!$B$10+$A3)&lt;='Project Description'!$B$14,(BN$2-1)*'Project Description'!$B$10+$A3,""),""),"")</f>
        <v/>
      </c>
      <c r="BO29" s="23" t="str">
        <f aca="false">IF(AND($A29&lt;&gt;"",BO$2&lt;&gt;""),IF($A29&lt;='Project Description'!$B$10,IF(((BO$2-1)*'Project Description'!$B$10+$A3)&lt;='Project Description'!$B$14,(BO$2-1)*'Project Description'!$B$10+$A3,""),""),"")</f>
        <v/>
      </c>
      <c r="BP29" s="23" t="str">
        <f aca="false">IF(AND($A29&lt;&gt;"",BP$2&lt;&gt;""),IF($A29&lt;='Project Description'!$B$10,IF(((BP$2-1)*'Project Description'!$B$10+$A3)&lt;='Project Description'!$B$14,(BP$2-1)*'Project Description'!$B$10+$A3,""),""),"")</f>
        <v/>
      </c>
      <c r="BQ29" s="24" t="str">
        <f aca="false">IF(AND($A29&lt;&gt;"",BQ$2&lt;&gt;""),IF($A29&lt;='Project Description'!$B$10,IF(((BQ$2-1)*'Project Description'!$B$10+$A3)&lt;='Project Description'!$B$14,(BQ$2-1)*'Project Description'!$B$10+$A3,""),""),"")</f>
        <v/>
      </c>
      <c r="BR29" s="22" t="str">
        <f aca="false">IF(AND($A29&lt;&gt;"",BR$2&lt;&gt;""),IF($A29&lt;='Project Description'!$B$10,IF(((BR$2-1)*'Project Description'!$B$10+$A3)&lt;='Project Description'!$B$14,(BR$2-1)*'Project Description'!$B$10+$A3,""),""),"")</f>
        <v/>
      </c>
      <c r="BS29" s="23" t="str">
        <f aca="false">IF(AND($A29&lt;&gt;"",BS$2&lt;&gt;""),IF($A29&lt;='Project Description'!$B$10,IF(((BS$2-1)*'Project Description'!$B$10+$A3)&lt;='Project Description'!$B$14,(BS$2-1)*'Project Description'!$B$10+$A3,""),""),"")</f>
        <v/>
      </c>
      <c r="BT29" s="23" t="str">
        <f aca="false">IF(AND($A29&lt;&gt;"",BT$2&lt;&gt;""),IF($A29&lt;='Project Description'!$B$10,IF(((BT$2-1)*'Project Description'!$B$10+$A3)&lt;='Project Description'!$B$14,(BT$2-1)*'Project Description'!$B$10+$A3,""),""),"")</f>
        <v/>
      </c>
      <c r="BU29" s="24" t="str">
        <f aca="false">IF(AND($A29&lt;&gt;"",BU$2&lt;&gt;""),IF($A29&lt;='Project Description'!$B$10,IF(((BU$2-1)*'Project Description'!$B$10+$A3)&lt;='Project Description'!$B$14,(BU$2-1)*'Project Description'!$B$10+$A3,""),""),"")</f>
        <v/>
      </c>
      <c r="BV29" s="22" t="str">
        <f aca="false">IF(AND($A29&lt;&gt;"",BV$2&lt;&gt;""),IF($A29&lt;='Project Description'!$B$10,IF(((BV$2-1)*'Project Description'!$B$10+$A3)&lt;='Project Description'!$B$14,(BV$2-1)*'Project Description'!$B$10+$A3,""),""),"")</f>
        <v/>
      </c>
      <c r="BW29" s="23" t="str">
        <f aca="false">IF(AND($A29&lt;&gt;"",BW$2&lt;&gt;""),IF($A29&lt;='Project Description'!$B$10,IF(((BW$2-1)*'Project Description'!$B$10+$A3)&lt;='Project Description'!$B$14,(BW$2-1)*'Project Description'!$B$10+$A3,""),""),"")</f>
        <v/>
      </c>
      <c r="BX29" s="23" t="str">
        <f aca="false">IF(AND($A29&lt;&gt;"",BX$2&lt;&gt;""),IF($A29&lt;='Project Description'!$B$10,IF(((BX$2-1)*'Project Description'!$B$10+$A3)&lt;='Project Description'!$B$14,(BX$2-1)*'Project Description'!$B$10+$A3,""),""),"")</f>
        <v/>
      </c>
      <c r="BY29" s="24" t="str">
        <f aca="false">IF(AND($A29&lt;&gt;"",BY$2&lt;&gt;""),IF($A29&lt;='Project Description'!$B$10,IF(((BY$2-1)*'Project Description'!$B$10+$A3)&lt;='Project Description'!$B$14,(BY$2-1)*'Project Description'!$B$10+$A3,""),""),"")</f>
        <v/>
      </c>
      <c r="BZ29" s="22" t="str">
        <f aca="false">IF(AND($A29&lt;&gt;"",BZ$2&lt;&gt;""),IF($A29&lt;='Project Description'!$B$10,IF(((BZ$2-1)*'Project Description'!$B$10+$A3)&lt;='Project Description'!$B$14,(BZ$2-1)*'Project Description'!$B$10+$A3,""),""),"")</f>
        <v/>
      </c>
      <c r="CA29" s="23" t="str">
        <f aca="false">IF(AND($A29&lt;&gt;"",CA$2&lt;&gt;""),IF($A29&lt;='Project Description'!$B$10,IF(((CA$2-1)*'Project Description'!$B$10+$A3)&lt;='Project Description'!$B$14,(CA$2-1)*'Project Description'!$B$10+$A3,""),""),"")</f>
        <v/>
      </c>
      <c r="CB29" s="23" t="str">
        <f aca="false">IF(AND($A29&lt;&gt;"",CB$2&lt;&gt;""),IF($A29&lt;='Project Description'!$B$10,IF(((CB$2-1)*'Project Description'!$B$10+$A3)&lt;='Project Description'!$B$14,(CB$2-1)*'Project Description'!$B$10+$A3,""),""),"")</f>
        <v/>
      </c>
      <c r="CC29" s="24" t="str">
        <f aca="false">IF(AND($A29&lt;&gt;"",CC$2&lt;&gt;""),IF($A29&lt;='Project Description'!$B$10,IF(((CC$2-1)*'Project Description'!$B$10+$A3)&lt;='Project Description'!$B$14,(CC$2-1)*'Project Description'!$B$10+$A3,""),""),"")</f>
        <v/>
      </c>
      <c r="CD29" s="22" t="str">
        <f aca="false">IF(AND($A29&lt;&gt;"",CD$2&lt;&gt;""),IF($A29&lt;='Project Description'!$B$10,IF(((CD$2-1)*'Project Description'!$B$10+$A3)&lt;='Project Description'!$B$14,(CD$2-1)*'Project Description'!$B$10+$A3,""),""),"")</f>
        <v/>
      </c>
      <c r="CE29" s="23" t="str">
        <f aca="false">IF(AND($A29&lt;&gt;"",CE$2&lt;&gt;""),IF($A29&lt;='Project Description'!$B$10,IF(((CE$2-1)*'Project Description'!$B$10+$A3)&lt;='Project Description'!$B$14,(CE$2-1)*'Project Description'!$B$10+$A3,""),""),"")</f>
        <v/>
      </c>
      <c r="CF29" s="23" t="str">
        <f aca="false">IF(AND($A29&lt;&gt;"",CF$2&lt;&gt;""),IF($A29&lt;='Project Description'!$B$10,IF(((CF$2-1)*'Project Description'!$B$10+$A3)&lt;='Project Description'!$B$14,(CF$2-1)*'Project Description'!$B$10+$A3,""),""),"")</f>
        <v/>
      </c>
      <c r="CG29" s="24" t="str">
        <f aca="false">IF(AND($A29&lt;&gt;"",CG$2&lt;&gt;""),IF($A29&lt;='Project Description'!$B$10,IF(((CG$2-1)*'Project Description'!$B$10+$A3)&lt;='Project Description'!$B$14,(CG$2-1)*'Project Description'!$B$10+$A3,""),""),"")</f>
        <v/>
      </c>
      <c r="CH29" s="22" t="str">
        <f aca="false">IF(AND($A29&lt;&gt;"",CH$2&lt;&gt;""),IF($A29&lt;='Project Description'!$B$10,IF(((CH$2-1)*'Project Description'!$B$10+$A3)&lt;='Project Description'!$B$14,(CH$2-1)*'Project Description'!$B$10+$A3,""),""),"")</f>
        <v/>
      </c>
      <c r="CI29" s="23" t="str">
        <f aca="false">IF(AND($A29&lt;&gt;"",CI$2&lt;&gt;""),IF($A29&lt;='Project Description'!$B$10,IF(((CI$2-1)*'Project Description'!$B$10+$A3)&lt;='Project Description'!$B$14,(CI$2-1)*'Project Description'!$B$10+$A3,""),""),"")</f>
        <v/>
      </c>
      <c r="CJ29" s="23" t="str">
        <f aca="false">IF(AND($A29&lt;&gt;"",CJ$2&lt;&gt;""),IF($A29&lt;='Project Description'!$B$10,IF(((CJ$2-1)*'Project Description'!$B$10+$A3)&lt;='Project Description'!$B$14,(CJ$2-1)*'Project Description'!$B$10+$A3,""),""),"")</f>
        <v/>
      </c>
      <c r="CK29" s="24" t="str">
        <f aca="false">IF(AND($A29&lt;&gt;"",CK$2&lt;&gt;""),IF($A29&lt;='Project Description'!$B$10,IF(((CK$2-1)*'Project Description'!$B$10+$A3)&lt;='Project Description'!$B$14,(CK$2-1)*'Project Description'!$B$10+$A3,""),""),"")</f>
        <v/>
      </c>
      <c r="CL29" s="22" t="str">
        <f aca="false">IF(AND($A29&lt;&gt;"",CL$2&lt;&gt;""),IF($A29&lt;='Project Description'!$B$10,IF(((CL$2-1)*'Project Description'!$B$10+$A3)&lt;='Project Description'!$B$14,(CL$2-1)*'Project Description'!$B$10+$A3,""),""),"")</f>
        <v/>
      </c>
      <c r="CM29" s="23" t="str">
        <f aca="false">IF(AND($A29&lt;&gt;"",CM$2&lt;&gt;""),IF($A29&lt;='Project Description'!$B$10,IF(((CM$2-1)*'Project Description'!$B$10+$A3)&lt;='Project Description'!$B$14,(CM$2-1)*'Project Description'!$B$10+$A3,""),""),"")</f>
        <v/>
      </c>
      <c r="CN29" s="23" t="str">
        <f aca="false">IF(AND($A29&lt;&gt;"",CN$2&lt;&gt;""),IF($A29&lt;='Project Description'!$B$10,IF(((CN$2-1)*'Project Description'!$B$10+$A3)&lt;='Project Description'!$B$14,(CN$2-1)*'Project Description'!$B$10+$A3,""),""),"")</f>
        <v/>
      </c>
      <c r="CO29" s="24" t="str">
        <f aca="false">IF(AND($A29&lt;&gt;"",CO$2&lt;&gt;""),IF($A29&lt;='Project Description'!$B$10,IF(((CO$2-1)*'Project Description'!$B$10+$A3)&lt;='Project Description'!$B$14,(CO$2-1)*'Project Description'!$B$10+$A3,""),""),"")</f>
        <v/>
      </c>
      <c r="CP29" s="22" t="str">
        <f aca="false">IF(AND($A29&lt;&gt;"",CP$2&lt;&gt;""),IF($A29&lt;='Project Description'!$B$10,IF(((CP$2-1)*'Project Description'!$B$10+$A3)&lt;='Project Description'!$B$14,(CP$2-1)*'Project Description'!$B$10+$A3,""),""),"")</f>
        <v/>
      </c>
      <c r="CQ29" s="23" t="str">
        <f aca="false">IF(AND($A29&lt;&gt;"",CQ$2&lt;&gt;""),IF($A29&lt;='Project Description'!$B$10,IF(((CQ$2-1)*'Project Description'!$B$10+$A3)&lt;='Project Description'!$B$14,(CQ$2-1)*'Project Description'!$B$10+$A3,""),""),"")</f>
        <v/>
      </c>
      <c r="CR29" s="23" t="str">
        <f aca="false">IF(AND($A29&lt;&gt;"",CR$2&lt;&gt;""),IF($A29&lt;='Project Description'!$B$10,IF(((CR$2-1)*'Project Description'!$B$10+$A3)&lt;='Project Description'!$B$14,(CR$2-1)*'Project Description'!$B$10+$A3,""),""),"")</f>
        <v/>
      </c>
      <c r="CS29" s="24" t="str">
        <f aca="false">IF(AND($A29&lt;&gt;"",CS$2&lt;&gt;""),IF($A29&lt;='Project Description'!$B$10,IF(((CS$2-1)*'Project Description'!$B$10+$A3)&lt;='Project Description'!$B$14,(CS$2-1)*'Project Description'!$B$10+$A3,""),""),"")</f>
        <v/>
      </c>
      <c r="CT29" s="22" t="str">
        <f aca="false">IF(AND($A29&lt;&gt;"",CT$2&lt;&gt;""),IF($A29&lt;='Project Description'!$B$10,IF(((CT$2-1)*'Project Description'!$B$10+$A3)&lt;='Project Description'!$B$14,(CT$2-1)*'Project Description'!$B$10+$A3,""),""),"")</f>
        <v/>
      </c>
      <c r="CU29" s="23" t="str">
        <f aca="false">IF(AND($A29&lt;&gt;"",CU$2&lt;&gt;""),IF($A29&lt;='Project Description'!$B$10,IF(((CU$2-1)*'Project Description'!$B$10+$A3)&lt;='Project Description'!$B$14,(CU$2-1)*'Project Description'!$B$10+$A3,""),""),"")</f>
        <v/>
      </c>
      <c r="CV29" s="23" t="str">
        <f aca="false">IF(AND($A29&lt;&gt;"",CV$2&lt;&gt;""),IF($A29&lt;='Project Description'!$B$10,IF(((CV$2-1)*'Project Description'!$B$10+$A3)&lt;='Project Description'!$B$14,(CV$2-1)*'Project Description'!$B$10+$A3,""),""),"")</f>
        <v/>
      </c>
      <c r="CW29" s="24" t="str">
        <f aca="false">IF(AND($A29&lt;&gt;"",CW$2&lt;&gt;""),IF($A29&lt;='Project Description'!$B$10,IF(((CW$2-1)*'Project Description'!$B$10+$A3)&lt;='Project Description'!$B$14,(CW$2-1)*'Project Description'!$B$10+$A3,""),""),"")</f>
        <v/>
      </c>
      <c r="CX29" s="22" t="str">
        <f aca="false">IF(AND($A29&lt;&gt;"",CX$2&lt;&gt;""),IF($A29&lt;='Project Description'!$B$10,IF(((CX$2-1)*'Project Description'!$B$10+$A3)&lt;='Project Description'!$B$14,(CX$2-1)*'Project Description'!$B$10+$A3,""),""),"")</f>
        <v/>
      </c>
      <c r="CY29" s="23" t="str">
        <f aca="false">IF(AND($A29&lt;&gt;"",CY$2&lt;&gt;""),IF($A29&lt;='Project Description'!$B$10,IF(((CY$2-1)*'Project Description'!$B$10+$A3)&lt;='Project Description'!$B$14,(CY$2-1)*'Project Description'!$B$10+$A3,""),""),"")</f>
        <v/>
      </c>
      <c r="CZ29" s="23" t="str">
        <f aca="false">IF(AND($A29&lt;&gt;"",CZ$2&lt;&gt;""),IF($A29&lt;='Project Description'!$B$10,IF(((CZ$2-1)*'Project Description'!$B$10+$A3)&lt;='Project Description'!$B$14,(CZ$2-1)*'Project Description'!$B$10+$A3,""),""),"")</f>
        <v/>
      </c>
      <c r="DA29" s="24" t="str">
        <f aca="false">IF(AND($A29&lt;&gt;"",DA$2&lt;&gt;""),IF($A29&lt;='Project Description'!$B$10,IF(((DA$2-1)*'Project Description'!$B$10+$A3)&lt;='Project Description'!$B$14,(DA$2-1)*'Project Description'!$B$10+$A3,""),""),"")</f>
        <v/>
      </c>
      <c r="DB29" s="22" t="str">
        <f aca="false">IF(AND($A29&lt;&gt;"",DB$2&lt;&gt;""),IF($A29&lt;='Project Description'!$B$10,IF(((DB$2-1)*'Project Description'!$B$10+$A3)&lt;='Project Description'!$B$14,(DB$2-1)*'Project Description'!$B$10+$A3,""),""),"")</f>
        <v/>
      </c>
      <c r="DC29" s="23" t="str">
        <f aca="false">IF(AND($A29&lt;&gt;"",DC$2&lt;&gt;""),IF($A29&lt;='Project Description'!$B$10,IF(((DC$2-1)*'Project Description'!$B$10+$A3)&lt;='Project Description'!$B$14,(DC$2-1)*'Project Description'!$B$10+$A3,""),""),"")</f>
        <v/>
      </c>
      <c r="DD29" s="23" t="str">
        <f aca="false">IF(AND($A29&lt;&gt;"",DD$2&lt;&gt;""),IF($A29&lt;='Project Description'!$B$10,IF(((DD$2-1)*'Project Description'!$B$10+$A3)&lt;='Project Description'!$B$14,(DD$2-1)*'Project Description'!$B$10+$A3,""),""),"")</f>
        <v/>
      </c>
      <c r="DE29" s="24" t="str">
        <f aca="false">IF(AND($A29&lt;&gt;"",DE$2&lt;&gt;""),IF($A29&lt;='Project Description'!$B$10,IF(((DE$2-1)*'Project Description'!$B$10+$A3)&lt;='Project Description'!$B$14,(DE$2-1)*'Project Description'!$B$10+$A3,""),""),"")</f>
        <v/>
      </c>
      <c r="DF29" s="22" t="str">
        <f aca="false">IF(AND($A29&lt;&gt;"",DF$2&lt;&gt;""),IF($A29&lt;='Project Description'!$B$10,IF(((DF$2-1)*'Project Description'!$B$10+$A3)&lt;='Project Description'!$B$14,(DF$2-1)*'Project Description'!$B$10+$A3,""),""),"")</f>
        <v/>
      </c>
      <c r="DG29" s="23" t="str">
        <f aca="false">IF(AND($A29&lt;&gt;"",DG$2&lt;&gt;""),IF($A29&lt;='Project Description'!$B$10,IF(((DG$2-1)*'Project Description'!$B$10+$A3)&lt;='Project Description'!$B$14,(DG$2-1)*'Project Description'!$B$10+$A3,""),""),"")</f>
        <v/>
      </c>
      <c r="DH29" s="23" t="str">
        <f aca="false">IF(AND($A29&lt;&gt;"",DH$2&lt;&gt;""),IF($A29&lt;='Project Description'!$B$10,IF(((DH$2-1)*'Project Description'!$B$10+$A3)&lt;='Project Description'!$B$14,(DH$2-1)*'Project Description'!$B$10+$A3,""),""),"")</f>
        <v/>
      </c>
      <c r="DI29" s="24" t="str">
        <f aca="false">IF(AND($A29&lt;&gt;"",DI$2&lt;&gt;""),IF($A29&lt;='Project Description'!$B$10,IF(((DI$2-1)*'Project Description'!$B$10+$A3)&lt;='Project Description'!$B$14,(DI$2-1)*'Project Description'!$B$10+$A3,""),""),"")</f>
        <v/>
      </c>
      <c r="DJ29" s="22" t="str">
        <f aca="false">IF(AND($A29&lt;&gt;"",DJ$2&lt;&gt;""),IF($A29&lt;='Project Description'!$B$10,IF(((DJ$2-1)*'Project Description'!$B$10+$A3)&lt;='Project Description'!$B$14,(DJ$2-1)*'Project Description'!$B$10+$A3,""),""),"")</f>
        <v/>
      </c>
      <c r="DK29" s="23" t="str">
        <f aca="false">IF(AND($A29&lt;&gt;"",DK$2&lt;&gt;""),IF($A29&lt;='Project Description'!$B$10,IF(((DK$2-1)*'Project Description'!$B$10+$A3)&lt;='Project Description'!$B$14,(DK$2-1)*'Project Description'!$B$10+$A3,""),""),"")</f>
        <v/>
      </c>
      <c r="DL29" s="23" t="str">
        <f aca="false">IF(AND($A29&lt;&gt;"",DL$2&lt;&gt;""),IF($A29&lt;='Project Description'!$B$10,IF(((DL$2-1)*'Project Description'!$B$10+$A3)&lt;='Project Description'!$B$14,(DL$2-1)*'Project Description'!$B$10+$A3,""),""),"")</f>
        <v/>
      </c>
      <c r="DM29" s="24" t="str">
        <f aca="false">IF(AND($A29&lt;&gt;"",DM$2&lt;&gt;""),IF($A29&lt;='Project Description'!$B$10,IF(((DM$2-1)*'Project Description'!$B$10+$A3)&lt;='Project Description'!$B$14,(DM$2-1)*'Project Description'!$B$10+$A3,""),""),"")</f>
        <v/>
      </c>
      <c r="DN29" s="22" t="str">
        <f aca="false">IF(AND($A29&lt;&gt;"",DN$2&lt;&gt;""),IF($A29&lt;='Project Description'!$B$10,IF(((DN$2-1)*'Project Description'!$B$10+$A3)&lt;='Project Description'!$B$14,(DN$2-1)*'Project Description'!$B$10+$A3,""),""),"")</f>
        <v/>
      </c>
      <c r="DO29" s="23" t="str">
        <f aca="false">IF(AND($A29&lt;&gt;"",DO$2&lt;&gt;""),IF($A29&lt;='Project Description'!$B$10,IF(((DO$2-1)*'Project Description'!$B$10+$A3)&lt;='Project Description'!$B$14,(DO$2-1)*'Project Description'!$B$10+$A3,""),""),"")</f>
        <v/>
      </c>
      <c r="DP29" s="23" t="str">
        <f aca="false">IF(AND($A29&lt;&gt;"",DP$2&lt;&gt;""),IF($A29&lt;='Project Description'!$B$10,IF(((DP$2-1)*'Project Description'!$B$10+$A3)&lt;='Project Description'!$B$14,(DP$2-1)*'Project Description'!$B$10+$A3,""),""),"")</f>
        <v/>
      </c>
      <c r="DQ29" s="24" t="str">
        <f aca="false">IF(AND($A29&lt;&gt;"",DQ$2&lt;&gt;""),IF($A29&lt;='Project Description'!$B$10,IF(((DQ$2-1)*'Project Description'!$B$10+$A3)&lt;='Project Description'!$B$14,(DQ$2-1)*'Project Description'!$B$10+$A3,""),""),"")</f>
        <v/>
      </c>
    </row>
    <row collapsed="false" customFormat="false" customHeight="true" hidden="false" ht="15" outlineLevel="0" r="30">
      <c r="A30" s="21" t="n">
        <v>2</v>
      </c>
      <c r="B30" s="25" t="n">
        <f aca="false">IF(AND($A30&lt;&gt;"",B$2&lt;&gt;""),IF($A30&lt;='Project Description'!$B$10,IF(((B$2-1)*'Project Description'!$B$10+$A4)&lt;='Project Description'!$B$14,(B$2-1)*'Project Description'!$B$10+$A4,""),""),"")</f>
        <v>2</v>
      </c>
      <c r="C30" s="26" t="n">
        <f aca="false">IF(AND($A30&lt;&gt;"",C$2&lt;&gt;""),IF($A30&lt;='Project Description'!$B$10,IF(((C$2-1)*'Project Description'!$B$10+$A4)&lt;='Project Description'!$B$14,(C$2-1)*'Project Description'!$B$10+$A4,""),""),"")</f>
        <v>12</v>
      </c>
      <c r="D30" s="26" t="n">
        <f aca="false">IF(AND($A30&lt;&gt;"",D$2&lt;&gt;""),IF($A30&lt;='Project Description'!$B$10,IF(((D$2-1)*'Project Description'!$B$10+$A4)&lt;='Project Description'!$B$14,(D$2-1)*'Project Description'!$B$10+$A4,""),""),"")</f>
        <v>22</v>
      </c>
      <c r="E30" s="27" t="n">
        <f aca="false">IF(AND($A30&lt;&gt;"",E$2&lt;&gt;""),IF($A30&lt;='Project Description'!$B$10,IF(((E$2-1)*'Project Description'!$B$10+$A4)&lt;='Project Description'!$B$14,(E$2-1)*'Project Description'!$B$10+$A4,""),""),"")</f>
        <v>32</v>
      </c>
      <c r="F30" s="25" t="n">
        <f aca="false">IF(AND($A30&lt;&gt;"",F$2&lt;&gt;""),IF($A30&lt;='Project Description'!$B$10,IF(((F$2-1)*'Project Description'!$B$10+$A4)&lt;='Project Description'!$B$14,(F$2-1)*'Project Description'!$B$10+$A4,""),""),"")</f>
        <v>42</v>
      </c>
      <c r="G30" s="26" t="n">
        <f aca="false">IF(AND($A30&lt;&gt;"",G$2&lt;&gt;""),IF($A30&lt;='Project Description'!$B$10,IF(((G$2-1)*'Project Description'!$B$10+$A4)&lt;='Project Description'!$B$14,(G$2-1)*'Project Description'!$B$10+$A4,""),""),"")</f>
        <v>52</v>
      </c>
      <c r="H30" s="26" t="n">
        <f aca="false">IF(AND($A30&lt;&gt;"",H$2&lt;&gt;""),IF($A30&lt;='Project Description'!$B$10,IF(((H$2-1)*'Project Description'!$B$10+$A4)&lt;='Project Description'!$B$14,(H$2-1)*'Project Description'!$B$10+$A4,""),""),"")</f>
        <v>62</v>
      </c>
      <c r="I30" s="27" t="n">
        <f aca="false">IF(AND($A30&lt;&gt;"",I$2&lt;&gt;""),IF($A30&lt;='Project Description'!$B$10,IF(((I$2-1)*'Project Description'!$B$10+$A4)&lt;='Project Description'!$B$14,(I$2-1)*'Project Description'!$B$10+$A4,""),""),"")</f>
        <v>72</v>
      </c>
      <c r="J30" s="25" t="n">
        <f aca="false">IF(AND($A30&lt;&gt;"",J$2&lt;&gt;""),IF($A30&lt;='Project Description'!$B$10,IF(((J$2-1)*'Project Description'!$B$10+$A4)&lt;='Project Description'!$B$14,(J$2-1)*'Project Description'!$B$10+$A4,""),""),"")</f>
        <v>82</v>
      </c>
      <c r="K30" s="26" t="n">
        <f aca="false">IF(AND($A30&lt;&gt;"",K$2&lt;&gt;""),IF($A30&lt;='Project Description'!$B$10,IF(((K$2-1)*'Project Description'!$B$10+$A4)&lt;='Project Description'!$B$14,(K$2-1)*'Project Description'!$B$10+$A4,""),""),"")</f>
        <v>92</v>
      </c>
      <c r="L30" s="26" t="n">
        <f aca="false">IF(AND($A30&lt;&gt;"",L$2&lt;&gt;""),IF($A30&lt;='Project Description'!$B$10,IF(((L$2-1)*'Project Description'!$B$10+$A4)&lt;='Project Description'!$B$14,(L$2-1)*'Project Description'!$B$10+$A4,""),""),"")</f>
        <v>102</v>
      </c>
      <c r="M30" s="27" t="n">
        <f aca="false">IF(AND($A30&lt;&gt;"",M$2&lt;&gt;""),IF($A30&lt;='Project Description'!$B$10,IF(((M$2-1)*'Project Description'!$B$10+$A4)&lt;='Project Description'!$B$14,(M$2-1)*'Project Description'!$B$10+$A4,""),""),"")</f>
        <v>112</v>
      </c>
      <c r="N30" s="25" t="n">
        <f aca="false">IF(AND($A30&lt;&gt;"",N$2&lt;&gt;""),IF($A30&lt;='Project Description'!$B$10,IF(((N$2-1)*'Project Description'!$B$10+$A4)&lt;='Project Description'!$B$14,(N$2-1)*'Project Description'!$B$10+$A4,""),""),"")</f>
        <v>122</v>
      </c>
      <c r="O30" s="26" t="n">
        <f aca="false">IF(AND($A30&lt;&gt;"",O$2&lt;&gt;""),IF($A30&lt;='Project Description'!$B$10,IF(((O$2-1)*'Project Description'!$B$10+$A4)&lt;='Project Description'!$B$14,(O$2-1)*'Project Description'!$B$10+$A4,""),""),"")</f>
        <v>132</v>
      </c>
      <c r="P30" s="26" t="n">
        <f aca="false">IF(AND($A30&lt;&gt;"",P$2&lt;&gt;""),IF($A30&lt;='Project Description'!$B$10,IF(((P$2-1)*'Project Description'!$B$10+$A4)&lt;='Project Description'!$B$14,(P$2-1)*'Project Description'!$B$10+$A4,""),""),"")</f>
        <v>142</v>
      </c>
      <c r="Q30" s="27" t="n">
        <f aca="false">IF(AND($A30&lt;&gt;"",Q$2&lt;&gt;""),IF($A30&lt;='Project Description'!$B$10,IF(((Q$2-1)*'Project Description'!$B$10+$A4)&lt;='Project Description'!$B$14,(Q$2-1)*'Project Description'!$B$10+$A4,""),""),"")</f>
        <v>152</v>
      </c>
      <c r="R30" s="25" t="n">
        <f aca="false">IF(AND($A30&lt;&gt;"",R$2&lt;&gt;""),IF($A30&lt;='Project Description'!$B$10,IF(((R$2-1)*'Project Description'!$B$10+$A4)&lt;='Project Description'!$B$14,(R$2-1)*'Project Description'!$B$10+$A4,""),""),"")</f>
        <v>162</v>
      </c>
      <c r="S30" s="26" t="n">
        <f aca="false">IF(AND($A30&lt;&gt;"",S$2&lt;&gt;""),IF($A30&lt;='Project Description'!$B$10,IF(((S$2-1)*'Project Description'!$B$10+$A4)&lt;='Project Description'!$B$14,(S$2-1)*'Project Description'!$B$10+$A4,""),""),"")</f>
        <v>172</v>
      </c>
      <c r="T30" s="26" t="n">
        <f aca="false">IF(AND($A30&lt;&gt;"",T$2&lt;&gt;""),IF($A30&lt;='Project Description'!$B$10,IF(((T$2-1)*'Project Description'!$B$10+$A4)&lt;='Project Description'!$B$14,(T$2-1)*'Project Description'!$B$10+$A4,""),""),"")</f>
        <v>182</v>
      </c>
      <c r="U30" s="27" t="n">
        <f aca="false">IF(AND($A30&lt;&gt;"",U$2&lt;&gt;""),IF($A30&lt;='Project Description'!$B$10,IF(((U$2-1)*'Project Description'!$B$10+$A4)&lt;='Project Description'!$B$14,(U$2-1)*'Project Description'!$B$10+$A4,""),""),"")</f>
        <v>192</v>
      </c>
      <c r="V30" s="25" t="n">
        <f aca="false">IF(AND($A30&lt;&gt;"",V$2&lt;&gt;""),IF($A30&lt;='Project Description'!$B$10,IF(((V$2-1)*'Project Description'!$B$10+$A4)&lt;='Project Description'!$B$14,(V$2-1)*'Project Description'!$B$10+$A4,""),""),"")</f>
        <v>202</v>
      </c>
      <c r="W30" s="26" t="n">
        <f aca="false">IF(AND($A30&lt;&gt;"",W$2&lt;&gt;""),IF($A30&lt;='Project Description'!$B$10,IF(((W$2-1)*'Project Description'!$B$10+$A4)&lt;='Project Description'!$B$14,(W$2-1)*'Project Description'!$B$10+$A4,""),""),"")</f>
        <v>212</v>
      </c>
      <c r="X30" s="26" t="n">
        <f aca="false">IF(AND($A30&lt;&gt;"",X$2&lt;&gt;""),IF($A30&lt;='Project Description'!$B$10,IF(((X$2-1)*'Project Description'!$B$10+$A4)&lt;='Project Description'!$B$14,(X$2-1)*'Project Description'!$B$10+$A4,""),""),"")</f>
        <v>222</v>
      </c>
      <c r="Y30" s="27" t="n">
        <f aca="false">IF(AND($A30&lt;&gt;"",Y$2&lt;&gt;""),IF($A30&lt;='Project Description'!$B$10,IF(((Y$2-1)*'Project Description'!$B$10+$A4)&lt;='Project Description'!$B$14,(Y$2-1)*'Project Description'!$B$10+$A4,""),""),"")</f>
        <v>232</v>
      </c>
      <c r="Z30" s="25" t="n">
        <f aca="false">IF(AND($A30&lt;&gt;"",Z$2&lt;&gt;""),IF($A30&lt;='Project Description'!$B$10,IF(((Z$2-1)*'Project Description'!$B$10+$A4)&lt;='Project Description'!$B$14,(Z$2-1)*'Project Description'!$B$10+$A4,""),""),"")</f>
        <v>242</v>
      </c>
      <c r="AA30" s="26" t="n">
        <f aca="false">IF(AND($A30&lt;&gt;"",AA$2&lt;&gt;""),IF($A30&lt;='Project Description'!$B$10,IF(((AA$2-1)*'Project Description'!$B$10+$A4)&lt;='Project Description'!$B$14,(AA$2-1)*'Project Description'!$B$10+$A4,""),""),"")</f>
        <v>252</v>
      </c>
      <c r="AB30" s="26" t="n">
        <f aca="false">IF(AND($A30&lt;&gt;"",AB$2&lt;&gt;""),IF($A30&lt;='Project Description'!$B$10,IF(((AB$2-1)*'Project Description'!$B$10+$A4)&lt;='Project Description'!$B$14,(AB$2-1)*'Project Description'!$B$10+$A4,""),""),"")</f>
        <v>262</v>
      </c>
      <c r="AC30" s="27" t="n">
        <f aca="false">IF(AND($A30&lt;&gt;"",AC$2&lt;&gt;""),IF($A30&lt;='Project Description'!$B$10,IF(((AC$2-1)*'Project Description'!$B$10+$A4)&lt;='Project Description'!$B$14,(AC$2-1)*'Project Description'!$B$10+$A4,""),""),"")</f>
        <v>272</v>
      </c>
      <c r="AD30" s="25" t="n">
        <f aca="false">IF(AND($A30&lt;&gt;"",AD$2&lt;&gt;""),IF($A30&lt;='Project Description'!$B$10,IF(((AD$2-1)*'Project Description'!$B$10+$A4)&lt;='Project Description'!$B$14,(AD$2-1)*'Project Description'!$B$10+$A4,""),""),"")</f>
        <v>282</v>
      </c>
      <c r="AE30" s="26" t="n">
        <f aca="false">IF(AND($A30&lt;&gt;"",AE$2&lt;&gt;""),IF($A30&lt;='Project Description'!$B$10,IF(((AE$2-1)*'Project Description'!$B$10+$A4)&lt;='Project Description'!$B$14,(AE$2-1)*'Project Description'!$B$10+$A4,""),""),"")</f>
        <v>292</v>
      </c>
      <c r="AF30" s="26" t="n">
        <f aca="false">IF(AND($A30&lt;&gt;"",AF$2&lt;&gt;""),IF($A30&lt;='Project Description'!$B$10,IF(((AF$2-1)*'Project Description'!$B$10+$A4)&lt;='Project Description'!$B$14,(AF$2-1)*'Project Description'!$B$10+$A4,""),""),"")</f>
        <v>302</v>
      </c>
      <c r="AG30" s="27" t="n">
        <f aca="false">IF(AND($A30&lt;&gt;"",AG$2&lt;&gt;""),IF($A30&lt;='Project Description'!$B$10,IF(((AG$2-1)*'Project Description'!$B$10+$A4)&lt;='Project Description'!$B$14,(AG$2-1)*'Project Description'!$B$10+$A4,""),""),"")</f>
        <v>312</v>
      </c>
      <c r="AH30" s="25" t="n">
        <f aca="false">IF(AND($A30&lt;&gt;"",AH$2&lt;&gt;""),IF($A30&lt;='Project Description'!$B$10,IF(((AH$2-1)*'Project Description'!$B$10+$A4)&lt;='Project Description'!$B$14,(AH$2-1)*'Project Description'!$B$10+$A4,""),""),"")</f>
        <v>322</v>
      </c>
      <c r="AI30" s="26" t="n">
        <f aca="false">IF(AND($A30&lt;&gt;"",AI$2&lt;&gt;""),IF($A30&lt;='Project Description'!$B$10,IF(((AI$2-1)*'Project Description'!$B$10+$A4)&lt;='Project Description'!$B$14,(AI$2-1)*'Project Description'!$B$10+$A4,""),""),"")</f>
        <v>332</v>
      </c>
      <c r="AJ30" s="26" t="n">
        <f aca="false">IF(AND($A30&lt;&gt;"",AJ$2&lt;&gt;""),IF($A30&lt;='Project Description'!$B$10,IF(((AJ$2-1)*'Project Description'!$B$10+$A4)&lt;='Project Description'!$B$14,(AJ$2-1)*'Project Description'!$B$10+$A4,""),""),"")</f>
        <v>342</v>
      </c>
      <c r="AK30" s="27" t="n">
        <f aca="false">IF(AND($A30&lt;&gt;"",AK$2&lt;&gt;""),IF($A30&lt;='Project Description'!$B$10,IF(((AK$2-1)*'Project Description'!$B$10+$A4)&lt;='Project Description'!$B$14,(AK$2-1)*'Project Description'!$B$10+$A4,""),""),"")</f>
        <v>352</v>
      </c>
      <c r="AL30" s="25" t="n">
        <f aca="false">IF(AND($A30&lt;&gt;"",AL$2&lt;&gt;""),IF($A30&lt;='Project Description'!$B$10,IF(((AL$2-1)*'Project Description'!$B$10+$A4)&lt;='Project Description'!$B$14,(AL$2-1)*'Project Description'!$B$10+$A4,""),""),"")</f>
        <v>362</v>
      </c>
      <c r="AM30" s="26" t="n">
        <f aca="false">IF(AND($A30&lt;&gt;"",AM$2&lt;&gt;""),IF($A30&lt;='Project Description'!$B$10,IF(((AM$2-1)*'Project Description'!$B$10+$A4)&lt;='Project Description'!$B$14,(AM$2-1)*'Project Description'!$B$10+$A4,""),""),"")</f>
        <v>372</v>
      </c>
      <c r="AN30" s="26" t="n">
        <f aca="false">IF(AND($A30&lt;&gt;"",AN$2&lt;&gt;""),IF($A30&lt;='Project Description'!$B$10,IF(((AN$2-1)*'Project Description'!$B$10+$A4)&lt;='Project Description'!$B$14,(AN$2-1)*'Project Description'!$B$10+$A4,""),""),"")</f>
        <v>382</v>
      </c>
      <c r="AO30" s="27" t="n">
        <f aca="false">IF(AND($A30&lt;&gt;"",AO$2&lt;&gt;""),IF($A30&lt;='Project Description'!$B$10,IF(((AO$2-1)*'Project Description'!$B$10+$A4)&lt;='Project Description'!$B$14,(AO$2-1)*'Project Description'!$B$10+$A4,""),""),"")</f>
        <v>392</v>
      </c>
      <c r="AP30" s="25" t="n">
        <f aca="false">IF(AND($A30&lt;&gt;"",AP$2&lt;&gt;""),IF($A30&lt;='Project Description'!$B$10,IF(((AP$2-1)*'Project Description'!$B$10+$A4)&lt;='Project Description'!$B$14,(AP$2-1)*'Project Description'!$B$10+$A4,""),""),"")</f>
        <v>402</v>
      </c>
      <c r="AQ30" s="26" t="n">
        <f aca="false">IF(AND($A30&lt;&gt;"",AQ$2&lt;&gt;""),IF($A30&lt;='Project Description'!$B$10,IF(((AQ$2-1)*'Project Description'!$B$10+$A4)&lt;='Project Description'!$B$14,(AQ$2-1)*'Project Description'!$B$10+$A4,""),""),"")</f>
        <v>412</v>
      </c>
      <c r="AR30" s="26" t="n">
        <f aca="false">IF(AND($A30&lt;&gt;"",AR$2&lt;&gt;""),IF($A30&lt;='Project Description'!$B$10,IF(((AR$2-1)*'Project Description'!$B$10+$A4)&lt;='Project Description'!$B$14,(AR$2-1)*'Project Description'!$B$10+$A4,""),""),"")</f>
        <v>422</v>
      </c>
      <c r="AS30" s="27" t="n">
        <f aca="false">IF(AND($A30&lt;&gt;"",AS$2&lt;&gt;""),IF($A30&lt;='Project Description'!$B$10,IF(((AS$2-1)*'Project Description'!$B$10+$A4)&lt;='Project Description'!$B$14,(AS$2-1)*'Project Description'!$B$10+$A4,""),""),"")</f>
        <v>432</v>
      </c>
      <c r="AT30" s="25" t="n">
        <f aca="false">IF(AND($A30&lt;&gt;"",AT$2&lt;&gt;""),IF($A30&lt;='Project Description'!$B$10,IF(((AT$2-1)*'Project Description'!$B$10+$A4)&lt;='Project Description'!$B$14,(AT$2-1)*'Project Description'!$B$10+$A4,""),""),"")</f>
        <v>442</v>
      </c>
      <c r="AU30" s="26" t="n">
        <f aca="false">IF(AND($A30&lt;&gt;"",AU$2&lt;&gt;""),IF($A30&lt;='Project Description'!$B$10,IF(((AU$2-1)*'Project Description'!$B$10+$A4)&lt;='Project Description'!$B$14,(AU$2-1)*'Project Description'!$B$10+$A4,""),""),"")</f>
        <v>452</v>
      </c>
      <c r="AV30" s="26" t="n">
        <f aca="false">IF(AND($A30&lt;&gt;"",AV$2&lt;&gt;""),IF($A30&lt;='Project Description'!$B$10,IF(((AV$2-1)*'Project Description'!$B$10+$A4)&lt;='Project Description'!$B$14,(AV$2-1)*'Project Description'!$B$10+$A4,""),""),"")</f>
        <v>462</v>
      </c>
      <c r="AW30" s="27" t="n">
        <f aca="false">IF(AND($A30&lt;&gt;"",AW$2&lt;&gt;""),IF($A30&lt;='Project Description'!$B$10,IF(((AW$2-1)*'Project Description'!$B$10+$A4)&lt;='Project Description'!$B$14,(AW$2-1)*'Project Description'!$B$10+$A4,""),""),"")</f>
        <v>472</v>
      </c>
      <c r="AX30" s="25" t="n">
        <f aca="false">IF(AND($A30&lt;&gt;"",AX$2&lt;&gt;""),IF($A30&lt;='Project Description'!$B$10,IF(((AX$2-1)*'Project Description'!$B$10+$A4)&lt;='Project Description'!$B$14,(AX$2-1)*'Project Description'!$B$10+$A4,""),""),"")</f>
        <v>482</v>
      </c>
      <c r="AY30" s="26" t="n">
        <f aca="false">IF(AND($A30&lt;&gt;"",AY$2&lt;&gt;""),IF($A30&lt;='Project Description'!$B$10,IF(((AY$2-1)*'Project Description'!$B$10+$A4)&lt;='Project Description'!$B$14,(AY$2-1)*'Project Description'!$B$10+$A4,""),""),"")</f>
        <v>492</v>
      </c>
      <c r="AZ30" s="26" t="n">
        <f aca="false">IF(AND($A30&lt;&gt;"",AZ$2&lt;&gt;""),IF($A30&lt;='Project Description'!$B$10,IF(((AZ$2-1)*'Project Description'!$B$10+$A4)&lt;='Project Description'!$B$14,(AZ$2-1)*'Project Description'!$B$10+$A4,""),""),"")</f>
        <v>502</v>
      </c>
      <c r="BA30" s="27" t="n">
        <f aca="false">IF(AND($A30&lt;&gt;"",BA$2&lt;&gt;""),IF($A30&lt;='Project Description'!$B$10,IF(((BA$2-1)*'Project Description'!$B$10+$A4)&lt;='Project Description'!$B$14,(BA$2-1)*'Project Description'!$B$10+$A4,""),""),"")</f>
        <v>512</v>
      </c>
      <c r="BB30" s="25" t="n">
        <f aca="false">IF(AND($A30&lt;&gt;"",BB$2&lt;&gt;""),IF($A30&lt;='Project Description'!$B$10,IF(((BB$2-1)*'Project Description'!$B$10+$A4)&lt;='Project Description'!$B$14,(BB$2-1)*'Project Description'!$B$10+$A4,""),""),"")</f>
        <v>522</v>
      </c>
      <c r="BC30" s="26" t="n">
        <f aca="false">IF(AND($A30&lt;&gt;"",BC$2&lt;&gt;""),IF($A30&lt;='Project Description'!$B$10,IF(((BC$2-1)*'Project Description'!$B$10+$A4)&lt;='Project Description'!$B$14,(BC$2-1)*'Project Description'!$B$10+$A4,""),""),"")</f>
        <v>532</v>
      </c>
      <c r="BD30" s="26" t="n">
        <f aca="false">IF(AND($A30&lt;&gt;"",BD$2&lt;&gt;""),IF($A30&lt;='Project Description'!$B$10,IF(((BD$2-1)*'Project Description'!$B$10+$A4)&lt;='Project Description'!$B$14,(BD$2-1)*'Project Description'!$B$10+$A4,""),""),"")</f>
        <v>542</v>
      </c>
      <c r="BE30" s="27" t="n">
        <f aca="false">IF(AND($A30&lt;&gt;"",BE$2&lt;&gt;""),IF($A30&lt;='Project Description'!$B$10,IF(((BE$2-1)*'Project Description'!$B$10+$A4)&lt;='Project Description'!$B$14,(BE$2-1)*'Project Description'!$B$10+$A4,""),""),"")</f>
        <v>552</v>
      </c>
      <c r="BF30" s="25" t="n">
        <f aca="false">IF(AND($A30&lt;&gt;"",BF$2&lt;&gt;""),IF($A30&lt;='Project Description'!$B$10,IF(((BF$2-1)*'Project Description'!$B$10+$A4)&lt;='Project Description'!$B$14,(BF$2-1)*'Project Description'!$B$10+$A4,""),""),"")</f>
        <v>562</v>
      </c>
      <c r="BG30" s="26" t="n">
        <f aca="false">IF(AND($A30&lt;&gt;"",BG$2&lt;&gt;""),IF($A30&lt;='Project Description'!$B$10,IF(((BG$2-1)*'Project Description'!$B$10+$A4)&lt;='Project Description'!$B$14,(BG$2-1)*'Project Description'!$B$10+$A4,""),""),"")</f>
        <v>572</v>
      </c>
      <c r="BH30" s="26" t="n">
        <f aca="false">IF(AND($A30&lt;&gt;"",BH$2&lt;&gt;""),IF($A30&lt;='Project Description'!$B$10,IF(((BH$2-1)*'Project Description'!$B$10+$A4)&lt;='Project Description'!$B$14,(BH$2-1)*'Project Description'!$B$10+$A4,""),""),"")</f>
        <v>582</v>
      </c>
      <c r="BI30" s="27" t="n">
        <f aca="false">IF(AND($A30&lt;&gt;"",BI$2&lt;&gt;""),IF($A30&lt;='Project Description'!$B$10,IF(((BI$2-1)*'Project Description'!$B$10+$A4)&lt;='Project Description'!$B$14,(BI$2-1)*'Project Description'!$B$10+$A4,""),""),"")</f>
        <v>592</v>
      </c>
      <c r="BJ30" s="25" t="str">
        <f aca="false">IF(AND($A30&lt;&gt;"",BJ$2&lt;&gt;""),IF($A30&lt;='Project Description'!$B$10,IF(((BJ$2-1)*'Project Description'!$B$10+$A4)&lt;='Project Description'!$B$14,(BJ$2-1)*'Project Description'!$B$10+$A4,""),""),"")</f>
        <v/>
      </c>
      <c r="BK30" s="26" t="str">
        <f aca="false">IF(AND($A30&lt;&gt;"",BK$2&lt;&gt;""),IF($A30&lt;='Project Description'!$B$10,IF(((BK$2-1)*'Project Description'!$B$10+$A4)&lt;='Project Description'!$B$14,(BK$2-1)*'Project Description'!$B$10+$A4,""),""),"")</f>
        <v/>
      </c>
      <c r="BL30" s="26" t="str">
        <f aca="false">IF(AND($A30&lt;&gt;"",BL$2&lt;&gt;""),IF($A30&lt;='Project Description'!$B$10,IF(((BL$2-1)*'Project Description'!$B$10+$A4)&lt;='Project Description'!$B$14,(BL$2-1)*'Project Description'!$B$10+$A4,""),""),"")</f>
        <v/>
      </c>
      <c r="BM30" s="27" t="str">
        <f aca="false">IF(AND($A30&lt;&gt;"",BM$2&lt;&gt;""),IF($A30&lt;='Project Description'!$B$10,IF(((BM$2-1)*'Project Description'!$B$10+$A4)&lt;='Project Description'!$B$14,(BM$2-1)*'Project Description'!$B$10+$A4,""),""),"")</f>
        <v/>
      </c>
      <c r="BN30" s="25" t="str">
        <f aca="false">IF(AND($A30&lt;&gt;"",BN$2&lt;&gt;""),IF($A30&lt;='Project Description'!$B$10,IF(((BN$2-1)*'Project Description'!$B$10+$A4)&lt;='Project Description'!$B$14,(BN$2-1)*'Project Description'!$B$10+$A4,""),""),"")</f>
        <v/>
      </c>
      <c r="BO30" s="26" t="str">
        <f aca="false">IF(AND($A30&lt;&gt;"",BO$2&lt;&gt;""),IF($A30&lt;='Project Description'!$B$10,IF(((BO$2-1)*'Project Description'!$B$10+$A4)&lt;='Project Description'!$B$14,(BO$2-1)*'Project Description'!$B$10+$A4,""),""),"")</f>
        <v/>
      </c>
      <c r="BP30" s="26" t="str">
        <f aca="false">IF(AND($A30&lt;&gt;"",BP$2&lt;&gt;""),IF($A30&lt;='Project Description'!$B$10,IF(((BP$2-1)*'Project Description'!$B$10+$A4)&lt;='Project Description'!$B$14,(BP$2-1)*'Project Description'!$B$10+$A4,""),""),"")</f>
        <v/>
      </c>
      <c r="BQ30" s="27" t="str">
        <f aca="false">IF(AND($A30&lt;&gt;"",BQ$2&lt;&gt;""),IF($A30&lt;='Project Description'!$B$10,IF(((BQ$2-1)*'Project Description'!$B$10+$A4)&lt;='Project Description'!$B$14,(BQ$2-1)*'Project Description'!$B$10+$A4,""),""),"")</f>
        <v/>
      </c>
      <c r="BR30" s="25" t="str">
        <f aca="false">IF(AND($A30&lt;&gt;"",BR$2&lt;&gt;""),IF($A30&lt;='Project Description'!$B$10,IF(((BR$2-1)*'Project Description'!$B$10+$A4)&lt;='Project Description'!$B$14,(BR$2-1)*'Project Description'!$B$10+$A4,""),""),"")</f>
        <v/>
      </c>
      <c r="BS30" s="26" t="str">
        <f aca="false">IF(AND($A30&lt;&gt;"",BS$2&lt;&gt;""),IF($A30&lt;='Project Description'!$B$10,IF(((BS$2-1)*'Project Description'!$B$10+$A4)&lt;='Project Description'!$B$14,(BS$2-1)*'Project Description'!$B$10+$A4,""),""),"")</f>
        <v/>
      </c>
      <c r="BT30" s="26" t="str">
        <f aca="false">IF(AND($A30&lt;&gt;"",BT$2&lt;&gt;""),IF($A30&lt;='Project Description'!$B$10,IF(((BT$2-1)*'Project Description'!$B$10+$A4)&lt;='Project Description'!$B$14,(BT$2-1)*'Project Description'!$B$10+$A4,""),""),"")</f>
        <v/>
      </c>
      <c r="BU30" s="27" t="str">
        <f aca="false">IF(AND($A30&lt;&gt;"",BU$2&lt;&gt;""),IF($A30&lt;='Project Description'!$B$10,IF(((BU$2-1)*'Project Description'!$B$10+$A4)&lt;='Project Description'!$B$14,(BU$2-1)*'Project Description'!$B$10+$A4,""),""),"")</f>
        <v/>
      </c>
      <c r="BV30" s="25" t="str">
        <f aca="false">IF(AND($A30&lt;&gt;"",BV$2&lt;&gt;""),IF($A30&lt;='Project Description'!$B$10,IF(((BV$2-1)*'Project Description'!$B$10+$A4)&lt;='Project Description'!$B$14,(BV$2-1)*'Project Description'!$B$10+$A4,""),""),"")</f>
        <v/>
      </c>
      <c r="BW30" s="26" t="str">
        <f aca="false">IF(AND($A30&lt;&gt;"",BW$2&lt;&gt;""),IF($A30&lt;='Project Description'!$B$10,IF(((BW$2-1)*'Project Description'!$B$10+$A4)&lt;='Project Description'!$B$14,(BW$2-1)*'Project Description'!$B$10+$A4,""),""),"")</f>
        <v/>
      </c>
      <c r="BX30" s="26" t="str">
        <f aca="false">IF(AND($A30&lt;&gt;"",BX$2&lt;&gt;""),IF($A30&lt;='Project Description'!$B$10,IF(((BX$2-1)*'Project Description'!$B$10+$A4)&lt;='Project Description'!$B$14,(BX$2-1)*'Project Description'!$B$10+$A4,""),""),"")</f>
        <v/>
      </c>
      <c r="BY30" s="27" t="str">
        <f aca="false">IF(AND($A30&lt;&gt;"",BY$2&lt;&gt;""),IF($A30&lt;='Project Description'!$B$10,IF(((BY$2-1)*'Project Description'!$B$10+$A4)&lt;='Project Description'!$B$14,(BY$2-1)*'Project Description'!$B$10+$A4,""),""),"")</f>
        <v/>
      </c>
      <c r="BZ30" s="25" t="str">
        <f aca="false">IF(AND($A30&lt;&gt;"",BZ$2&lt;&gt;""),IF($A30&lt;='Project Description'!$B$10,IF(((BZ$2-1)*'Project Description'!$B$10+$A4)&lt;='Project Description'!$B$14,(BZ$2-1)*'Project Description'!$B$10+$A4,""),""),"")</f>
        <v/>
      </c>
      <c r="CA30" s="26" t="str">
        <f aca="false">IF(AND($A30&lt;&gt;"",CA$2&lt;&gt;""),IF($A30&lt;='Project Description'!$B$10,IF(((CA$2-1)*'Project Description'!$B$10+$A4)&lt;='Project Description'!$B$14,(CA$2-1)*'Project Description'!$B$10+$A4,""),""),"")</f>
        <v/>
      </c>
      <c r="CB30" s="26" t="str">
        <f aca="false">IF(AND($A30&lt;&gt;"",CB$2&lt;&gt;""),IF($A30&lt;='Project Description'!$B$10,IF(((CB$2-1)*'Project Description'!$B$10+$A4)&lt;='Project Description'!$B$14,(CB$2-1)*'Project Description'!$B$10+$A4,""),""),"")</f>
        <v/>
      </c>
      <c r="CC30" s="27" t="str">
        <f aca="false">IF(AND($A30&lt;&gt;"",CC$2&lt;&gt;""),IF($A30&lt;='Project Description'!$B$10,IF(((CC$2-1)*'Project Description'!$B$10+$A4)&lt;='Project Description'!$B$14,(CC$2-1)*'Project Description'!$B$10+$A4,""),""),"")</f>
        <v/>
      </c>
      <c r="CD30" s="25" t="str">
        <f aca="false">IF(AND($A30&lt;&gt;"",CD$2&lt;&gt;""),IF($A30&lt;='Project Description'!$B$10,IF(((CD$2-1)*'Project Description'!$B$10+$A4)&lt;='Project Description'!$B$14,(CD$2-1)*'Project Description'!$B$10+$A4,""),""),"")</f>
        <v/>
      </c>
      <c r="CE30" s="26" t="str">
        <f aca="false">IF(AND($A30&lt;&gt;"",CE$2&lt;&gt;""),IF($A30&lt;='Project Description'!$B$10,IF(((CE$2-1)*'Project Description'!$B$10+$A4)&lt;='Project Description'!$B$14,(CE$2-1)*'Project Description'!$B$10+$A4,""),""),"")</f>
        <v/>
      </c>
      <c r="CF30" s="26" t="str">
        <f aca="false">IF(AND($A30&lt;&gt;"",CF$2&lt;&gt;""),IF($A30&lt;='Project Description'!$B$10,IF(((CF$2-1)*'Project Description'!$B$10+$A4)&lt;='Project Description'!$B$14,(CF$2-1)*'Project Description'!$B$10+$A4,""),""),"")</f>
        <v/>
      </c>
      <c r="CG30" s="27" t="str">
        <f aca="false">IF(AND($A30&lt;&gt;"",CG$2&lt;&gt;""),IF($A30&lt;='Project Description'!$B$10,IF(((CG$2-1)*'Project Description'!$B$10+$A4)&lt;='Project Description'!$B$14,(CG$2-1)*'Project Description'!$B$10+$A4,""),""),"")</f>
        <v/>
      </c>
      <c r="CH30" s="25" t="str">
        <f aca="false">IF(AND($A30&lt;&gt;"",CH$2&lt;&gt;""),IF($A30&lt;='Project Description'!$B$10,IF(((CH$2-1)*'Project Description'!$B$10+$A4)&lt;='Project Description'!$B$14,(CH$2-1)*'Project Description'!$B$10+$A4,""),""),"")</f>
        <v/>
      </c>
      <c r="CI30" s="26" t="str">
        <f aca="false">IF(AND($A30&lt;&gt;"",CI$2&lt;&gt;""),IF($A30&lt;='Project Description'!$B$10,IF(((CI$2-1)*'Project Description'!$B$10+$A4)&lt;='Project Description'!$B$14,(CI$2-1)*'Project Description'!$B$10+$A4,""),""),"")</f>
        <v/>
      </c>
      <c r="CJ30" s="26" t="str">
        <f aca="false">IF(AND($A30&lt;&gt;"",CJ$2&lt;&gt;""),IF($A30&lt;='Project Description'!$B$10,IF(((CJ$2-1)*'Project Description'!$B$10+$A4)&lt;='Project Description'!$B$14,(CJ$2-1)*'Project Description'!$B$10+$A4,""),""),"")</f>
        <v/>
      </c>
      <c r="CK30" s="27" t="str">
        <f aca="false">IF(AND($A30&lt;&gt;"",CK$2&lt;&gt;""),IF($A30&lt;='Project Description'!$B$10,IF(((CK$2-1)*'Project Description'!$B$10+$A4)&lt;='Project Description'!$B$14,(CK$2-1)*'Project Description'!$B$10+$A4,""),""),"")</f>
        <v/>
      </c>
      <c r="CL30" s="25" t="str">
        <f aca="false">IF(AND($A30&lt;&gt;"",CL$2&lt;&gt;""),IF($A30&lt;='Project Description'!$B$10,IF(((CL$2-1)*'Project Description'!$B$10+$A4)&lt;='Project Description'!$B$14,(CL$2-1)*'Project Description'!$B$10+$A4,""),""),"")</f>
        <v/>
      </c>
      <c r="CM30" s="26" t="str">
        <f aca="false">IF(AND($A30&lt;&gt;"",CM$2&lt;&gt;""),IF($A30&lt;='Project Description'!$B$10,IF(((CM$2-1)*'Project Description'!$B$10+$A4)&lt;='Project Description'!$B$14,(CM$2-1)*'Project Description'!$B$10+$A4,""),""),"")</f>
        <v/>
      </c>
      <c r="CN30" s="26" t="str">
        <f aca="false">IF(AND($A30&lt;&gt;"",CN$2&lt;&gt;""),IF($A30&lt;='Project Description'!$B$10,IF(((CN$2-1)*'Project Description'!$B$10+$A4)&lt;='Project Description'!$B$14,(CN$2-1)*'Project Description'!$B$10+$A4,""),""),"")</f>
        <v/>
      </c>
      <c r="CO30" s="27" t="str">
        <f aca="false">IF(AND($A30&lt;&gt;"",CO$2&lt;&gt;""),IF($A30&lt;='Project Description'!$B$10,IF(((CO$2-1)*'Project Description'!$B$10+$A4)&lt;='Project Description'!$B$14,(CO$2-1)*'Project Description'!$B$10+$A4,""),""),"")</f>
        <v/>
      </c>
      <c r="CP30" s="25" t="str">
        <f aca="false">IF(AND($A30&lt;&gt;"",CP$2&lt;&gt;""),IF($A30&lt;='Project Description'!$B$10,IF(((CP$2-1)*'Project Description'!$B$10+$A4)&lt;='Project Description'!$B$14,(CP$2-1)*'Project Description'!$B$10+$A4,""),""),"")</f>
        <v/>
      </c>
      <c r="CQ30" s="26" t="str">
        <f aca="false">IF(AND($A30&lt;&gt;"",CQ$2&lt;&gt;""),IF($A30&lt;='Project Description'!$B$10,IF(((CQ$2-1)*'Project Description'!$B$10+$A4)&lt;='Project Description'!$B$14,(CQ$2-1)*'Project Description'!$B$10+$A4,""),""),"")</f>
        <v/>
      </c>
      <c r="CR30" s="26" t="str">
        <f aca="false">IF(AND($A30&lt;&gt;"",CR$2&lt;&gt;""),IF($A30&lt;='Project Description'!$B$10,IF(((CR$2-1)*'Project Description'!$B$10+$A4)&lt;='Project Description'!$B$14,(CR$2-1)*'Project Description'!$B$10+$A4,""),""),"")</f>
        <v/>
      </c>
      <c r="CS30" s="27" t="str">
        <f aca="false">IF(AND($A30&lt;&gt;"",CS$2&lt;&gt;""),IF($A30&lt;='Project Description'!$B$10,IF(((CS$2-1)*'Project Description'!$B$10+$A4)&lt;='Project Description'!$B$14,(CS$2-1)*'Project Description'!$B$10+$A4,""),""),"")</f>
        <v/>
      </c>
      <c r="CT30" s="25" t="str">
        <f aca="false">IF(AND($A30&lt;&gt;"",CT$2&lt;&gt;""),IF($A30&lt;='Project Description'!$B$10,IF(((CT$2-1)*'Project Description'!$B$10+$A4)&lt;='Project Description'!$B$14,(CT$2-1)*'Project Description'!$B$10+$A4,""),""),"")</f>
        <v/>
      </c>
      <c r="CU30" s="26" t="str">
        <f aca="false">IF(AND($A30&lt;&gt;"",CU$2&lt;&gt;""),IF($A30&lt;='Project Description'!$B$10,IF(((CU$2-1)*'Project Description'!$B$10+$A4)&lt;='Project Description'!$B$14,(CU$2-1)*'Project Description'!$B$10+$A4,""),""),"")</f>
        <v/>
      </c>
      <c r="CV30" s="26" t="str">
        <f aca="false">IF(AND($A30&lt;&gt;"",CV$2&lt;&gt;""),IF($A30&lt;='Project Description'!$B$10,IF(((CV$2-1)*'Project Description'!$B$10+$A4)&lt;='Project Description'!$B$14,(CV$2-1)*'Project Description'!$B$10+$A4,""),""),"")</f>
        <v/>
      </c>
      <c r="CW30" s="27" t="str">
        <f aca="false">IF(AND($A30&lt;&gt;"",CW$2&lt;&gt;""),IF($A30&lt;='Project Description'!$B$10,IF(((CW$2-1)*'Project Description'!$B$10+$A4)&lt;='Project Description'!$B$14,(CW$2-1)*'Project Description'!$B$10+$A4,""),""),"")</f>
        <v/>
      </c>
      <c r="CX30" s="25" t="str">
        <f aca="false">IF(AND($A30&lt;&gt;"",CX$2&lt;&gt;""),IF($A30&lt;='Project Description'!$B$10,IF(((CX$2-1)*'Project Description'!$B$10+$A4)&lt;='Project Description'!$B$14,(CX$2-1)*'Project Description'!$B$10+$A4,""),""),"")</f>
        <v/>
      </c>
      <c r="CY30" s="26" t="str">
        <f aca="false">IF(AND($A30&lt;&gt;"",CY$2&lt;&gt;""),IF($A30&lt;='Project Description'!$B$10,IF(((CY$2-1)*'Project Description'!$B$10+$A4)&lt;='Project Description'!$B$14,(CY$2-1)*'Project Description'!$B$10+$A4,""),""),"")</f>
        <v/>
      </c>
      <c r="CZ30" s="26" t="str">
        <f aca="false">IF(AND($A30&lt;&gt;"",CZ$2&lt;&gt;""),IF($A30&lt;='Project Description'!$B$10,IF(((CZ$2-1)*'Project Description'!$B$10+$A4)&lt;='Project Description'!$B$14,(CZ$2-1)*'Project Description'!$B$10+$A4,""),""),"")</f>
        <v/>
      </c>
      <c r="DA30" s="27" t="str">
        <f aca="false">IF(AND($A30&lt;&gt;"",DA$2&lt;&gt;""),IF($A30&lt;='Project Description'!$B$10,IF(((DA$2-1)*'Project Description'!$B$10+$A4)&lt;='Project Description'!$B$14,(DA$2-1)*'Project Description'!$B$10+$A4,""),""),"")</f>
        <v/>
      </c>
      <c r="DB30" s="25" t="str">
        <f aca="false">IF(AND($A30&lt;&gt;"",DB$2&lt;&gt;""),IF($A30&lt;='Project Description'!$B$10,IF(((DB$2-1)*'Project Description'!$B$10+$A4)&lt;='Project Description'!$B$14,(DB$2-1)*'Project Description'!$B$10+$A4,""),""),"")</f>
        <v/>
      </c>
      <c r="DC30" s="26" t="str">
        <f aca="false">IF(AND($A30&lt;&gt;"",DC$2&lt;&gt;""),IF($A30&lt;='Project Description'!$B$10,IF(((DC$2-1)*'Project Description'!$B$10+$A4)&lt;='Project Description'!$B$14,(DC$2-1)*'Project Description'!$B$10+$A4,""),""),"")</f>
        <v/>
      </c>
      <c r="DD30" s="26" t="str">
        <f aca="false">IF(AND($A30&lt;&gt;"",DD$2&lt;&gt;""),IF($A30&lt;='Project Description'!$B$10,IF(((DD$2-1)*'Project Description'!$B$10+$A4)&lt;='Project Description'!$B$14,(DD$2-1)*'Project Description'!$B$10+$A4,""),""),"")</f>
        <v/>
      </c>
      <c r="DE30" s="27" t="str">
        <f aca="false">IF(AND($A30&lt;&gt;"",DE$2&lt;&gt;""),IF($A30&lt;='Project Description'!$B$10,IF(((DE$2-1)*'Project Description'!$B$10+$A4)&lt;='Project Description'!$B$14,(DE$2-1)*'Project Description'!$B$10+$A4,""),""),"")</f>
        <v/>
      </c>
      <c r="DF30" s="25" t="str">
        <f aca="false">IF(AND($A30&lt;&gt;"",DF$2&lt;&gt;""),IF($A30&lt;='Project Description'!$B$10,IF(((DF$2-1)*'Project Description'!$B$10+$A4)&lt;='Project Description'!$B$14,(DF$2-1)*'Project Description'!$B$10+$A4,""),""),"")</f>
        <v/>
      </c>
      <c r="DG30" s="26" t="str">
        <f aca="false">IF(AND($A30&lt;&gt;"",DG$2&lt;&gt;""),IF($A30&lt;='Project Description'!$B$10,IF(((DG$2-1)*'Project Description'!$B$10+$A4)&lt;='Project Description'!$B$14,(DG$2-1)*'Project Description'!$B$10+$A4,""),""),"")</f>
        <v/>
      </c>
      <c r="DH30" s="26" t="str">
        <f aca="false">IF(AND($A30&lt;&gt;"",DH$2&lt;&gt;""),IF($A30&lt;='Project Description'!$B$10,IF(((DH$2-1)*'Project Description'!$B$10+$A4)&lt;='Project Description'!$B$14,(DH$2-1)*'Project Description'!$B$10+$A4,""),""),"")</f>
        <v/>
      </c>
      <c r="DI30" s="27" t="str">
        <f aca="false">IF(AND($A30&lt;&gt;"",DI$2&lt;&gt;""),IF($A30&lt;='Project Description'!$B$10,IF(((DI$2-1)*'Project Description'!$B$10+$A4)&lt;='Project Description'!$B$14,(DI$2-1)*'Project Description'!$B$10+$A4,""),""),"")</f>
        <v/>
      </c>
      <c r="DJ30" s="25" t="str">
        <f aca="false">IF(AND($A30&lt;&gt;"",DJ$2&lt;&gt;""),IF($A30&lt;='Project Description'!$B$10,IF(((DJ$2-1)*'Project Description'!$B$10+$A4)&lt;='Project Description'!$B$14,(DJ$2-1)*'Project Description'!$B$10+$A4,""),""),"")</f>
        <v/>
      </c>
      <c r="DK30" s="26" t="str">
        <f aca="false">IF(AND($A30&lt;&gt;"",DK$2&lt;&gt;""),IF($A30&lt;='Project Description'!$B$10,IF(((DK$2-1)*'Project Description'!$B$10+$A4)&lt;='Project Description'!$B$14,(DK$2-1)*'Project Description'!$B$10+$A4,""),""),"")</f>
        <v/>
      </c>
      <c r="DL30" s="26" t="str">
        <f aca="false">IF(AND($A30&lt;&gt;"",DL$2&lt;&gt;""),IF($A30&lt;='Project Description'!$B$10,IF(((DL$2-1)*'Project Description'!$B$10+$A4)&lt;='Project Description'!$B$14,(DL$2-1)*'Project Description'!$B$10+$A4,""),""),"")</f>
        <v/>
      </c>
      <c r="DM30" s="27" t="str">
        <f aca="false">IF(AND($A30&lt;&gt;"",DM$2&lt;&gt;""),IF($A30&lt;='Project Description'!$B$10,IF(((DM$2-1)*'Project Description'!$B$10+$A4)&lt;='Project Description'!$B$14,(DM$2-1)*'Project Description'!$B$10+$A4,""),""),"")</f>
        <v/>
      </c>
      <c r="DN30" s="25" t="str">
        <f aca="false">IF(AND($A30&lt;&gt;"",DN$2&lt;&gt;""),IF($A30&lt;='Project Description'!$B$10,IF(((DN$2-1)*'Project Description'!$B$10+$A4)&lt;='Project Description'!$B$14,(DN$2-1)*'Project Description'!$B$10+$A4,""),""),"")</f>
        <v/>
      </c>
      <c r="DO30" s="26" t="str">
        <f aca="false">IF(AND($A30&lt;&gt;"",DO$2&lt;&gt;""),IF($A30&lt;='Project Description'!$B$10,IF(((DO$2-1)*'Project Description'!$B$10+$A4)&lt;='Project Description'!$B$14,(DO$2-1)*'Project Description'!$B$10+$A4,""),""),"")</f>
        <v/>
      </c>
      <c r="DP30" s="26" t="str">
        <f aca="false">IF(AND($A30&lt;&gt;"",DP$2&lt;&gt;""),IF($A30&lt;='Project Description'!$B$10,IF(((DP$2-1)*'Project Description'!$B$10+$A4)&lt;='Project Description'!$B$14,(DP$2-1)*'Project Description'!$B$10+$A4,""),""),"")</f>
        <v/>
      </c>
      <c r="DQ30" s="27" t="str">
        <f aca="false">IF(AND($A30&lt;&gt;"",DQ$2&lt;&gt;""),IF($A30&lt;='Project Description'!$B$10,IF(((DQ$2-1)*'Project Description'!$B$10+$A4)&lt;='Project Description'!$B$14,(DQ$2-1)*'Project Description'!$B$10+$A4,""),""),"")</f>
        <v/>
      </c>
    </row>
    <row collapsed="false" customFormat="false" customHeight="true" hidden="false" ht="15" outlineLevel="0" r="31">
      <c r="A31" s="21" t="n">
        <v>3</v>
      </c>
      <c r="B31" s="25" t="n">
        <f aca="false">IF(AND($A31&lt;&gt;"",B$2&lt;&gt;""),IF($A31&lt;='Project Description'!$B$10,IF(((B$2-1)*'Project Description'!$B$10+$A5)&lt;='Project Description'!$B$14,(B$2-1)*'Project Description'!$B$10+$A5,""),""),"")</f>
        <v>3</v>
      </c>
      <c r="C31" s="26" t="n">
        <f aca="false">IF(AND($A31&lt;&gt;"",C$2&lt;&gt;""),IF($A31&lt;='Project Description'!$B$10,IF(((C$2-1)*'Project Description'!$B$10+$A5)&lt;='Project Description'!$B$14,(C$2-1)*'Project Description'!$B$10+$A5,""),""),"")</f>
        <v>13</v>
      </c>
      <c r="D31" s="26" t="n">
        <f aca="false">IF(AND($A31&lt;&gt;"",D$2&lt;&gt;""),IF($A31&lt;='Project Description'!$B$10,IF(((D$2-1)*'Project Description'!$B$10+$A5)&lt;='Project Description'!$B$14,(D$2-1)*'Project Description'!$B$10+$A5,""),""),"")</f>
        <v>23</v>
      </c>
      <c r="E31" s="27" t="n">
        <f aca="false">IF(AND($A31&lt;&gt;"",E$2&lt;&gt;""),IF($A31&lt;='Project Description'!$B$10,IF(((E$2-1)*'Project Description'!$B$10+$A5)&lt;='Project Description'!$B$14,(E$2-1)*'Project Description'!$B$10+$A5,""),""),"")</f>
        <v>33</v>
      </c>
      <c r="F31" s="25" t="n">
        <f aca="false">IF(AND($A31&lt;&gt;"",F$2&lt;&gt;""),IF($A31&lt;='Project Description'!$B$10,IF(((F$2-1)*'Project Description'!$B$10+$A5)&lt;='Project Description'!$B$14,(F$2-1)*'Project Description'!$B$10+$A5,""),""),"")</f>
        <v>43</v>
      </c>
      <c r="G31" s="26" t="n">
        <f aca="false">IF(AND($A31&lt;&gt;"",G$2&lt;&gt;""),IF($A31&lt;='Project Description'!$B$10,IF(((G$2-1)*'Project Description'!$B$10+$A5)&lt;='Project Description'!$B$14,(G$2-1)*'Project Description'!$B$10+$A5,""),""),"")</f>
        <v>53</v>
      </c>
      <c r="H31" s="26" t="n">
        <f aca="false">IF(AND($A31&lt;&gt;"",H$2&lt;&gt;""),IF($A31&lt;='Project Description'!$B$10,IF(((H$2-1)*'Project Description'!$B$10+$A5)&lt;='Project Description'!$B$14,(H$2-1)*'Project Description'!$B$10+$A5,""),""),"")</f>
        <v>63</v>
      </c>
      <c r="I31" s="27" t="n">
        <f aca="false">IF(AND($A31&lt;&gt;"",I$2&lt;&gt;""),IF($A31&lt;='Project Description'!$B$10,IF(((I$2-1)*'Project Description'!$B$10+$A5)&lt;='Project Description'!$B$14,(I$2-1)*'Project Description'!$B$10+$A5,""),""),"")</f>
        <v>73</v>
      </c>
      <c r="J31" s="25" t="n">
        <f aca="false">IF(AND($A31&lt;&gt;"",J$2&lt;&gt;""),IF($A31&lt;='Project Description'!$B$10,IF(((J$2-1)*'Project Description'!$B$10+$A5)&lt;='Project Description'!$B$14,(J$2-1)*'Project Description'!$B$10+$A5,""),""),"")</f>
        <v>83</v>
      </c>
      <c r="K31" s="26" t="n">
        <f aca="false">IF(AND($A31&lt;&gt;"",K$2&lt;&gt;""),IF($A31&lt;='Project Description'!$B$10,IF(((K$2-1)*'Project Description'!$B$10+$A5)&lt;='Project Description'!$B$14,(K$2-1)*'Project Description'!$B$10+$A5,""),""),"")</f>
        <v>93</v>
      </c>
      <c r="L31" s="26" t="n">
        <f aca="false">IF(AND($A31&lt;&gt;"",L$2&lt;&gt;""),IF($A31&lt;='Project Description'!$B$10,IF(((L$2-1)*'Project Description'!$B$10+$A5)&lt;='Project Description'!$B$14,(L$2-1)*'Project Description'!$B$10+$A5,""),""),"")</f>
        <v>103</v>
      </c>
      <c r="M31" s="27" t="n">
        <f aca="false">IF(AND($A31&lt;&gt;"",M$2&lt;&gt;""),IF($A31&lt;='Project Description'!$B$10,IF(((M$2-1)*'Project Description'!$B$10+$A5)&lt;='Project Description'!$B$14,(M$2-1)*'Project Description'!$B$10+$A5,""),""),"")</f>
        <v>113</v>
      </c>
      <c r="N31" s="25" t="n">
        <f aca="false">IF(AND($A31&lt;&gt;"",N$2&lt;&gt;""),IF($A31&lt;='Project Description'!$B$10,IF(((N$2-1)*'Project Description'!$B$10+$A5)&lt;='Project Description'!$B$14,(N$2-1)*'Project Description'!$B$10+$A5,""),""),"")</f>
        <v>123</v>
      </c>
      <c r="O31" s="26" t="n">
        <f aca="false">IF(AND($A31&lt;&gt;"",O$2&lt;&gt;""),IF($A31&lt;='Project Description'!$B$10,IF(((O$2-1)*'Project Description'!$B$10+$A5)&lt;='Project Description'!$B$14,(O$2-1)*'Project Description'!$B$10+$A5,""),""),"")</f>
        <v>133</v>
      </c>
      <c r="P31" s="26" t="n">
        <f aca="false">IF(AND($A31&lt;&gt;"",P$2&lt;&gt;""),IF($A31&lt;='Project Description'!$B$10,IF(((P$2-1)*'Project Description'!$B$10+$A5)&lt;='Project Description'!$B$14,(P$2-1)*'Project Description'!$B$10+$A5,""),""),"")</f>
        <v>143</v>
      </c>
      <c r="Q31" s="27" t="n">
        <f aca="false">IF(AND($A31&lt;&gt;"",Q$2&lt;&gt;""),IF($A31&lt;='Project Description'!$B$10,IF(((Q$2-1)*'Project Description'!$B$10+$A5)&lt;='Project Description'!$B$14,(Q$2-1)*'Project Description'!$B$10+$A5,""),""),"")</f>
        <v>153</v>
      </c>
      <c r="R31" s="25" t="n">
        <f aca="false">IF(AND($A31&lt;&gt;"",R$2&lt;&gt;""),IF($A31&lt;='Project Description'!$B$10,IF(((R$2-1)*'Project Description'!$B$10+$A5)&lt;='Project Description'!$B$14,(R$2-1)*'Project Description'!$B$10+$A5,""),""),"")</f>
        <v>163</v>
      </c>
      <c r="S31" s="26" t="n">
        <f aca="false">IF(AND($A31&lt;&gt;"",S$2&lt;&gt;""),IF($A31&lt;='Project Description'!$B$10,IF(((S$2-1)*'Project Description'!$B$10+$A5)&lt;='Project Description'!$B$14,(S$2-1)*'Project Description'!$B$10+$A5,""),""),"")</f>
        <v>173</v>
      </c>
      <c r="T31" s="26" t="n">
        <f aca="false">IF(AND($A31&lt;&gt;"",T$2&lt;&gt;""),IF($A31&lt;='Project Description'!$B$10,IF(((T$2-1)*'Project Description'!$B$10+$A5)&lt;='Project Description'!$B$14,(T$2-1)*'Project Description'!$B$10+$A5,""),""),"")</f>
        <v>183</v>
      </c>
      <c r="U31" s="27" t="n">
        <f aca="false">IF(AND($A31&lt;&gt;"",U$2&lt;&gt;""),IF($A31&lt;='Project Description'!$B$10,IF(((U$2-1)*'Project Description'!$B$10+$A5)&lt;='Project Description'!$B$14,(U$2-1)*'Project Description'!$B$10+$A5,""),""),"")</f>
        <v>193</v>
      </c>
      <c r="V31" s="25" t="n">
        <f aca="false">IF(AND($A31&lt;&gt;"",V$2&lt;&gt;""),IF($A31&lt;='Project Description'!$B$10,IF(((V$2-1)*'Project Description'!$B$10+$A5)&lt;='Project Description'!$B$14,(V$2-1)*'Project Description'!$B$10+$A5,""),""),"")</f>
        <v>203</v>
      </c>
      <c r="W31" s="26" t="n">
        <f aca="false">IF(AND($A31&lt;&gt;"",W$2&lt;&gt;""),IF($A31&lt;='Project Description'!$B$10,IF(((W$2-1)*'Project Description'!$B$10+$A5)&lt;='Project Description'!$B$14,(W$2-1)*'Project Description'!$B$10+$A5,""),""),"")</f>
        <v>213</v>
      </c>
      <c r="X31" s="26" t="n">
        <f aca="false">IF(AND($A31&lt;&gt;"",X$2&lt;&gt;""),IF($A31&lt;='Project Description'!$B$10,IF(((X$2-1)*'Project Description'!$B$10+$A5)&lt;='Project Description'!$B$14,(X$2-1)*'Project Description'!$B$10+$A5,""),""),"")</f>
        <v>223</v>
      </c>
      <c r="Y31" s="27" t="n">
        <f aca="false">IF(AND($A31&lt;&gt;"",Y$2&lt;&gt;""),IF($A31&lt;='Project Description'!$B$10,IF(((Y$2-1)*'Project Description'!$B$10+$A5)&lt;='Project Description'!$B$14,(Y$2-1)*'Project Description'!$B$10+$A5,""),""),"")</f>
        <v>233</v>
      </c>
      <c r="Z31" s="25" t="n">
        <f aca="false">IF(AND($A31&lt;&gt;"",Z$2&lt;&gt;""),IF($A31&lt;='Project Description'!$B$10,IF(((Z$2-1)*'Project Description'!$B$10+$A5)&lt;='Project Description'!$B$14,(Z$2-1)*'Project Description'!$B$10+$A5,""),""),"")</f>
        <v>243</v>
      </c>
      <c r="AA31" s="26" t="n">
        <f aca="false">IF(AND($A31&lt;&gt;"",AA$2&lt;&gt;""),IF($A31&lt;='Project Description'!$B$10,IF(((AA$2-1)*'Project Description'!$B$10+$A5)&lt;='Project Description'!$B$14,(AA$2-1)*'Project Description'!$B$10+$A5,""),""),"")</f>
        <v>253</v>
      </c>
      <c r="AB31" s="26" t="n">
        <f aca="false">IF(AND($A31&lt;&gt;"",AB$2&lt;&gt;""),IF($A31&lt;='Project Description'!$B$10,IF(((AB$2-1)*'Project Description'!$B$10+$A5)&lt;='Project Description'!$B$14,(AB$2-1)*'Project Description'!$B$10+$A5,""),""),"")</f>
        <v>263</v>
      </c>
      <c r="AC31" s="27" t="n">
        <f aca="false">IF(AND($A31&lt;&gt;"",AC$2&lt;&gt;""),IF($A31&lt;='Project Description'!$B$10,IF(((AC$2-1)*'Project Description'!$B$10+$A5)&lt;='Project Description'!$B$14,(AC$2-1)*'Project Description'!$B$10+$A5,""),""),"")</f>
        <v>273</v>
      </c>
      <c r="AD31" s="25" t="n">
        <f aca="false">IF(AND($A31&lt;&gt;"",AD$2&lt;&gt;""),IF($A31&lt;='Project Description'!$B$10,IF(((AD$2-1)*'Project Description'!$B$10+$A5)&lt;='Project Description'!$B$14,(AD$2-1)*'Project Description'!$B$10+$A5,""),""),"")</f>
        <v>283</v>
      </c>
      <c r="AE31" s="26" t="n">
        <f aca="false">IF(AND($A31&lt;&gt;"",AE$2&lt;&gt;""),IF($A31&lt;='Project Description'!$B$10,IF(((AE$2-1)*'Project Description'!$B$10+$A5)&lt;='Project Description'!$B$14,(AE$2-1)*'Project Description'!$B$10+$A5,""),""),"")</f>
        <v>293</v>
      </c>
      <c r="AF31" s="26" t="n">
        <f aca="false">IF(AND($A31&lt;&gt;"",AF$2&lt;&gt;""),IF($A31&lt;='Project Description'!$B$10,IF(((AF$2-1)*'Project Description'!$B$10+$A5)&lt;='Project Description'!$B$14,(AF$2-1)*'Project Description'!$B$10+$A5,""),""),"")</f>
        <v>303</v>
      </c>
      <c r="AG31" s="27" t="n">
        <f aca="false">IF(AND($A31&lt;&gt;"",AG$2&lt;&gt;""),IF($A31&lt;='Project Description'!$B$10,IF(((AG$2-1)*'Project Description'!$B$10+$A5)&lt;='Project Description'!$B$14,(AG$2-1)*'Project Description'!$B$10+$A5,""),""),"")</f>
        <v>313</v>
      </c>
      <c r="AH31" s="25" t="n">
        <f aca="false">IF(AND($A31&lt;&gt;"",AH$2&lt;&gt;""),IF($A31&lt;='Project Description'!$B$10,IF(((AH$2-1)*'Project Description'!$B$10+$A5)&lt;='Project Description'!$B$14,(AH$2-1)*'Project Description'!$B$10+$A5,""),""),"")</f>
        <v>323</v>
      </c>
      <c r="AI31" s="26" t="n">
        <f aca="false">IF(AND($A31&lt;&gt;"",AI$2&lt;&gt;""),IF($A31&lt;='Project Description'!$B$10,IF(((AI$2-1)*'Project Description'!$B$10+$A5)&lt;='Project Description'!$B$14,(AI$2-1)*'Project Description'!$B$10+$A5,""),""),"")</f>
        <v>333</v>
      </c>
      <c r="AJ31" s="26" t="n">
        <f aca="false">IF(AND($A31&lt;&gt;"",AJ$2&lt;&gt;""),IF($A31&lt;='Project Description'!$B$10,IF(((AJ$2-1)*'Project Description'!$B$10+$A5)&lt;='Project Description'!$B$14,(AJ$2-1)*'Project Description'!$B$10+$A5,""),""),"")</f>
        <v>343</v>
      </c>
      <c r="AK31" s="27" t="n">
        <f aca="false">IF(AND($A31&lt;&gt;"",AK$2&lt;&gt;""),IF($A31&lt;='Project Description'!$B$10,IF(((AK$2-1)*'Project Description'!$B$10+$A5)&lt;='Project Description'!$B$14,(AK$2-1)*'Project Description'!$B$10+$A5,""),""),"")</f>
        <v>353</v>
      </c>
      <c r="AL31" s="25" t="n">
        <f aca="false">IF(AND($A31&lt;&gt;"",AL$2&lt;&gt;""),IF($A31&lt;='Project Description'!$B$10,IF(((AL$2-1)*'Project Description'!$B$10+$A5)&lt;='Project Description'!$B$14,(AL$2-1)*'Project Description'!$B$10+$A5,""),""),"")</f>
        <v>363</v>
      </c>
      <c r="AM31" s="26" t="n">
        <f aca="false">IF(AND($A31&lt;&gt;"",AM$2&lt;&gt;""),IF($A31&lt;='Project Description'!$B$10,IF(((AM$2-1)*'Project Description'!$B$10+$A5)&lt;='Project Description'!$B$14,(AM$2-1)*'Project Description'!$B$10+$A5,""),""),"")</f>
        <v>373</v>
      </c>
      <c r="AN31" s="26" t="n">
        <f aca="false">IF(AND($A31&lt;&gt;"",AN$2&lt;&gt;""),IF($A31&lt;='Project Description'!$B$10,IF(((AN$2-1)*'Project Description'!$B$10+$A5)&lt;='Project Description'!$B$14,(AN$2-1)*'Project Description'!$B$10+$A5,""),""),"")</f>
        <v>383</v>
      </c>
      <c r="AO31" s="27" t="n">
        <f aca="false">IF(AND($A31&lt;&gt;"",AO$2&lt;&gt;""),IF($A31&lt;='Project Description'!$B$10,IF(((AO$2-1)*'Project Description'!$B$10+$A5)&lt;='Project Description'!$B$14,(AO$2-1)*'Project Description'!$B$10+$A5,""),""),"")</f>
        <v>393</v>
      </c>
      <c r="AP31" s="25" t="n">
        <f aca="false">IF(AND($A31&lt;&gt;"",AP$2&lt;&gt;""),IF($A31&lt;='Project Description'!$B$10,IF(((AP$2-1)*'Project Description'!$B$10+$A5)&lt;='Project Description'!$B$14,(AP$2-1)*'Project Description'!$B$10+$A5,""),""),"")</f>
        <v>403</v>
      </c>
      <c r="AQ31" s="26" t="n">
        <f aca="false">IF(AND($A31&lt;&gt;"",AQ$2&lt;&gt;""),IF($A31&lt;='Project Description'!$B$10,IF(((AQ$2-1)*'Project Description'!$B$10+$A5)&lt;='Project Description'!$B$14,(AQ$2-1)*'Project Description'!$B$10+$A5,""),""),"")</f>
        <v>413</v>
      </c>
      <c r="AR31" s="26" t="n">
        <f aca="false">IF(AND($A31&lt;&gt;"",AR$2&lt;&gt;""),IF($A31&lt;='Project Description'!$B$10,IF(((AR$2-1)*'Project Description'!$B$10+$A5)&lt;='Project Description'!$B$14,(AR$2-1)*'Project Description'!$B$10+$A5,""),""),"")</f>
        <v>423</v>
      </c>
      <c r="AS31" s="27" t="n">
        <f aca="false">IF(AND($A31&lt;&gt;"",AS$2&lt;&gt;""),IF($A31&lt;='Project Description'!$B$10,IF(((AS$2-1)*'Project Description'!$B$10+$A5)&lt;='Project Description'!$B$14,(AS$2-1)*'Project Description'!$B$10+$A5,""),""),"")</f>
        <v>433</v>
      </c>
      <c r="AT31" s="25" t="n">
        <f aca="false">IF(AND($A31&lt;&gt;"",AT$2&lt;&gt;""),IF($A31&lt;='Project Description'!$B$10,IF(((AT$2-1)*'Project Description'!$B$10+$A5)&lt;='Project Description'!$B$14,(AT$2-1)*'Project Description'!$B$10+$A5,""),""),"")</f>
        <v>443</v>
      </c>
      <c r="AU31" s="26" t="n">
        <f aca="false">IF(AND($A31&lt;&gt;"",AU$2&lt;&gt;""),IF($A31&lt;='Project Description'!$B$10,IF(((AU$2-1)*'Project Description'!$B$10+$A5)&lt;='Project Description'!$B$14,(AU$2-1)*'Project Description'!$B$10+$A5,""),""),"")</f>
        <v>453</v>
      </c>
      <c r="AV31" s="26" t="n">
        <f aca="false">IF(AND($A31&lt;&gt;"",AV$2&lt;&gt;""),IF($A31&lt;='Project Description'!$B$10,IF(((AV$2-1)*'Project Description'!$B$10+$A5)&lt;='Project Description'!$B$14,(AV$2-1)*'Project Description'!$B$10+$A5,""),""),"")</f>
        <v>463</v>
      </c>
      <c r="AW31" s="27" t="n">
        <f aca="false">IF(AND($A31&lt;&gt;"",AW$2&lt;&gt;""),IF($A31&lt;='Project Description'!$B$10,IF(((AW$2-1)*'Project Description'!$B$10+$A5)&lt;='Project Description'!$B$14,(AW$2-1)*'Project Description'!$B$10+$A5,""),""),"")</f>
        <v>473</v>
      </c>
      <c r="AX31" s="25" t="n">
        <f aca="false">IF(AND($A31&lt;&gt;"",AX$2&lt;&gt;""),IF($A31&lt;='Project Description'!$B$10,IF(((AX$2-1)*'Project Description'!$B$10+$A5)&lt;='Project Description'!$B$14,(AX$2-1)*'Project Description'!$B$10+$A5,""),""),"")</f>
        <v>483</v>
      </c>
      <c r="AY31" s="26" t="n">
        <f aca="false">IF(AND($A31&lt;&gt;"",AY$2&lt;&gt;""),IF($A31&lt;='Project Description'!$B$10,IF(((AY$2-1)*'Project Description'!$B$10+$A5)&lt;='Project Description'!$B$14,(AY$2-1)*'Project Description'!$B$10+$A5,""),""),"")</f>
        <v>493</v>
      </c>
      <c r="AZ31" s="26" t="n">
        <f aca="false">IF(AND($A31&lt;&gt;"",AZ$2&lt;&gt;""),IF($A31&lt;='Project Description'!$B$10,IF(((AZ$2-1)*'Project Description'!$B$10+$A5)&lt;='Project Description'!$B$14,(AZ$2-1)*'Project Description'!$B$10+$A5,""),""),"")</f>
        <v>503</v>
      </c>
      <c r="BA31" s="27" t="n">
        <f aca="false">IF(AND($A31&lt;&gt;"",BA$2&lt;&gt;""),IF($A31&lt;='Project Description'!$B$10,IF(((BA$2-1)*'Project Description'!$B$10+$A5)&lt;='Project Description'!$B$14,(BA$2-1)*'Project Description'!$B$10+$A5,""),""),"")</f>
        <v>513</v>
      </c>
      <c r="BB31" s="25" t="n">
        <f aca="false">IF(AND($A31&lt;&gt;"",BB$2&lt;&gt;""),IF($A31&lt;='Project Description'!$B$10,IF(((BB$2-1)*'Project Description'!$B$10+$A5)&lt;='Project Description'!$B$14,(BB$2-1)*'Project Description'!$B$10+$A5,""),""),"")</f>
        <v>523</v>
      </c>
      <c r="BC31" s="26" t="n">
        <f aca="false">IF(AND($A31&lt;&gt;"",BC$2&lt;&gt;""),IF($A31&lt;='Project Description'!$B$10,IF(((BC$2-1)*'Project Description'!$B$10+$A5)&lt;='Project Description'!$B$14,(BC$2-1)*'Project Description'!$B$10+$A5,""),""),"")</f>
        <v>533</v>
      </c>
      <c r="BD31" s="26" t="n">
        <f aca="false">IF(AND($A31&lt;&gt;"",BD$2&lt;&gt;""),IF($A31&lt;='Project Description'!$B$10,IF(((BD$2-1)*'Project Description'!$B$10+$A5)&lt;='Project Description'!$B$14,(BD$2-1)*'Project Description'!$B$10+$A5,""),""),"")</f>
        <v>543</v>
      </c>
      <c r="BE31" s="27" t="n">
        <f aca="false">IF(AND($A31&lt;&gt;"",BE$2&lt;&gt;""),IF($A31&lt;='Project Description'!$B$10,IF(((BE$2-1)*'Project Description'!$B$10+$A5)&lt;='Project Description'!$B$14,(BE$2-1)*'Project Description'!$B$10+$A5,""),""),"")</f>
        <v>553</v>
      </c>
      <c r="BF31" s="25" t="n">
        <f aca="false">IF(AND($A31&lt;&gt;"",BF$2&lt;&gt;""),IF($A31&lt;='Project Description'!$B$10,IF(((BF$2-1)*'Project Description'!$B$10+$A5)&lt;='Project Description'!$B$14,(BF$2-1)*'Project Description'!$B$10+$A5,""),""),"")</f>
        <v>563</v>
      </c>
      <c r="BG31" s="26" t="n">
        <f aca="false">IF(AND($A31&lt;&gt;"",BG$2&lt;&gt;""),IF($A31&lt;='Project Description'!$B$10,IF(((BG$2-1)*'Project Description'!$B$10+$A5)&lt;='Project Description'!$B$14,(BG$2-1)*'Project Description'!$B$10+$A5,""),""),"")</f>
        <v>573</v>
      </c>
      <c r="BH31" s="26" t="n">
        <f aca="false">IF(AND($A31&lt;&gt;"",BH$2&lt;&gt;""),IF($A31&lt;='Project Description'!$B$10,IF(((BH$2-1)*'Project Description'!$B$10+$A5)&lt;='Project Description'!$B$14,(BH$2-1)*'Project Description'!$B$10+$A5,""),""),"")</f>
        <v>583</v>
      </c>
      <c r="BI31" s="27" t="n">
        <f aca="false">IF(AND($A31&lt;&gt;"",BI$2&lt;&gt;""),IF($A31&lt;='Project Description'!$B$10,IF(((BI$2-1)*'Project Description'!$B$10+$A5)&lt;='Project Description'!$B$14,(BI$2-1)*'Project Description'!$B$10+$A5,""),""),"")</f>
        <v>593</v>
      </c>
      <c r="BJ31" s="25" t="str">
        <f aca="false">IF(AND($A31&lt;&gt;"",BJ$2&lt;&gt;""),IF($A31&lt;='Project Description'!$B$10,IF(((BJ$2-1)*'Project Description'!$B$10+$A5)&lt;='Project Description'!$B$14,(BJ$2-1)*'Project Description'!$B$10+$A5,""),""),"")</f>
        <v/>
      </c>
      <c r="BK31" s="26" t="str">
        <f aca="false">IF(AND($A31&lt;&gt;"",BK$2&lt;&gt;""),IF($A31&lt;='Project Description'!$B$10,IF(((BK$2-1)*'Project Description'!$B$10+$A5)&lt;='Project Description'!$B$14,(BK$2-1)*'Project Description'!$B$10+$A5,""),""),"")</f>
        <v/>
      </c>
      <c r="BL31" s="26" t="str">
        <f aca="false">IF(AND($A31&lt;&gt;"",BL$2&lt;&gt;""),IF($A31&lt;='Project Description'!$B$10,IF(((BL$2-1)*'Project Description'!$B$10+$A5)&lt;='Project Description'!$B$14,(BL$2-1)*'Project Description'!$B$10+$A5,""),""),"")</f>
        <v/>
      </c>
      <c r="BM31" s="27" t="str">
        <f aca="false">IF(AND($A31&lt;&gt;"",BM$2&lt;&gt;""),IF($A31&lt;='Project Description'!$B$10,IF(((BM$2-1)*'Project Description'!$B$10+$A5)&lt;='Project Description'!$B$14,(BM$2-1)*'Project Description'!$B$10+$A5,""),""),"")</f>
        <v/>
      </c>
      <c r="BN31" s="25" t="str">
        <f aca="false">IF(AND($A31&lt;&gt;"",BN$2&lt;&gt;""),IF($A31&lt;='Project Description'!$B$10,IF(((BN$2-1)*'Project Description'!$B$10+$A5)&lt;='Project Description'!$B$14,(BN$2-1)*'Project Description'!$B$10+$A5,""),""),"")</f>
        <v/>
      </c>
      <c r="BO31" s="26" t="str">
        <f aca="false">IF(AND($A31&lt;&gt;"",BO$2&lt;&gt;""),IF($A31&lt;='Project Description'!$B$10,IF(((BO$2-1)*'Project Description'!$B$10+$A5)&lt;='Project Description'!$B$14,(BO$2-1)*'Project Description'!$B$10+$A5,""),""),"")</f>
        <v/>
      </c>
      <c r="BP31" s="26" t="str">
        <f aca="false">IF(AND($A31&lt;&gt;"",BP$2&lt;&gt;""),IF($A31&lt;='Project Description'!$B$10,IF(((BP$2-1)*'Project Description'!$B$10+$A5)&lt;='Project Description'!$B$14,(BP$2-1)*'Project Description'!$B$10+$A5,""),""),"")</f>
        <v/>
      </c>
      <c r="BQ31" s="27" t="str">
        <f aca="false">IF(AND($A31&lt;&gt;"",BQ$2&lt;&gt;""),IF($A31&lt;='Project Description'!$B$10,IF(((BQ$2-1)*'Project Description'!$B$10+$A5)&lt;='Project Description'!$B$14,(BQ$2-1)*'Project Description'!$B$10+$A5,""),""),"")</f>
        <v/>
      </c>
      <c r="BR31" s="25" t="str">
        <f aca="false">IF(AND($A31&lt;&gt;"",BR$2&lt;&gt;""),IF($A31&lt;='Project Description'!$B$10,IF(((BR$2-1)*'Project Description'!$B$10+$A5)&lt;='Project Description'!$B$14,(BR$2-1)*'Project Description'!$B$10+$A5,""),""),"")</f>
        <v/>
      </c>
      <c r="BS31" s="26" t="str">
        <f aca="false">IF(AND($A31&lt;&gt;"",BS$2&lt;&gt;""),IF($A31&lt;='Project Description'!$B$10,IF(((BS$2-1)*'Project Description'!$B$10+$A5)&lt;='Project Description'!$B$14,(BS$2-1)*'Project Description'!$B$10+$A5,""),""),"")</f>
        <v/>
      </c>
      <c r="BT31" s="26" t="str">
        <f aca="false">IF(AND($A31&lt;&gt;"",BT$2&lt;&gt;""),IF($A31&lt;='Project Description'!$B$10,IF(((BT$2-1)*'Project Description'!$B$10+$A5)&lt;='Project Description'!$B$14,(BT$2-1)*'Project Description'!$B$10+$A5,""),""),"")</f>
        <v/>
      </c>
      <c r="BU31" s="27" t="str">
        <f aca="false">IF(AND($A31&lt;&gt;"",BU$2&lt;&gt;""),IF($A31&lt;='Project Description'!$B$10,IF(((BU$2-1)*'Project Description'!$B$10+$A5)&lt;='Project Description'!$B$14,(BU$2-1)*'Project Description'!$B$10+$A5,""),""),"")</f>
        <v/>
      </c>
      <c r="BV31" s="25" t="str">
        <f aca="false">IF(AND($A31&lt;&gt;"",BV$2&lt;&gt;""),IF($A31&lt;='Project Description'!$B$10,IF(((BV$2-1)*'Project Description'!$B$10+$A5)&lt;='Project Description'!$B$14,(BV$2-1)*'Project Description'!$B$10+$A5,""),""),"")</f>
        <v/>
      </c>
      <c r="BW31" s="26" t="str">
        <f aca="false">IF(AND($A31&lt;&gt;"",BW$2&lt;&gt;""),IF($A31&lt;='Project Description'!$B$10,IF(((BW$2-1)*'Project Description'!$B$10+$A5)&lt;='Project Description'!$B$14,(BW$2-1)*'Project Description'!$B$10+$A5,""),""),"")</f>
        <v/>
      </c>
      <c r="BX31" s="26" t="str">
        <f aca="false">IF(AND($A31&lt;&gt;"",BX$2&lt;&gt;""),IF($A31&lt;='Project Description'!$B$10,IF(((BX$2-1)*'Project Description'!$B$10+$A5)&lt;='Project Description'!$B$14,(BX$2-1)*'Project Description'!$B$10+$A5,""),""),"")</f>
        <v/>
      </c>
      <c r="BY31" s="27" t="str">
        <f aca="false">IF(AND($A31&lt;&gt;"",BY$2&lt;&gt;""),IF($A31&lt;='Project Description'!$B$10,IF(((BY$2-1)*'Project Description'!$B$10+$A5)&lt;='Project Description'!$B$14,(BY$2-1)*'Project Description'!$B$10+$A5,""),""),"")</f>
        <v/>
      </c>
      <c r="BZ31" s="25" t="str">
        <f aca="false">IF(AND($A31&lt;&gt;"",BZ$2&lt;&gt;""),IF($A31&lt;='Project Description'!$B$10,IF(((BZ$2-1)*'Project Description'!$B$10+$A5)&lt;='Project Description'!$B$14,(BZ$2-1)*'Project Description'!$B$10+$A5,""),""),"")</f>
        <v/>
      </c>
      <c r="CA31" s="26" t="str">
        <f aca="false">IF(AND($A31&lt;&gt;"",CA$2&lt;&gt;""),IF($A31&lt;='Project Description'!$B$10,IF(((CA$2-1)*'Project Description'!$B$10+$A5)&lt;='Project Description'!$B$14,(CA$2-1)*'Project Description'!$B$10+$A5,""),""),"")</f>
        <v/>
      </c>
      <c r="CB31" s="26" t="str">
        <f aca="false">IF(AND($A31&lt;&gt;"",CB$2&lt;&gt;""),IF($A31&lt;='Project Description'!$B$10,IF(((CB$2-1)*'Project Description'!$B$10+$A5)&lt;='Project Description'!$B$14,(CB$2-1)*'Project Description'!$B$10+$A5,""),""),"")</f>
        <v/>
      </c>
      <c r="CC31" s="27" t="str">
        <f aca="false">IF(AND($A31&lt;&gt;"",CC$2&lt;&gt;""),IF($A31&lt;='Project Description'!$B$10,IF(((CC$2-1)*'Project Description'!$B$10+$A5)&lt;='Project Description'!$B$14,(CC$2-1)*'Project Description'!$B$10+$A5,""),""),"")</f>
        <v/>
      </c>
      <c r="CD31" s="25" t="str">
        <f aca="false">IF(AND($A31&lt;&gt;"",CD$2&lt;&gt;""),IF($A31&lt;='Project Description'!$B$10,IF(((CD$2-1)*'Project Description'!$B$10+$A5)&lt;='Project Description'!$B$14,(CD$2-1)*'Project Description'!$B$10+$A5,""),""),"")</f>
        <v/>
      </c>
      <c r="CE31" s="26" t="str">
        <f aca="false">IF(AND($A31&lt;&gt;"",CE$2&lt;&gt;""),IF($A31&lt;='Project Description'!$B$10,IF(((CE$2-1)*'Project Description'!$B$10+$A5)&lt;='Project Description'!$B$14,(CE$2-1)*'Project Description'!$B$10+$A5,""),""),"")</f>
        <v/>
      </c>
      <c r="CF31" s="26" t="str">
        <f aca="false">IF(AND($A31&lt;&gt;"",CF$2&lt;&gt;""),IF($A31&lt;='Project Description'!$B$10,IF(((CF$2-1)*'Project Description'!$B$10+$A5)&lt;='Project Description'!$B$14,(CF$2-1)*'Project Description'!$B$10+$A5,""),""),"")</f>
        <v/>
      </c>
      <c r="CG31" s="27" t="str">
        <f aca="false">IF(AND($A31&lt;&gt;"",CG$2&lt;&gt;""),IF($A31&lt;='Project Description'!$B$10,IF(((CG$2-1)*'Project Description'!$B$10+$A5)&lt;='Project Description'!$B$14,(CG$2-1)*'Project Description'!$B$10+$A5,""),""),"")</f>
        <v/>
      </c>
      <c r="CH31" s="25" t="str">
        <f aca="false">IF(AND($A31&lt;&gt;"",CH$2&lt;&gt;""),IF($A31&lt;='Project Description'!$B$10,IF(((CH$2-1)*'Project Description'!$B$10+$A5)&lt;='Project Description'!$B$14,(CH$2-1)*'Project Description'!$B$10+$A5,""),""),"")</f>
        <v/>
      </c>
      <c r="CI31" s="26" t="str">
        <f aca="false">IF(AND($A31&lt;&gt;"",CI$2&lt;&gt;""),IF($A31&lt;='Project Description'!$B$10,IF(((CI$2-1)*'Project Description'!$B$10+$A5)&lt;='Project Description'!$B$14,(CI$2-1)*'Project Description'!$B$10+$A5,""),""),"")</f>
        <v/>
      </c>
      <c r="CJ31" s="26" t="str">
        <f aca="false">IF(AND($A31&lt;&gt;"",CJ$2&lt;&gt;""),IF($A31&lt;='Project Description'!$B$10,IF(((CJ$2-1)*'Project Description'!$B$10+$A5)&lt;='Project Description'!$B$14,(CJ$2-1)*'Project Description'!$B$10+$A5,""),""),"")</f>
        <v/>
      </c>
      <c r="CK31" s="27" t="str">
        <f aca="false">IF(AND($A31&lt;&gt;"",CK$2&lt;&gt;""),IF($A31&lt;='Project Description'!$B$10,IF(((CK$2-1)*'Project Description'!$B$10+$A5)&lt;='Project Description'!$B$14,(CK$2-1)*'Project Description'!$B$10+$A5,""),""),"")</f>
        <v/>
      </c>
      <c r="CL31" s="25" t="str">
        <f aca="false">IF(AND($A31&lt;&gt;"",CL$2&lt;&gt;""),IF($A31&lt;='Project Description'!$B$10,IF(((CL$2-1)*'Project Description'!$B$10+$A5)&lt;='Project Description'!$B$14,(CL$2-1)*'Project Description'!$B$10+$A5,""),""),"")</f>
        <v/>
      </c>
      <c r="CM31" s="26" t="str">
        <f aca="false">IF(AND($A31&lt;&gt;"",CM$2&lt;&gt;""),IF($A31&lt;='Project Description'!$B$10,IF(((CM$2-1)*'Project Description'!$B$10+$A5)&lt;='Project Description'!$B$14,(CM$2-1)*'Project Description'!$B$10+$A5,""),""),"")</f>
        <v/>
      </c>
      <c r="CN31" s="26" t="str">
        <f aca="false">IF(AND($A31&lt;&gt;"",CN$2&lt;&gt;""),IF($A31&lt;='Project Description'!$B$10,IF(((CN$2-1)*'Project Description'!$B$10+$A5)&lt;='Project Description'!$B$14,(CN$2-1)*'Project Description'!$B$10+$A5,""),""),"")</f>
        <v/>
      </c>
      <c r="CO31" s="27" t="str">
        <f aca="false">IF(AND($A31&lt;&gt;"",CO$2&lt;&gt;""),IF($A31&lt;='Project Description'!$B$10,IF(((CO$2-1)*'Project Description'!$B$10+$A5)&lt;='Project Description'!$B$14,(CO$2-1)*'Project Description'!$B$10+$A5,""),""),"")</f>
        <v/>
      </c>
      <c r="CP31" s="25" t="str">
        <f aca="false">IF(AND($A31&lt;&gt;"",CP$2&lt;&gt;""),IF($A31&lt;='Project Description'!$B$10,IF(((CP$2-1)*'Project Description'!$B$10+$A5)&lt;='Project Description'!$B$14,(CP$2-1)*'Project Description'!$B$10+$A5,""),""),"")</f>
        <v/>
      </c>
      <c r="CQ31" s="26" t="str">
        <f aca="false">IF(AND($A31&lt;&gt;"",CQ$2&lt;&gt;""),IF($A31&lt;='Project Description'!$B$10,IF(((CQ$2-1)*'Project Description'!$B$10+$A5)&lt;='Project Description'!$B$14,(CQ$2-1)*'Project Description'!$B$10+$A5,""),""),"")</f>
        <v/>
      </c>
      <c r="CR31" s="26" t="str">
        <f aca="false">IF(AND($A31&lt;&gt;"",CR$2&lt;&gt;""),IF($A31&lt;='Project Description'!$B$10,IF(((CR$2-1)*'Project Description'!$B$10+$A5)&lt;='Project Description'!$B$14,(CR$2-1)*'Project Description'!$B$10+$A5,""),""),"")</f>
        <v/>
      </c>
      <c r="CS31" s="27" t="str">
        <f aca="false">IF(AND($A31&lt;&gt;"",CS$2&lt;&gt;""),IF($A31&lt;='Project Description'!$B$10,IF(((CS$2-1)*'Project Description'!$B$10+$A5)&lt;='Project Description'!$B$14,(CS$2-1)*'Project Description'!$B$10+$A5,""),""),"")</f>
        <v/>
      </c>
      <c r="CT31" s="25" t="str">
        <f aca="false">IF(AND($A31&lt;&gt;"",CT$2&lt;&gt;""),IF($A31&lt;='Project Description'!$B$10,IF(((CT$2-1)*'Project Description'!$B$10+$A5)&lt;='Project Description'!$B$14,(CT$2-1)*'Project Description'!$B$10+$A5,""),""),"")</f>
        <v/>
      </c>
      <c r="CU31" s="26" t="str">
        <f aca="false">IF(AND($A31&lt;&gt;"",CU$2&lt;&gt;""),IF($A31&lt;='Project Description'!$B$10,IF(((CU$2-1)*'Project Description'!$B$10+$A5)&lt;='Project Description'!$B$14,(CU$2-1)*'Project Description'!$B$10+$A5,""),""),"")</f>
        <v/>
      </c>
      <c r="CV31" s="26" t="str">
        <f aca="false">IF(AND($A31&lt;&gt;"",CV$2&lt;&gt;""),IF($A31&lt;='Project Description'!$B$10,IF(((CV$2-1)*'Project Description'!$B$10+$A5)&lt;='Project Description'!$B$14,(CV$2-1)*'Project Description'!$B$10+$A5,""),""),"")</f>
        <v/>
      </c>
      <c r="CW31" s="27" t="str">
        <f aca="false">IF(AND($A31&lt;&gt;"",CW$2&lt;&gt;""),IF($A31&lt;='Project Description'!$B$10,IF(((CW$2-1)*'Project Description'!$B$10+$A5)&lt;='Project Description'!$B$14,(CW$2-1)*'Project Description'!$B$10+$A5,""),""),"")</f>
        <v/>
      </c>
      <c r="CX31" s="25" t="str">
        <f aca="false">IF(AND($A31&lt;&gt;"",CX$2&lt;&gt;""),IF($A31&lt;='Project Description'!$B$10,IF(((CX$2-1)*'Project Description'!$B$10+$A5)&lt;='Project Description'!$B$14,(CX$2-1)*'Project Description'!$B$10+$A5,""),""),"")</f>
        <v/>
      </c>
      <c r="CY31" s="26" t="str">
        <f aca="false">IF(AND($A31&lt;&gt;"",CY$2&lt;&gt;""),IF($A31&lt;='Project Description'!$B$10,IF(((CY$2-1)*'Project Description'!$B$10+$A5)&lt;='Project Description'!$B$14,(CY$2-1)*'Project Description'!$B$10+$A5,""),""),"")</f>
        <v/>
      </c>
      <c r="CZ31" s="26" t="str">
        <f aca="false">IF(AND($A31&lt;&gt;"",CZ$2&lt;&gt;""),IF($A31&lt;='Project Description'!$B$10,IF(((CZ$2-1)*'Project Description'!$B$10+$A5)&lt;='Project Description'!$B$14,(CZ$2-1)*'Project Description'!$B$10+$A5,""),""),"")</f>
        <v/>
      </c>
      <c r="DA31" s="27" t="str">
        <f aca="false">IF(AND($A31&lt;&gt;"",DA$2&lt;&gt;""),IF($A31&lt;='Project Description'!$B$10,IF(((DA$2-1)*'Project Description'!$B$10+$A5)&lt;='Project Description'!$B$14,(DA$2-1)*'Project Description'!$B$10+$A5,""),""),"")</f>
        <v/>
      </c>
      <c r="DB31" s="25" t="str">
        <f aca="false">IF(AND($A31&lt;&gt;"",DB$2&lt;&gt;""),IF($A31&lt;='Project Description'!$B$10,IF(((DB$2-1)*'Project Description'!$B$10+$A5)&lt;='Project Description'!$B$14,(DB$2-1)*'Project Description'!$B$10+$A5,""),""),"")</f>
        <v/>
      </c>
      <c r="DC31" s="26" t="str">
        <f aca="false">IF(AND($A31&lt;&gt;"",DC$2&lt;&gt;""),IF($A31&lt;='Project Description'!$B$10,IF(((DC$2-1)*'Project Description'!$B$10+$A5)&lt;='Project Description'!$B$14,(DC$2-1)*'Project Description'!$B$10+$A5,""),""),"")</f>
        <v/>
      </c>
      <c r="DD31" s="26" t="str">
        <f aca="false">IF(AND($A31&lt;&gt;"",DD$2&lt;&gt;""),IF($A31&lt;='Project Description'!$B$10,IF(((DD$2-1)*'Project Description'!$B$10+$A5)&lt;='Project Description'!$B$14,(DD$2-1)*'Project Description'!$B$10+$A5,""),""),"")</f>
        <v/>
      </c>
      <c r="DE31" s="27" t="str">
        <f aca="false">IF(AND($A31&lt;&gt;"",DE$2&lt;&gt;""),IF($A31&lt;='Project Description'!$B$10,IF(((DE$2-1)*'Project Description'!$B$10+$A5)&lt;='Project Description'!$B$14,(DE$2-1)*'Project Description'!$B$10+$A5,""),""),"")</f>
        <v/>
      </c>
      <c r="DF31" s="25" t="str">
        <f aca="false">IF(AND($A31&lt;&gt;"",DF$2&lt;&gt;""),IF($A31&lt;='Project Description'!$B$10,IF(((DF$2-1)*'Project Description'!$B$10+$A5)&lt;='Project Description'!$B$14,(DF$2-1)*'Project Description'!$B$10+$A5,""),""),"")</f>
        <v/>
      </c>
      <c r="DG31" s="26" t="str">
        <f aca="false">IF(AND($A31&lt;&gt;"",DG$2&lt;&gt;""),IF($A31&lt;='Project Description'!$B$10,IF(((DG$2-1)*'Project Description'!$B$10+$A5)&lt;='Project Description'!$B$14,(DG$2-1)*'Project Description'!$B$10+$A5,""),""),"")</f>
        <v/>
      </c>
      <c r="DH31" s="26" t="str">
        <f aca="false">IF(AND($A31&lt;&gt;"",DH$2&lt;&gt;""),IF($A31&lt;='Project Description'!$B$10,IF(((DH$2-1)*'Project Description'!$B$10+$A5)&lt;='Project Description'!$B$14,(DH$2-1)*'Project Description'!$B$10+$A5,""),""),"")</f>
        <v/>
      </c>
      <c r="DI31" s="27" t="str">
        <f aca="false">IF(AND($A31&lt;&gt;"",DI$2&lt;&gt;""),IF($A31&lt;='Project Description'!$B$10,IF(((DI$2-1)*'Project Description'!$B$10+$A5)&lt;='Project Description'!$B$14,(DI$2-1)*'Project Description'!$B$10+$A5,""),""),"")</f>
        <v/>
      </c>
      <c r="DJ31" s="25" t="str">
        <f aca="false">IF(AND($A31&lt;&gt;"",DJ$2&lt;&gt;""),IF($A31&lt;='Project Description'!$B$10,IF(((DJ$2-1)*'Project Description'!$B$10+$A5)&lt;='Project Description'!$B$14,(DJ$2-1)*'Project Description'!$B$10+$A5,""),""),"")</f>
        <v/>
      </c>
      <c r="DK31" s="26" t="str">
        <f aca="false">IF(AND($A31&lt;&gt;"",DK$2&lt;&gt;""),IF($A31&lt;='Project Description'!$B$10,IF(((DK$2-1)*'Project Description'!$B$10+$A5)&lt;='Project Description'!$B$14,(DK$2-1)*'Project Description'!$B$10+$A5,""),""),"")</f>
        <v/>
      </c>
      <c r="DL31" s="26" t="str">
        <f aca="false">IF(AND($A31&lt;&gt;"",DL$2&lt;&gt;""),IF($A31&lt;='Project Description'!$B$10,IF(((DL$2-1)*'Project Description'!$B$10+$A5)&lt;='Project Description'!$B$14,(DL$2-1)*'Project Description'!$B$10+$A5,""),""),"")</f>
        <v/>
      </c>
      <c r="DM31" s="27" t="str">
        <f aca="false">IF(AND($A31&lt;&gt;"",DM$2&lt;&gt;""),IF($A31&lt;='Project Description'!$B$10,IF(((DM$2-1)*'Project Description'!$B$10+$A5)&lt;='Project Description'!$B$14,(DM$2-1)*'Project Description'!$B$10+$A5,""),""),"")</f>
        <v/>
      </c>
      <c r="DN31" s="25" t="str">
        <f aca="false">IF(AND($A31&lt;&gt;"",DN$2&lt;&gt;""),IF($A31&lt;='Project Description'!$B$10,IF(((DN$2-1)*'Project Description'!$B$10+$A5)&lt;='Project Description'!$B$14,(DN$2-1)*'Project Description'!$B$10+$A5,""),""),"")</f>
        <v/>
      </c>
      <c r="DO31" s="26" t="str">
        <f aca="false">IF(AND($A31&lt;&gt;"",DO$2&lt;&gt;""),IF($A31&lt;='Project Description'!$B$10,IF(((DO$2-1)*'Project Description'!$B$10+$A5)&lt;='Project Description'!$B$14,(DO$2-1)*'Project Description'!$B$10+$A5,""),""),"")</f>
        <v/>
      </c>
      <c r="DP31" s="26" t="str">
        <f aca="false">IF(AND($A31&lt;&gt;"",DP$2&lt;&gt;""),IF($A31&lt;='Project Description'!$B$10,IF(((DP$2-1)*'Project Description'!$B$10+$A5)&lt;='Project Description'!$B$14,(DP$2-1)*'Project Description'!$B$10+$A5,""),""),"")</f>
        <v/>
      </c>
      <c r="DQ31" s="27" t="str">
        <f aca="false">IF(AND($A31&lt;&gt;"",DQ$2&lt;&gt;""),IF($A31&lt;='Project Description'!$B$10,IF(((DQ$2-1)*'Project Description'!$B$10+$A5)&lt;='Project Description'!$B$14,(DQ$2-1)*'Project Description'!$B$10+$A5,""),""),"")</f>
        <v/>
      </c>
    </row>
    <row collapsed="false" customFormat="false" customHeight="true" hidden="false" ht="15" outlineLevel="0" r="32">
      <c r="A32" s="21" t="n">
        <v>4</v>
      </c>
      <c r="B32" s="25" t="n">
        <f aca="false">IF(AND($A32&lt;&gt;"",B$2&lt;&gt;""),IF($A32&lt;='Project Description'!$B$10,IF(((B$2-1)*'Project Description'!$B$10+$A6)&lt;='Project Description'!$B$14,(B$2-1)*'Project Description'!$B$10+$A6,""),""),"")</f>
        <v>4</v>
      </c>
      <c r="C32" s="26" t="n">
        <f aca="false">IF(AND($A32&lt;&gt;"",C$2&lt;&gt;""),IF($A32&lt;='Project Description'!$B$10,IF(((C$2-1)*'Project Description'!$B$10+$A6)&lt;='Project Description'!$B$14,(C$2-1)*'Project Description'!$B$10+$A6,""),""),"")</f>
        <v>14</v>
      </c>
      <c r="D32" s="26" t="n">
        <f aca="false">IF(AND($A32&lt;&gt;"",D$2&lt;&gt;""),IF($A32&lt;='Project Description'!$B$10,IF(((D$2-1)*'Project Description'!$B$10+$A6)&lt;='Project Description'!$B$14,(D$2-1)*'Project Description'!$B$10+$A6,""),""),"")</f>
        <v>24</v>
      </c>
      <c r="E32" s="27" t="n">
        <f aca="false">IF(AND($A32&lt;&gt;"",E$2&lt;&gt;""),IF($A32&lt;='Project Description'!$B$10,IF(((E$2-1)*'Project Description'!$B$10+$A6)&lt;='Project Description'!$B$14,(E$2-1)*'Project Description'!$B$10+$A6,""),""),"")</f>
        <v>34</v>
      </c>
      <c r="F32" s="25" t="n">
        <f aca="false">IF(AND($A32&lt;&gt;"",F$2&lt;&gt;""),IF($A32&lt;='Project Description'!$B$10,IF(((F$2-1)*'Project Description'!$B$10+$A6)&lt;='Project Description'!$B$14,(F$2-1)*'Project Description'!$B$10+$A6,""),""),"")</f>
        <v>44</v>
      </c>
      <c r="G32" s="26" t="n">
        <f aca="false">IF(AND($A32&lt;&gt;"",G$2&lt;&gt;""),IF($A32&lt;='Project Description'!$B$10,IF(((G$2-1)*'Project Description'!$B$10+$A6)&lt;='Project Description'!$B$14,(G$2-1)*'Project Description'!$B$10+$A6,""),""),"")</f>
        <v>54</v>
      </c>
      <c r="H32" s="26" t="n">
        <f aca="false">IF(AND($A32&lt;&gt;"",H$2&lt;&gt;""),IF($A32&lt;='Project Description'!$B$10,IF(((H$2-1)*'Project Description'!$B$10+$A6)&lt;='Project Description'!$B$14,(H$2-1)*'Project Description'!$B$10+$A6,""),""),"")</f>
        <v>64</v>
      </c>
      <c r="I32" s="27" t="n">
        <f aca="false">IF(AND($A32&lt;&gt;"",I$2&lt;&gt;""),IF($A32&lt;='Project Description'!$B$10,IF(((I$2-1)*'Project Description'!$B$10+$A6)&lt;='Project Description'!$B$14,(I$2-1)*'Project Description'!$B$10+$A6,""),""),"")</f>
        <v>74</v>
      </c>
      <c r="J32" s="25" t="n">
        <f aca="false">IF(AND($A32&lt;&gt;"",J$2&lt;&gt;""),IF($A32&lt;='Project Description'!$B$10,IF(((J$2-1)*'Project Description'!$B$10+$A6)&lt;='Project Description'!$B$14,(J$2-1)*'Project Description'!$B$10+$A6,""),""),"")</f>
        <v>84</v>
      </c>
      <c r="K32" s="26" t="n">
        <f aca="false">IF(AND($A32&lt;&gt;"",K$2&lt;&gt;""),IF($A32&lt;='Project Description'!$B$10,IF(((K$2-1)*'Project Description'!$B$10+$A6)&lt;='Project Description'!$B$14,(K$2-1)*'Project Description'!$B$10+$A6,""),""),"")</f>
        <v>94</v>
      </c>
      <c r="L32" s="26" t="n">
        <f aca="false">IF(AND($A32&lt;&gt;"",L$2&lt;&gt;""),IF($A32&lt;='Project Description'!$B$10,IF(((L$2-1)*'Project Description'!$B$10+$A6)&lt;='Project Description'!$B$14,(L$2-1)*'Project Description'!$B$10+$A6,""),""),"")</f>
        <v>104</v>
      </c>
      <c r="M32" s="27" t="n">
        <f aca="false">IF(AND($A32&lt;&gt;"",M$2&lt;&gt;""),IF($A32&lt;='Project Description'!$B$10,IF(((M$2-1)*'Project Description'!$B$10+$A6)&lt;='Project Description'!$B$14,(M$2-1)*'Project Description'!$B$10+$A6,""),""),"")</f>
        <v>114</v>
      </c>
      <c r="N32" s="25" t="n">
        <f aca="false">IF(AND($A32&lt;&gt;"",N$2&lt;&gt;""),IF($A32&lt;='Project Description'!$B$10,IF(((N$2-1)*'Project Description'!$B$10+$A6)&lt;='Project Description'!$B$14,(N$2-1)*'Project Description'!$B$10+$A6,""),""),"")</f>
        <v>124</v>
      </c>
      <c r="O32" s="26" t="n">
        <f aca="false">IF(AND($A32&lt;&gt;"",O$2&lt;&gt;""),IF($A32&lt;='Project Description'!$B$10,IF(((O$2-1)*'Project Description'!$B$10+$A6)&lt;='Project Description'!$B$14,(O$2-1)*'Project Description'!$B$10+$A6,""),""),"")</f>
        <v>134</v>
      </c>
      <c r="P32" s="26" t="n">
        <f aca="false">IF(AND($A32&lt;&gt;"",P$2&lt;&gt;""),IF($A32&lt;='Project Description'!$B$10,IF(((P$2-1)*'Project Description'!$B$10+$A6)&lt;='Project Description'!$B$14,(P$2-1)*'Project Description'!$B$10+$A6,""),""),"")</f>
        <v>144</v>
      </c>
      <c r="Q32" s="27" t="n">
        <f aca="false">IF(AND($A32&lt;&gt;"",Q$2&lt;&gt;""),IF($A32&lt;='Project Description'!$B$10,IF(((Q$2-1)*'Project Description'!$B$10+$A6)&lt;='Project Description'!$B$14,(Q$2-1)*'Project Description'!$B$10+$A6,""),""),"")</f>
        <v>154</v>
      </c>
      <c r="R32" s="25" t="n">
        <f aca="false">IF(AND($A32&lt;&gt;"",R$2&lt;&gt;""),IF($A32&lt;='Project Description'!$B$10,IF(((R$2-1)*'Project Description'!$B$10+$A6)&lt;='Project Description'!$B$14,(R$2-1)*'Project Description'!$B$10+$A6,""),""),"")</f>
        <v>164</v>
      </c>
      <c r="S32" s="26" t="n">
        <f aca="false">IF(AND($A32&lt;&gt;"",S$2&lt;&gt;""),IF($A32&lt;='Project Description'!$B$10,IF(((S$2-1)*'Project Description'!$B$10+$A6)&lt;='Project Description'!$B$14,(S$2-1)*'Project Description'!$B$10+$A6,""),""),"")</f>
        <v>174</v>
      </c>
      <c r="T32" s="26" t="n">
        <f aca="false">IF(AND($A32&lt;&gt;"",T$2&lt;&gt;""),IF($A32&lt;='Project Description'!$B$10,IF(((T$2-1)*'Project Description'!$B$10+$A6)&lt;='Project Description'!$B$14,(T$2-1)*'Project Description'!$B$10+$A6,""),""),"")</f>
        <v>184</v>
      </c>
      <c r="U32" s="27" t="n">
        <f aca="false">IF(AND($A32&lt;&gt;"",U$2&lt;&gt;""),IF($A32&lt;='Project Description'!$B$10,IF(((U$2-1)*'Project Description'!$B$10+$A6)&lt;='Project Description'!$B$14,(U$2-1)*'Project Description'!$B$10+$A6,""),""),"")</f>
        <v>194</v>
      </c>
      <c r="V32" s="25" t="n">
        <f aca="false">IF(AND($A32&lt;&gt;"",V$2&lt;&gt;""),IF($A32&lt;='Project Description'!$B$10,IF(((V$2-1)*'Project Description'!$B$10+$A6)&lt;='Project Description'!$B$14,(V$2-1)*'Project Description'!$B$10+$A6,""),""),"")</f>
        <v>204</v>
      </c>
      <c r="W32" s="26" t="n">
        <f aca="false">IF(AND($A32&lt;&gt;"",W$2&lt;&gt;""),IF($A32&lt;='Project Description'!$B$10,IF(((W$2-1)*'Project Description'!$B$10+$A6)&lt;='Project Description'!$B$14,(W$2-1)*'Project Description'!$B$10+$A6,""),""),"")</f>
        <v>214</v>
      </c>
      <c r="X32" s="26" t="n">
        <f aca="false">IF(AND($A32&lt;&gt;"",X$2&lt;&gt;""),IF($A32&lt;='Project Description'!$B$10,IF(((X$2-1)*'Project Description'!$B$10+$A6)&lt;='Project Description'!$B$14,(X$2-1)*'Project Description'!$B$10+$A6,""),""),"")</f>
        <v>224</v>
      </c>
      <c r="Y32" s="27" t="n">
        <f aca="false">IF(AND($A32&lt;&gt;"",Y$2&lt;&gt;""),IF($A32&lt;='Project Description'!$B$10,IF(((Y$2-1)*'Project Description'!$B$10+$A6)&lt;='Project Description'!$B$14,(Y$2-1)*'Project Description'!$B$10+$A6,""),""),"")</f>
        <v>234</v>
      </c>
      <c r="Z32" s="25" t="n">
        <f aca="false">IF(AND($A32&lt;&gt;"",Z$2&lt;&gt;""),IF($A32&lt;='Project Description'!$B$10,IF(((Z$2-1)*'Project Description'!$B$10+$A6)&lt;='Project Description'!$B$14,(Z$2-1)*'Project Description'!$B$10+$A6,""),""),"")</f>
        <v>244</v>
      </c>
      <c r="AA32" s="26" t="n">
        <f aca="false">IF(AND($A32&lt;&gt;"",AA$2&lt;&gt;""),IF($A32&lt;='Project Description'!$B$10,IF(((AA$2-1)*'Project Description'!$B$10+$A6)&lt;='Project Description'!$B$14,(AA$2-1)*'Project Description'!$B$10+$A6,""),""),"")</f>
        <v>254</v>
      </c>
      <c r="AB32" s="26" t="n">
        <f aca="false">IF(AND($A32&lt;&gt;"",AB$2&lt;&gt;""),IF($A32&lt;='Project Description'!$B$10,IF(((AB$2-1)*'Project Description'!$B$10+$A6)&lt;='Project Description'!$B$14,(AB$2-1)*'Project Description'!$B$10+$A6,""),""),"")</f>
        <v>264</v>
      </c>
      <c r="AC32" s="27" t="n">
        <f aca="false">IF(AND($A32&lt;&gt;"",AC$2&lt;&gt;""),IF($A32&lt;='Project Description'!$B$10,IF(((AC$2-1)*'Project Description'!$B$10+$A6)&lt;='Project Description'!$B$14,(AC$2-1)*'Project Description'!$B$10+$A6,""),""),"")</f>
        <v>274</v>
      </c>
      <c r="AD32" s="25" t="n">
        <f aca="false">IF(AND($A32&lt;&gt;"",AD$2&lt;&gt;""),IF($A32&lt;='Project Description'!$B$10,IF(((AD$2-1)*'Project Description'!$B$10+$A6)&lt;='Project Description'!$B$14,(AD$2-1)*'Project Description'!$B$10+$A6,""),""),"")</f>
        <v>284</v>
      </c>
      <c r="AE32" s="26" t="n">
        <f aca="false">IF(AND($A32&lt;&gt;"",AE$2&lt;&gt;""),IF($A32&lt;='Project Description'!$B$10,IF(((AE$2-1)*'Project Description'!$B$10+$A6)&lt;='Project Description'!$B$14,(AE$2-1)*'Project Description'!$B$10+$A6,""),""),"")</f>
        <v>294</v>
      </c>
      <c r="AF32" s="26" t="n">
        <f aca="false">IF(AND($A32&lt;&gt;"",AF$2&lt;&gt;""),IF($A32&lt;='Project Description'!$B$10,IF(((AF$2-1)*'Project Description'!$B$10+$A6)&lt;='Project Description'!$B$14,(AF$2-1)*'Project Description'!$B$10+$A6,""),""),"")</f>
        <v>304</v>
      </c>
      <c r="AG32" s="27" t="n">
        <f aca="false">IF(AND($A32&lt;&gt;"",AG$2&lt;&gt;""),IF($A32&lt;='Project Description'!$B$10,IF(((AG$2-1)*'Project Description'!$B$10+$A6)&lt;='Project Description'!$B$14,(AG$2-1)*'Project Description'!$B$10+$A6,""),""),"")</f>
        <v>314</v>
      </c>
      <c r="AH32" s="25" t="n">
        <f aca="false">IF(AND($A32&lt;&gt;"",AH$2&lt;&gt;""),IF($A32&lt;='Project Description'!$B$10,IF(((AH$2-1)*'Project Description'!$B$10+$A6)&lt;='Project Description'!$B$14,(AH$2-1)*'Project Description'!$B$10+$A6,""),""),"")</f>
        <v>324</v>
      </c>
      <c r="AI32" s="26" t="n">
        <f aca="false">IF(AND($A32&lt;&gt;"",AI$2&lt;&gt;""),IF($A32&lt;='Project Description'!$B$10,IF(((AI$2-1)*'Project Description'!$B$10+$A6)&lt;='Project Description'!$B$14,(AI$2-1)*'Project Description'!$B$10+$A6,""),""),"")</f>
        <v>334</v>
      </c>
      <c r="AJ32" s="26" t="n">
        <f aca="false">IF(AND($A32&lt;&gt;"",AJ$2&lt;&gt;""),IF($A32&lt;='Project Description'!$B$10,IF(((AJ$2-1)*'Project Description'!$B$10+$A6)&lt;='Project Description'!$B$14,(AJ$2-1)*'Project Description'!$B$10+$A6,""),""),"")</f>
        <v>344</v>
      </c>
      <c r="AK32" s="27" t="n">
        <f aca="false">IF(AND($A32&lt;&gt;"",AK$2&lt;&gt;""),IF($A32&lt;='Project Description'!$B$10,IF(((AK$2-1)*'Project Description'!$B$10+$A6)&lt;='Project Description'!$B$14,(AK$2-1)*'Project Description'!$B$10+$A6,""),""),"")</f>
        <v>354</v>
      </c>
      <c r="AL32" s="25" t="n">
        <f aca="false">IF(AND($A32&lt;&gt;"",AL$2&lt;&gt;""),IF($A32&lt;='Project Description'!$B$10,IF(((AL$2-1)*'Project Description'!$B$10+$A6)&lt;='Project Description'!$B$14,(AL$2-1)*'Project Description'!$B$10+$A6,""),""),"")</f>
        <v>364</v>
      </c>
      <c r="AM32" s="26" t="n">
        <f aca="false">IF(AND($A32&lt;&gt;"",AM$2&lt;&gt;""),IF($A32&lt;='Project Description'!$B$10,IF(((AM$2-1)*'Project Description'!$B$10+$A6)&lt;='Project Description'!$B$14,(AM$2-1)*'Project Description'!$B$10+$A6,""),""),"")</f>
        <v>374</v>
      </c>
      <c r="AN32" s="26" t="n">
        <f aca="false">IF(AND($A32&lt;&gt;"",AN$2&lt;&gt;""),IF($A32&lt;='Project Description'!$B$10,IF(((AN$2-1)*'Project Description'!$B$10+$A6)&lt;='Project Description'!$B$14,(AN$2-1)*'Project Description'!$B$10+$A6,""),""),"")</f>
        <v>384</v>
      </c>
      <c r="AO32" s="27" t="n">
        <f aca="false">IF(AND($A32&lt;&gt;"",AO$2&lt;&gt;""),IF($A32&lt;='Project Description'!$B$10,IF(((AO$2-1)*'Project Description'!$B$10+$A6)&lt;='Project Description'!$B$14,(AO$2-1)*'Project Description'!$B$10+$A6,""),""),"")</f>
        <v>394</v>
      </c>
      <c r="AP32" s="25" t="n">
        <f aca="false">IF(AND($A32&lt;&gt;"",AP$2&lt;&gt;""),IF($A32&lt;='Project Description'!$B$10,IF(((AP$2-1)*'Project Description'!$B$10+$A6)&lt;='Project Description'!$B$14,(AP$2-1)*'Project Description'!$B$10+$A6,""),""),"")</f>
        <v>404</v>
      </c>
      <c r="AQ32" s="26" t="n">
        <f aca="false">IF(AND($A32&lt;&gt;"",AQ$2&lt;&gt;""),IF($A32&lt;='Project Description'!$B$10,IF(((AQ$2-1)*'Project Description'!$B$10+$A6)&lt;='Project Description'!$B$14,(AQ$2-1)*'Project Description'!$B$10+$A6,""),""),"")</f>
        <v>414</v>
      </c>
      <c r="AR32" s="26" t="n">
        <f aca="false">IF(AND($A32&lt;&gt;"",AR$2&lt;&gt;""),IF($A32&lt;='Project Description'!$B$10,IF(((AR$2-1)*'Project Description'!$B$10+$A6)&lt;='Project Description'!$B$14,(AR$2-1)*'Project Description'!$B$10+$A6,""),""),"")</f>
        <v>424</v>
      </c>
      <c r="AS32" s="27" t="n">
        <f aca="false">IF(AND($A32&lt;&gt;"",AS$2&lt;&gt;""),IF($A32&lt;='Project Description'!$B$10,IF(((AS$2-1)*'Project Description'!$B$10+$A6)&lt;='Project Description'!$B$14,(AS$2-1)*'Project Description'!$B$10+$A6,""),""),"")</f>
        <v>434</v>
      </c>
      <c r="AT32" s="25" t="n">
        <f aca="false">IF(AND($A32&lt;&gt;"",AT$2&lt;&gt;""),IF($A32&lt;='Project Description'!$B$10,IF(((AT$2-1)*'Project Description'!$B$10+$A6)&lt;='Project Description'!$B$14,(AT$2-1)*'Project Description'!$B$10+$A6,""),""),"")</f>
        <v>444</v>
      </c>
      <c r="AU32" s="26" t="n">
        <f aca="false">IF(AND($A32&lt;&gt;"",AU$2&lt;&gt;""),IF($A32&lt;='Project Description'!$B$10,IF(((AU$2-1)*'Project Description'!$B$10+$A6)&lt;='Project Description'!$B$14,(AU$2-1)*'Project Description'!$B$10+$A6,""),""),"")</f>
        <v>454</v>
      </c>
      <c r="AV32" s="26" t="n">
        <f aca="false">IF(AND($A32&lt;&gt;"",AV$2&lt;&gt;""),IF($A32&lt;='Project Description'!$B$10,IF(((AV$2-1)*'Project Description'!$B$10+$A6)&lt;='Project Description'!$B$14,(AV$2-1)*'Project Description'!$B$10+$A6,""),""),"")</f>
        <v>464</v>
      </c>
      <c r="AW32" s="27" t="n">
        <f aca="false">IF(AND($A32&lt;&gt;"",AW$2&lt;&gt;""),IF($A32&lt;='Project Description'!$B$10,IF(((AW$2-1)*'Project Description'!$B$10+$A6)&lt;='Project Description'!$B$14,(AW$2-1)*'Project Description'!$B$10+$A6,""),""),"")</f>
        <v>474</v>
      </c>
      <c r="AX32" s="25" t="n">
        <f aca="false">IF(AND($A32&lt;&gt;"",AX$2&lt;&gt;""),IF($A32&lt;='Project Description'!$B$10,IF(((AX$2-1)*'Project Description'!$B$10+$A6)&lt;='Project Description'!$B$14,(AX$2-1)*'Project Description'!$B$10+$A6,""),""),"")</f>
        <v>484</v>
      </c>
      <c r="AY32" s="26" t="n">
        <f aca="false">IF(AND($A32&lt;&gt;"",AY$2&lt;&gt;""),IF($A32&lt;='Project Description'!$B$10,IF(((AY$2-1)*'Project Description'!$B$10+$A6)&lt;='Project Description'!$B$14,(AY$2-1)*'Project Description'!$B$10+$A6,""),""),"")</f>
        <v>494</v>
      </c>
      <c r="AZ32" s="26" t="n">
        <f aca="false">IF(AND($A32&lt;&gt;"",AZ$2&lt;&gt;""),IF($A32&lt;='Project Description'!$B$10,IF(((AZ$2-1)*'Project Description'!$B$10+$A6)&lt;='Project Description'!$B$14,(AZ$2-1)*'Project Description'!$B$10+$A6,""),""),"")</f>
        <v>504</v>
      </c>
      <c r="BA32" s="27" t="n">
        <f aca="false">IF(AND($A32&lt;&gt;"",BA$2&lt;&gt;""),IF($A32&lt;='Project Description'!$B$10,IF(((BA$2-1)*'Project Description'!$B$10+$A6)&lt;='Project Description'!$B$14,(BA$2-1)*'Project Description'!$B$10+$A6,""),""),"")</f>
        <v>514</v>
      </c>
      <c r="BB32" s="25" t="n">
        <f aca="false">IF(AND($A32&lt;&gt;"",BB$2&lt;&gt;""),IF($A32&lt;='Project Description'!$B$10,IF(((BB$2-1)*'Project Description'!$B$10+$A6)&lt;='Project Description'!$B$14,(BB$2-1)*'Project Description'!$B$10+$A6,""),""),"")</f>
        <v>524</v>
      </c>
      <c r="BC32" s="26" t="n">
        <f aca="false">IF(AND($A32&lt;&gt;"",BC$2&lt;&gt;""),IF($A32&lt;='Project Description'!$B$10,IF(((BC$2-1)*'Project Description'!$B$10+$A6)&lt;='Project Description'!$B$14,(BC$2-1)*'Project Description'!$B$10+$A6,""),""),"")</f>
        <v>534</v>
      </c>
      <c r="BD32" s="26" t="n">
        <f aca="false">IF(AND($A32&lt;&gt;"",BD$2&lt;&gt;""),IF($A32&lt;='Project Description'!$B$10,IF(((BD$2-1)*'Project Description'!$B$10+$A6)&lt;='Project Description'!$B$14,(BD$2-1)*'Project Description'!$B$10+$A6,""),""),"")</f>
        <v>544</v>
      </c>
      <c r="BE32" s="27" t="n">
        <f aca="false">IF(AND($A32&lt;&gt;"",BE$2&lt;&gt;""),IF($A32&lt;='Project Description'!$B$10,IF(((BE$2-1)*'Project Description'!$B$10+$A6)&lt;='Project Description'!$B$14,(BE$2-1)*'Project Description'!$B$10+$A6,""),""),"")</f>
        <v>554</v>
      </c>
      <c r="BF32" s="25" t="n">
        <f aca="false">IF(AND($A32&lt;&gt;"",BF$2&lt;&gt;""),IF($A32&lt;='Project Description'!$B$10,IF(((BF$2-1)*'Project Description'!$B$10+$A6)&lt;='Project Description'!$B$14,(BF$2-1)*'Project Description'!$B$10+$A6,""),""),"")</f>
        <v>564</v>
      </c>
      <c r="BG32" s="26" t="n">
        <f aca="false">IF(AND($A32&lt;&gt;"",BG$2&lt;&gt;""),IF($A32&lt;='Project Description'!$B$10,IF(((BG$2-1)*'Project Description'!$B$10+$A6)&lt;='Project Description'!$B$14,(BG$2-1)*'Project Description'!$B$10+$A6,""),""),"")</f>
        <v>574</v>
      </c>
      <c r="BH32" s="26" t="n">
        <f aca="false">IF(AND($A32&lt;&gt;"",BH$2&lt;&gt;""),IF($A32&lt;='Project Description'!$B$10,IF(((BH$2-1)*'Project Description'!$B$10+$A6)&lt;='Project Description'!$B$14,(BH$2-1)*'Project Description'!$B$10+$A6,""),""),"")</f>
        <v>584</v>
      </c>
      <c r="BI32" s="27" t="n">
        <f aca="false">IF(AND($A32&lt;&gt;"",BI$2&lt;&gt;""),IF($A32&lt;='Project Description'!$B$10,IF(((BI$2-1)*'Project Description'!$B$10+$A6)&lt;='Project Description'!$B$14,(BI$2-1)*'Project Description'!$B$10+$A6,""),""),"")</f>
        <v>594</v>
      </c>
      <c r="BJ32" s="25" t="str">
        <f aca="false">IF(AND($A32&lt;&gt;"",BJ$2&lt;&gt;""),IF($A32&lt;='Project Description'!$B$10,IF(((BJ$2-1)*'Project Description'!$B$10+$A6)&lt;='Project Description'!$B$14,(BJ$2-1)*'Project Description'!$B$10+$A6,""),""),"")</f>
        <v/>
      </c>
      <c r="BK32" s="26" t="str">
        <f aca="false">IF(AND($A32&lt;&gt;"",BK$2&lt;&gt;""),IF($A32&lt;='Project Description'!$B$10,IF(((BK$2-1)*'Project Description'!$B$10+$A6)&lt;='Project Description'!$B$14,(BK$2-1)*'Project Description'!$B$10+$A6,""),""),"")</f>
        <v/>
      </c>
      <c r="BL32" s="26" t="str">
        <f aca="false">IF(AND($A32&lt;&gt;"",BL$2&lt;&gt;""),IF($A32&lt;='Project Description'!$B$10,IF(((BL$2-1)*'Project Description'!$B$10+$A6)&lt;='Project Description'!$B$14,(BL$2-1)*'Project Description'!$B$10+$A6,""),""),"")</f>
        <v/>
      </c>
      <c r="BM32" s="27" t="str">
        <f aca="false">IF(AND($A32&lt;&gt;"",BM$2&lt;&gt;""),IF($A32&lt;='Project Description'!$B$10,IF(((BM$2-1)*'Project Description'!$B$10+$A6)&lt;='Project Description'!$B$14,(BM$2-1)*'Project Description'!$B$10+$A6,""),""),"")</f>
        <v/>
      </c>
      <c r="BN32" s="25" t="str">
        <f aca="false">IF(AND($A32&lt;&gt;"",BN$2&lt;&gt;""),IF($A32&lt;='Project Description'!$B$10,IF(((BN$2-1)*'Project Description'!$B$10+$A6)&lt;='Project Description'!$B$14,(BN$2-1)*'Project Description'!$B$10+$A6,""),""),"")</f>
        <v/>
      </c>
      <c r="BO32" s="26" t="str">
        <f aca="false">IF(AND($A32&lt;&gt;"",BO$2&lt;&gt;""),IF($A32&lt;='Project Description'!$B$10,IF(((BO$2-1)*'Project Description'!$B$10+$A6)&lt;='Project Description'!$B$14,(BO$2-1)*'Project Description'!$B$10+$A6,""),""),"")</f>
        <v/>
      </c>
      <c r="BP32" s="26" t="str">
        <f aca="false">IF(AND($A32&lt;&gt;"",BP$2&lt;&gt;""),IF($A32&lt;='Project Description'!$B$10,IF(((BP$2-1)*'Project Description'!$B$10+$A6)&lt;='Project Description'!$B$14,(BP$2-1)*'Project Description'!$B$10+$A6,""),""),"")</f>
        <v/>
      </c>
      <c r="BQ32" s="27" t="str">
        <f aca="false">IF(AND($A32&lt;&gt;"",BQ$2&lt;&gt;""),IF($A32&lt;='Project Description'!$B$10,IF(((BQ$2-1)*'Project Description'!$B$10+$A6)&lt;='Project Description'!$B$14,(BQ$2-1)*'Project Description'!$B$10+$A6,""),""),"")</f>
        <v/>
      </c>
      <c r="BR32" s="25" t="str">
        <f aca="false">IF(AND($A32&lt;&gt;"",BR$2&lt;&gt;""),IF($A32&lt;='Project Description'!$B$10,IF(((BR$2-1)*'Project Description'!$B$10+$A6)&lt;='Project Description'!$B$14,(BR$2-1)*'Project Description'!$B$10+$A6,""),""),"")</f>
        <v/>
      </c>
      <c r="BS32" s="26" t="str">
        <f aca="false">IF(AND($A32&lt;&gt;"",BS$2&lt;&gt;""),IF($A32&lt;='Project Description'!$B$10,IF(((BS$2-1)*'Project Description'!$B$10+$A6)&lt;='Project Description'!$B$14,(BS$2-1)*'Project Description'!$B$10+$A6,""),""),"")</f>
        <v/>
      </c>
      <c r="BT32" s="26" t="str">
        <f aca="false">IF(AND($A32&lt;&gt;"",BT$2&lt;&gt;""),IF($A32&lt;='Project Description'!$B$10,IF(((BT$2-1)*'Project Description'!$B$10+$A6)&lt;='Project Description'!$B$14,(BT$2-1)*'Project Description'!$B$10+$A6,""),""),"")</f>
        <v/>
      </c>
      <c r="BU32" s="27" t="str">
        <f aca="false">IF(AND($A32&lt;&gt;"",BU$2&lt;&gt;""),IF($A32&lt;='Project Description'!$B$10,IF(((BU$2-1)*'Project Description'!$B$10+$A6)&lt;='Project Description'!$B$14,(BU$2-1)*'Project Description'!$B$10+$A6,""),""),"")</f>
        <v/>
      </c>
      <c r="BV32" s="25" t="str">
        <f aca="false">IF(AND($A32&lt;&gt;"",BV$2&lt;&gt;""),IF($A32&lt;='Project Description'!$B$10,IF(((BV$2-1)*'Project Description'!$B$10+$A6)&lt;='Project Description'!$B$14,(BV$2-1)*'Project Description'!$B$10+$A6,""),""),"")</f>
        <v/>
      </c>
      <c r="BW32" s="26" t="str">
        <f aca="false">IF(AND($A32&lt;&gt;"",BW$2&lt;&gt;""),IF($A32&lt;='Project Description'!$B$10,IF(((BW$2-1)*'Project Description'!$B$10+$A6)&lt;='Project Description'!$B$14,(BW$2-1)*'Project Description'!$B$10+$A6,""),""),"")</f>
        <v/>
      </c>
      <c r="BX32" s="26" t="str">
        <f aca="false">IF(AND($A32&lt;&gt;"",BX$2&lt;&gt;""),IF($A32&lt;='Project Description'!$B$10,IF(((BX$2-1)*'Project Description'!$B$10+$A6)&lt;='Project Description'!$B$14,(BX$2-1)*'Project Description'!$B$10+$A6,""),""),"")</f>
        <v/>
      </c>
      <c r="BY32" s="27" t="str">
        <f aca="false">IF(AND($A32&lt;&gt;"",BY$2&lt;&gt;""),IF($A32&lt;='Project Description'!$B$10,IF(((BY$2-1)*'Project Description'!$B$10+$A6)&lt;='Project Description'!$B$14,(BY$2-1)*'Project Description'!$B$10+$A6,""),""),"")</f>
        <v/>
      </c>
      <c r="BZ32" s="25" t="str">
        <f aca="false">IF(AND($A32&lt;&gt;"",BZ$2&lt;&gt;""),IF($A32&lt;='Project Description'!$B$10,IF(((BZ$2-1)*'Project Description'!$B$10+$A6)&lt;='Project Description'!$B$14,(BZ$2-1)*'Project Description'!$B$10+$A6,""),""),"")</f>
        <v/>
      </c>
      <c r="CA32" s="26" t="str">
        <f aca="false">IF(AND($A32&lt;&gt;"",CA$2&lt;&gt;""),IF($A32&lt;='Project Description'!$B$10,IF(((CA$2-1)*'Project Description'!$B$10+$A6)&lt;='Project Description'!$B$14,(CA$2-1)*'Project Description'!$B$10+$A6,""),""),"")</f>
        <v/>
      </c>
      <c r="CB32" s="26" t="str">
        <f aca="false">IF(AND($A32&lt;&gt;"",CB$2&lt;&gt;""),IF($A32&lt;='Project Description'!$B$10,IF(((CB$2-1)*'Project Description'!$B$10+$A6)&lt;='Project Description'!$B$14,(CB$2-1)*'Project Description'!$B$10+$A6,""),""),"")</f>
        <v/>
      </c>
      <c r="CC32" s="27" t="str">
        <f aca="false">IF(AND($A32&lt;&gt;"",CC$2&lt;&gt;""),IF($A32&lt;='Project Description'!$B$10,IF(((CC$2-1)*'Project Description'!$B$10+$A6)&lt;='Project Description'!$B$14,(CC$2-1)*'Project Description'!$B$10+$A6,""),""),"")</f>
        <v/>
      </c>
      <c r="CD32" s="25" t="str">
        <f aca="false">IF(AND($A32&lt;&gt;"",CD$2&lt;&gt;""),IF($A32&lt;='Project Description'!$B$10,IF(((CD$2-1)*'Project Description'!$B$10+$A6)&lt;='Project Description'!$B$14,(CD$2-1)*'Project Description'!$B$10+$A6,""),""),"")</f>
        <v/>
      </c>
      <c r="CE32" s="26" t="str">
        <f aca="false">IF(AND($A32&lt;&gt;"",CE$2&lt;&gt;""),IF($A32&lt;='Project Description'!$B$10,IF(((CE$2-1)*'Project Description'!$B$10+$A6)&lt;='Project Description'!$B$14,(CE$2-1)*'Project Description'!$B$10+$A6,""),""),"")</f>
        <v/>
      </c>
      <c r="CF32" s="26" t="str">
        <f aca="false">IF(AND($A32&lt;&gt;"",CF$2&lt;&gt;""),IF($A32&lt;='Project Description'!$B$10,IF(((CF$2-1)*'Project Description'!$B$10+$A6)&lt;='Project Description'!$B$14,(CF$2-1)*'Project Description'!$B$10+$A6,""),""),"")</f>
        <v/>
      </c>
      <c r="CG32" s="27" t="str">
        <f aca="false">IF(AND($A32&lt;&gt;"",CG$2&lt;&gt;""),IF($A32&lt;='Project Description'!$B$10,IF(((CG$2-1)*'Project Description'!$B$10+$A6)&lt;='Project Description'!$B$14,(CG$2-1)*'Project Description'!$B$10+$A6,""),""),"")</f>
        <v/>
      </c>
      <c r="CH32" s="25" t="str">
        <f aca="false">IF(AND($A32&lt;&gt;"",CH$2&lt;&gt;""),IF($A32&lt;='Project Description'!$B$10,IF(((CH$2-1)*'Project Description'!$B$10+$A6)&lt;='Project Description'!$B$14,(CH$2-1)*'Project Description'!$B$10+$A6,""),""),"")</f>
        <v/>
      </c>
      <c r="CI32" s="26" t="str">
        <f aca="false">IF(AND($A32&lt;&gt;"",CI$2&lt;&gt;""),IF($A32&lt;='Project Description'!$B$10,IF(((CI$2-1)*'Project Description'!$B$10+$A6)&lt;='Project Description'!$B$14,(CI$2-1)*'Project Description'!$B$10+$A6,""),""),"")</f>
        <v/>
      </c>
      <c r="CJ32" s="26" t="str">
        <f aca="false">IF(AND($A32&lt;&gt;"",CJ$2&lt;&gt;""),IF($A32&lt;='Project Description'!$B$10,IF(((CJ$2-1)*'Project Description'!$B$10+$A6)&lt;='Project Description'!$B$14,(CJ$2-1)*'Project Description'!$B$10+$A6,""),""),"")</f>
        <v/>
      </c>
      <c r="CK32" s="27" t="str">
        <f aca="false">IF(AND($A32&lt;&gt;"",CK$2&lt;&gt;""),IF($A32&lt;='Project Description'!$B$10,IF(((CK$2-1)*'Project Description'!$B$10+$A6)&lt;='Project Description'!$B$14,(CK$2-1)*'Project Description'!$B$10+$A6,""),""),"")</f>
        <v/>
      </c>
      <c r="CL32" s="25" t="str">
        <f aca="false">IF(AND($A32&lt;&gt;"",CL$2&lt;&gt;""),IF($A32&lt;='Project Description'!$B$10,IF(((CL$2-1)*'Project Description'!$B$10+$A6)&lt;='Project Description'!$B$14,(CL$2-1)*'Project Description'!$B$10+$A6,""),""),"")</f>
        <v/>
      </c>
      <c r="CM32" s="26" t="str">
        <f aca="false">IF(AND($A32&lt;&gt;"",CM$2&lt;&gt;""),IF($A32&lt;='Project Description'!$B$10,IF(((CM$2-1)*'Project Description'!$B$10+$A6)&lt;='Project Description'!$B$14,(CM$2-1)*'Project Description'!$B$10+$A6,""),""),"")</f>
        <v/>
      </c>
      <c r="CN32" s="26" t="str">
        <f aca="false">IF(AND($A32&lt;&gt;"",CN$2&lt;&gt;""),IF($A32&lt;='Project Description'!$B$10,IF(((CN$2-1)*'Project Description'!$B$10+$A6)&lt;='Project Description'!$B$14,(CN$2-1)*'Project Description'!$B$10+$A6,""),""),"")</f>
        <v/>
      </c>
      <c r="CO32" s="27" t="str">
        <f aca="false">IF(AND($A32&lt;&gt;"",CO$2&lt;&gt;""),IF($A32&lt;='Project Description'!$B$10,IF(((CO$2-1)*'Project Description'!$B$10+$A6)&lt;='Project Description'!$B$14,(CO$2-1)*'Project Description'!$B$10+$A6,""),""),"")</f>
        <v/>
      </c>
      <c r="CP32" s="25" t="str">
        <f aca="false">IF(AND($A32&lt;&gt;"",CP$2&lt;&gt;""),IF($A32&lt;='Project Description'!$B$10,IF(((CP$2-1)*'Project Description'!$B$10+$A6)&lt;='Project Description'!$B$14,(CP$2-1)*'Project Description'!$B$10+$A6,""),""),"")</f>
        <v/>
      </c>
      <c r="CQ32" s="26" t="str">
        <f aca="false">IF(AND($A32&lt;&gt;"",CQ$2&lt;&gt;""),IF($A32&lt;='Project Description'!$B$10,IF(((CQ$2-1)*'Project Description'!$B$10+$A6)&lt;='Project Description'!$B$14,(CQ$2-1)*'Project Description'!$B$10+$A6,""),""),"")</f>
        <v/>
      </c>
      <c r="CR32" s="26" t="str">
        <f aca="false">IF(AND($A32&lt;&gt;"",CR$2&lt;&gt;""),IF($A32&lt;='Project Description'!$B$10,IF(((CR$2-1)*'Project Description'!$B$10+$A6)&lt;='Project Description'!$B$14,(CR$2-1)*'Project Description'!$B$10+$A6,""),""),"")</f>
        <v/>
      </c>
      <c r="CS32" s="27" t="str">
        <f aca="false">IF(AND($A32&lt;&gt;"",CS$2&lt;&gt;""),IF($A32&lt;='Project Description'!$B$10,IF(((CS$2-1)*'Project Description'!$B$10+$A6)&lt;='Project Description'!$B$14,(CS$2-1)*'Project Description'!$B$10+$A6,""),""),"")</f>
        <v/>
      </c>
      <c r="CT32" s="25" t="str">
        <f aca="false">IF(AND($A32&lt;&gt;"",CT$2&lt;&gt;""),IF($A32&lt;='Project Description'!$B$10,IF(((CT$2-1)*'Project Description'!$B$10+$A6)&lt;='Project Description'!$B$14,(CT$2-1)*'Project Description'!$B$10+$A6,""),""),"")</f>
        <v/>
      </c>
      <c r="CU32" s="26" t="str">
        <f aca="false">IF(AND($A32&lt;&gt;"",CU$2&lt;&gt;""),IF($A32&lt;='Project Description'!$B$10,IF(((CU$2-1)*'Project Description'!$B$10+$A6)&lt;='Project Description'!$B$14,(CU$2-1)*'Project Description'!$B$10+$A6,""),""),"")</f>
        <v/>
      </c>
      <c r="CV32" s="26" t="str">
        <f aca="false">IF(AND($A32&lt;&gt;"",CV$2&lt;&gt;""),IF($A32&lt;='Project Description'!$B$10,IF(((CV$2-1)*'Project Description'!$B$10+$A6)&lt;='Project Description'!$B$14,(CV$2-1)*'Project Description'!$B$10+$A6,""),""),"")</f>
        <v/>
      </c>
      <c r="CW32" s="27" t="str">
        <f aca="false">IF(AND($A32&lt;&gt;"",CW$2&lt;&gt;""),IF($A32&lt;='Project Description'!$B$10,IF(((CW$2-1)*'Project Description'!$B$10+$A6)&lt;='Project Description'!$B$14,(CW$2-1)*'Project Description'!$B$10+$A6,""),""),"")</f>
        <v/>
      </c>
      <c r="CX32" s="25" t="str">
        <f aca="false">IF(AND($A32&lt;&gt;"",CX$2&lt;&gt;""),IF($A32&lt;='Project Description'!$B$10,IF(((CX$2-1)*'Project Description'!$B$10+$A6)&lt;='Project Description'!$B$14,(CX$2-1)*'Project Description'!$B$10+$A6,""),""),"")</f>
        <v/>
      </c>
      <c r="CY32" s="26" t="str">
        <f aca="false">IF(AND($A32&lt;&gt;"",CY$2&lt;&gt;""),IF($A32&lt;='Project Description'!$B$10,IF(((CY$2-1)*'Project Description'!$B$10+$A6)&lt;='Project Description'!$B$14,(CY$2-1)*'Project Description'!$B$10+$A6,""),""),"")</f>
        <v/>
      </c>
      <c r="CZ32" s="26" t="str">
        <f aca="false">IF(AND($A32&lt;&gt;"",CZ$2&lt;&gt;""),IF($A32&lt;='Project Description'!$B$10,IF(((CZ$2-1)*'Project Description'!$B$10+$A6)&lt;='Project Description'!$B$14,(CZ$2-1)*'Project Description'!$B$10+$A6,""),""),"")</f>
        <v/>
      </c>
      <c r="DA32" s="27" t="str">
        <f aca="false">IF(AND($A32&lt;&gt;"",DA$2&lt;&gt;""),IF($A32&lt;='Project Description'!$B$10,IF(((DA$2-1)*'Project Description'!$B$10+$A6)&lt;='Project Description'!$B$14,(DA$2-1)*'Project Description'!$B$10+$A6,""),""),"")</f>
        <v/>
      </c>
      <c r="DB32" s="25" t="str">
        <f aca="false">IF(AND($A32&lt;&gt;"",DB$2&lt;&gt;""),IF($A32&lt;='Project Description'!$B$10,IF(((DB$2-1)*'Project Description'!$B$10+$A6)&lt;='Project Description'!$B$14,(DB$2-1)*'Project Description'!$B$10+$A6,""),""),"")</f>
        <v/>
      </c>
      <c r="DC32" s="26" t="str">
        <f aca="false">IF(AND($A32&lt;&gt;"",DC$2&lt;&gt;""),IF($A32&lt;='Project Description'!$B$10,IF(((DC$2-1)*'Project Description'!$B$10+$A6)&lt;='Project Description'!$B$14,(DC$2-1)*'Project Description'!$B$10+$A6,""),""),"")</f>
        <v/>
      </c>
      <c r="DD32" s="26" t="str">
        <f aca="false">IF(AND($A32&lt;&gt;"",DD$2&lt;&gt;""),IF($A32&lt;='Project Description'!$B$10,IF(((DD$2-1)*'Project Description'!$B$10+$A6)&lt;='Project Description'!$B$14,(DD$2-1)*'Project Description'!$B$10+$A6,""),""),"")</f>
        <v/>
      </c>
      <c r="DE32" s="27" t="str">
        <f aca="false">IF(AND($A32&lt;&gt;"",DE$2&lt;&gt;""),IF($A32&lt;='Project Description'!$B$10,IF(((DE$2-1)*'Project Description'!$B$10+$A6)&lt;='Project Description'!$B$14,(DE$2-1)*'Project Description'!$B$10+$A6,""),""),"")</f>
        <v/>
      </c>
      <c r="DF32" s="25" t="str">
        <f aca="false">IF(AND($A32&lt;&gt;"",DF$2&lt;&gt;""),IF($A32&lt;='Project Description'!$B$10,IF(((DF$2-1)*'Project Description'!$B$10+$A6)&lt;='Project Description'!$B$14,(DF$2-1)*'Project Description'!$B$10+$A6,""),""),"")</f>
        <v/>
      </c>
      <c r="DG32" s="26" t="str">
        <f aca="false">IF(AND($A32&lt;&gt;"",DG$2&lt;&gt;""),IF($A32&lt;='Project Description'!$B$10,IF(((DG$2-1)*'Project Description'!$B$10+$A6)&lt;='Project Description'!$B$14,(DG$2-1)*'Project Description'!$B$10+$A6,""),""),"")</f>
        <v/>
      </c>
      <c r="DH32" s="26" t="str">
        <f aca="false">IF(AND($A32&lt;&gt;"",DH$2&lt;&gt;""),IF($A32&lt;='Project Description'!$B$10,IF(((DH$2-1)*'Project Description'!$B$10+$A6)&lt;='Project Description'!$B$14,(DH$2-1)*'Project Description'!$B$10+$A6,""),""),"")</f>
        <v/>
      </c>
      <c r="DI32" s="27" t="str">
        <f aca="false">IF(AND($A32&lt;&gt;"",DI$2&lt;&gt;""),IF($A32&lt;='Project Description'!$B$10,IF(((DI$2-1)*'Project Description'!$B$10+$A6)&lt;='Project Description'!$B$14,(DI$2-1)*'Project Description'!$B$10+$A6,""),""),"")</f>
        <v/>
      </c>
      <c r="DJ32" s="25" t="str">
        <f aca="false">IF(AND($A32&lt;&gt;"",DJ$2&lt;&gt;""),IF($A32&lt;='Project Description'!$B$10,IF(((DJ$2-1)*'Project Description'!$B$10+$A6)&lt;='Project Description'!$B$14,(DJ$2-1)*'Project Description'!$B$10+$A6,""),""),"")</f>
        <v/>
      </c>
      <c r="DK32" s="26" t="str">
        <f aca="false">IF(AND($A32&lt;&gt;"",DK$2&lt;&gt;""),IF($A32&lt;='Project Description'!$B$10,IF(((DK$2-1)*'Project Description'!$B$10+$A6)&lt;='Project Description'!$B$14,(DK$2-1)*'Project Description'!$B$10+$A6,""),""),"")</f>
        <v/>
      </c>
      <c r="DL32" s="26" t="str">
        <f aca="false">IF(AND($A32&lt;&gt;"",DL$2&lt;&gt;""),IF($A32&lt;='Project Description'!$B$10,IF(((DL$2-1)*'Project Description'!$B$10+$A6)&lt;='Project Description'!$B$14,(DL$2-1)*'Project Description'!$B$10+$A6,""),""),"")</f>
        <v/>
      </c>
      <c r="DM32" s="27" t="str">
        <f aca="false">IF(AND($A32&lt;&gt;"",DM$2&lt;&gt;""),IF($A32&lt;='Project Description'!$B$10,IF(((DM$2-1)*'Project Description'!$B$10+$A6)&lt;='Project Description'!$B$14,(DM$2-1)*'Project Description'!$B$10+$A6,""),""),"")</f>
        <v/>
      </c>
      <c r="DN32" s="25" t="str">
        <f aca="false">IF(AND($A32&lt;&gt;"",DN$2&lt;&gt;""),IF($A32&lt;='Project Description'!$B$10,IF(((DN$2-1)*'Project Description'!$B$10+$A6)&lt;='Project Description'!$B$14,(DN$2-1)*'Project Description'!$B$10+$A6,""),""),"")</f>
        <v/>
      </c>
      <c r="DO32" s="26" t="str">
        <f aca="false">IF(AND($A32&lt;&gt;"",DO$2&lt;&gt;""),IF($A32&lt;='Project Description'!$B$10,IF(((DO$2-1)*'Project Description'!$B$10+$A6)&lt;='Project Description'!$B$14,(DO$2-1)*'Project Description'!$B$10+$A6,""),""),"")</f>
        <v/>
      </c>
      <c r="DP32" s="26" t="str">
        <f aca="false">IF(AND($A32&lt;&gt;"",DP$2&lt;&gt;""),IF($A32&lt;='Project Description'!$B$10,IF(((DP$2-1)*'Project Description'!$B$10+$A6)&lt;='Project Description'!$B$14,(DP$2-1)*'Project Description'!$B$10+$A6,""),""),"")</f>
        <v/>
      </c>
      <c r="DQ32" s="27" t="str">
        <f aca="false">IF(AND($A32&lt;&gt;"",DQ$2&lt;&gt;""),IF($A32&lt;='Project Description'!$B$10,IF(((DQ$2-1)*'Project Description'!$B$10+$A6)&lt;='Project Description'!$B$14,(DQ$2-1)*'Project Description'!$B$10+$A6,""),""),"")</f>
        <v/>
      </c>
    </row>
    <row collapsed="false" customFormat="false" customHeight="true" hidden="false" ht="15.75" outlineLevel="0" r="33">
      <c r="A33" s="21" t="n">
        <v>5</v>
      </c>
      <c r="B33" s="28" t="n">
        <f aca="false">IF(AND($A33&lt;&gt;"",B$2&lt;&gt;""),IF($A33&lt;='Project Description'!$B$10,IF(((B$2-1)*'Project Description'!$B$10+$A7)&lt;='Project Description'!$B$14,(B$2-1)*'Project Description'!$B$10+$A7,""),""),"")</f>
        <v>5</v>
      </c>
      <c r="C33" s="29" t="n">
        <f aca="false">IF(AND($A33&lt;&gt;"",C$2&lt;&gt;""),IF($A33&lt;='Project Description'!$B$10,IF(((C$2-1)*'Project Description'!$B$10+$A7)&lt;='Project Description'!$B$14,(C$2-1)*'Project Description'!$B$10+$A7,""),""),"")</f>
        <v>15</v>
      </c>
      <c r="D33" s="29" t="n">
        <f aca="false">IF(AND($A33&lt;&gt;"",D$2&lt;&gt;""),IF($A33&lt;='Project Description'!$B$10,IF(((D$2-1)*'Project Description'!$B$10+$A7)&lt;='Project Description'!$B$14,(D$2-1)*'Project Description'!$B$10+$A7,""),""),"")</f>
        <v>25</v>
      </c>
      <c r="E33" s="30" t="n">
        <f aca="false">IF(AND($A33&lt;&gt;"",E$2&lt;&gt;""),IF($A33&lt;='Project Description'!$B$10,IF(((E$2-1)*'Project Description'!$B$10+$A7)&lt;='Project Description'!$B$14,(E$2-1)*'Project Description'!$B$10+$A7,""),""),"")</f>
        <v>35</v>
      </c>
      <c r="F33" s="28" t="n">
        <f aca="false">IF(AND($A33&lt;&gt;"",F$2&lt;&gt;""),IF($A33&lt;='Project Description'!$B$10,IF(((F$2-1)*'Project Description'!$B$10+$A7)&lt;='Project Description'!$B$14,(F$2-1)*'Project Description'!$B$10+$A7,""),""),"")</f>
        <v>45</v>
      </c>
      <c r="G33" s="29" t="n">
        <f aca="false">IF(AND($A33&lt;&gt;"",G$2&lt;&gt;""),IF($A33&lt;='Project Description'!$B$10,IF(((G$2-1)*'Project Description'!$B$10+$A7)&lt;='Project Description'!$B$14,(G$2-1)*'Project Description'!$B$10+$A7,""),""),"")</f>
        <v>55</v>
      </c>
      <c r="H33" s="29" t="n">
        <f aca="false">IF(AND($A33&lt;&gt;"",H$2&lt;&gt;""),IF($A33&lt;='Project Description'!$B$10,IF(((H$2-1)*'Project Description'!$B$10+$A7)&lt;='Project Description'!$B$14,(H$2-1)*'Project Description'!$B$10+$A7,""),""),"")</f>
        <v>65</v>
      </c>
      <c r="I33" s="30" t="n">
        <f aca="false">IF(AND($A33&lt;&gt;"",I$2&lt;&gt;""),IF($A33&lt;='Project Description'!$B$10,IF(((I$2-1)*'Project Description'!$B$10+$A7)&lt;='Project Description'!$B$14,(I$2-1)*'Project Description'!$B$10+$A7,""),""),"")</f>
        <v>75</v>
      </c>
      <c r="J33" s="28" t="n">
        <f aca="false">IF(AND($A33&lt;&gt;"",J$2&lt;&gt;""),IF($A33&lt;='Project Description'!$B$10,IF(((J$2-1)*'Project Description'!$B$10+$A7)&lt;='Project Description'!$B$14,(J$2-1)*'Project Description'!$B$10+$A7,""),""),"")</f>
        <v>85</v>
      </c>
      <c r="K33" s="29" t="n">
        <f aca="false">IF(AND($A33&lt;&gt;"",K$2&lt;&gt;""),IF($A33&lt;='Project Description'!$B$10,IF(((K$2-1)*'Project Description'!$B$10+$A7)&lt;='Project Description'!$B$14,(K$2-1)*'Project Description'!$B$10+$A7,""),""),"")</f>
        <v>95</v>
      </c>
      <c r="L33" s="29" t="n">
        <f aca="false">IF(AND($A33&lt;&gt;"",L$2&lt;&gt;""),IF($A33&lt;='Project Description'!$B$10,IF(((L$2-1)*'Project Description'!$B$10+$A7)&lt;='Project Description'!$B$14,(L$2-1)*'Project Description'!$B$10+$A7,""),""),"")</f>
        <v>105</v>
      </c>
      <c r="M33" s="30" t="n">
        <f aca="false">IF(AND($A33&lt;&gt;"",M$2&lt;&gt;""),IF($A33&lt;='Project Description'!$B$10,IF(((M$2-1)*'Project Description'!$B$10+$A7)&lt;='Project Description'!$B$14,(M$2-1)*'Project Description'!$B$10+$A7,""),""),"")</f>
        <v>115</v>
      </c>
      <c r="N33" s="28" t="n">
        <f aca="false">IF(AND($A33&lt;&gt;"",N$2&lt;&gt;""),IF($A33&lt;='Project Description'!$B$10,IF(((N$2-1)*'Project Description'!$B$10+$A7)&lt;='Project Description'!$B$14,(N$2-1)*'Project Description'!$B$10+$A7,""),""),"")</f>
        <v>125</v>
      </c>
      <c r="O33" s="29" t="n">
        <f aca="false">IF(AND($A33&lt;&gt;"",O$2&lt;&gt;""),IF($A33&lt;='Project Description'!$B$10,IF(((O$2-1)*'Project Description'!$B$10+$A7)&lt;='Project Description'!$B$14,(O$2-1)*'Project Description'!$B$10+$A7,""),""),"")</f>
        <v>135</v>
      </c>
      <c r="P33" s="29" t="n">
        <f aca="false">IF(AND($A33&lt;&gt;"",P$2&lt;&gt;""),IF($A33&lt;='Project Description'!$B$10,IF(((P$2-1)*'Project Description'!$B$10+$A7)&lt;='Project Description'!$B$14,(P$2-1)*'Project Description'!$B$10+$A7,""),""),"")</f>
        <v>145</v>
      </c>
      <c r="Q33" s="30" t="n">
        <f aca="false">IF(AND($A33&lt;&gt;"",Q$2&lt;&gt;""),IF($A33&lt;='Project Description'!$B$10,IF(((Q$2-1)*'Project Description'!$B$10+$A7)&lt;='Project Description'!$B$14,(Q$2-1)*'Project Description'!$B$10+$A7,""),""),"")</f>
        <v>155</v>
      </c>
      <c r="R33" s="28" t="n">
        <f aca="false">IF(AND($A33&lt;&gt;"",R$2&lt;&gt;""),IF($A33&lt;='Project Description'!$B$10,IF(((R$2-1)*'Project Description'!$B$10+$A7)&lt;='Project Description'!$B$14,(R$2-1)*'Project Description'!$B$10+$A7,""),""),"")</f>
        <v>165</v>
      </c>
      <c r="S33" s="29" t="n">
        <f aca="false">IF(AND($A33&lt;&gt;"",S$2&lt;&gt;""),IF($A33&lt;='Project Description'!$B$10,IF(((S$2-1)*'Project Description'!$B$10+$A7)&lt;='Project Description'!$B$14,(S$2-1)*'Project Description'!$B$10+$A7,""),""),"")</f>
        <v>175</v>
      </c>
      <c r="T33" s="29" t="n">
        <f aca="false">IF(AND($A33&lt;&gt;"",T$2&lt;&gt;""),IF($A33&lt;='Project Description'!$B$10,IF(((T$2-1)*'Project Description'!$B$10+$A7)&lt;='Project Description'!$B$14,(T$2-1)*'Project Description'!$B$10+$A7,""),""),"")</f>
        <v>185</v>
      </c>
      <c r="U33" s="30" t="n">
        <f aca="false">IF(AND($A33&lt;&gt;"",U$2&lt;&gt;""),IF($A33&lt;='Project Description'!$B$10,IF(((U$2-1)*'Project Description'!$B$10+$A7)&lt;='Project Description'!$B$14,(U$2-1)*'Project Description'!$B$10+$A7,""),""),"")</f>
        <v>195</v>
      </c>
      <c r="V33" s="28" t="n">
        <f aca="false">IF(AND($A33&lt;&gt;"",V$2&lt;&gt;""),IF($A33&lt;='Project Description'!$B$10,IF(((V$2-1)*'Project Description'!$B$10+$A7)&lt;='Project Description'!$B$14,(V$2-1)*'Project Description'!$B$10+$A7,""),""),"")</f>
        <v>205</v>
      </c>
      <c r="W33" s="29" t="n">
        <f aca="false">IF(AND($A33&lt;&gt;"",W$2&lt;&gt;""),IF($A33&lt;='Project Description'!$B$10,IF(((W$2-1)*'Project Description'!$B$10+$A7)&lt;='Project Description'!$B$14,(W$2-1)*'Project Description'!$B$10+$A7,""),""),"")</f>
        <v>215</v>
      </c>
      <c r="X33" s="29" t="n">
        <f aca="false">IF(AND($A33&lt;&gt;"",X$2&lt;&gt;""),IF($A33&lt;='Project Description'!$B$10,IF(((X$2-1)*'Project Description'!$B$10+$A7)&lt;='Project Description'!$B$14,(X$2-1)*'Project Description'!$B$10+$A7,""),""),"")</f>
        <v>225</v>
      </c>
      <c r="Y33" s="30" t="n">
        <f aca="false">IF(AND($A33&lt;&gt;"",Y$2&lt;&gt;""),IF($A33&lt;='Project Description'!$B$10,IF(((Y$2-1)*'Project Description'!$B$10+$A7)&lt;='Project Description'!$B$14,(Y$2-1)*'Project Description'!$B$10+$A7,""),""),"")</f>
        <v>235</v>
      </c>
      <c r="Z33" s="28" t="n">
        <f aca="false">IF(AND($A33&lt;&gt;"",Z$2&lt;&gt;""),IF($A33&lt;='Project Description'!$B$10,IF(((Z$2-1)*'Project Description'!$B$10+$A7)&lt;='Project Description'!$B$14,(Z$2-1)*'Project Description'!$B$10+$A7,""),""),"")</f>
        <v>245</v>
      </c>
      <c r="AA33" s="29" t="n">
        <f aca="false">IF(AND($A33&lt;&gt;"",AA$2&lt;&gt;""),IF($A33&lt;='Project Description'!$B$10,IF(((AA$2-1)*'Project Description'!$B$10+$A7)&lt;='Project Description'!$B$14,(AA$2-1)*'Project Description'!$B$10+$A7,""),""),"")</f>
        <v>255</v>
      </c>
      <c r="AB33" s="29" t="n">
        <f aca="false">IF(AND($A33&lt;&gt;"",AB$2&lt;&gt;""),IF($A33&lt;='Project Description'!$B$10,IF(((AB$2-1)*'Project Description'!$B$10+$A7)&lt;='Project Description'!$B$14,(AB$2-1)*'Project Description'!$B$10+$A7,""),""),"")</f>
        <v>265</v>
      </c>
      <c r="AC33" s="30" t="n">
        <f aca="false">IF(AND($A33&lt;&gt;"",AC$2&lt;&gt;""),IF($A33&lt;='Project Description'!$B$10,IF(((AC$2-1)*'Project Description'!$B$10+$A7)&lt;='Project Description'!$B$14,(AC$2-1)*'Project Description'!$B$10+$A7,""),""),"")</f>
        <v>275</v>
      </c>
      <c r="AD33" s="28" t="n">
        <f aca="false">IF(AND($A33&lt;&gt;"",AD$2&lt;&gt;""),IF($A33&lt;='Project Description'!$B$10,IF(((AD$2-1)*'Project Description'!$B$10+$A7)&lt;='Project Description'!$B$14,(AD$2-1)*'Project Description'!$B$10+$A7,""),""),"")</f>
        <v>285</v>
      </c>
      <c r="AE33" s="29" t="n">
        <f aca="false">IF(AND($A33&lt;&gt;"",AE$2&lt;&gt;""),IF($A33&lt;='Project Description'!$B$10,IF(((AE$2-1)*'Project Description'!$B$10+$A7)&lt;='Project Description'!$B$14,(AE$2-1)*'Project Description'!$B$10+$A7,""),""),"")</f>
        <v>295</v>
      </c>
      <c r="AF33" s="29" t="n">
        <f aca="false">IF(AND($A33&lt;&gt;"",AF$2&lt;&gt;""),IF($A33&lt;='Project Description'!$B$10,IF(((AF$2-1)*'Project Description'!$B$10+$A7)&lt;='Project Description'!$B$14,(AF$2-1)*'Project Description'!$B$10+$A7,""),""),"")</f>
        <v>305</v>
      </c>
      <c r="AG33" s="30" t="n">
        <f aca="false">IF(AND($A33&lt;&gt;"",AG$2&lt;&gt;""),IF($A33&lt;='Project Description'!$B$10,IF(((AG$2-1)*'Project Description'!$B$10+$A7)&lt;='Project Description'!$B$14,(AG$2-1)*'Project Description'!$B$10+$A7,""),""),"")</f>
        <v>315</v>
      </c>
      <c r="AH33" s="28" t="n">
        <f aca="false">IF(AND($A33&lt;&gt;"",AH$2&lt;&gt;""),IF($A33&lt;='Project Description'!$B$10,IF(((AH$2-1)*'Project Description'!$B$10+$A7)&lt;='Project Description'!$B$14,(AH$2-1)*'Project Description'!$B$10+$A7,""),""),"")</f>
        <v>325</v>
      </c>
      <c r="AI33" s="29" t="n">
        <f aca="false">IF(AND($A33&lt;&gt;"",AI$2&lt;&gt;""),IF($A33&lt;='Project Description'!$B$10,IF(((AI$2-1)*'Project Description'!$B$10+$A7)&lt;='Project Description'!$B$14,(AI$2-1)*'Project Description'!$B$10+$A7,""),""),"")</f>
        <v>335</v>
      </c>
      <c r="AJ33" s="29" t="n">
        <f aca="false">IF(AND($A33&lt;&gt;"",AJ$2&lt;&gt;""),IF($A33&lt;='Project Description'!$B$10,IF(((AJ$2-1)*'Project Description'!$B$10+$A7)&lt;='Project Description'!$B$14,(AJ$2-1)*'Project Description'!$B$10+$A7,""),""),"")</f>
        <v>345</v>
      </c>
      <c r="AK33" s="30" t="n">
        <f aca="false">IF(AND($A33&lt;&gt;"",AK$2&lt;&gt;""),IF($A33&lt;='Project Description'!$B$10,IF(((AK$2-1)*'Project Description'!$B$10+$A7)&lt;='Project Description'!$B$14,(AK$2-1)*'Project Description'!$B$10+$A7,""),""),"")</f>
        <v>355</v>
      </c>
      <c r="AL33" s="28" t="n">
        <f aca="false">IF(AND($A33&lt;&gt;"",AL$2&lt;&gt;""),IF($A33&lt;='Project Description'!$B$10,IF(((AL$2-1)*'Project Description'!$B$10+$A7)&lt;='Project Description'!$B$14,(AL$2-1)*'Project Description'!$B$10+$A7,""),""),"")</f>
        <v>365</v>
      </c>
      <c r="AM33" s="29" t="n">
        <f aca="false">IF(AND($A33&lt;&gt;"",AM$2&lt;&gt;""),IF($A33&lt;='Project Description'!$B$10,IF(((AM$2-1)*'Project Description'!$B$10+$A7)&lt;='Project Description'!$B$14,(AM$2-1)*'Project Description'!$B$10+$A7,""),""),"")</f>
        <v>375</v>
      </c>
      <c r="AN33" s="29" t="n">
        <f aca="false">IF(AND($A33&lt;&gt;"",AN$2&lt;&gt;""),IF($A33&lt;='Project Description'!$B$10,IF(((AN$2-1)*'Project Description'!$B$10+$A7)&lt;='Project Description'!$B$14,(AN$2-1)*'Project Description'!$B$10+$A7,""),""),"")</f>
        <v>385</v>
      </c>
      <c r="AO33" s="30" t="n">
        <f aca="false">IF(AND($A33&lt;&gt;"",AO$2&lt;&gt;""),IF($A33&lt;='Project Description'!$B$10,IF(((AO$2-1)*'Project Description'!$B$10+$A7)&lt;='Project Description'!$B$14,(AO$2-1)*'Project Description'!$B$10+$A7,""),""),"")</f>
        <v>395</v>
      </c>
      <c r="AP33" s="28" t="n">
        <f aca="false">IF(AND($A33&lt;&gt;"",AP$2&lt;&gt;""),IF($A33&lt;='Project Description'!$B$10,IF(((AP$2-1)*'Project Description'!$B$10+$A7)&lt;='Project Description'!$B$14,(AP$2-1)*'Project Description'!$B$10+$A7,""),""),"")</f>
        <v>405</v>
      </c>
      <c r="AQ33" s="29" t="n">
        <f aca="false">IF(AND($A33&lt;&gt;"",AQ$2&lt;&gt;""),IF($A33&lt;='Project Description'!$B$10,IF(((AQ$2-1)*'Project Description'!$B$10+$A7)&lt;='Project Description'!$B$14,(AQ$2-1)*'Project Description'!$B$10+$A7,""),""),"")</f>
        <v>415</v>
      </c>
      <c r="AR33" s="29" t="n">
        <f aca="false">IF(AND($A33&lt;&gt;"",AR$2&lt;&gt;""),IF($A33&lt;='Project Description'!$B$10,IF(((AR$2-1)*'Project Description'!$B$10+$A7)&lt;='Project Description'!$B$14,(AR$2-1)*'Project Description'!$B$10+$A7,""),""),"")</f>
        <v>425</v>
      </c>
      <c r="AS33" s="30" t="n">
        <f aca="false">IF(AND($A33&lt;&gt;"",AS$2&lt;&gt;""),IF($A33&lt;='Project Description'!$B$10,IF(((AS$2-1)*'Project Description'!$B$10+$A7)&lt;='Project Description'!$B$14,(AS$2-1)*'Project Description'!$B$10+$A7,""),""),"")</f>
        <v>435</v>
      </c>
      <c r="AT33" s="28" t="n">
        <f aca="false">IF(AND($A33&lt;&gt;"",AT$2&lt;&gt;""),IF($A33&lt;='Project Description'!$B$10,IF(((AT$2-1)*'Project Description'!$B$10+$A7)&lt;='Project Description'!$B$14,(AT$2-1)*'Project Description'!$B$10+$A7,""),""),"")</f>
        <v>445</v>
      </c>
      <c r="AU33" s="29" t="n">
        <f aca="false">IF(AND($A33&lt;&gt;"",AU$2&lt;&gt;""),IF($A33&lt;='Project Description'!$B$10,IF(((AU$2-1)*'Project Description'!$B$10+$A7)&lt;='Project Description'!$B$14,(AU$2-1)*'Project Description'!$B$10+$A7,""),""),"")</f>
        <v>455</v>
      </c>
      <c r="AV33" s="29" t="n">
        <f aca="false">IF(AND($A33&lt;&gt;"",AV$2&lt;&gt;""),IF($A33&lt;='Project Description'!$B$10,IF(((AV$2-1)*'Project Description'!$B$10+$A7)&lt;='Project Description'!$B$14,(AV$2-1)*'Project Description'!$B$10+$A7,""),""),"")</f>
        <v>465</v>
      </c>
      <c r="AW33" s="30" t="n">
        <f aca="false">IF(AND($A33&lt;&gt;"",AW$2&lt;&gt;""),IF($A33&lt;='Project Description'!$B$10,IF(((AW$2-1)*'Project Description'!$B$10+$A7)&lt;='Project Description'!$B$14,(AW$2-1)*'Project Description'!$B$10+$A7,""),""),"")</f>
        <v>475</v>
      </c>
      <c r="AX33" s="28" t="n">
        <f aca="false">IF(AND($A33&lt;&gt;"",AX$2&lt;&gt;""),IF($A33&lt;='Project Description'!$B$10,IF(((AX$2-1)*'Project Description'!$B$10+$A7)&lt;='Project Description'!$B$14,(AX$2-1)*'Project Description'!$B$10+$A7,""),""),"")</f>
        <v>485</v>
      </c>
      <c r="AY33" s="29" t="n">
        <f aca="false">IF(AND($A33&lt;&gt;"",AY$2&lt;&gt;""),IF($A33&lt;='Project Description'!$B$10,IF(((AY$2-1)*'Project Description'!$B$10+$A7)&lt;='Project Description'!$B$14,(AY$2-1)*'Project Description'!$B$10+$A7,""),""),"")</f>
        <v>495</v>
      </c>
      <c r="AZ33" s="29" t="n">
        <f aca="false">IF(AND($A33&lt;&gt;"",AZ$2&lt;&gt;""),IF($A33&lt;='Project Description'!$B$10,IF(((AZ$2-1)*'Project Description'!$B$10+$A7)&lt;='Project Description'!$B$14,(AZ$2-1)*'Project Description'!$B$10+$A7,""),""),"")</f>
        <v>505</v>
      </c>
      <c r="BA33" s="30" t="n">
        <f aca="false">IF(AND($A33&lt;&gt;"",BA$2&lt;&gt;""),IF($A33&lt;='Project Description'!$B$10,IF(((BA$2-1)*'Project Description'!$B$10+$A7)&lt;='Project Description'!$B$14,(BA$2-1)*'Project Description'!$B$10+$A7,""),""),"")</f>
        <v>515</v>
      </c>
      <c r="BB33" s="28" t="n">
        <f aca="false">IF(AND($A33&lt;&gt;"",BB$2&lt;&gt;""),IF($A33&lt;='Project Description'!$B$10,IF(((BB$2-1)*'Project Description'!$B$10+$A7)&lt;='Project Description'!$B$14,(BB$2-1)*'Project Description'!$B$10+$A7,""),""),"")</f>
        <v>525</v>
      </c>
      <c r="BC33" s="29" t="n">
        <f aca="false">IF(AND($A33&lt;&gt;"",BC$2&lt;&gt;""),IF($A33&lt;='Project Description'!$B$10,IF(((BC$2-1)*'Project Description'!$B$10+$A7)&lt;='Project Description'!$B$14,(BC$2-1)*'Project Description'!$B$10+$A7,""),""),"")</f>
        <v>535</v>
      </c>
      <c r="BD33" s="29" t="n">
        <f aca="false">IF(AND($A33&lt;&gt;"",BD$2&lt;&gt;""),IF($A33&lt;='Project Description'!$B$10,IF(((BD$2-1)*'Project Description'!$B$10+$A7)&lt;='Project Description'!$B$14,(BD$2-1)*'Project Description'!$B$10+$A7,""),""),"")</f>
        <v>545</v>
      </c>
      <c r="BE33" s="30" t="n">
        <f aca="false">IF(AND($A33&lt;&gt;"",BE$2&lt;&gt;""),IF($A33&lt;='Project Description'!$B$10,IF(((BE$2-1)*'Project Description'!$B$10+$A7)&lt;='Project Description'!$B$14,(BE$2-1)*'Project Description'!$B$10+$A7,""),""),"")</f>
        <v>555</v>
      </c>
      <c r="BF33" s="28" t="n">
        <f aca="false">IF(AND($A33&lt;&gt;"",BF$2&lt;&gt;""),IF($A33&lt;='Project Description'!$B$10,IF(((BF$2-1)*'Project Description'!$B$10+$A7)&lt;='Project Description'!$B$14,(BF$2-1)*'Project Description'!$B$10+$A7,""),""),"")</f>
        <v>565</v>
      </c>
      <c r="BG33" s="29" t="n">
        <f aca="false">IF(AND($A33&lt;&gt;"",BG$2&lt;&gt;""),IF($A33&lt;='Project Description'!$B$10,IF(((BG$2-1)*'Project Description'!$B$10+$A7)&lt;='Project Description'!$B$14,(BG$2-1)*'Project Description'!$B$10+$A7,""),""),"")</f>
        <v>575</v>
      </c>
      <c r="BH33" s="29" t="n">
        <f aca="false">IF(AND($A33&lt;&gt;"",BH$2&lt;&gt;""),IF($A33&lt;='Project Description'!$B$10,IF(((BH$2-1)*'Project Description'!$B$10+$A7)&lt;='Project Description'!$B$14,(BH$2-1)*'Project Description'!$B$10+$A7,""),""),"")</f>
        <v>585</v>
      </c>
      <c r="BI33" s="30" t="n">
        <f aca="false">IF(AND($A33&lt;&gt;"",BI$2&lt;&gt;""),IF($A33&lt;='Project Description'!$B$10,IF(((BI$2-1)*'Project Description'!$B$10+$A7)&lt;='Project Description'!$B$14,(BI$2-1)*'Project Description'!$B$10+$A7,""),""),"")</f>
        <v>595</v>
      </c>
      <c r="BJ33" s="28" t="str">
        <f aca="false">IF(AND($A33&lt;&gt;"",BJ$2&lt;&gt;""),IF($A33&lt;='Project Description'!$B$10,IF(((BJ$2-1)*'Project Description'!$B$10+$A7)&lt;='Project Description'!$B$14,(BJ$2-1)*'Project Description'!$B$10+$A7,""),""),"")</f>
        <v/>
      </c>
      <c r="BK33" s="29" t="str">
        <f aca="false">IF(AND($A33&lt;&gt;"",BK$2&lt;&gt;""),IF($A33&lt;='Project Description'!$B$10,IF(((BK$2-1)*'Project Description'!$B$10+$A7)&lt;='Project Description'!$B$14,(BK$2-1)*'Project Description'!$B$10+$A7,""),""),"")</f>
        <v/>
      </c>
      <c r="BL33" s="29" t="str">
        <f aca="false">IF(AND($A33&lt;&gt;"",BL$2&lt;&gt;""),IF($A33&lt;='Project Description'!$B$10,IF(((BL$2-1)*'Project Description'!$B$10+$A7)&lt;='Project Description'!$B$14,(BL$2-1)*'Project Description'!$B$10+$A7,""),""),"")</f>
        <v/>
      </c>
      <c r="BM33" s="30" t="str">
        <f aca="false">IF(AND($A33&lt;&gt;"",BM$2&lt;&gt;""),IF($A33&lt;='Project Description'!$B$10,IF(((BM$2-1)*'Project Description'!$B$10+$A7)&lt;='Project Description'!$B$14,(BM$2-1)*'Project Description'!$B$10+$A7,""),""),"")</f>
        <v/>
      </c>
      <c r="BN33" s="28" t="str">
        <f aca="false">IF(AND($A33&lt;&gt;"",BN$2&lt;&gt;""),IF($A33&lt;='Project Description'!$B$10,IF(((BN$2-1)*'Project Description'!$B$10+$A7)&lt;='Project Description'!$B$14,(BN$2-1)*'Project Description'!$B$10+$A7,""),""),"")</f>
        <v/>
      </c>
      <c r="BO33" s="29" t="str">
        <f aca="false">IF(AND($A33&lt;&gt;"",BO$2&lt;&gt;""),IF($A33&lt;='Project Description'!$B$10,IF(((BO$2-1)*'Project Description'!$B$10+$A7)&lt;='Project Description'!$B$14,(BO$2-1)*'Project Description'!$B$10+$A7,""),""),"")</f>
        <v/>
      </c>
      <c r="BP33" s="29" t="str">
        <f aca="false">IF(AND($A33&lt;&gt;"",BP$2&lt;&gt;""),IF($A33&lt;='Project Description'!$B$10,IF(((BP$2-1)*'Project Description'!$B$10+$A7)&lt;='Project Description'!$B$14,(BP$2-1)*'Project Description'!$B$10+$A7,""),""),"")</f>
        <v/>
      </c>
      <c r="BQ33" s="30" t="str">
        <f aca="false">IF(AND($A33&lt;&gt;"",BQ$2&lt;&gt;""),IF($A33&lt;='Project Description'!$B$10,IF(((BQ$2-1)*'Project Description'!$B$10+$A7)&lt;='Project Description'!$B$14,(BQ$2-1)*'Project Description'!$B$10+$A7,""),""),"")</f>
        <v/>
      </c>
      <c r="BR33" s="28" t="str">
        <f aca="false">IF(AND($A33&lt;&gt;"",BR$2&lt;&gt;""),IF($A33&lt;='Project Description'!$B$10,IF(((BR$2-1)*'Project Description'!$B$10+$A7)&lt;='Project Description'!$B$14,(BR$2-1)*'Project Description'!$B$10+$A7,""),""),"")</f>
        <v/>
      </c>
      <c r="BS33" s="29" t="str">
        <f aca="false">IF(AND($A33&lt;&gt;"",BS$2&lt;&gt;""),IF($A33&lt;='Project Description'!$B$10,IF(((BS$2-1)*'Project Description'!$B$10+$A7)&lt;='Project Description'!$B$14,(BS$2-1)*'Project Description'!$B$10+$A7,""),""),"")</f>
        <v/>
      </c>
      <c r="BT33" s="29" t="str">
        <f aca="false">IF(AND($A33&lt;&gt;"",BT$2&lt;&gt;""),IF($A33&lt;='Project Description'!$B$10,IF(((BT$2-1)*'Project Description'!$B$10+$A7)&lt;='Project Description'!$B$14,(BT$2-1)*'Project Description'!$B$10+$A7,""),""),"")</f>
        <v/>
      </c>
      <c r="BU33" s="30" t="str">
        <f aca="false">IF(AND($A33&lt;&gt;"",BU$2&lt;&gt;""),IF($A33&lt;='Project Description'!$B$10,IF(((BU$2-1)*'Project Description'!$B$10+$A7)&lt;='Project Description'!$B$14,(BU$2-1)*'Project Description'!$B$10+$A7,""),""),"")</f>
        <v/>
      </c>
      <c r="BV33" s="28" t="str">
        <f aca="false">IF(AND($A33&lt;&gt;"",BV$2&lt;&gt;""),IF($A33&lt;='Project Description'!$B$10,IF(((BV$2-1)*'Project Description'!$B$10+$A7)&lt;='Project Description'!$B$14,(BV$2-1)*'Project Description'!$B$10+$A7,""),""),"")</f>
        <v/>
      </c>
      <c r="BW33" s="29" t="str">
        <f aca="false">IF(AND($A33&lt;&gt;"",BW$2&lt;&gt;""),IF($A33&lt;='Project Description'!$B$10,IF(((BW$2-1)*'Project Description'!$B$10+$A7)&lt;='Project Description'!$B$14,(BW$2-1)*'Project Description'!$B$10+$A7,""),""),"")</f>
        <v/>
      </c>
      <c r="BX33" s="29" t="str">
        <f aca="false">IF(AND($A33&lt;&gt;"",BX$2&lt;&gt;""),IF($A33&lt;='Project Description'!$B$10,IF(((BX$2-1)*'Project Description'!$B$10+$A7)&lt;='Project Description'!$B$14,(BX$2-1)*'Project Description'!$B$10+$A7,""),""),"")</f>
        <v/>
      </c>
      <c r="BY33" s="30" t="str">
        <f aca="false">IF(AND($A33&lt;&gt;"",BY$2&lt;&gt;""),IF($A33&lt;='Project Description'!$B$10,IF(((BY$2-1)*'Project Description'!$B$10+$A7)&lt;='Project Description'!$B$14,(BY$2-1)*'Project Description'!$B$10+$A7,""),""),"")</f>
        <v/>
      </c>
      <c r="BZ33" s="28" t="str">
        <f aca="false">IF(AND($A33&lt;&gt;"",BZ$2&lt;&gt;""),IF($A33&lt;='Project Description'!$B$10,IF(((BZ$2-1)*'Project Description'!$B$10+$A7)&lt;='Project Description'!$B$14,(BZ$2-1)*'Project Description'!$B$10+$A7,""),""),"")</f>
        <v/>
      </c>
      <c r="CA33" s="29" t="str">
        <f aca="false">IF(AND($A33&lt;&gt;"",CA$2&lt;&gt;""),IF($A33&lt;='Project Description'!$B$10,IF(((CA$2-1)*'Project Description'!$B$10+$A7)&lt;='Project Description'!$B$14,(CA$2-1)*'Project Description'!$B$10+$A7,""),""),"")</f>
        <v/>
      </c>
      <c r="CB33" s="29" t="str">
        <f aca="false">IF(AND($A33&lt;&gt;"",CB$2&lt;&gt;""),IF($A33&lt;='Project Description'!$B$10,IF(((CB$2-1)*'Project Description'!$B$10+$A7)&lt;='Project Description'!$B$14,(CB$2-1)*'Project Description'!$B$10+$A7,""),""),"")</f>
        <v/>
      </c>
      <c r="CC33" s="30" t="str">
        <f aca="false">IF(AND($A33&lt;&gt;"",CC$2&lt;&gt;""),IF($A33&lt;='Project Description'!$B$10,IF(((CC$2-1)*'Project Description'!$B$10+$A7)&lt;='Project Description'!$B$14,(CC$2-1)*'Project Description'!$B$10+$A7,""),""),"")</f>
        <v/>
      </c>
      <c r="CD33" s="28" t="str">
        <f aca="false">IF(AND($A33&lt;&gt;"",CD$2&lt;&gt;""),IF($A33&lt;='Project Description'!$B$10,IF(((CD$2-1)*'Project Description'!$B$10+$A7)&lt;='Project Description'!$B$14,(CD$2-1)*'Project Description'!$B$10+$A7,""),""),"")</f>
        <v/>
      </c>
      <c r="CE33" s="29" t="str">
        <f aca="false">IF(AND($A33&lt;&gt;"",CE$2&lt;&gt;""),IF($A33&lt;='Project Description'!$B$10,IF(((CE$2-1)*'Project Description'!$B$10+$A7)&lt;='Project Description'!$B$14,(CE$2-1)*'Project Description'!$B$10+$A7,""),""),"")</f>
        <v/>
      </c>
      <c r="CF33" s="29" t="str">
        <f aca="false">IF(AND($A33&lt;&gt;"",CF$2&lt;&gt;""),IF($A33&lt;='Project Description'!$B$10,IF(((CF$2-1)*'Project Description'!$B$10+$A7)&lt;='Project Description'!$B$14,(CF$2-1)*'Project Description'!$B$10+$A7,""),""),"")</f>
        <v/>
      </c>
      <c r="CG33" s="30" t="str">
        <f aca="false">IF(AND($A33&lt;&gt;"",CG$2&lt;&gt;""),IF($A33&lt;='Project Description'!$B$10,IF(((CG$2-1)*'Project Description'!$B$10+$A7)&lt;='Project Description'!$B$14,(CG$2-1)*'Project Description'!$B$10+$A7,""),""),"")</f>
        <v/>
      </c>
      <c r="CH33" s="28" t="str">
        <f aca="false">IF(AND($A33&lt;&gt;"",CH$2&lt;&gt;""),IF($A33&lt;='Project Description'!$B$10,IF(((CH$2-1)*'Project Description'!$B$10+$A7)&lt;='Project Description'!$B$14,(CH$2-1)*'Project Description'!$B$10+$A7,""),""),"")</f>
        <v/>
      </c>
      <c r="CI33" s="29" t="str">
        <f aca="false">IF(AND($A33&lt;&gt;"",CI$2&lt;&gt;""),IF($A33&lt;='Project Description'!$B$10,IF(((CI$2-1)*'Project Description'!$B$10+$A7)&lt;='Project Description'!$B$14,(CI$2-1)*'Project Description'!$B$10+$A7,""),""),"")</f>
        <v/>
      </c>
      <c r="CJ33" s="29" t="str">
        <f aca="false">IF(AND($A33&lt;&gt;"",CJ$2&lt;&gt;""),IF($A33&lt;='Project Description'!$B$10,IF(((CJ$2-1)*'Project Description'!$B$10+$A7)&lt;='Project Description'!$B$14,(CJ$2-1)*'Project Description'!$B$10+$A7,""),""),"")</f>
        <v/>
      </c>
      <c r="CK33" s="30" t="str">
        <f aca="false">IF(AND($A33&lt;&gt;"",CK$2&lt;&gt;""),IF($A33&lt;='Project Description'!$B$10,IF(((CK$2-1)*'Project Description'!$B$10+$A7)&lt;='Project Description'!$B$14,(CK$2-1)*'Project Description'!$B$10+$A7,""),""),"")</f>
        <v/>
      </c>
      <c r="CL33" s="28" t="str">
        <f aca="false">IF(AND($A33&lt;&gt;"",CL$2&lt;&gt;""),IF($A33&lt;='Project Description'!$B$10,IF(((CL$2-1)*'Project Description'!$B$10+$A7)&lt;='Project Description'!$B$14,(CL$2-1)*'Project Description'!$B$10+$A7,""),""),"")</f>
        <v/>
      </c>
      <c r="CM33" s="29" t="str">
        <f aca="false">IF(AND($A33&lt;&gt;"",CM$2&lt;&gt;""),IF($A33&lt;='Project Description'!$B$10,IF(((CM$2-1)*'Project Description'!$B$10+$A7)&lt;='Project Description'!$B$14,(CM$2-1)*'Project Description'!$B$10+$A7,""),""),"")</f>
        <v/>
      </c>
      <c r="CN33" s="29" t="str">
        <f aca="false">IF(AND($A33&lt;&gt;"",CN$2&lt;&gt;""),IF($A33&lt;='Project Description'!$B$10,IF(((CN$2-1)*'Project Description'!$B$10+$A7)&lt;='Project Description'!$B$14,(CN$2-1)*'Project Description'!$B$10+$A7,""),""),"")</f>
        <v/>
      </c>
      <c r="CO33" s="30" t="str">
        <f aca="false">IF(AND($A33&lt;&gt;"",CO$2&lt;&gt;""),IF($A33&lt;='Project Description'!$B$10,IF(((CO$2-1)*'Project Description'!$B$10+$A7)&lt;='Project Description'!$B$14,(CO$2-1)*'Project Description'!$B$10+$A7,""),""),"")</f>
        <v/>
      </c>
      <c r="CP33" s="28" t="str">
        <f aca="false">IF(AND($A33&lt;&gt;"",CP$2&lt;&gt;""),IF($A33&lt;='Project Description'!$B$10,IF(((CP$2-1)*'Project Description'!$B$10+$A7)&lt;='Project Description'!$B$14,(CP$2-1)*'Project Description'!$B$10+$A7,""),""),"")</f>
        <v/>
      </c>
      <c r="CQ33" s="29" t="str">
        <f aca="false">IF(AND($A33&lt;&gt;"",CQ$2&lt;&gt;""),IF($A33&lt;='Project Description'!$B$10,IF(((CQ$2-1)*'Project Description'!$B$10+$A7)&lt;='Project Description'!$B$14,(CQ$2-1)*'Project Description'!$B$10+$A7,""),""),"")</f>
        <v/>
      </c>
      <c r="CR33" s="29" t="str">
        <f aca="false">IF(AND($A33&lt;&gt;"",CR$2&lt;&gt;""),IF($A33&lt;='Project Description'!$B$10,IF(((CR$2-1)*'Project Description'!$B$10+$A7)&lt;='Project Description'!$B$14,(CR$2-1)*'Project Description'!$B$10+$A7,""),""),"")</f>
        <v/>
      </c>
      <c r="CS33" s="30" t="str">
        <f aca="false">IF(AND($A33&lt;&gt;"",CS$2&lt;&gt;""),IF($A33&lt;='Project Description'!$B$10,IF(((CS$2-1)*'Project Description'!$B$10+$A7)&lt;='Project Description'!$B$14,(CS$2-1)*'Project Description'!$B$10+$A7,""),""),"")</f>
        <v/>
      </c>
      <c r="CT33" s="28" t="str">
        <f aca="false">IF(AND($A33&lt;&gt;"",CT$2&lt;&gt;""),IF($A33&lt;='Project Description'!$B$10,IF(((CT$2-1)*'Project Description'!$B$10+$A7)&lt;='Project Description'!$B$14,(CT$2-1)*'Project Description'!$B$10+$A7,""),""),"")</f>
        <v/>
      </c>
      <c r="CU33" s="29" t="str">
        <f aca="false">IF(AND($A33&lt;&gt;"",CU$2&lt;&gt;""),IF($A33&lt;='Project Description'!$B$10,IF(((CU$2-1)*'Project Description'!$B$10+$A7)&lt;='Project Description'!$B$14,(CU$2-1)*'Project Description'!$B$10+$A7,""),""),"")</f>
        <v/>
      </c>
      <c r="CV33" s="29" t="str">
        <f aca="false">IF(AND($A33&lt;&gt;"",CV$2&lt;&gt;""),IF($A33&lt;='Project Description'!$B$10,IF(((CV$2-1)*'Project Description'!$B$10+$A7)&lt;='Project Description'!$B$14,(CV$2-1)*'Project Description'!$B$10+$A7,""),""),"")</f>
        <v/>
      </c>
      <c r="CW33" s="30" t="str">
        <f aca="false">IF(AND($A33&lt;&gt;"",CW$2&lt;&gt;""),IF($A33&lt;='Project Description'!$B$10,IF(((CW$2-1)*'Project Description'!$B$10+$A7)&lt;='Project Description'!$B$14,(CW$2-1)*'Project Description'!$B$10+$A7,""),""),"")</f>
        <v/>
      </c>
      <c r="CX33" s="28" t="str">
        <f aca="false">IF(AND($A33&lt;&gt;"",CX$2&lt;&gt;""),IF($A33&lt;='Project Description'!$B$10,IF(((CX$2-1)*'Project Description'!$B$10+$A7)&lt;='Project Description'!$B$14,(CX$2-1)*'Project Description'!$B$10+$A7,""),""),"")</f>
        <v/>
      </c>
      <c r="CY33" s="29" t="str">
        <f aca="false">IF(AND($A33&lt;&gt;"",CY$2&lt;&gt;""),IF($A33&lt;='Project Description'!$B$10,IF(((CY$2-1)*'Project Description'!$B$10+$A7)&lt;='Project Description'!$B$14,(CY$2-1)*'Project Description'!$B$10+$A7,""),""),"")</f>
        <v/>
      </c>
      <c r="CZ33" s="29" t="str">
        <f aca="false">IF(AND($A33&lt;&gt;"",CZ$2&lt;&gt;""),IF($A33&lt;='Project Description'!$B$10,IF(((CZ$2-1)*'Project Description'!$B$10+$A7)&lt;='Project Description'!$B$14,(CZ$2-1)*'Project Description'!$B$10+$A7,""),""),"")</f>
        <v/>
      </c>
      <c r="DA33" s="30" t="str">
        <f aca="false">IF(AND($A33&lt;&gt;"",DA$2&lt;&gt;""),IF($A33&lt;='Project Description'!$B$10,IF(((DA$2-1)*'Project Description'!$B$10+$A7)&lt;='Project Description'!$B$14,(DA$2-1)*'Project Description'!$B$10+$A7,""),""),"")</f>
        <v/>
      </c>
      <c r="DB33" s="28" t="str">
        <f aca="false">IF(AND($A33&lt;&gt;"",DB$2&lt;&gt;""),IF($A33&lt;='Project Description'!$B$10,IF(((DB$2-1)*'Project Description'!$B$10+$A7)&lt;='Project Description'!$B$14,(DB$2-1)*'Project Description'!$B$10+$A7,""),""),"")</f>
        <v/>
      </c>
      <c r="DC33" s="29" t="str">
        <f aca="false">IF(AND($A33&lt;&gt;"",DC$2&lt;&gt;""),IF($A33&lt;='Project Description'!$B$10,IF(((DC$2-1)*'Project Description'!$B$10+$A7)&lt;='Project Description'!$B$14,(DC$2-1)*'Project Description'!$B$10+$A7,""),""),"")</f>
        <v/>
      </c>
      <c r="DD33" s="29" t="str">
        <f aca="false">IF(AND($A33&lt;&gt;"",DD$2&lt;&gt;""),IF($A33&lt;='Project Description'!$B$10,IF(((DD$2-1)*'Project Description'!$B$10+$A7)&lt;='Project Description'!$B$14,(DD$2-1)*'Project Description'!$B$10+$A7,""),""),"")</f>
        <v/>
      </c>
      <c r="DE33" s="30" t="str">
        <f aca="false">IF(AND($A33&lt;&gt;"",DE$2&lt;&gt;""),IF($A33&lt;='Project Description'!$B$10,IF(((DE$2-1)*'Project Description'!$B$10+$A7)&lt;='Project Description'!$B$14,(DE$2-1)*'Project Description'!$B$10+$A7,""),""),"")</f>
        <v/>
      </c>
      <c r="DF33" s="28" t="str">
        <f aca="false">IF(AND($A33&lt;&gt;"",DF$2&lt;&gt;""),IF($A33&lt;='Project Description'!$B$10,IF(((DF$2-1)*'Project Description'!$B$10+$A7)&lt;='Project Description'!$B$14,(DF$2-1)*'Project Description'!$B$10+$A7,""),""),"")</f>
        <v/>
      </c>
      <c r="DG33" s="29" t="str">
        <f aca="false">IF(AND($A33&lt;&gt;"",DG$2&lt;&gt;""),IF($A33&lt;='Project Description'!$B$10,IF(((DG$2-1)*'Project Description'!$B$10+$A7)&lt;='Project Description'!$B$14,(DG$2-1)*'Project Description'!$B$10+$A7,""),""),"")</f>
        <v/>
      </c>
      <c r="DH33" s="29" t="str">
        <f aca="false">IF(AND($A33&lt;&gt;"",DH$2&lt;&gt;""),IF($A33&lt;='Project Description'!$B$10,IF(((DH$2-1)*'Project Description'!$B$10+$A7)&lt;='Project Description'!$B$14,(DH$2-1)*'Project Description'!$B$10+$A7,""),""),"")</f>
        <v/>
      </c>
      <c r="DI33" s="30" t="str">
        <f aca="false">IF(AND($A33&lt;&gt;"",DI$2&lt;&gt;""),IF($A33&lt;='Project Description'!$B$10,IF(((DI$2-1)*'Project Description'!$B$10+$A7)&lt;='Project Description'!$B$14,(DI$2-1)*'Project Description'!$B$10+$A7,""),""),"")</f>
        <v/>
      </c>
      <c r="DJ33" s="28" t="str">
        <f aca="false">IF(AND($A33&lt;&gt;"",DJ$2&lt;&gt;""),IF($A33&lt;='Project Description'!$B$10,IF(((DJ$2-1)*'Project Description'!$B$10+$A7)&lt;='Project Description'!$B$14,(DJ$2-1)*'Project Description'!$B$10+$A7,""),""),"")</f>
        <v/>
      </c>
      <c r="DK33" s="29" t="str">
        <f aca="false">IF(AND($A33&lt;&gt;"",DK$2&lt;&gt;""),IF($A33&lt;='Project Description'!$B$10,IF(((DK$2-1)*'Project Description'!$B$10+$A7)&lt;='Project Description'!$B$14,(DK$2-1)*'Project Description'!$B$10+$A7,""),""),"")</f>
        <v/>
      </c>
      <c r="DL33" s="29" t="str">
        <f aca="false">IF(AND($A33&lt;&gt;"",DL$2&lt;&gt;""),IF($A33&lt;='Project Description'!$B$10,IF(((DL$2-1)*'Project Description'!$B$10+$A7)&lt;='Project Description'!$B$14,(DL$2-1)*'Project Description'!$B$10+$A7,""),""),"")</f>
        <v/>
      </c>
      <c r="DM33" s="30" t="str">
        <f aca="false">IF(AND($A33&lt;&gt;"",DM$2&lt;&gt;""),IF($A33&lt;='Project Description'!$B$10,IF(((DM$2-1)*'Project Description'!$B$10+$A7)&lt;='Project Description'!$B$14,(DM$2-1)*'Project Description'!$B$10+$A7,""),""),"")</f>
        <v/>
      </c>
      <c r="DN33" s="28" t="str">
        <f aca="false">IF(AND($A33&lt;&gt;"",DN$2&lt;&gt;""),IF($A33&lt;='Project Description'!$B$10,IF(((DN$2-1)*'Project Description'!$B$10+$A7)&lt;='Project Description'!$B$14,(DN$2-1)*'Project Description'!$B$10+$A7,""),""),"")</f>
        <v/>
      </c>
      <c r="DO33" s="29" t="str">
        <f aca="false">IF(AND($A33&lt;&gt;"",DO$2&lt;&gt;""),IF($A33&lt;='Project Description'!$B$10,IF(((DO$2-1)*'Project Description'!$B$10+$A7)&lt;='Project Description'!$B$14,(DO$2-1)*'Project Description'!$B$10+$A7,""),""),"")</f>
        <v/>
      </c>
      <c r="DP33" s="29" t="str">
        <f aca="false">IF(AND($A33&lt;&gt;"",DP$2&lt;&gt;""),IF($A33&lt;='Project Description'!$B$10,IF(((DP$2-1)*'Project Description'!$B$10+$A7)&lt;='Project Description'!$B$14,(DP$2-1)*'Project Description'!$B$10+$A7,""),""),"")</f>
        <v/>
      </c>
      <c r="DQ33" s="30" t="str">
        <f aca="false">IF(AND($A33&lt;&gt;"",DQ$2&lt;&gt;""),IF($A33&lt;='Project Description'!$B$10,IF(((DQ$2-1)*'Project Description'!$B$10+$A7)&lt;='Project Description'!$B$14,(DQ$2-1)*'Project Description'!$B$10+$A7,""),""),"")</f>
        <v/>
      </c>
    </row>
    <row collapsed="false" customFormat="false" customHeight="true" hidden="false" ht="15.75" outlineLevel="0" r="34">
      <c r="A34" s="21" t="n">
        <v>6</v>
      </c>
      <c r="B34" s="22" t="n">
        <f aca="false">IF(AND($A34&lt;&gt;"",B$2&lt;&gt;""),IF($A34&lt;='Project Description'!$B$10,IF(((B$2-1)*'Project Description'!$B$10+$A8)&lt;='Project Description'!$B$14,(B$2-1)*'Project Description'!$B$10+$A8,""),""),"")</f>
        <v>6</v>
      </c>
      <c r="C34" s="23" t="n">
        <f aca="false">IF(AND($A34&lt;&gt;"",C$2&lt;&gt;""),IF($A34&lt;='Project Description'!$B$10,IF(((C$2-1)*'Project Description'!$B$10+$A8)&lt;='Project Description'!$B$14,(C$2-1)*'Project Description'!$B$10+$A8,""),""),"")</f>
        <v>16</v>
      </c>
      <c r="D34" s="23" t="n">
        <f aca="false">IF(AND($A34&lt;&gt;"",D$2&lt;&gt;""),IF($A34&lt;='Project Description'!$B$10,IF(((D$2-1)*'Project Description'!$B$10+$A8)&lt;='Project Description'!$B$14,(D$2-1)*'Project Description'!$B$10+$A8,""),""),"")</f>
        <v>26</v>
      </c>
      <c r="E34" s="24" t="n">
        <f aca="false">IF(AND($A34&lt;&gt;"",E$2&lt;&gt;""),IF($A34&lt;='Project Description'!$B$10,IF(((E$2-1)*'Project Description'!$B$10+$A8)&lt;='Project Description'!$B$14,(E$2-1)*'Project Description'!$B$10+$A8,""),""),"")</f>
        <v>36</v>
      </c>
      <c r="F34" s="22" t="n">
        <f aca="false">IF(AND($A34&lt;&gt;"",F$2&lt;&gt;""),IF($A34&lt;='Project Description'!$B$10,IF(((F$2-1)*'Project Description'!$B$10+$A8)&lt;='Project Description'!$B$14,(F$2-1)*'Project Description'!$B$10+$A8,""),""),"")</f>
        <v>46</v>
      </c>
      <c r="G34" s="23" t="n">
        <f aca="false">IF(AND($A34&lt;&gt;"",G$2&lt;&gt;""),IF($A34&lt;='Project Description'!$B$10,IF(((G$2-1)*'Project Description'!$B$10+$A8)&lt;='Project Description'!$B$14,(G$2-1)*'Project Description'!$B$10+$A8,""),""),"")</f>
        <v>56</v>
      </c>
      <c r="H34" s="23" t="n">
        <f aca="false">IF(AND($A34&lt;&gt;"",H$2&lt;&gt;""),IF($A34&lt;='Project Description'!$B$10,IF(((H$2-1)*'Project Description'!$B$10+$A8)&lt;='Project Description'!$B$14,(H$2-1)*'Project Description'!$B$10+$A8,""),""),"")</f>
        <v>66</v>
      </c>
      <c r="I34" s="24" t="n">
        <f aca="false">IF(AND($A34&lt;&gt;"",I$2&lt;&gt;""),IF($A34&lt;='Project Description'!$B$10,IF(((I$2-1)*'Project Description'!$B$10+$A8)&lt;='Project Description'!$B$14,(I$2-1)*'Project Description'!$B$10+$A8,""),""),"")</f>
        <v>76</v>
      </c>
      <c r="J34" s="22" t="n">
        <f aca="false">IF(AND($A34&lt;&gt;"",J$2&lt;&gt;""),IF($A34&lt;='Project Description'!$B$10,IF(((J$2-1)*'Project Description'!$B$10+$A8)&lt;='Project Description'!$B$14,(J$2-1)*'Project Description'!$B$10+$A8,""),""),"")</f>
        <v>86</v>
      </c>
      <c r="K34" s="23" t="n">
        <f aca="false">IF(AND($A34&lt;&gt;"",K$2&lt;&gt;""),IF($A34&lt;='Project Description'!$B$10,IF(((K$2-1)*'Project Description'!$B$10+$A8)&lt;='Project Description'!$B$14,(K$2-1)*'Project Description'!$B$10+$A8,""),""),"")</f>
        <v>96</v>
      </c>
      <c r="L34" s="23" t="n">
        <f aca="false">IF(AND($A34&lt;&gt;"",L$2&lt;&gt;""),IF($A34&lt;='Project Description'!$B$10,IF(((L$2-1)*'Project Description'!$B$10+$A8)&lt;='Project Description'!$B$14,(L$2-1)*'Project Description'!$B$10+$A8,""),""),"")</f>
        <v>106</v>
      </c>
      <c r="M34" s="24" t="n">
        <f aca="false">IF(AND($A34&lt;&gt;"",M$2&lt;&gt;""),IF($A34&lt;='Project Description'!$B$10,IF(((M$2-1)*'Project Description'!$B$10+$A8)&lt;='Project Description'!$B$14,(M$2-1)*'Project Description'!$B$10+$A8,""),""),"")</f>
        <v>116</v>
      </c>
      <c r="N34" s="22" t="n">
        <f aca="false">IF(AND($A34&lt;&gt;"",N$2&lt;&gt;""),IF($A34&lt;='Project Description'!$B$10,IF(((N$2-1)*'Project Description'!$B$10+$A8)&lt;='Project Description'!$B$14,(N$2-1)*'Project Description'!$B$10+$A8,""),""),"")</f>
        <v>126</v>
      </c>
      <c r="O34" s="23" t="n">
        <f aca="false">IF(AND($A34&lt;&gt;"",O$2&lt;&gt;""),IF($A34&lt;='Project Description'!$B$10,IF(((O$2-1)*'Project Description'!$B$10+$A8)&lt;='Project Description'!$B$14,(O$2-1)*'Project Description'!$B$10+$A8,""),""),"")</f>
        <v>136</v>
      </c>
      <c r="P34" s="23" t="n">
        <f aca="false">IF(AND($A34&lt;&gt;"",P$2&lt;&gt;""),IF($A34&lt;='Project Description'!$B$10,IF(((P$2-1)*'Project Description'!$B$10+$A8)&lt;='Project Description'!$B$14,(P$2-1)*'Project Description'!$B$10+$A8,""),""),"")</f>
        <v>146</v>
      </c>
      <c r="Q34" s="24" t="n">
        <f aca="false">IF(AND($A34&lt;&gt;"",Q$2&lt;&gt;""),IF($A34&lt;='Project Description'!$B$10,IF(((Q$2-1)*'Project Description'!$B$10+$A8)&lt;='Project Description'!$B$14,(Q$2-1)*'Project Description'!$B$10+$A8,""),""),"")</f>
        <v>156</v>
      </c>
      <c r="R34" s="22" t="n">
        <f aca="false">IF(AND($A34&lt;&gt;"",R$2&lt;&gt;""),IF($A34&lt;='Project Description'!$B$10,IF(((R$2-1)*'Project Description'!$B$10+$A8)&lt;='Project Description'!$B$14,(R$2-1)*'Project Description'!$B$10+$A8,""),""),"")</f>
        <v>166</v>
      </c>
      <c r="S34" s="23" t="n">
        <f aca="false">IF(AND($A34&lt;&gt;"",S$2&lt;&gt;""),IF($A34&lt;='Project Description'!$B$10,IF(((S$2-1)*'Project Description'!$B$10+$A8)&lt;='Project Description'!$B$14,(S$2-1)*'Project Description'!$B$10+$A8,""),""),"")</f>
        <v>176</v>
      </c>
      <c r="T34" s="23" t="n">
        <f aca="false">IF(AND($A34&lt;&gt;"",T$2&lt;&gt;""),IF($A34&lt;='Project Description'!$B$10,IF(((T$2-1)*'Project Description'!$B$10+$A8)&lt;='Project Description'!$B$14,(T$2-1)*'Project Description'!$B$10+$A8,""),""),"")</f>
        <v>186</v>
      </c>
      <c r="U34" s="24" t="n">
        <f aca="false">IF(AND($A34&lt;&gt;"",U$2&lt;&gt;""),IF($A34&lt;='Project Description'!$B$10,IF(((U$2-1)*'Project Description'!$B$10+$A8)&lt;='Project Description'!$B$14,(U$2-1)*'Project Description'!$B$10+$A8,""),""),"")</f>
        <v>196</v>
      </c>
      <c r="V34" s="22" t="n">
        <f aca="false">IF(AND($A34&lt;&gt;"",V$2&lt;&gt;""),IF($A34&lt;='Project Description'!$B$10,IF(((V$2-1)*'Project Description'!$B$10+$A8)&lt;='Project Description'!$B$14,(V$2-1)*'Project Description'!$B$10+$A8,""),""),"")</f>
        <v>206</v>
      </c>
      <c r="W34" s="23" t="n">
        <f aca="false">IF(AND($A34&lt;&gt;"",W$2&lt;&gt;""),IF($A34&lt;='Project Description'!$B$10,IF(((W$2-1)*'Project Description'!$B$10+$A8)&lt;='Project Description'!$B$14,(W$2-1)*'Project Description'!$B$10+$A8,""),""),"")</f>
        <v>216</v>
      </c>
      <c r="X34" s="23" t="n">
        <f aca="false">IF(AND($A34&lt;&gt;"",X$2&lt;&gt;""),IF($A34&lt;='Project Description'!$B$10,IF(((X$2-1)*'Project Description'!$B$10+$A8)&lt;='Project Description'!$B$14,(X$2-1)*'Project Description'!$B$10+$A8,""),""),"")</f>
        <v>226</v>
      </c>
      <c r="Y34" s="24" t="n">
        <f aca="false">IF(AND($A34&lt;&gt;"",Y$2&lt;&gt;""),IF($A34&lt;='Project Description'!$B$10,IF(((Y$2-1)*'Project Description'!$B$10+$A8)&lt;='Project Description'!$B$14,(Y$2-1)*'Project Description'!$B$10+$A8,""),""),"")</f>
        <v>236</v>
      </c>
      <c r="Z34" s="22" t="n">
        <f aca="false">IF(AND($A34&lt;&gt;"",Z$2&lt;&gt;""),IF($A34&lt;='Project Description'!$B$10,IF(((Z$2-1)*'Project Description'!$B$10+$A8)&lt;='Project Description'!$B$14,(Z$2-1)*'Project Description'!$B$10+$A8,""),""),"")</f>
        <v>246</v>
      </c>
      <c r="AA34" s="23" t="n">
        <f aca="false">IF(AND($A34&lt;&gt;"",AA$2&lt;&gt;""),IF($A34&lt;='Project Description'!$B$10,IF(((AA$2-1)*'Project Description'!$B$10+$A8)&lt;='Project Description'!$B$14,(AA$2-1)*'Project Description'!$B$10+$A8,""),""),"")</f>
        <v>256</v>
      </c>
      <c r="AB34" s="23" t="n">
        <f aca="false">IF(AND($A34&lt;&gt;"",AB$2&lt;&gt;""),IF($A34&lt;='Project Description'!$B$10,IF(((AB$2-1)*'Project Description'!$B$10+$A8)&lt;='Project Description'!$B$14,(AB$2-1)*'Project Description'!$B$10+$A8,""),""),"")</f>
        <v>266</v>
      </c>
      <c r="AC34" s="24" t="n">
        <f aca="false">IF(AND($A34&lt;&gt;"",AC$2&lt;&gt;""),IF($A34&lt;='Project Description'!$B$10,IF(((AC$2-1)*'Project Description'!$B$10+$A8)&lt;='Project Description'!$B$14,(AC$2-1)*'Project Description'!$B$10+$A8,""),""),"")</f>
        <v>276</v>
      </c>
      <c r="AD34" s="22" t="n">
        <f aca="false">IF(AND($A34&lt;&gt;"",AD$2&lt;&gt;""),IF($A34&lt;='Project Description'!$B$10,IF(((AD$2-1)*'Project Description'!$B$10+$A8)&lt;='Project Description'!$B$14,(AD$2-1)*'Project Description'!$B$10+$A8,""),""),"")</f>
        <v>286</v>
      </c>
      <c r="AE34" s="23" t="n">
        <f aca="false">IF(AND($A34&lt;&gt;"",AE$2&lt;&gt;""),IF($A34&lt;='Project Description'!$B$10,IF(((AE$2-1)*'Project Description'!$B$10+$A8)&lt;='Project Description'!$B$14,(AE$2-1)*'Project Description'!$B$10+$A8,""),""),"")</f>
        <v>296</v>
      </c>
      <c r="AF34" s="23" t="n">
        <f aca="false">IF(AND($A34&lt;&gt;"",AF$2&lt;&gt;""),IF($A34&lt;='Project Description'!$B$10,IF(((AF$2-1)*'Project Description'!$B$10+$A8)&lt;='Project Description'!$B$14,(AF$2-1)*'Project Description'!$B$10+$A8,""),""),"")</f>
        <v>306</v>
      </c>
      <c r="AG34" s="24" t="n">
        <f aca="false">IF(AND($A34&lt;&gt;"",AG$2&lt;&gt;""),IF($A34&lt;='Project Description'!$B$10,IF(((AG$2-1)*'Project Description'!$B$10+$A8)&lt;='Project Description'!$B$14,(AG$2-1)*'Project Description'!$B$10+$A8,""),""),"")</f>
        <v>316</v>
      </c>
      <c r="AH34" s="22" t="n">
        <f aca="false">IF(AND($A34&lt;&gt;"",AH$2&lt;&gt;""),IF($A34&lt;='Project Description'!$B$10,IF(((AH$2-1)*'Project Description'!$B$10+$A8)&lt;='Project Description'!$B$14,(AH$2-1)*'Project Description'!$B$10+$A8,""),""),"")</f>
        <v>326</v>
      </c>
      <c r="AI34" s="23" t="n">
        <f aca="false">IF(AND($A34&lt;&gt;"",AI$2&lt;&gt;""),IF($A34&lt;='Project Description'!$B$10,IF(((AI$2-1)*'Project Description'!$B$10+$A8)&lt;='Project Description'!$B$14,(AI$2-1)*'Project Description'!$B$10+$A8,""),""),"")</f>
        <v>336</v>
      </c>
      <c r="AJ34" s="23" t="n">
        <f aca="false">IF(AND($A34&lt;&gt;"",AJ$2&lt;&gt;""),IF($A34&lt;='Project Description'!$B$10,IF(((AJ$2-1)*'Project Description'!$B$10+$A8)&lt;='Project Description'!$B$14,(AJ$2-1)*'Project Description'!$B$10+$A8,""),""),"")</f>
        <v>346</v>
      </c>
      <c r="AK34" s="24" t="n">
        <f aca="false">IF(AND($A34&lt;&gt;"",AK$2&lt;&gt;""),IF($A34&lt;='Project Description'!$B$10,IF(((AK$2-1)*'Project Description'!$B$10+$A8)&lt;='Project Description'!$B$14,(AK$2-1)*'Project Description'!$B$10+$A8,""),""),"")</f>
        <v>356</v>
      </c>
      <c r="AL34" s="22" t="n">
        <f aca="false">IF(AND($A34&lt;&gt;"",AL$2&lt;&gt;""),IF($A34&lt;='Project Description'!$B$10,IF(((AL$2-1)*'Project Description'!$B$10+$A8)&lt;='Project Description'!$B$14,(AL$2-1)*'Project Description'!$B$10+$A8,""),""),"")</f>
        <v>366</v>
      </c>
      <c r="AM34" s="23" t="n">
        <f aca="false">IF(AND($A34&lt;&gt;"",AM$2&lt;&gt;""),IF($A34&lt;='Project Description'!$B$10,IF(((AM$2-1)*'Project Description'!$B$10+$A8)&lt;='Project Description'!$B$14,(AM$2-1)*'Project Description'!$B$10+$A8,""),""),"")</f>
        <v>376</v>
      </c>
      <c r="AN34" s="23" t="n">
        <f aca="false">IF(AND($A34&lt;&gt;"",AN$2&lt;&gt;""),IF($A34&lt;='Project Description'!$B$10,IF(((AN$2-1)*'Project Description'!$B$10+$A8)&lt;='Project Description'!$B$14,(AN$2-1)*'Project Description'!$B$10+$A8,""),""),"")</f>
        <v>386</v>
      </c>
      <c r="AO34" s="24" t="n">
        <f aca="false">IF(AND($A34&lt;&gt;"",AO$2&lt;&gt;""),IF($A34&lt;='Project Description'!$B$10,IF(((AO$2-1)*'Project Description'!$B$10+$A8)&lt;='Project Description'!$B$14,(AO$2-1)*'Project Description'!$B$10+$A8,""),""),"")</f>
        <v>396</v>
      </c>
      <c r="AP34" s="22" t="n">
        <f aca="false">IF(AND($A34&lt;&gt;"",AP$2&lt;&gt;""),IF($A34&lt;='Project Description'!$B$10,IF(((AP$2-1)*'Project Description'!$B$10+$A8)&lt;='Project Description'!$B$14,(AP$2-1)*'Project Description'!$B$10+$A8,""),""),"")</f>
        <v>406</v>
      </c>
      <c r="AQ34" s="23" t="n">
        <f aca="false">IF(AND($A34&lt;&gt;"",AQ$2&lt;&gt;""),IF($A34&lt;='Project Description'!$B$10,IF(((AQ$2-1)*'Project Description'!$B$10+$A8)&lt;='Project Description'!$B$14,(AQ$2-1)*'Project Description'!$B$10+$A8,""),""),"")</f>
        <v>416</v>
      </c>
      <c r="AR34" s="23" t="n">
        <f aca="false">IF(AND($A34&lt;&gt;"",AR$2&lt;&gt;""),IF($A34&lt;='Project Description'!$B$10,IF(((AR$2-1)*'Project Description'!$B$10+$A8)&lt;='Project Description'!$B$14,(AR$2-1)*'Project Description'!$B$10+$A8,""),""),"")</f>
        <v>426</v>
      </c>
      <c r="AS34" s="24" t="n">
        <f aca="false">IF(AND($A34&lt;&gt;"",AS$2&lt;&gt;""),IF($A34&lt;='Project Description'!$B$10,IF(((AS$2-1)*'Project Description'!$B$10+$A8)&lt;='Project Description'!$B$14,(AS$2-1)*'Project Description'!$B$10+$A8,""),""),"")</f>
        <v>436</v>
      </c>
      <c r="AT34" s="22" t="n">
        <f aca="false">IF(AND($A34&lt;&gt;"",AT$2&lt;&gt;""),IF($A34&lt;='Project Description'!$B$10,IF(((AT$2-1)*'Project Description'!$B$10+$A8)&lt;='Project Description'!$B$14,(AT$2-1)*'Project Description'!$B$10+$A8,""),""),"")</f>
        <v>446</v>
      </c>
      <c r="AU34" s="23" t="n">
        <f aca="false">IF(AND($A34&lt;&gt;"",AU$2&lt;&gt;""),IF($A34&lt;='Project Description'!$B$10,IF(((AU$2-1)*'Project Description'!$B$10+$A8)&lt;='Project Description'!$B$14,(AU$2-1)*'Project Description'!$B$10+$A8,""),""),"")</f>
        <v>456</v>
      </c>
      <c r="AV34" s="23" t="n">
        <f aca="false">IF(AND($A34&lt;&gt;"",AV$2&lt;&gt;""),IF($A34&lt;='Project Description'!$B$10,IF(((AV$2-1)*'Project Description'!$B$10+$A8)&lt;='Project Description'!$B$14,(AV$2-1)*'Project Description'!$B$10+$A8,""),""),"")</f>
        <v>466</v>
      </c>
      <c r="AW34" s="24" t="n">
        <f aca="false">IF(AND($A34&lt;&gt;"",AW$2&lt;&gt;""),IF($A34&lt;='Project Description'!$B$10,IF(((AW$2-1)*'Project Description'!$B$10+$A8)&lt;='Project Description'!$B$14,(AW$2-1)*'Project Description'!$B$10+$A8,""),""),"")</f>
        <v>476</v>
      </c>
      <c r="AX34" s="22" t="n">
        <f aca="false">IF(AND($A34&lt;&gt;"",AX$2&lt;&gt;""),IF($A34&lt;='Project Description'!$B$10,IF(((AX$2-1)*'Project Description'!$B$10+$A8)&lt;='Project Description'!$B$14,(AX$2-1)*'Project Description'!$B$10+$A8,""),""),"")</f>
        <v>486</v>
      </c>
      <c r="AY34" s="23" t="n">
        <f aca="false">IF(AND($A34&lt;&gt;"",AY$2&lt;&gt;""),IF($A34&lt;='Project Description'!$B$10,IF(((AY$2-1)*'Project Description'!$B$10+$A8)&lt;='Project Description'!$B$14,(AY$2-1)*'Project Description'!$B$10+$A8,""),""),"")</f>
        <v>496</v>
      </c>
      <c r="AZ34" s="23" t="n">
        <f aca="false">IF(AND($A34&lt;&gt;"",AZ$2&lt;&gt;""),IF($A34&lt;='Project Description'!$B$10,IF(((AZ$2-1)*'Project Description'!$B$10+$A8)&lt;='Project Description'!$B$14,(AZ$2-1)*'Project Description'!$B$10+$A8,""),""),"")</f>
        <v>506</v>
      </c>
      <c r="BA34" s="24" t="n">
        <f aca="false">IF(AND($A34&lt;&gt;"",BA$2&lt;&gt;""),IF($A34&lt;='Project Description'!$B$10,IF(((BA$2-1)*'Project Description'!$B$10+$A8)&lt;='Project Description'!$B$14,(BA$2-1)*'Project Description'!$B$10+$A8,""),""),"")</f>
        <v>516</v>
      </c>
      <c r="BB34" s="22" t="n">
        <f aca="false">IF(AND($A34&lt;&gt;"",BB$2&lt;&gt;""),IF($A34&lt;='Project Description'!$B$10,IF(((BB$2-1)*'Project Description'!$B$10+$A8)&lt;='Project Description'!$B$14,(BB$2-1)*'Project Description'!$B$10+$A8,""),""),"")</f>
        <v>526</v>
      </c>
      <c r="BC34" s="23" t="n">
        <f aca="false">IF(AND($A34&lt;&gt;"",BC$2&lt;&gt;""),IF($A34&lt;='Project Description'!$B$10,IF(((BC$2-1)*'Project Description'!$B$10+$A8)&lt;='Project Description'!$B$14,(BC$2-1)*'Project Description'!$B$10+$A8,""),""),"")</f>
        <v>536</v>
      </c>
      <c r="BD34" s="23" t="n">
        <f aca="false">IF(AND($A34&lt;&gt;"",BD$2&lt;&gt;""),IF($A34&lt;='Project Description'!$B$10,IF(((BD$2-1)*'Project Description'!$B$10+$A8)&lt;='Project Description'!$B$14,(BD$2-1)*'Project Description'!$B$10+$A8,""),""),"")</f>
        <v>546</v>
      </c>
      <c r="BE34" s="24" t="n">
        <f aca="false">IF(AND($A34&lt;&gt;"",BE$2&lt;&gt;""),IF($A34&lt;='Project Description'!$B$10,IF(((BE$2-1)*'Project Description'!$B$10+$A8)&lt;='Project Description'!$B$14,(BE$2-1)*'Project Description'!$B$10+$A8,""),""),"")</f>
        <v>556</v>
      </c>
      <c r="BF34" s="22" t="n">
        <f aca="false">IF(AND($A34&lt;&gt;"",BF$2&lt;&gt;""),IF($A34&lt;='Project Description'!$B$10,IF(((BF$2-1)*'Project Description'!$B$10+$A8)&lt;='Project Description'!$B$14,(BF$2-1)*'Project Description'!$B$10+$A8,""),""),"")</f>
        <v>566</v>
      </c>
      <c r="BG34" s="23" t="n">
        <f aca="false">IF(AND($A34&lt;&gt;"",BG$2&lt;&gt;""),IF($A34&lt;='Project Description'!$B$10,IF(((BG$2-1)*'Project Description'!$B$10+$A8)&lt;='Project Description'!$B$14,(BG$2-1)*'Project Description'!$B$10+$A8,""),""),"")</f>
        <v>576</v>
      </c>
      <c r="BH34" s="23" t="n">
        <f aca="false">IF(AND($A34&lt;&gt;"",BH$2&lt;&gt;""),IF($A34&lt;='Project Description'!$B$10,IF(((BH$2-1)*'Project Description'!$B$10+$A8)&lt;='Project Description'!$B$14,(BH$2-1)*'Project Description'!$B$10+$A8,""),""),"")</f>
        <v>586</v>
      </c>
      <c r="BI34" s="24" t="n">
        <f aca="false">IF(AND($A34&lt;&gt;"",BI$2&lt;&gt;""),IF($A34&lt;='Project Description'!$B$10,IF(((BI$2-1)*'Project Description'!$B$10+$A8)&lt;='Project Description'!$B$14,(BI$2-1)*'Project Description'!$B$10+$A8,""),""),"")</f>
        <v>596</v>
      </c>
      <c r="BJ34" s="22" t="str">
        <f aca="false">IF(AND($A34&lt;&gt;"",BJ$2&lt;&gt;""),IF($A34&lt;='Project Description'!$B$10,IF(((BJ$2-1)*'Project Description'!$B$10+$A8)&lt;='Project Description'!$B$14,(BJ$2-1)*'Project Description'!$B$10+$A8,""),""),"")</f>
        <v/>
      </c>
      <c r="BK34" s="23" t="str">
        <f aca="false">IF(AND($A34&lt;&gt;"",BK$2&lt;&gt;""),IF($A34&lt;='Project Description'!$B$10,IF(((BK$2-1)*'Project Description'!$B$10+$A8)&lt;='Project Description'!$B$14,(BK$2-1)*'Project Description'!$B$10+$A8,""),""),"")</f>
        <v/>
      </c>
      <c r="BL34" s="23" t="str">
        <f aca="false">IF(AND($A34&lt;&gt;"",BL$2&lt;&gt;""),IF($A34&lt;='Project Description'!$B$10,IF(((BL$2-1)*'Project Description'!$B$10+$A8)&lt;='Project Description'!$B$14,(BL$2-1)*'Project Description'!$B$10+$A8,""),""),"")</f>
        <v/>
      </c>
      <c r="BM34" s="24" t="str">
        <f aca="false">IF(AND($A34&lt;&gt;"",BM$2&lt;&gt;""),IF($A34&lt;='Project Description'!$B$10,IF(((BM$2-1)*'Project Description'!$B$10+$A8)&lt;='Project Description'!$B$14,(BM$2-1)*'Project Description'!$B$10+$A8,""),""),"")</f>
        <v/>
      </c>
      <c r="BN34" s="22" t="str">
        <f aca="false">IF(AND($A34&lt;&gt;"",BN$2&lt;&gt;""),IF($A34&lt;='Project Description'!$B$10,IF(((BN$2-1)*'Project Description'!$B$10+$A8)&lt;='Project Description'!$B$14,(BN$2-1)*'Project Description'!$B$10+$A8,""),""),"")</f>
        <v/>
      </c>
      <c r="BO34" s="23" t="str">
        <f aca="false">IF(AND($A34&lt;&gt;"",BO$2&lt;&gt;""),IF($A34&lt;='Project Description'!$B$10,IF(((BO$2-1)*'Project Description'!$B$10+$A8)&lt;='Project Description'!$B$14,(BO$2-1)*'Project Description'!$B$10+$A8,""),""),"")</f>
        <v/>
      </c>
      <c r="BP34" s="23" t="str">
        <f aca="false">IF(AND($A34&lt;&gt;"",BP$2&lt;&gt;""),IF($A34&lt;='Project Description'!$B$10,IF(((BP$2-1)*'Project Description'!$B$10+$A8)&lt;='Project Description'!$B$14,(BP$2-1)*'Project Description'!$B$10+$A8,""),""),"")</f>
        <v/>
      </c>
      <c r="BQ34" s="24" t="str">
        <f aca="false">IF(AND($A34&lt;&gt;"",BQ$2&lt;&gt;""),IF($A34&lt;='Project Description'!$B$10,IF(((BQ$2-1)*'Project Description'!$B$10+$A8)&lt;='Project Description'!$B$14,(BQ$2-1)*'Project Description'!$B$10+$A8,""),""),"")</f>
        <v/>
      </c>
      <c r="BR34" s="22" t="str">
        <f aca="false">IF(AND($A34&lt;&gt;"",BR$2&lt;&gt;""),IF($A34&lt;='Project Description'!$B$10,IF(((BR$2-1)*'Project Description'!$B$10+$A8)&lt;='Project Description'!$B$14,(BR$2-1)*'Project Description'!$B$10+$A8,""),""),"")</f>
        <v/>
      </c>
      <c r="BS34" s="23" t="str">
        <f aca="false">IF(AND($A34&lt;&gt;"",BS$2&lt;&gt;""),IF($A34&lt;='Project Description'!$B$10,IF(((BS$2-1)*'Project Description'!$B$10+$A8)&lt;='Project Description'!$B$14,(BS$2-1)*'Project Description'!$B$10+$A8,""),""),"")</f>
        <v/>
      </c>
      <c r="BT34" s="23" t="str">
        <f aca="false">IF(AND($A34&lt;&gt;"",BT$2&lt;&gt;""),IF($A34&lt;='Project Description'!$B$10,IF(((BT$2-1)*'Project Description'!$B$10+$A8)&lt;='Project Description'!$B$14,(BT$2-1)*'Project Description'!$B$10+$A8,""),""),"")</f>
        <v/>
      </c>
      <c r="BU34" s="24" t="str">
        <f aca="false">IF(AND($A34&lt;&gt;"",BU$2&lt;&gt;""),IF($A34&lt;='Project Description'!$B$10,IF(((BU$2-1)*'Project Description'!$B$10+$A8)&lt;='Project Description'!$B$14,(BU$2-1)*'Project Description'!$B$10+$A8,""),""),"")</f>
        <v/>
      </c>
      <c r="BV34" s="22" t="str">
        <f aca="false">IF(AND($A34&lt;&gt;"",BV$2&lt;&gt;""),IF($A34&lt;='Project Description'!$B$10,IF(((BV$2-1)*'Project Description'!$B$10+$A8)&lt;='Project Description'!$B$14,(BV$2-1)*'Project Description'!$B$10+$A8,""),""),"")</f>
        <v/>
      </c>
      <c r="BW34" s="23" t="str">
        <f aca="false">IF(AND($A34&lt;&gt;"",BW$2&lt;&gt;""),IF($A34&lt;='Project Description'!$B$10,IF(((BW$2-1)*'Project Description'!$B$10+$A8)&lt;='Project Description'!$B$14,(BW$2-1)*'Project Description'!$B$10+$A8,""),""),"")</f>
        <v/>
      </c>
      <c r="BX34" s="23" t="str">
        <f aca="false">IF(AND($A34&lt;&gt;"",BX$2&lt;&gt;""),IF($A34&lt;='Project Description'!$B$10,IF(((BX$2-1)*'Project Description'!$B$10+$A8)&lt;='Project Description'!$B$14,(BX$2-1)*'Project Description'!$B$10+$A8,""),""),"")</f>
        <v/>
      </c>
      <c r="BY34" s="24" t="str">
        <f aca="false">IF(AND($A34&lt;&gt;"",BY$2&lt;&gt;""),IF($A34&lt;='Project Description'!$B$10,IF(((BY$2-1)*'Project Description'!$B$10+$A8)&lt;='Project Description'!$B$14,(BY$2-1)*'Project Description'!$B$10+$A8,""),""),"")</f>
        <v/>
      </c>
      <c r="BZ34" s="22" t="str">
        <f aca="false">IF(AND($A34&lt;&gt;"",BZ$2&lt;&gt;""),IF($A34&lt;='Project Description'!$B$10,IF(((BZ$2-1)*'Project Description'!$B$10+$A8)&lt;='Project Description'!$B$14,(BZ$2-1)*'Project Description'!$B$10+$A8,""),""),"")</f>
        <v/>
      </c>
      <c r="CA34" s="23" t="str">
        <f aca="false">IF(AND($A34&lt;&gt;"",CA$2&lt;&gt;""),IF($A34&lt;='Project Description'!$B$10,IF(((CA$2-1)*'Project Description'!$B$10+$A8)&lt;='Project Description'!$B$14,(CA$2-1)*'Project Description'!$B$10+$A8,""),""),"")</f>
        <v/>
      </c>
      <c r="CB34" s="23" t="str">
        <f aca="false">IF(AND($A34&lt;&gt;"",CB$2&lt;&gt;""),IF($A34&lt;='Project Description'!$B$10,IF(((CB$2-1)*'Project Description'!$B$10+$A8)&lt;='Project Description'!$B$14,(CB$2-1)*'Project Description'!$B$10+$A8,""),""),"")</f>
        <v/>
      </c>
      <c r="CC34" s="24" t="str">
        <f aca="false">IF(AND($A34&lt;&gt;"",CC$2&lt;&gt;""),IF($A34&lt;='Project Description'!$B$10,IF(((CC$2-1)*'Project Description'!$B$10+$A8)&lt;='Project Description'!$B$14,(CC$2-1)*'Project Description'!$B$10+$A8,""),""),"")</f>
        <v/>
      </c>
      <c r="CD34" s="22" t="str">
        <f aca="false">IF(AND($A34&lt;&gt;"",CD$2&lt;&gt;""),IF($A34&lt;='Project Description'!$B$10,IF(((CD$2-1)*'Project Description'!$B$10+$A8)&lt;='Project Description'!$B$14,(CD$2-1)*'Project Description'!$B$10+$A8,""),""),"")</f>
        <v/>
      </c>
      <c r="CE34" s="23" t="str">
        <f aca="false">IF(AND($A34&lt;&gt;"",CE$2&lt;&gt;""),IF($A34&lt;='Project Description'!$B$10,IF(((CE$2-1)*'Project Description'!$B$10+$A8)&lt;='Project Description'!$B$14,(CE$2-1)*'Project Description'!$B$10+$A8,""),""),"")</f>
        <v/>
      </c>
      <c r="CF34" s="23" t="str">
        <f aca="false">IF(AND($A34&lt;&gt;"",CF$2&lt;&gt;""),IF($A34&lt;='Project Description'!$B$10,IF(((CF$2-1)*'Project Description'!$B$10+$A8)&lt;='Project Description'!$B$14,(CF$2-1)*'Project Description'!$B$10+$A8,""),""),"")</f>
        <v/>
      </c>
      <c r="CG34" s="24" t="str">
        <f aca="false">IF(AND($A34&lt;&gt;"",CG$2&lt;&gt;""),IF($A34&lt;='Project Description'!$B$10,IF(((CG$2-1)*'Project Description'!$B$10+$A8)&lt;='Project Description'!$B$14,(CG$2-1)*'Project Description'!$B$10+$A8,""),""),"")</f>
        <v/>
      </c>
      <c r="CH34" s="22" t="str">
        <f aca="false">IF(AND($A34&lt;&gt;"",CH$2&lt;&gt;""),IF($A34&lt;='Project Description'!$B$10,IF(((CH$2-1)*'Project Description'!$B$10+$A8)&lt;='Project Description'!$B$14,(CH$2-1)*'Project Description'!$B$10+$A8,""),""),"")</f>
        <v/>
      </c>
      <c r="CI34" s="23" t="str">
        <f aca="false">IF(AND($A34&lt;&gt;"",CI$2&lt;&gt;""),IF($A34&lt;='Project Description'!$B$10,IF(((CI$2-1)*'Project Description'!$B$10+$A8)&lt;='Project Description'!$B$14,(CI$2-1)*'Project Description'!$B$10+$A8,""),""),"")</f>
        <v/>
      </c>
      <c r="CJ34" s="23" t="str">
        <f aca="false">IF(AND($A34&lt;&gt;"",CJ$2&lt;&gt;""),IF($A34&lt;='Project Description'!$B$10,IF(((CJ$2-1)*'Project Description'!$B$10+$A8)&lt;='Project Description'!$B$14,(CJ$2-1)*'Project Description'!$B$10+$A8,""),""),"")</f>
        <v/>
      </c>
      <c r="CK34" s="24" t="str">
        <f aca="false">IF(AND($A34&lt;&gt;"",CK$2&lt;&gt;""),IF($A34&lt;='Project Description'!$B$10,IF(((CK$2-1)*'Project Description'!$B$10+$A8)&lt;='Project Description'!$B$14,(CK$2-1)*'Project Description'!$B$10+$A8,""),""),"")</f>
        <v/>
      </c>
      <c r="CL34" s="22" t="str">
        <f aca="false">IF(AND($A34&lt;&gt;"",CL$2&lt;&gt;""),IF($A34&lt;='Project Description'!$B$10,IF(((CL$2-1)*'Project Description'!$B$10+$A8)&lt;='Project Description'!$B$14,(CL$2-1)*'Project Description'!$B$10+$A8,""),""),"")</f>
        <v/>
      </c>
      <c r="CM34" s="23" t="str">
        <f aca="false">IF(AND($A34&lt;&gt;"",CM$2&lt;&gt;""),IF($A34&lt;='Project Description'!$B$10,IF(((CM$2-1)*'Project Description'!$B$10+$A8)&lt;='Project Description'!$B$14,(CM$2-1)*'Project Description'!$B$10+$A8,""),""),"")</f>
        <v/>
      </c>
      <c r="CN34" s="23" t="str">
        <f aca="false">IF(AND($A34&lt;&gt;"",CN$2&lt;&gt;""),IF($A34&lt;='Project Description'!$B$10,IF(((CN$2-1)*'Project Description'!$B$10+$A8)&lt;='Project Description'!$B$14,(CN$2-1)*'Project Description'!$B$10+$A8,""),""),"")</f>
        <v/>
      </c>
      <c r="CO34" s="24" t="str">
        <f aca="false">IF(AND($A34&lt;&gt;"",CO$2&lt;&gt;""),IF($A34&lt;='Project Description'!$B$10,IF(((CO$2-1)*'Project Description'!$B$10+$A8)&lt;='Project Description'!$B$14,(CO$2-1)*'Project Description'!$B$10+$A8,""),""),"")</f>
        <v/>
      </c>
      <c r="CP34" s="22" t="str">
        <f aca="false">IF(AND($A34&lt;&gt;"",CP$2&lt;&gt;""),IF($A34&lt;='Project Description'!$B$10,IF(((CP$2-1)*'Project Description'!$B$10+$A8)&lt;='Project Description'!$B$14,(CP$2-1)*'Project Description'!$B$10+$A8,""),""),"")</f>
        <v/>
      </c>
      <c r="CQ34" s="23" t="str">
        <f aca="false">IF(AND($A34&lt;&gt;"",CQ$2&lt;&gt;""),IF($A34&lt;='Project Description'!$B$10,IF(((CQ$2-1)*'Project Description'!$B$10+$A8)&lt;='Project Description'!$B$14,(CQ$2-1)*'Project Description'!$B$10+$A8,""),""),"")</f>
        <v/>
      </c>
      <c r="CR34" s="23" t="str">
        <f aca="false">IF(AND($A34&lt;&gt;"",CR$2&lt;&gt;""),IF($A34&lt;='Project Description'!$B$10,IF(((CR$2-1)*'Project Description'!$B$10+$A8)&lt;='Project Description'!$B$14,(CR$2-1)*'Project Description'!$B$10+$A8,""),""),"")</f>
        <v/>
      </c>
      <c r="CS34" s="24" t="str">
        <f aca="false">IF(AND($A34&lt;&gt;"",CS$2&lt;&gt;""),IF($A34&lt;='Project Description'!$B$10,IF(((CS$2-1)*'Project Description'!$B$10+$A8)&lt;='Project Description'!$B$14,(CS$2-1)*'Project Description'!$B$10+$A8,""),""),"")</f>
        <v/>
      </c>
      <c r="CT34" s="22" t="str">
        <f aca="false">IF(AND($A34&lt;&gt;"",CT$2&lt;&gt;""),IF($A34&lt;='Project Description'!$B$10,IF(((CT$2-1)*'Project Description'!$B$10+$A8)&lt;='Project Description'!$B$14,(CT$2-1)*'Project Description'!$B$10+$A8,""),""),"")</f>
        <v/>
      </c>
      <c r="CU34" s="23" t="str">
        <f aca="false">IF(AND($A34&lt;&gt;"",CU$2&lt;&gt;""),IF($A34&lt;='Project Description'!$B$10,IF(((CU$2-1)*'Project Description'!$B$10+$A8)&lt;='Project Description'!$B$14,(CU$2-1)*'Project Description'!$B$10+$A8,""),""),"")</f>
        <v/>
      </c>
      <c r="CV34" s="23" t="str">
        <f aca="false">IF(AND($A34&lt;&gt;"",CV$2&lt;&gt;""),IF($A34&lt;='Project Description'!$B$10,IF(((CV$2-1)*'Project Description'!$B$10+$A8)&lt;='Project Description'!$B$14,(CV$2-1)*'Project Description'!$B$10+$A8,""),""),"")</f>
        <v/>
      </c>
      <c r="CW34" s="24" t="str">
        <f aca="false">IF(AND($A34&lt;&gt;"",CW$2&lt;&gt;""),IF($A34&lt;='Project Description'!$B$10,IF(((CW$2-1)*'Project Description'!$B$10+$A8)&lt;='Project Description'!$B$14,(CW$2-1)*'Project Description'!$B$10+$A8,""),""),"")</f>
        <v/>
      </c>
      <c r="CX34" s="22" t="str">
        <f aca="false">IF(AND($A34&lt;&gt;"",CX$2&lt;&gt;""),IF($A34&lt;='Project Description'!$B$10,IF(((CX$2-1)*'Project Description'!$B$10+$A8)&lt;='Project Description'!$B$14,(CX$2-1)*'Project Description'!$B$10+$A8,""),""),"")</f>
        <v/>
      </c>
      <c r="CY34" s="23" t="str">
        <f aca="false">IF(AND($A34&lt;&gt;"",CY$2&lt;&gt;""),IF($A34&lt;='Project Description'!$B$10,IF(((CY$2-1)*'Project Description'!$B$10+$A8)&lt;='Project Description'!$B$14,(CY$2-1)*'Project Description'!$B$10+$A8,""),""),"")</f>
        <v/>
      </c>
      <c r="CZ34" s="23" t="str">
        <f aca="false">IF(AND($A34&lt;&gt;"",CZ$2&lt;&gt;""),IF($A34&lt;='Project Description'!$B$10,IF(((CZ$2-1)*'Project Description'!$B$10+$A8)&lt;='Project Description'!$B$14,(CZ$2-1)*'Project Description'!$B$10+$A8,""),""),"")</f>
        <v/>
      </c>
      <c r="DA34" s="24" t="str">
        <f aca="false">IF(AND($A34&lt;&gt;"",DA$2&lt;&gt;""),IF($A34&lt;='Project Description'!$B$10,IF(((DA$2-1)*'Project Description'!$B$10+$A8)&lt;='Project Description'!$B$14,(DA$2-1)*'Project Description'!$B$10+$A8,""),""),"")</f>
        <v/>
      </c>
      <c r="DB34" s="22" t="str">
        <f aca="false">IF(AND($A34&lt;&gt;"",DB$2&lt;&gt;""),IF($A34&lt;='Project Description'!$B$10,IF(((DB$2-1)*'Project Description'!$B$10+$A8)&lt;='Project Description'!$B$14,(DB$2-1)*'Project Description'!$B$10+$A8,""),""),"")</f>
        <v/>
      </c>
      <c r="DC34" s="23" t="str">
        <f aca="false">IF(AND($A34&lt;&gt;"",DC$2&lt;&gt;""),IF($A34&lt;='Project Description'!$B$10,IF(((DC$2-1)*'Project Description'!$B$10+$A8)&lt;='Project Description'!$B$14,(DC$2-1)*'Project Description'!$B$10+$A8,""),""),"")</f>
        <v/>
      </c>
      <c r="DD34" s="23" t="str">
        <f aca="false">IF(AND($A34&lt;&gt;"",DD$2&lt;&gt;""),IF($A34&lt;='Project Description'!$B$10,IF(((DD$2-1)*'Project Description'!$B$10+$A8)&lt;='Project Description'!$B$14,(DD$2-1)*'Project Description'!$B$10+$A8,""),""),"")</f>
        <v/>
      </c>
      <c r="DE34" s="24" t="str">
        <f aca="false">IF(AND($A34&lt;&gt;"",DE$2&lt;&gt;""),IF($A34&lt;='Project Description'!$B$10,IF(((DE$2-1)*'Project Description'!$B$10+$A8)&lt;='Project Description'!$B$14,(DE$2-1)*'Project Description'!$B$10+$A8,""),""),"")</f>
        <v/>
      </c>
      <c r="DF34" s="22" t="str">
        <f aca="false">IF(AND($A34&lt;&gt;"",DF$2&lt;&gt;""),IF($A34&lt;='Project Description'!$B$10,IF(((DF$2-1)*'Project Description'!$B$10+$A8)&lt;='Project Description'!$B$14,(DF$2-1)*'Project Description'!$B$10+$A8,""),""),"")</f>
        <v/>
      </c>
      <c r="DG34" s="23" t="str">
        <f aca="false">IF(AND($A34&lt;&gt;"",DG$2&lt;&gt;""),IF($A34&lt;='Project Description'!$B$10,IF(((DG$2-1)*'Project Description'!$B$10+$A8)&lt;='Project Description'!$B$14,(DG$2-1)*'Project Description'!$B$10+$A8,""),""),"")</f>
        <v/>
      </c>
      <c r="DH34" s="23" t="str">
        <f aca="false">IF(AND($A34&lt;&gt;"",DH$2&lt;&gt;""),IF($A34&lt;='Project Description'!$B$10,IF(((DH$2-1)*'Project Description'!$B$10+$A8)&lt;='Project Description'!$B$14,(DH$2-1)*'Project Description'!$B$10+$A8,""),""),"")</f>
        <v/>
      </c>
      <c r="DI34" s="24" t="str">
        <f aca="false">IF(AND($A34&lt;&gt;"",DI$2&lt;&gt;""),IF($A34&lt;='Project Description'!$B$10,IF(((DI$2-1)*'Project Description'!$B$10+$A8)&lt;='Project Description'!$B$14,(DI$2-1)*'Project Description'!$B$10+$A8,""),""),"")</f>
        <v/>
      </c>
      <c r="DJ34" s="22" t="str">
        <f aca="false">IF(AND($A34&lt;&gt;"",DJ$2&lt;&gt;""),IF($A34&lt;='Project Description'!$B$10,IF(((DJ$2-1)*'Project Description'!$B$10+$A8)&lt;='Project Description'!$B$14,(DJ$2-1)*'Project Description'!$B$10+$A8,""),""),"")</f>
        <v/>
      </c>
      <c r="DK34" s="23" t="str">
        <f aca="false">IF(AND($A34&lt;&gt;"",DK$2&lt;&gt;""),IF($A34&lt;='Project Description'!$B$10,IF(((DK$2-1)*'Project Description'!$B$10+$A8)&lt;='Project Description'!$B$14,(DK$2-1)*'Project Description'!$B$10+$A8,""),""),"")</f>
        <v/>
      </c>
      <c r="DL34" s="23" t="str">
        <f aca="false">IF(AND($A34&lt;&gt;"",DL$2&lt;&gt;""),IF($A34&lt;='Project Description'!$B$10,IF(((DL$2-1)*'Project Description'!$B$10+$A8)&lt;='Project Description'!$B$14,(DL$2-1)*'Project Description'!$B$10+$A8,""),""),"")</f>
        <v/>
      </c>
      <c r="DM34" s="24" t="str">
        <f aca="false">IF(AND($A34&lt;&gt;"",DM$2&lt;&gt;""),IF($A34&lt;='Project Description'!$B$10,IF(((DM$2-1)*'Project Description'!$B$10+$A8)&lt;='Project Description'!$B$14,(DM$2-1)*'Project Description'!$B$10+$A8,""),""),"")</f>
        <v/>
      </c>
      <c r="DN34" s="22" t="str">
        <f aca="false">IF(AND($A34&lt;&gt;"",DN$2&lt;&gt;""),IF($A34&lt;='Project Description'!$B$10,IF(((DN$2-1)*'Project Description'!$B$10+$A8)&lt;='Project Description'!$B$14,(DN$2-1)*'Project Description'!$B$10+$A8,""),""),"")</f>
        <v/>
      </c>
      <c r="DO34" s="23" t="str">
        <f aca="false">IF(AND($A34&lt;&gt;"",DO$2&lt;&gt;""),IF($A34&lt;='Project Description'!$B$10,IF(((DO$2-1)*'Project Description'!$B$10+$A8)&lt;='Project Description'!$B$14,(DO$2-1)*'Project Description'!$B$10+$A8,""),""),"")</f>
        <v/>
      </c>
      <c r="DP34" s="23" t="str">
        <f aca="false">IF(AND($A34&lt;&gt;"",DP$2&lt;&gt;""),IF($A34&lt;='Project Description'!$B$10,IF(((DP$2-1)*'Project Description'!$B$10+$A8)&lt;='Project Description'!$B$14,(DP$2-1)*'Project Description'!$B$10+$A8,""),""),"")</f>
        <v/>
      </c>
      <c r="DQ34" s="24" t="str">
        <f aca="false">IF(AND($A34&lt;&gt;"",DQ$2&lt;&gt;""),IF($A34&lt;='Project Description'!$B$10,IF(((DQ$2-1)*'Project Description'!$B$10+$A8)&lt;='Project Description'!$B$14,(DQ$2-1)*'Project Description'!$B$10+$A8,""),""),"")</f>
        <v/>
      </c>
    </row>
    <row collapsed="false" customFormat="false" customHeight="true" hidden="false" ht="15" outlineLevel="0" r="35">
      <c r="A35" s="21" t="n">
        <v>7</v>
      </c>
      <c r="B35" s="25" t="n">
        <f aca="false">IF(AND($A35&lt;&gt;"",B$2&lt;&gt;""),IF($A35&lt;='Project Description'!$B$10,IF(((B$2-1)*'Project Description'!$B$10+$A9)&lt;='Project Description'!$B$14,(B$2-1)*'Project Description'!$B$10+$A9,""),""),"")</f>
        <v>7</v>
      </c>
      <c r="C35" s="26" t="n">
        <f aca="false">IF(AND($A35&lt;&gt;"",C$2&lt;&gt;""),IF($A35&lt;='Project Description'!$B$10,IF(((C$2-1)*'Project Description'!$B$10+$A9)&lt;='Project Description'!$B$14,(C$2-1)*'Project Description'!$B$10+$A9,""),""),"")</f>
        <v>17</v>
      </c>
      <c r="D35" s="26" t="n">
        <f aca="false">IF(AND($A35&lt;&gt;"",D$2&lt;&gt;""),IF($A35&lt;='Project Description'!$B$10,IF(((D$2-1)*'Project Description'!$B$10+$A9)&lt;='Project Description'!$B$14,(D$2-1)*'Project Description'!$B$10+$A9,""),""),"")</f>
        <v>27</v>
      </c>
      <c r="E35" s="27" t="n">
        <f aca="false">IF(AND($A35&lt;&gt;"",E$2&lt;&gt;""),IF($A35&lt;='Project Description'!$B$10,IF(((E$2-1)*'Project Description'!$B$10+$A9)&lt;='Project Description'!$B$14,(E$2-1)*'Project Description'!$B$10+$A9,""),""),"")</f>
        <v>37</v>
      </c>
      <c r="F35" s="25" t="n">
        <f aca="false">IF(AND($A35&lt;&gt;"",F$2&lt;&gt;""),IF($A35&lt;='Project Description'!$B$10,IF(((F$2-1)*'Project Description'!$B$10+$A9)&lt;='Project Description'!$B$14,(F$2-1)*'Project Description'!$B$10+$A9,""),""),"")</f>
        <v>47</v>
      </c>
      <c r="G35" s="26" t="n">
        <f aca="false">IF(AND($A35&lt;&gt;"",G$2&lt;&gt;""),IF($A35&lt;='Project Description'!$B$10,IF(((G$2-1)*'Project Description'!$B$10+$A9)&lt;='Project Description'!$B$14,(G$2-1)*'Project Description'!$B$10+$A9,""),""),"")</f>
        <v>57</v>
      </c>
      <c r="H35" s="26" t="n">
        <f aca="false">IF(AND($A35&lt;&gt;"",H$2&lt;&gt;""),IF($A35&lt;='Project Description'!$B$10,IF(((H$2-1)*'Project Description'!$B$10+$A9)&lt;='Project Description'!$B$14,(H$2-1)*'Project Description'!$B$10+$A9,""),""),"")</f>
        <v>67</v>
      </c>
      <c r="I35" s="27" t="n">
        <f aca="false">IF(AND($A35&lt;&gt;"",I$2&lt;&gt;""),IF($A35&lt;='Project Description'!$B$10,IF(((I$2-1)*'Project Description'!$B$10+$A9)&lt;='Project Description'!$B$14,(I$2-1)*'Project Description'!$B$10+$A9,""),""),"")</f>
        <v>77</v>
      </c>
      <c r="J35" s="25" t="n">
        <f aca="false">IF(AND($A35&lt;&gt;"",J$2&lt;&gt;""),IF($A35&lt;='Project Description'!$B$10,IF(((J$2-1)*'Project Description'!$B$10+$A9)&lt;='Project Description'!$B$14,(J$2-1)*'Project Description'!$B$10+$A9,""),""),"")</f>
        <v>87</v>
      </c>
      <c r="K35" s="26" t="n">
        <f aca="false">IF(AND($A35&lt;&gt;"",K$2&lt;&gt;""),IF($A35&lt;='Project Description'!$B$10,IF(((K$2-1)*'Project Description'!$B$10+$A9)&lt;='Project Description'!$B$14,(K$2-1)*'Project Description'!$B$10+$A9,""),""),"")</f>
        <v>97</v>
      </c>
      <c r="L35" s="26" t="n">
        <f aca="false">IF(AND($A35&lt;&gt;"",L$2&lt;&gt;""),IF($A35&lt;='Project Description'!$B$10,IF(((L$2-1)*'Project Description'!$B$10+$A9)&lt;='Project Description'!$B$14,(L$2-1)*'Project Description'!$B$10+$A9,""),""),"")</f>
        <v>107</v>
      </c>
      <c r="M35" s="27" t="n">
        <f aca="false">IF(AND($A35&lt;&gt;"",M$2&lt;&gt;""),IF($A35&lt;='Project Description'!$B$10,IF(((M$2-1)*'Project Description'!$B$10+$A9)&lt;='Project Description'!$B$14,(M$2-1)*'Project Description'!$B$10+$A9,""),""),"")</f>
        <v>117</v>
      </c>
      <c r="N35" s="25" t="n">
        <f aca="false">IF(AND($A35&lt;&gt;"",N$2&lt;&gt;""),IF($A35&lt;='Project Description'!$B$10,IF(((N$2-1)*'Project Description'!$B$10+$A9)&lt;='Project Description'!$B$14,(N$2-1)*'Project Description'!$B$10+$A9,""),""),"")</f>
        <v>127</v>
      </c>
      <c r="O35" s="26" t="n">
        <f aca="false">IF(AND($A35&lt;&gt;"",O$2&lt;&gt;""),IF($A35&lt;='Project Description'!$B$10,IF(((O$2-1)*'Project Description'!$B$10+$A9)&lt;='Project Description'!$B$14,(O$2-1)*'Project Description'!$B$10+$A9,""),""),"")</f>
        <v>137</v>
      </c>
      <c r="P35" s="26" t="n">
        <f aca="false">IF(AND($A35&lt;&gt;"",P$2&lt;&gt;""),IF($A35&lt;='Project Description'!$B$10,IF(((P$2-1)*'Project Description'!$B$10+$A9)&lt;='Project Description'!$B$14,(P$2-1)*'Project Description'!$B$10+$A9,""),""),"")</f>
        <v>147</v>
      </c>
      <c r="Q35" s="27" t="n">
        <f aca="false">IF(AND($A35&lt;&gt;"",Q$2&lt;&gt;""),IF($A35&lt;='Project Description'!$B$10,IF(((Q$2-1)*'Project Description'!$B$10+$A9)&lt;='Project Description'!$B$14,(Q$2-1)*'Project Description'!$B$10+$A9,""),""),"")</f>
        <v>157</v>
      </c>
      <c r="R35" s="25" t="n">
        <f aca="false">IF(AND($A35&lt;&gt;"",R$2&lt;&gt;""),IF($A35&lt;='Project Description'!$B$10,IF(((R$2-1)*'Project Description'!$B$10+$A9)&lt;='Project Description'!$B$14,(R$2-1)*'Project Description'!$B$10+$A9,""),""),"")</f>
        <v>167</v>
      </c>
      <c r="S35" s="26" t="n">
        <f aca="false">IF(AND($A35&lt;&gt;"",S$2&lt;&gt;""),IF($A35&lt;='Project Description'!$B$10,IF(((S$2-1)*'Project Description'!$B$10+$A9)&lt;='Project Description'!$B$14,(S$2-1)*'Project Description'!$B$10+$A9,""),""),"")</f>
        <v>177</v>
      </c>
      <c r="T35" s="26" t="n">
        <f aca="false">IF(AND($A35&lt;&gt;"",T$2&lt;&gt;""),IF($A35&lt;='Project Description'!$B$10,IF(((T$2-1)*'Project Description'!$B$10+$A9)&lt;='Project Description'!$B$14,(T$2-1)*'Project Description'!$B$10+$A9,""),""),"")</f>
        <v>187</v>
      </c>
      <c r="U35" s="27" t="n">
        <f aca="false">IF(AND($A35&lt;&gt;"",U$2&lt;&gt;""),IF($A35&lt;='Project Description'!$B$10,IF(((U$2-1)*'Project Description'!$B$10+$A9)&lt;='Project Description'!$B$14,(U$2-1)*'Project Description'!$B$10+$A9,""),""),"")</f>
        <v>197</v>
      </c>
      <c r="V35" s="25" t="n">
        <f aca="false">IF(AND($A35&lt;&gt;"",V$2&lt;&gt;""),IF($A35&lt;='Project Description'!$B$10,IF(((V$2-1)*'Project Description'!$B$10+$A9)&lt;='Project Description'!$B$14,(V$2-1)*'Project Description'!$B$10+$A9,""),""),"")</f>
        <v>207</v>
      </c>
      <c r="W35" s="26" t="n">
        <f aca="false">IF(AND($A35&lt;&gt;"",W$2&lt;&gt;""),IF($A35&lt;='Project Description'!$B$10,IF(((W$2-1)*'Project Description'!$B$10+$A9)&lt;='Project Description'!$B$14,(W$2-1)*'Project Description'!$B$10+$A9,""),""),"")</f>
        <v>217</v>
      </c>
      <c r="X35" s="26" t="n">
        <f aca="false">IF(AND($A35&lt;&gt;"",X$2&lt;&gt;""),IF($A35&lt;='Project Description'!$B$10,IF(((X$2-1)*'Project Description'!$B$10+$A9)&lt;='Project Description'!$B$14,(X$2-1)*'Project Description'!$B$10+$A9,""),""),"")</f>
        <v>227</v>
      </c>
      <c r="Y35" s="27" t="n">
        <f aca="false">IF(AND($A35&lt;&gt;"",Y$2&lt;&gt;""),IF($A35&lt;='Project Description'!$B$10,IF(((Y$2-1)*'Project Description'!$B$10+$A9)&lt;='Project Description'!$B$14,(Y$2-1)*'Project Description'!$B$10+$A9,""),""),"")</f>
        <v>237</v>
      </c>
      <c r="Z35" s="25" t="n">
        <f aca="false">IF(AND($A35&lt;&gt;"",Z$2&lt;&gt;""),IF($A35&lt;='Project Description'!$B$10,IF(((Z$2-1)*'Project Description'!$B$10+$A9)&lt;='Project Description'!$B$14,(Z$2-1)*'Project Description'!$B$10+$A9,""),""),"")</f>
        <v>247</v>
      </c>
      <c r="AA35" s="26" t="n">
        <f aca="false">IF(AND($A35&lt;&gt;"",AA$2&lt;&gt;""),IF($A35&lt;='Project Description'!$B$10,IF(((AA$2-1)*'Project Description'!$B$10+$A9)&lt;='Project Description'!$B$14,(AA$2-1)*'Project Description'!$B$10+$A9,""),""),"")</f>
        <v>257</v>
      </c>
      <c r="AB35" s="26" t="n">
        <f aca="false">IF(AND($A35&lt;&gt;"",AB$2&lt;&gt;""),IF($A35&lt;='Project Description'!$B$10,IF(((AB$2-1)*'Project Description'!$B$10+$A9)&lt;='Project Description'!$B$14,(AB$2-1)*'Project Description'!$B$10+$A9,""),""),"")</f>
        <v>267</v>
      </c>
      <c r="AC35" s="27" t="n">
        <f aca="false">IF(AND($A35&lt;&gt;"",AC$2&lt;&gt;""),IF($A35&lt;='Project Description'!$B$10,IF(((AC$2-1)*'Project Description'!$B$10+$A9)&lt;='Project Description'!$B$14,(AC$2-1)*'Project Description'!$B$10+$A9,""),""),"")</f>
        <v>277</v>
      </c>
      <c r="AD35" s="25" t="n">
        <f aca="false">IF(AND($A35&lt;&gt;"",AD$2&lt;&gt;""),IF($A35&lt;='Project Description'!$B$10,IF(((AD$2-1)*'Project Description'!$B$10+$A9)&lt;='Project Description'!$B$14,(AD$2-1)*'Project Description'!$B$10+$A9,""),""),"")</f>
        <v>287</v>
      </c>
      <c r="AE35" s="26" t="n">
        <f aca="false">IF(AND($A35&lt;&gt;"",AE$2&lt;&gt;""),IF($A35&lt;='Project Description'!$B$10,IF(((AE$2-1)*'Project Description'!$B$10+$A9)&lt;='Project Description'!$B$14,(AE$2-1)*'Project Description'!$B$10+$A9,""),""),"")</f>
        <v>297</v>
      </c>
      <c r="AF35" s="26" t="n">
        <f aca="false">IF(AND($A35&lt;&gt;"",AF$2&lt;&gt;""),IF($A35&lt;='Project Description'!$B$10,IF(((AF$2-1)*'Project Description'!$B$10+$A9)&lt;='Project Description'!$B$14,(AF$2-1)*'Project Description'!$B$10+$A9,""),""),"")</f>
        <v>307</v>
      </c>
      <c r="AG35" s="27" t="n">
        <f aca="false">IF(AND($A35&lt;&gt;"",AG$2&lt;&gt;""),IF($A35&lt;='Project Description'!$B$10,IF(((AG$2-1)*'Project Description'!$B$10+$A9)&lt;='Project Description'!$B$14,(AG$2-1)*'Project Description'!$B$10+$A9,""),""),"")</f>
        <v>317</v>
      </c>
      <c r="AH35" s="25" t="n">
        <f aca="false">IF(AND($A35&lt;&gt;"",AH$2&lt;&gt;""),IF($A35&lt;='Project Description'!$B$10,IF(((AH$2-1)*'Project Description'!$B$10+$A9)&lt;='Project Description'!$B$14,(AH$2-1)*'Project Description'!$B$10+$A9,""),""),"")</f>
        <v>327</v>
      </c>
      <c r="AI35" s="26" t="n">
        <f aca="false">IF(AND($A35&lt;&gt;"",AI$2&lt;&gt;""),IF($A35&lt;='Project Description'!$B$10,IF(((AI$2-1)*'Project Description'!$B$10+$A9)&lt;='Project Description'!$B$14,(AI$2-1)*'Project Description'!$B$10+$A9,""),""),"")</f>
        <v>337</v>
      </c>
      <c r="AJ35" s="26" t="n">
        <f aca="false">IF(AND($A35&lt;&gt;"",AJ$2&lt;&gt;""),IF($A35&lt;='Project Description'!$B$10,IF(((AJ$2-1)*'Project Description'!$B$10+$A9)&lt;='Project Description'!$B$14,(AJ$2-1)*'Project Description'!$B$10+$A9,""),""),"")</f>
        <v>347</v>
      </c>
      <c r="AK35" s="27" t="n">
        <f aca="false">IF(AND($A35&lt;&gt;"",AK$2&lt;&gt;""),IF($A35&lt;='Project Description'!$B$10,IF(((AK$2-1)*'Project Description'!$B$10+$A9)&lt;='Project Description'!$B$14,(AK$2-1)*'Project Description'!$B$10+$A9,""),""),"")</f>
        <v>357</v>
      </c>
      <c r="AL35" s="25" t="n">
        <f aca="false">IF(AND($A35&lt;&gt;"",AL$2&lt;&gt;""),IF($A35&lt;='Project Description'!$B$10,IF(((AL$2-1)*'Project Description'!$B$10+$A9)&lt;='Project Description'!$B$14,(AL$2-1)*'Project Description'!$B$10+$A9,""),""),"")</f>
        <v>367</v>
      </c>
      <c r="AM35" s="26" t="n">
        <f aca="false">IF(AND($A35&lt;&gt;"",AM$2&lt;&gt;""),IF($A35&lt;='Project Description'!$B$10,IF(((AM$2-1)*'Project Description'!$B$10+$A9)&lt;='Project Description'!$B$14,(AM$2-1)*'Project Description'!$B$10+$A9,""),""),"")</f>
        <v>377</v>
      </c>
      <c r="AN35" s="26" t="n">
        <f aca="false">IF(AND($A35&lt;&gt;"",AN$2&lt;&gt;""),IF($A35&lt;='Project Description'!$B$10,IF(((AN$2-1)*'Project Description'!$B$10+$A9)&lt;='Project Description'!$B$14,(AN$2-1)*'Project Description'!$B$10+$A9,""),""),"")</f>
        <v>387</v>
      </c>
      <c r="AO35" s="27" t="n">
        <f aca="false">IF(AND($A35&lt;&gt;"",AO$2&lt;&gt;""),IF($A35&lt;='Project Description'!$B$10,IF(((AO$2-1)*'Project Description'!$B$10+$A9)&lt;='Project Description'!$B$14,(AO$2-1)*'Project Description'!$B$10+$A9,""),""),"")</f>
        <v>397</v>
      </c>
      <c r="AP35" s="25" t="n">
        <f aca="false">IF(AND($A35&lt;&gt;"",AP$2&lt;&gt;""),IF($A35&lt;='Project Description'!$B$10,IF(((AP$2-1)*'Project Description'!$B$10+$A9)&lt;='Project Description'!$B$14,(AP$2-1)*'Project Description'!$B$10+$A9,""),""),"")</f>
        <v>407</v>
      </c>
      <c r="AQ35" s="26" t="n">
        <f aca="false">IF(AND($A35&lt;&gt;"",AQ$2&lt;&gt;""),IF($A35&lt;='Project Description'!$B$10,IF(((AQ$2-1)*'Project Description'!$B$10+$A9)&lt;='Project Description'!$B$14,(AQ$2-1)*'Project Description'!$B$10+$A9,""),""),"")</f>
        <v>417</v>
      </c>
      <c r="AR35" s="26" t="n">
        <f aca="false">IF(AND($A35&lt;&gt;"",AR$2&lt;&gt;""),IF($A35&lt;='Project Description'!$B$10,IF(((AR$2-1)*'Project Description'!$B$10+$A9)&lt;='Project Description'!$B$14,(AR$2-1)*'Project Description'!$B$10+$A9,""),""),"")</f>
        <v>427</v>
      </c>
      <c r="AS35" s="27" t="n">
        <f aca="false">IF(AND($A35&lt;&gt;"",AS$2&lt;&gt;""),IF($A35&lt;='Project Description'!$B$10,IF(((AS$2-1)*'Project Description'!$B$10+$A9)&lt;='Project Description'!$B$14,(AS$2-1)*'Project Description'!$B$10+$A9,""),""),"")</f>
        <v>437</v>
      </c>
      <c r="AT35" s="25" t="n">
        <f aca="false">IF(AND($A35&lt;&gt;"",AT$2&lt;&gt;""),IF($A35&lt;='Project Description'!$B$10,IF(((AT$2-1)*'Project Description'!$B$10+$A9)&lt;='Project Description'!$B$14,(AT$2-1)*'Project Description'!$B$10+$A9,""),""),"")</f>
        <v>447</v>
      </c>
      <c r="AU35" s="26" t="n">
        <f aca="false">IF(AND($A35&lt;&gt;"",AU$2&lt;&gt;""),IF($A35&lt;='Project Description'!$B$10,IF(((AU$2-1)*'Project Description'!$B$10+$A9)&lt;='Project Description'!$B$14,(AU$2-1)*'Project Description'!$B$10+$A9,""),""),"")</f>
        <v>457</v>
      </c>
      <c r="AV35" s="26" t="n">
        <f aca="false">IF(AND($A35&lt;&gt;"",AV$2&lt;&gt;""),IF($A35&lt;='Project Description'!$B$10,IF(((AV$2-1)*'Project Description'!$B$10+$A9)&lt;='Project Description'!$B$14,(AV$2-1)*'Project Description'!$B$10+$A9,""),""),"")</f>
        <v>467</v>
      </c>
      <c r="AW35" s="27" t="n">
        <f aca="false">IF(AND($A35&lt;&gt;"",AW$2&lt;&gt;""),IF($A35&lt;='Project Description'!$B$10,IF(((AW$2-1)*'Project Description'!$B$10+$A9)&lt;='Project Description'!$B$14,(AW$2-1)*'Project Description'!$B$10+$A9,""),""),"")</f>
        <v>477</v>
      </c>
      <c r="AX35" s="25" t="n">
        <f aca="false">IF(AND($A35&lt;&gt;"",AX$2&lt;&gt;""),IF($A35&lt;='Project Description'!$B$10,IF(((AX$2-1)*'Project Description'!$B$10+$A9)&lt;='Project Description'!$B$14,(AX$2-1)*'Project Description'!$B$10+$A9,""),""),"")</f>
        <v>487</v>
      </c>
      <c r="AY35" s="26" t="n">
        <f aca="false">IF(AND($A35&lt;&gt;"",AY$2&lt;&gt;""),IF($A35&lt;='Project Description'!$B$10,IF(((AY$2-1)*'Project Description'!$B$10+$A9)&lt;='Project Description'!$B$14,(AY$2-1)*'Project Description'!$B$10+$A9,""),""),"")</f>
        <v>497</v>
      </c>
      <c r="AZ35" s="26" t="n">
        <f aca="false">IF(AND($A35&lt;&gt;"",AZ$2&lt;&gt;""),IF($A35&lt;='Project Description'!$B$10,IF(((AZ$2-1)*'Project Description'!$B$10+$A9)&lt;='Project Description'!$B$14,(AZ$2-1)*'Project Description'!$B$10+$A9,""),""),"")</f>
        <v>507</v>
      </c>
      <c r="BA35" s="27" t="n">
        <f aca="false">IF(AND($A35&lt;&gt;"",BA$2&lt;&gt;""),IF($A35&lt;='Project Description'!$B$10,IF(((BA$2-1)*'Project Description'!$B$10+$A9)&lt;='Project Description'!$B$14,(BA$2-1)*'Project Description'!$B$10+$A9,""),""),"")</f>
        <v>517</v>
      </c>
      <c r="BB35" s="25" t="n">
        <f aca="false">IF(AND($A35&lt;&gt;"",BB$2&lt;&gt;""),IF($A35&lt;='Project Description'!$B$10,IF(((BB$2-1)*'Project Description'!$B$10+$A9)&lt;='Project Description'!$B$14,(BB$2-1)*'Project Description'!$B$10+$A9,""),""),"")</f>
        <v>527</v>
      </c>
      <c r="BC35" s="26" t="n">
        <f aca="false">IF(AND($A35&lt;&gt;"",BC$2&lt;&gt;""),IF($A35&lt;='Project Description'!$B$10,IF(((BC$2-1)*'Project Description'!$B$10+$A9)&lt;='Project Description'!$B$14,(BC$2-1)*'Project Description'!$B$10+$A9,""),""),"")</f>
        <v>537</v>
      </c>
      <c r="BD35" s="26" t="n">
        <f aca="false">IF(AND($A35&lt;&gt;"",BD$2&lt;&gt;""),IF($A35&lt;='Project Description'!$B$10,IF(((BD$2-1)*'Project Description'!$B$10+$A9)&lt;='Project Description'!$B$14,(BD$2-1)*'Project Description'!$B$10+$A9,""),""),"")</f>
        <v>547</v>
      </c>
      <c r="BE35" s="27" t="n">
        <f aca="false">IF(AND($A35&lt;&gt;"",BE$2&lt;&gt;""),IF($A35&lt;='Project Description'!$B$10,IF(((BE$2-1)*'Project Description'!$B$10+$A9)&lt;='Project Description'!$B$14,(BE$2-1)*'Project Description'!$B$10+$A9,""),""),"")</f>
        <v>557</v>
      </c>
      <c r="BF35" s="25" t="n">
        <f aca="false">IF(AND($A35&lt;&gt;"",BF$2&lt;&gt;""),IF($A35&lt;='Project Description'!$B$10,IF(((BF$2-1)*'Project Description'!$B$10+$A9)&lt;='Project Description'!$B$14,(BF$2-1)*'Project Description'!$B$10+$A9,""),""),"")</f>
        <v>567</v>
      </c>
      <c r="BG35" s="26" t="n">
        <f aca="false">IF(AND($A35&lt;&gt;"",BG$2&lt;&gt;""),IF($A35&lt;='Project Description'!$B$10,IF(((BG$2-1)*'Project Description'!$B$10+$A9)&lt;='Project Description'!$B$14,(BG$2-1)*'Project Description'!$B$10+$A9,""),""),"")</f>
        <v>577</v>
      </c>
      <c r="BH35" s="26" t="n">
        <f aca="false">IF(AND($A35&lt;&gt;"",BH$2&lt;&gt;""),IF($A35&lt;='Project Description'!$B$10,IF(((BH$2-1)*'Project Description'!$B$10+$A9)&lt;='Project Description'!$B$14,(BH$2-1)*'Project Description'!$B$10+$A9,""),""),"")</f>
        <v>587</v>
      </c>
      <c r="BI35" s="27" t="n">
        <f aca="false">IF(AND($A35&lt;&gt;"",BI$2&lt;&gt;""),IF($A35&lt;='Project Description'!$B$10,IF(((BI$2-1)*'Project Description'!$B$10+$A9)&lt;='Project Description'!$B$14,(BI$2-1)*'Project Description'!$B$10+$A9,""),""),"")</f>
        <v>597</v>
      </c>
      <c r="BJ35" s="25" t="str">
        <f aca="false">IF(AND($A35&lt;&gt;"",BJ$2&lt;&gt;""),IF($A35&lt;='Project Description'!$B$10,IF(((BJ$2-1)*'Project Description'!$B$10+$A9)&lt;='Project Description'!$B$14,(BJ$2-1)*'Project Description'!$B$10+$A9,""),""),"")</f>
        <v/>
      </c>
      <c r="BK35" s="26" t="str">
        <f aca="false">IF(AND($A35&lt;&gt;"",BK$2&lt;&gt;""),IF($A35&lt;='Project Description'!$B$10,IF(((BK$2-1)*'Project Description'!$B$10+$A9)&lt;='Project Description'!$B$14,(BK$2-1)*'Project Description'!$B$10+$A9,""),""),"")</f>
        <v/>
      </c>
      <c r="BL35" s="26" t="str">
        <f aca="false">IF(AND($A35&lt;&gt;"",BL$2&lt;&gt;""),IF($A35&lt;='Project Description'!$B$10,IF(((BL$2-1)*'Project Description'!$B$10+$A9)&lt;='Project Description'!$B$14,(BL$2-1)*'Project Description'!$B$10+$A9,""),""),"")</f>
        <v/>
      </c>
      <c r="BM35" s="27" t="str">
        <f aca="false">IF(AND($A35&lt;&gt;"",BM$2&lt;&gt;""),IF($A35&lt;='Project Description'!$B$10,IF(((BM$2-1)*'Project Description'!$B$10+$A9)&lt;='Project Description'!$B$14,(BM$2-1)*'Project Description'!$B$10+$A9,""),""),"")</f>
        <v/>
      </c>
      <c r="BN35" s="25" t="str">
        <f aca="false">IF(AND($A35&lt;&gt;"",BN$2&lt;&gt;""),IF($A35&lt;='Project Description'!$B$10,IF(((BN$2-1)*'Project Description'!$B$10+$A9)&lt;='Project Description'!$B$14,(BN$2-1)*'Project Description'!$B$10+$A9,""),""),"")</f>
        <v/>
      </c>
      <c r="BO35" s="26" t="str">
        <f aca="false">IF(AND($A35&lt;&gt;"",BO$2&lt;&gt;""),IF($A35&lt;='Project Description'!$B$10,IF(((BO$2-1)*'Project Description'!$B$10+$A9)&lt;='Project Description'!$B$14,(BO$2-1)*'Project Description'!$B$10+$A9,""),""),"")</f>
        <v/>
      </c>
      <c r="BP35" s="26" t="str">
        <f aca="false">IF(AND($A35&lt;&gt;"",BP$2&lt;&gt;""),IF($A35&lt;='Project Description'!$B$10,IF(((BP$2-1)*'Project Description'!$B$10+$A9)&lt;='Project Description'!$B$14,(BP$2-1)*'Project Description'!$B$10+$A9,""),""),"")</f>
        <v/>
      </c>
      <c r="BQ35" s="27" t="str">
        <f aca="false">IF(AND($A35&lt;&gt;"",BQ$2&lt;&gt;""),IF($A35&lt;='Project Description'!$B$10,IF(((BQ$2-1)*'Project Description'!$B$10+$A9)&lt;='Project Description'!$B$14,(BQ$2-1)*'Project Description'!$B$10+$A9,""),""),"")</f>
        <v/>
      </c>
      <c r="BR35" s="25" t="str">
        <f aca="false">IF(AND($A35&lt;&gt;"",BR$2&lt;&gt;""),IF($A35&lt;='Project Description'!$B$10,IF(((BR$2-1)*'Project Description'!$B$10+$A9)&lt;='Project Description'!$B$14,(BR$2-1)*'Project Description'!$B$10+$A9,""),""),"")</f>
        <v/>
      </c>
      <c r="BS35" s="26" t="str">
        <f aca="false">IF(AND($A35&lt;&gt;"",BS$2&lt;&gt;""),IF($A35&lt;='Project Description'!$B$10,IF(((BS$2-1)*'Project Description'!$B$10+$A9)&lt;='Project Description'!$B$14,(BS$2-1)*'Project Description'!$B$10+$A9,""),""),"")</f>
        <v/>
      </c>
      <c r="BT35" s="26" t="str">
        <f aca="false">IF(AND($A35&lt;&gt;"",BT$2&lt;&gt;""),IF($A35&lt;='Project Description'!$B$10,IF(((BT$2-1)*'Project Description'!$B$10+$A9)&lt;='Project Description'!$B$14,(BT$2-1)*'Project Description'!$B$10+$A9,""),""),"")</f>
        <v/>
      </c>
      <c r="BU35" s="27" t="str">
        <f aca="false">IF(AND($A35&lt;&gt;"",BU$2&lt;&gt;""),IF($A35&lt;='Project Description'!$B$10,IF(((BU$2-1)*'Project Description'!$B$10+$A9)&lt;='Project Description'!$B$14,(BU$2-1)*'Project Description'!$B$10+$A9,""),""),"")</f>
        <v/>
      </c>
      <c r="BV35" s="25" t="str">
        <f aca="false">IF(AND($A35&lt;&gt;"",BV$2&lt;&gt;""),IF($A35&lt;='Project Description'!$B$10,IF(((BV$2-1)*'Project Description'!$B$10+$A9)&lt;='Project Description'!$B$14,(BV$2-1)*'Project Description'!$B$10+$A9,""),""),"")</f>
        <v/>
      </c>
      <c r="BW35" s="26" t="str">
        <f aca="false">IF(AND($A35&lt;&gt;"",BW$2&lt;&gt;""),IF($A35&lt;='Project Description'!$B$10,IF(((BW$2-1)*'Project Description'!$B$10+$A9)&lt;='Project Description'!$B$14,(BW$2-1)*'Project Description'!$B$10+$A9,""),""),"")</f>
        <v/>
      </c>
      <c r="BX35" s="26" t="str">
        <f aca="false">IF(AND($A35&lt;&gt;"",BX$2&lt;&gt;""),IF($A35&lt;='Project Description'!$B$10,IF(((BX$2-1)*'Project Description'!$B$10+$A9)&lt;='Project Description'!$B$14,(BX$2-1)*'Project Description'!$B$10+$A9,""),""),"")</f>
        <v/>
      </c>
      <c r="BY35" s="27" t="str">
        <f aca="false">IF(AND($A35&lt;&gt;"",BY$2&lt;&gt;""),IF($A35&lt;='Project Description'!$B$10,IF(((BY$2-1)*'Project Description'!$B$10+$A9)&lt;='Project Description'!$B$14,(BY$2-1)*'Project Description'!$B$10+$A9,""),""),"")</f>
        <v/>
      </c>
      <c r="BZ35" s="25" t="str">
        <f aca="false">IF(AND($A35&lt;&gt;"",BZ$2&lt;&gt;""),IF($A35&lt;='Project Description'!$B$10,IF(((BZ$2-1)*'Project Description'!$B$10+$A9)&lt;='Project Description'!$B$14,(BZ$2-1)*'Project Description'!$B$10+$A9,""),""),"")</f>
        <v/>
      </c>
      <c r="CA35" s="26" t="str">
        <f aca="false">IF(AND($A35&lt;&gt;"",CA$2&lt;&gt;""),IF($A35&lt;='Project Description'!$B$10,IF(((CA$2-1)*'Project Description'!$B$10+$A9)&lt;='Project Description'!$B$14,(CA$2-1)*'Project Description'!$B$10+$A9,""),""),"")</f>
        <v/>
      </c>
      <c r="CB35" s="26" t="str">
        <f aca="false">IF(AND($A35&lt;&gt;"",CB$2&lt;&gt;""),IF($A35&lt;='Project Description'!$B$10,IF(((CB$2-1)*'Project Description'!$B$10+$A9)&lt;='Project Description'!$B$14,(CB$2-1)*'Project Description'!$B$10+$A9,""),""),"")</f>
        <v/>
      </c>
      <c r="CC35" s="27" t="str">
        <f aca="false">IF(AND($A35&lt;&gt;"",CC$2&lt;&gt;""),IF($A35&lt;='Project Description'!$B$10,IF(((CC$2-1)*'Project Description'!$B$10+$A9)&lt;='Project Description'!$B$14,(CC$2-1)*'Project Description'!$B$10+$A9,""),""),"")</f>
        <v/>
      </c>
      <c r="CD35" s="25" t="str">
        <f aca="false">IF(AND($A35&lt;&gt;"",CD$2&lt;&gt;""),IF($A35&lt;='Project Description'!$B$10,IF(((CD$2-1)*'Project Description'!$B$10+$A9)&lt;='Project Description'!$B$14,(CD$2-1)*'Project Description'!$B$10+$A9,""),""),"")</f>
        <v/>
      </c>
      <c r="CE35" s="26" t="str">
        <f aca="false">IF(AND($A35&lt;&gt;"",CE$2&lt;&gt;""),IF($A35&lt;='Project Description'!$B$10,IF(((CE$2-1)*'Project Description'!$B$10+$A9)&lt;='Project Description'!$B$14,(CE$2-1)*'Project Description'!$B$10+$A9,""),""),"")</f>
        <v/>
      </c>
      <c r="CF35" s="26" t="str">
        <f aca="false">IF(AND($A35&lt;&gt;"",CF$2&lt;&gt;""),IF($A35&lt;='Project Description'!$B$10,IF(((CF$2-1)*'Project Description'!$B$10+$A9)&lt;='Project Description'!$B$14,(CF$2-1)*'Project Description'!$B$10+$A9,""),""),"")</f>
        <v/>
      </c>
      <c r="CG35" s="27" t="str">
        <f aca="false">IF(AND($A35&lt;&gt;"",CG$2&lt;&gt;""),IF($A35&lt;='Project Description'!$B$10,IF(((CG$2-1)*'Project Description'!$B$10+$A9)&lt;='Project Description'!$B$14,(CG$2-1)*'Project Description'!$B$10+$A9,""),""),"")</f>
        <v/>
      </c>
      <c r="CH35" s="25" t="str">
        <f aca="false">IF(AND($A35&lt;&gt;"",CH$2&lt;&gt;""),IF($A35&lt;='Project Description'!$B$10,IF(((CH$2-1)*'Project Description'!$B$10+$A9)&lt;='Project Description'!$B$14,(CH$2-1)*'Project Description'!$B$10+$A9,""),""),"")</f>
        <v/>
      </c>
      <c r="CI35" s="26" t="str">
        <f aca="false">IF(AND($A35&lt;&gt;"",CI$2&lt;&gt;""),IF($A35&lt;='Project Description'!$B$10,IF(((CI$2-1)*'Project Description'!$B$10+$A9)&lt;='Project Description'!$B$14,(CI$2-1)*'Project Description'!$B$10+$A9,""),""),"")</f>
        <v/>
      </c>
      <c r="CJ35" s="26" t="str">
        <f aca="false">IF(AND($A35&lt;&gt;"",CJ$2&lt;&gt;""),IF($A35&lt;='Project Description'!$B$10,IF(((CJ$2-1)*'Project Description'!$B$10+$A9)&lt;='Project Description'!$B$14,(CJ$2-1)*'Project Description'!$B$10+$A9,""),""),"")</f>
        <v/>
      </c>
      <c r="CK35" s="27" t="str">
        <f aca="false">IF(AND($A35&lt;&gt;"",CK$2&lt;&gt;""),IF($A35&lt;='Project Description'!$B$10,IF(((CK$2-1)*'Project Description'!$B$10+$A9)&lt;='Project Description'!$B$14,(CK$2-1)*'Project Description'!$B$10+$A9,""),""),"")</f>
        <v/>
      </c>
      <c r="CL35" s="25" t="str">
        <f aca="false">IF(AND($A35&lt;&gt;"",CL$2&lt;&gt;""),IF($A35&lt;='Project Description'!$B$10,IF(((CL$2-1)*'Project Description'!$B$10+$A9)&lt;='Project Description'!$B$14,(CL$2-1)*'Project Description'!$B$10+$A9,""),""),"")</f>
        <v/>
      </c>
      <c r="CM35" s="26" t="str">
        <f aca="false">IF(AND($A35&lt;&gt;"",CM$2&lt;&gt;""),IF($A35&lt;='Project Description'!$B$10,IF(((CM$2-1)*'Project Description'!$B$10+$A9)&lt;='Project Description'!$B$14,(CM$2-1)*'Project Description'!$B$10+$A9,""),""),"")</f>
        <v/>
      </c>
      <c r="CN35" s="26" t="str">
        <f aca="false">IF(AND($A35&lt;&gt;"",CN$2&lt;&gt;""),IF($A35&lt;='Project Description'!$B$10,IF(((CN$2-1)*'Project Description'!$B$10+$A9)&lt;='Project Description'!$B$14,(CN$2-1)*'Project Description'!$B$10+$A9,""),""),"")</f>
        <v/>
      </c>
      <c r="CO35" s="27" t="str">
        <f aca="false">IF(AND($A35&lt;&gt;"",CO$2&lt;&gt;""),IF($A35&lt;='Project Description'!$B$10,IF(((CO$2-1)*'Project Description'!$B$10+$A9)&lt;='Project Description'!$B$14,(CO$2-1)*'Project Description'!$B$10+$A9,""),""),"")</f>
        <v/>
      </c>
      <c r="CP35" s="25" t="str">
        <f aca="false">IF(AND($A35&lt;&gt;"",CP$2&lt;&gt;""),IF($A35&lt;='Project Description'!$B$10,IF(((CP$2-1)*'Project Description'!$B$10+$A9)&lt;='Project Description'!$B$14,(CP$2-1)*'Project Description'!$B$10+$A9,""),""),"")</f>
        <v/>
      </c>
      <c r="CQ35" s="26" t="str">
        <f aca="false">IF(AND($A35&lt;&gt;"",CQ$2&lt;&gt;""),IF($A35&lt;='Project Description'!$B$10,IF(((CQ$2-1)*'Project Description'!$B$10+$A9)&lt;='Project Description'!$B$14,(CQ$2-1)*'Project Description'!$B$10+$A9,""),""),"")</f>
        <v/>
      </c>
      <c r="CR35" s="26" t="str">
        <f aca="false">IF(AND($A35&lt;&gt;"",CR$2&lt;&gt;""),IF($A35&lt;='Project Description'!$B$10,IF(((CR$2-1)*'Project Description'!$B$10+$A9)&lt;='Project Description'!$B$14,(CR$2-1)*'Project Description'!$B$10+$A9,""),""),"")</f>
        <v/>
      </c>
      <c r="CS35" s="27" t="str">
        <f aca="false">IF(AND($A35&lt;&gt;"",CS$2&lt;&gt;""),IF($A35&lt;='Project Description'!$B$10,IF(((CS$2-1)*'Project Description'!$B$10+$A9)&lt;='Project Description'!$B$14,(CS$2-1)*'Project Description'!$B$10+$A9,""),""),"")</f>
        <v/>
      </c>
      <c r="CT35" s="25" t="str">
        <f aca="false">IF(AND($A35&lt;&gt;"",CT$2&lt;&gt;""),IF($A35&lt;='Project Description'!$B$10,IF(((CT$2-1)*'Project Description'!$B$10+$A9)&lt;='Project Description'!$B$14,(CT$2-1)*'Project Description'!$B$10+$A9,""),""),"")</f>
        <v/>
      </c>
      <c r="CU35" s="26" t="str">
        <f aca="false">IF(AND($A35&lt;&gt;"",CU$2&lt;&gt;""),IF($A35&lt;='Project Description'!$B$10,IF(((CU$2-1)*'Project Description'!$B$10+$A9)&lt;='Project Description'!$B$14,(CU$2-1)*'Project Description'!$B$10+$A9,""),""),"")</f>
        <v/>
      </c>
      <c r="CV35" s="26" t="str">
        <f aca="false">IF(AND($A35&lt;&gt;"",CV$2&lt;&gt;""),IF($A35&lt;='Project Description'!$B$10,IF(((CV$2-1)*'Project Description'!$B$10+$A9)&lt;='Project Description'!$B$14,(CV$2-1)*'Project Description'!$B$10+$A9,""),""),"")</f>
        <v/>
      </c>
      <c r="CW35" s="27" t="str">
        <f aca="false">IF(AND($A35&lt;&gt;"",CW$2&lt;&gt;""),IF($A35&lt;='Project Description'!$B$10,IF(((CW$2-1)*'Project Description'!$B$10+$A9)&lt;='Project Description'!$B$14,(CW$2-1)*'Project Description'!$B$10+$A9,""),""),"")</f>
        <v/>
      </c>
      <c r="CX35" s="25" t="str">
        <f aca="false">IF(AND($A35&lt;&gt;"",CX$2&lt;&gt;""),IF($A35&lt;='Project Description'!$B$10,IF(((CX$2-1)*'Project Description'!$B$10+$A9)&lt;='Project Description'!$B$14,(CX$2-1)*'Project Description'!$B$10+$A9,""),""),"")</f>
        <v/>
      </c>
      <c r="CY35" s="26" t="str">
        <f aca="false">IF(AND($A35&lt;&gt;"",CY$2&lt;&gt;""),IF($A35&lt;='Project Description'!$B$10,IF(((CY$2-1)*'Project Description'!$B$10+$A9)&lt;='Project Description'!$B$14,(CY$2-1)*'Project Description'!$B$10+$A9,""),""),"")</f>
        <v/>
      </c>
      <c r="CZ35" s="26" t="str">
        <f aca="false">IF(AND($A35&lt;&gt;"",CZ$2&lt;&gt;""),IF($A35&lt;='Project Description'!$B$10,IF(((CZ$2-1)*'Project Description'!$B$10+$A9)&lt;='Project Description'!$B$14,(CZ$2-1)*'Project Description'!$B$10+$A9,""),""),"")</f>
        <v/>
      </c>
      <c r="DA35" s="27" t="str">
        <f aca="false">IF(AND($A35&lt;&gt;"",DA$2&lt;&gt;""),IF($A35&lt;='Project Description'!$B$10,IF(((DA$2-1)*'Project Description'!$B$10+$A9)&lt;='Project Description'!$B$14,(DA$2-1)*'Project Description'!$B$10+$A9,""),""),"")</f>
        <v/>
      </c>
      <c r="DB35" s="25" t="str">
        <f aca="false">IF(AND($A35&lt;&gt;"",DB$2&lt;&gt;""),IF($A35&lt;='Project Description'!$B$10,IF(((DB$2-1)*'Project Description'!$B$10+$A9)&lt;='Project Description'!$B$14,(DB$2-1)*'Project Description'!$B$10+$A9,""),""),"")</f>
        <v/>
      </c>
      <c r="DC35" s="26" t="str">
        <f aca="false">IF(AND($A35&lt;&gt;"",DC$2&lt;&gt;""),IF($A35&lt;='Project Description'!$B$10,IF(((DC$2-1)*'Project Description'!$B$10+$A9)&lt;='Project Description'!$B$14,(DC$2-1)*'Project Description'!$B$10+$A9,""),""),"")</f>
        <v/>
      </c>
      <c r="DD35" s="26" t="str">
        <f aca="false">IF(AND($A35&lt;&gt;"",DD$2&lt;&gt;""),IF($A35&lt;='Project Description'!$B$10,IF(((DD$2-1)*'Project Description'!$B$10+$A9)&lt;='Project Description'!$B$14,(DD$2-1)*'Project Description'!$B$10+$A9,""),""),"")</f>
        <v/>
      </c>
      <c r="DE35" s="27" t="str">
        <f aca="false">IF(AND($A35&lt;&gt;"",DE$2&lt;&gt;""),IF($A35&lt;='Project Description'!$B$10,IF(((DE$2-1)*'Project Description'!$B$10+$A9)&lt;='Project Description'!$B$14,(DE$2-1)*'Project Description'!$B$10+$A9,""),""),"")</f>
        <v/>
      </c>
      <c r="DF35" s="25" t="str">
        <f aca="false">IF(AND($A35&lt;&gt;"",DF$2&lt;&gt;""),IF($A35&lt;='Project Description'!$B$10,IF(((DF$2-1)*'Project Description'!$B$10+$A9)&lt;='Project Description'!$B$14,(DF$2-1)*'Project Description'!$B$10+$A9,""),""),"")</f>
        <v/>
      </c>
      <c r="DG35" s="26" t="str">
        <f aca="false">IF(AND($A35&lt;&gt;"",DG$2&lt;&gt;""),IF($A35&lt;='Project Description'!$B$10,IF(((DG$2-1)*'Project Description'!$B$10+$A9)&lt;='Project Description'!$B$14,(DG$2-1)*'Project Description'!$B$10+$A9,""),""),"")</f>
        <v/>
      </c>
      <c r="DH35" s="26" t="str">
        <f aca="false">IF(AND($A35&lt;&gt;"",DH$2&lt;&gt;""),IF($A35&lt;='Project Description'!$B$10,IF(((DH$2-1)*'Project Description'!$B$10+$A9)&lt;='Project Description'!$B$14,(DH$2-1)*'Project Description'!$B$10+$A9,""),""),"")</f>
        <v/>
      </c>
      <c r="DI35" s="27" t="str">
        <f aca="false">IF(AND($A35&lt;&gt;"",DI$2&lt;&gt;""),IF($A35&lt;='Project Description'!$B$10,IF(((DI$2-1)*'Project Description'!$B$10+$A9)&lt;='Project Description'!$B$14,(DI$2-1)*'Project Description'!$B$10+$A9,""),""),"")</f>
        <v/>
      </c>
      <c r="DJ35" s="25" t="str">
        <f aca="false">IF(AND($A35&lt;&gt;"",DJ$2&lt;&gt;""),IF($A35&lt;='Project Description'!$B$10,IF(((DJ$2-1)*'Project Description'!$B$10+$A9)&lt;='Project Description'!$B$14,(DJ$2-1)*'Project Description'!$B$10+$A9,""),""),"")</f>
        <v/>
      </c>
      <c r="DK35" s="26" t="str">
        <f aca="false">IF(AND($A35&lt;&gt;"",DK$2&lt;&gt;""),IF($A35&lt;='Project Description'!$B$10,IF(((DK$2-1)*'Project Description'!$B$10+$A9)&lt;='Project Description'!$B$14,(DK$2-1)*'Project Description'!$B$10+$A9,""),""),"")</f>
        <v/>
      </c>
      <c r="DL35" s="26" t="str">
        <f aca="false">IF(AND($A35&lt;&gt;"",DL$2&lt;&gt;""),IF($A35&lt;='Project Description'!$B$10,IF(((DL$2-1)*'Project Description'!$B$10+$A9)&lt;='Project Description'!$B$14,(DL$2-1)*'Project Description'!$B$10+$A9,""),""),"")</f>
        <v/>
      </c>
      <c r="DM35" s="27" t="str">
        <f aca="false">IF(AND($A35&lt;&gt;"",DM$2&lt;&gt;""),IF($A35&lt;='Project Description'!$B$10,IF(((DM$2-1)*'Project Description'!$B$10+$A9)&lt;='Project Description'!$B$14,(DM$2-1)*'Project Description'!$B$10+$A9,""),""),"")</f>
        <v/>
      </c>
      <c r="DN35" s="25" t="str">
        <f aca="false">IF(AND($A35&lt;&gt;"",DN$2&lt;&gt;""),IF($A35&lt;='Project Description'!$B$10,IF(((DN$2-1)*'Project Description'!$B$10+$A9)&lt;='Project Description'!$B$14,(DN$2-1)*'Project Description'!$B$10+$A9,""),""),"")</f>
        <v/>
      </c>
      <c r="DO35" s="26" t="str">
        <f aca="false">IF(AND($A35&lt;&gt;"",DO$2&lt;&gt;""),IF($A35&lt;='Project Description'!$B$10,IF(((DO$2-1)*'Project Description'!$B$10+$A9)&lt;='Project Description'!$B$14,(DO$2-1)*'Project Description'!$B$10+$A9,""),""),"")</f>
        <v/>
      </c>
      <c r="DP35" s="26" t="str">
        <f aca="false">IF(AND($A35&lt;&gt;"",DP$2&lt;&gt;""),IF($A35&lt;='Project Description'!$B$10,IF(((DP$2-1)*'Project Description'!$B$10+$A9)&lt;='Project Description'!$B$14,(DP$2-1)*'Project Description'!$B$10+$A9,""),""),"")</f>
        <v/>
      </c>
      <c r="DQ35" s="27" t="str">
        <f aca="false">IF(AND($A35&lt;&gt;"",DQ$2&lt;&gt;""),IF($A35&lt;='Project Description'!$B$10,IF(((DQ$2-1)*'Project Description'!$B$10+$A9)&lt;='Project Description'!$B$14,(DQ$2-1)*'Project Description'!$B$10+$A9,""),""),"")</f>
        <v/>
      </c>
    </row>
    <row collapsed="false" customFormat="false" customHeight="true" hidden="false" ht="15" outlineLevel="0" r="36">
      <c r="A36" s="21" t="n">
        <v>8</v>
      </c>
      <c r="B36" s="25" t="n">
        <f aca="false">IF(AND($A36&lt;&gt;"",B$2&lt;&gt;""),IF($A36&lt;='Project Description'!$B$10,IF(((B$2-1)*'Project Description'!$B$10+$A10)&lt;='Project Description'!$B$14,(B$2-1)*'Project Description'!$B$10+$A10,""),""),"")</f>
        <v>8</v>
      </c>
      <c r="C36" s="26" t="n">
        <f aca="false">IF(AND($A36&lt;&gt;"",C$2&lt;&gt;""),IF($A36&lt;='Project Description'!$B$10,IF(((C$2-1)*'Project Description'!$B$10+$A10)&lt;='Project Description'!$B$14,(C$2-1)*'Project Description'!$B$10+$A10,""),""),"")</f>
        <v>18</v>
      </c>
      <c r="D36" s="26" t="n">
        <f aca="false">IF(AND($A36&lt;&gt;"",D$2&lt;&gt;""),IF($A36&lt;='Project Description'!$B$10,IF(((D$2-1)*'Project Description'!$B$10+$A10)&lt;='Project Description'!$B$14,(D$2-1)*'Project Description'!$B$10+$A10,""),""),"")</f>
        <v>28</v>
      </c>
      <c r="E36" s="27" t="n">
        <f aca="false">IF(AND($A36&lt;&gt;"",E$2&lt;&gt;""),IF($A36&lt;='Project Description'!$B$10,IF(((E$2-1)*'Project Description'!$B$10+$A10)&lt;='Project Description'!$B$14,(E$2-1)*'Project Description'!$B$10+$A10,""),""),"")</f>
        <v>38</v>
      </c>
      <c r="F36" s="25" t="n">
        <f aca="false">IF(AND($A36&lt;&gt;"",F$2&lt;&gt;""),IF($A36&lt;='Project Description'!$B$10,IF(((F$2-1)*'Project Description'!$B$10+$A10)&lt;='Project Description'!$B$14,(F$2-1)*'Project Description'!$B$10+$A10,""),""),"")</f>
        <v>48</v>
      </c>
      <c r="G36" s="26" t="n">
        <f aca="false">IF(AND($A36&lt;&gt;"",G$2&lt;&gt;""),IF($A36&lt;='Project Description'!$B$10,IF(((G$2-1)*'Project Description'!$B$10+$A10)&lt;='Project Description'!$B$14,(G$2-1)*'Project Description'!$B$10+$A10,""),""),"")</f>
        <v>58</v>
      </c>
      <c r="H36" s="26" t="n">
        <f aca="false">IF(AND($A36&lt;&gt;"",H$2&lt;&gt;""),IF($A36&lt;='Project Description'!$B$10,IF(((H$2-1)*'Project Description'!$B$10+$A10)&lt;='Project Description'!$B$14,(H$2-1)*'Project Description'!$B$10+$A10,""),""),"")</f>
        <v>68</v>
      </c>
      <c r="I36" s="27" t="n">
        <f aca="false">IF(AND($A36&lt;&gt;"",I$2&lt;&gt;""),IF($A36&lt;='Project Description'!$B$10,IF(((I$2-1)*'Project Description'!$B$10+$A10)&lt;='Project Description'!$B$14,(I$2-1)*'Project Description'!$B$10+$A10,""),""),"")</f>
        <v>78</v>
      </c>
      <c r="J36" s="25" t="n">
        <f aca="false">IF(AND($A36&lt;&gt;"",J$2&lt;&gt;""),IF($A36&lt;='Project Description'!$B$10,IF(((J$2-1)*'Project Description'!$B$10+$A10)&lt;='Project Description'!$B$14,(J$2-1)*'Project Description'!$B$10+$A10,""),""),"")</f>
        <v>88</v>
      </c>
      <c r="K36" s="26" t="n">
        <f aca="false">IF(AND($A36&lt;&gt;"",K$2&lt;&gt;""),IF($A36&lt;='Project Description'!$B$10,IF(((K$2-1)*'Project Description'!$B$10+$A10)&lt;='Project Description'!$B$14,(K$2-1)*'Project Description'!$B$10+$A10,""),""),"")</f>
        <v>98</v>
      </c>
      <c r="L36" s="26" t="n">
        <f aca="false">IF(AND($A36&lt;&gt;"",L$2&lt;&gt;""),IF($A36&lt;='Project Description'!$B$10,IF(((L$2-1)*'Project Description'!$B$10+$A10)&lt;='Project Description'!$B$14,(L$2-1)*'Project Description'!$B$10+$A10,""),""),"")</f>
        <v>108</v>
      </c>
      <c r="M36" s="27" t="n">
        <f aca="false">IF(AND($A36&lt;&gt;"",M$2&lt;&gt;""),IF($A36&lt;='Project Description'!$B$10,IF(((M$2-1)*'Project Description'!$B$10+$A10)&lt;='Project Description'!$B$14,(M$2-1)*'Project Description'!$B$10+$A10,""),""),"")</f>
        <v>118</v>
      </c>
      <c r="N36" s="25" t="n">
        <f aca="false">IF(AND($A36&lt;&gt;"",N$2&lt;&gt;""),IF($A36&lt;='Project Description'!$B$10,IF(((N$2-1)*'Project Description'!$B$10+$A10)&lt;='Project Description'!$B$14,(N$2-1)*'Project Description'!$B$10+$A10,""),""),"")</f>
        <v>128</v>
      </c>
      <c r="O36" s="26" t="n">
        <f aca="false">IF(AND($A36&lt;&gt;"",O$2&lt;&gt;""),IF($A36&lt;='Project Description'!$B$10,IF(((O$2-1)*'Project Description'!$B$10+$A10)&lt;='Project Description'!$B$14,(O$2-1)*'Project Description'!$B$10+$A10,""),""),"")</f>
        <v>138</v>
      </c>
      <c r="P36" s="26" t="n">
        <f aca="false">IF(AND($A36&lt;&gt;"",P$2&lt;&gt;""),IF($A36&lt;='Project Description'!$B$10,IF(((P$2-1)*'Project Description'!$B$10+$A10)&lt;='Project Description'!$B$14,(P$2-1)*'Project Description'!$B$10+$A10,""),""),"")</f>
        <v>148</v>
      </c>
      <c r="Q36" s="27" t="n">
        <f aca="false">IF(AND($A36&lt;&gt;"",Q$2&lt;&gt;""),IF($A36&lt;='Project Description'!$B$10,IF(((Q$2-1)*'Project Description'!$B$10+$A10)&lt;='Project Description'!$B$14,(Q$2-1)*'Project Description'!$B$10+$A10,""),""),"")</f>
        <v>158</v>
      </c>
      <c r="R36" s="25" t="n">
        <f aca="false">IF(AND($A36&lt;&gt;"",R$2&lt;&gt;""),IF($A36&lt;='Project Description'!$B$10,IF(((R$2-1)*'Project Description'!$B$10+$A10)&lt;='Project Description'!$B$14,(R$2-1)*'Project Description'!$B$10+$A10,""),""),"")</f>
        <v>168</v>
      </c>
      <c r="S36" s="26" t="n">
        <f aca="false">IF(AND($A36&lt;&gt;"",S$2&lt;&gt;""),IF($A36&lt;='Project Description'!$B$10,IF(((S$2-1)*'Project Description'!$B$10+$A10)&lt;='Project Description'!$B$14,(S$2-1)*'Project Description'!$B$10+$A10,""),""),"")</f>
        <v>178</v>
      </c>
      <c r="T36" s="26" t="n">
        <f aca="false">IF(AND($A36&lt;&gt;"",T$2&lt;&gt;""),IF($A36&lt;='Project Description'!$B$10,IF(((T$2-1)*'Project Description'!$B$10+$A10)&lt;='Project Description'!$B$14,(T$2-1)*'Project Description'!$B$10+$A10,""),""),"")</f>
        <v>188</v>
      </c>
      <c r="U36" s="27" t="n">
        <f aca="false">IF(AND($A36&lt;&gt;"",U$2&lt;&gt;""),IF($A36&lt;='Project Description'!$B$10,IF(((U$2-1)*'Project Description'!$B$10+$A10)&lt;='Project Description'!$B$14,(U$2-1)*'Project Description'!$B$10+$A10,""),""),"")</f>
        <v>198</v>
      </c>
      <c r="V36" s="25" t="n">
        <f aca="false">IF(AND($A36&lt;&gt;"",V$2&lt;&gt;""),IF($A36&lt;='Project Description'!$B$10,IF(((V$2-1)*'Project Description'!$B$10+$A10)&lt;='Project Description'!$B$14,(V$2-1)*'Project Description'!$B$10+$A10,""),""),"")</f>
        <v>208</v>
      </c>
      <c r="W36" s="26" t="n">
        <f aca="false">IF(AND($A36&lt;&gt;"",W$2&lt;&gt;""),IF($A36&lt;='Project Description'!$B$10,IF(((W$2-1)*'Project Description'!$B$10+$A10)&lt;='Project Description'!$B$14,(W$2-1)*'Project Description'!$B$10+$A10,""),""),"")</f>
        <v>218</v>
      </c>
      <c r="X36" s="26" t="n">
        <f aca="false">IF(AND($A36&lt;&gt;"",X$2&lt;&gt;""),IF($A36&lt;='Project Description'!$B$10,IF(((X$2-1)*'Project Description'!$B$10+$A10)&lt;='Project Description'!$B$14,(X$2-1)*'Project Description'!$B$10+$A10,""),""),"")</f>
        <v>228</v>
      </c>
      <c r="Y36" s="27" t="n">
        <f aca="false">IF(AND($A36&lt;&gt;"",Y$2&lt;&gt;""),IF($A36&lt;='Project Description'!$B$10,IF(((Y$2-1)*'Project Description'!$B$10+$A10)&lt;='Project Description'!$B$14,(Y$2-1)*'Project Description'!$B$10+$A10,""),""),"")</f>
        <v>238</v>
      </c>
      <c r="Z36" s="25" t="n">
        <f aca="false">IF(AND($A36&lt;&gt;"",Z$2&lt;&gt;""),IF($A36&lt;='Project Description'!$B$10,IF(((Z$2-1)*'Project Description'!$B$10+$A10)&lt;='Project Description'!$B$14,(Z$2-1)*'Project Description'!$B$10+$A10,""),""),"")</f>
        <v>248</v>
      </c>
      <c r="AA36" s="26" t="n">
        <f aca="false">IF(AND($A36&lt;&gt;"",AA$2&lt;&gt;""),IF($A36&lt;='Project Description'!$B$10,IF(((AA$2-1)*'Project Description'!$B$10+$A10)&lt;='Project Description'!$B$14,(AA$2-1)*'Project Description'!$B$10+$A10,""),""),"")</f>
        <v>258</v>
      </c>
      <c r="AB36" s="26" t="n">
        <f aca="false">IF(AND($A36&lt;&gt;"",AB$2&lt;&gt;""),IF($A36&lt;='Project Description'!$B$10,IF(((AB$2-1)*'Project Description'!$B$10+$A10)&lt;='Project Description'!$B$14,(AB$2-1)*'Project Description'!$B$10+$A10,""),""),"")</f>
        <v>268</v>
      </c>
      <c r="AC36" s="27" t="n">
        <f aca="false">IF(AND($A36&lt;&gt;"",AC$2&lt;&gt;""),IF($A36&lt;='Project Description'!$B$10,IF(((AC$2-1)*'Project Description'!$B$10+$A10)&lt;='Project Description'!$B$14,(AC$2-1)*'Project Description'!$B$10+$A10,""),""),"")</f>
        <v>278</v>
      </c>
      <c r="AD36" s="25" t="n">
        <f aca="false">IF(AND($A36&lt;&gt;"",AD$2&lt;&gt;""),IF($A36&lt;='Project Description'!$B$10,IF(((AD$2-1)*'Project Description'!$B$10+$A10)&lt;='Project Description'!$B$14,(AD$2-1)*'Project Description'!$B$10+$A10,""),""),"")</f>
        <v>288</v>
      </c>
      <c r="AE36" s="26" t="n">
        <f aca="false">IF(AND($A36&lt;&gt;"",AE$2&lt;&gt;""),IF($A36&lt;='Project Description'!$B$10,IF(((AE$2-1)*'Project Description'!$B$10+$A10)&lt;='Project Description'!$B$14,(AE$2-1)*'Project Description'!$B$10+$A10,""),""),"")</f>
        <v>298</v>
      </c>
      <c r="AF36" s="26" t="n">
        <f aca="false">IF(AND($A36&lt;&gt;"",AF$2&lt;&gt;""),IF($A36&lt;='Project Description'!$B$10,IF(((AF$2-1)*'Project Description'!$B$10+$A10)&lt;='Project Description'!$B$14,(AF$2-1)*'Project Description'!$B$10+$A10,""),""),"")</f>
        <v>308</v>
      </c>
      <c r="AG36" s="27" t="n">
        <f aca="false">IF(AND($A36&lt;&gt;"",AG$2&lt;&gt;""),IF($A36&lt;='Project Description'!$B$10,IF(((AG$2-1)*'Project Description'!$B$10+$A10)&lt;='Project Description'!$B$14,(AG$2-1)*'Project Description'!$B$10+$A10,""),""),"")</f>
        <v>318</v>
      </c>
      <c r="AH36" s="25" t="n">
        <f aca="false">IF(AND($A36&lt;&gt;"",AH$2&lt;&gt;""),IF($A36&lt;='Project Description'!$B$10,IF(((AH$2-1)*'Project Description'!$B$10+$A10)&lt;='Project Description'!$B$14,(AH$2-1)*'Project Description'!$B$10+$A10,""),""),"")</f>
        <v>328</v>
      </c>
      <c r="AI36" s="26" t="n">
        <f aca="false">IF(AND($A36&lt;&gt;"",AI$2&lt;&gt;""),IF($A36&lt;='Project Description'!$B$10,IF(((AI$2-1)*'Project Description'!$B$10+$A10)&lt;='Project Description'!$B$14,(AI$2-1)*'Project Description'!$B$10+$A10,""),""),"")</f>
        <v>338</v>
      </c>
      <c r="AJ36" s="26" t="n">
        <f aca="false">IF(AND($A36&lt;&gt;"",AJ$2&lt;&gt;""),IF($A36&lt;='Project Description'!$B$10,IF(((AJ$2-1)*'Project Description'!$B$10+$A10)&lt;='Project Description'!$B$14,(AJ$2-1)*'Project Description'!$B$10+$A10,""),""),"")</f>
        <v>348</v>
      </c>
      <c r="AK36" s="27" t="n">
        <f aca="false">IF(AND($A36&lt;&gt;"",AK$2&lt;&gt;""),IF($A36&lt;='Project Description'!$B$10,IF(((AK$2-1)*'Project Description'!$B$10+$A10)&lt;='Project Description'!$B$14,(AK$2-1)*'Project Description'!$B$10+$A10,""),""),"")</f>
        <v>358</v>
      </c>
      <c r="AL36" s="25" t="n">
        <f aca="false">IF(AND($A36&lt;&gt;"",AL$2&lt;&gt;""),IF($A36&lt;='Project Description'!$B$10,IF(((AL$2-1)*'Project Description'!$B$10+$A10)&lt;='Project Description'!$B$14,(AL$2-1)*'Project Description'!$B$10+$A10,""),""),"")</f>
        <v>368</v>
      </c>
      <c r="AM36" s="26" t="n">
        <f aca="false">IF(AND($A36&lt;&gt;"",AM$2&lt;&gt;""),IF($A36&lt;='Project Description'!$B$10,IF(((AM$2-1)*'Project Description'!$B$10+$A10)&lt;='Project Description'!$B$14,(AM$2-1)*'Project Description'!$B$10+$A10,""),""),"")</f>
        <v>378</v>
      </c>
      <c r="AN36" s="26" t="n">
        <f aca="false">IF(AND($A36&lt;&gt;"",AN$2&lt;&gt;""),IF($A36&lt;='Project Description'!$B$10,IF(((AN$2-1)*'Project Description'!$B$10+$A10)&lt;='Project Description'!$B$14,(AN$2-1)*'Project Description'!$B$10+$A10,""),""),"")</f>
        <v>388</v>
      </c>
      <c r="AO36" s="27" t="n">
        <f aca="false">IF(AND($A36&lt;&gt;"",AO$2&lt;&gt;""),IF($A36&lt;='Project Description'!$B$10,IF(((AO$2-1)*'Project Description'!$B$10+$A10)&lt;='Project Description'!$B$14,(AO$2-1)*'Project Description'!$B$10+$A10,""),""),"")</f>
        <v>398</v>
      </c>
      <c r="AP36" s="25" t="n">
        <f aca="false">IF(AND($A36&lt;&gt;"",AP$2&lt;&gt;""),IF($A36&lt;='Project Description'!$B$10,IF(((AP$2-1)*'Project Description'!$B$10+$A10)&lt;='Project Description'!$B$14,(AP$2-1)*'Project Description'!$B$10+$A10,""),""),"")</f>
        <v>408</v>
      </c>
      <c r="AQ36" s="26" t="n">
        <f aca="false">IF(AND($A36&lt;&gt;"",AQ$2&lt;&gt;""),IF($A36&lt;='Project Description'!$B$10,IF(((AQ$2-1)*'Project Description'!$B$10+$A10)&lt;='Project Description'!$B$14,(AQ$2-1)*'Project Description'!$B$10+$A10,""),""),"")</f>
        <v>418</v>
      </c>
      <c r="AR36" s="26" t="n">
        <f aca="false">IF(AND($A36&lt;&gt;"",AR$2&lt;&gt;""),IF($A36&lt;='Project Description'!$B$10,IF(((AR$2-1)*'Project Description'!$B$10+$A10)&lt;='Project Description'!$B$14,(AR$2-1)*'Project Description'!$B$10+$A10,""),""),"")</f>
        <v>428</v>
      </c>
      <c r="AS36" s="27" t="n">
        <f aca="false">IF(AND($A36&lt;&gt;"",AS$2&lt;&gt;""),IF($A36&lt;='Project Description'!$B$10,IF(((AS$2-1)*'Project Description'!$B$10+$A10)&lt;='Project Description'!$B$14,(AS$2-1)*'Project Description'!$B$10+$A10,""),""),"")</f>
        <v>438</v>
      </c>
      <c r="AT36" s="25" t="n">
        <f aca="false">IF(AND($A36&lt;&gt;"",AT$2&lt;&gt;""),IF($A36&lt;='Project Description'!$B$10,IF(((AT$2-1)*'Project Description'!$B$10+$A10)&lt;='Project Description'!$B$14,(AT$2-1)*'Project Description'!$B$10+$A10,""),""),"")</f>
        <v>448</v>
      </c>
      <c r="AU36" s="26" t="n">
        <f aca="false">IF(AND($A36&lt;&gt;"",AU$2&lt;&gt;""),IF($A36&lt;='Project Description'!$B$10,IF(((AU$2-1)*'Project Description'!$B$10+$A10)&lt;='Project Description'!$B$14,(AU$2-1)*'Project Description'!$B$10+$A10,""),""),"")</f>
        <v>458</v>
      </c>
      <c r="AV36" s="26" t="n">
        <f aca="false">IF(AND($A36&lt;&gt;"",AV$2&lt;&gt;""),IF($A36&lt;='Project Description'!$B$10,IF(((AV$2-1)*'Project Description'!$B$10+$A10)&lt;='Project Description'!$B$14,(AV$2-1)*'Project Description'!$B$10+$A10,""),""),"")</f>
        <v>468</v>
      </c>
      <c r="AW36" s="27" t="n">
        <f aca="false">IF(AND($A36&lt;&gt;"",AW$2&lt;&gt;""),IF($A36&lt;='Project Description'!$B$10,IF(((AW$2-1)*'Project Description'!$B$10+$A10)&lt;='Project Description'!$B$14,(AW$2-1)*'Project Description'!$B$10+$A10,""),""),"")</f>
        <v>478</v>
      </c>
      <c r="AX36" s="25" t="n">
        <f aca="false">IF(AND($A36&lt;&gt;"",AX$2&lt;&gt;""),IF($A36&lt;='Project Description'!$B$10,IF(((AX$2-1)*'Project Description'!$B$10+$A10)&lt;='Project Description'!$B$14,(AX$2-1)*'Project Description'!$B$10+$A10,""),""),"")</f>
        <v>488</v>
      </c>
      <c r="AY36" s="26" t="n">
        <f aca="false">IF(AND($A36&lt;&gt;"",AY$2&lt;&gt;""),IF($A36&lt;='Project Description'!$B$10,IF(((AY$2-1)*'Project Description'!$B$10+$A10)&lt;='Project Description'!$B$14,(AY$2-1)*'Project Description'!$B$10+$A10,""),""),"")</f>
        <v>498</v>
      </c>
      <c r="AZ36" s="26" t="n">
        <f aca="false">IF(AND($A36&lt;&gt;"",AZ$2&lt;&gt;""),IF($A36&lt;='Project Description'!$B$10,IF(((AZ$2-1)*'Project Description'!$B$10+$A10)&lt;='Project Description'!$B$14,(AZ$2-1)*'Project Description'!$B$10+$A10,""),""),"")</f>
        <v>508</v>
      </c>
      <c r="BA36" s="27" t="n">
        <f aca="false">IF(AND($A36&lt;&gt;"",BA$2&lt;&gt;""),IF($A36&lt;='Project Description'!$B$10,IF(((BA$2-1)*'Project Description'!$B$10+$A10)&lt;='Project Description'!$B$14,(BA$2-1)*'Project Description'!$B$10+$A10,""),""),"")</f>
        <v>518</v>
      </c>
      <c r="BB36" s="25" t="n">
        <f aca="false">IF(AND($A36&lt;&gt;"",BB$2&lt;&gt;""),IF($A36&lt;='Project Description'!$B$10,IF(((BB$2-1)*'Project Description'!$B$10+$A10)&lt;='Project Description'!$B$14,(BB$2-1)*'Project Description'!$B$10+$A10,""),""),"")</f>
        <v>528</v>
      </c>
      <c r="BC36" s="26" t="n">
        <f aca="false">IF(AND($A36&lt;&gt;"",BC$2&lt;&gt;""),IF($A36&lt;='Project Description'!$B$10,IF(((BC$2-1)*'Project Description'!$B$10+$A10)&lt;='Project Description'!$B$14,(BC$2-1)*'Project Description'!$B$10+$A10,""),""),"")</f>
        <v>538</v>
      </c>
      <c r="BD36" s="26" t="n">
        <f aca="false">IF(AND($A36&lt;&gt;"",BD$2&lt;&gt;""),IF($A36&lt;='Project Description'!$B$10,IF(((BD$2-1)*'Project Description'!$B$10+$A10)&lt;='Project Description'!$B$14,(BD$2-1)*'Project Description'!$B$10+$A10,""),""),"")</f>
        <v>548</v>
      </c>
      <c r="BE36" s="27" t="n">
        <f aca="false">IF(AND($A36&lt;&gt;"",BE$2&lt;&gt;""),IF($A36&lt;='Project Description'!$B$10,IF(((BE$2-1)*'Project Description'!$B$10+$A10)&lt;='Project Description'!$B$14,(BE$2-1)*'Project Description'!$B$10+$A10,""),""),"")</f>
        <v>558</v>
      </c>
      <c r="BF36" s="25" t="n">
        <f aca="false">IF(AND($A36&lt;&gt;"",BF$2&lt;&gt;""),IF($A36&lt;='Project Description'!$B$10,IF(((BF$2-1)*'Project Description'!$B$10+$A10)&lt;='Project Description'!$B$14,(BF$2-1)*'Project Description'!$B$10+$A10,""),""),"")</f>
        <v>568</v>
      </c>
      <c r="BG36" s="26" t="n">
        <f aca="false">IF(AND($A36&lt;&gt;"",BG$2&lt;&gt;""),IF($A36&lt;='Project Description'!$B$10,IF(((BG$2-1)*'Project Description'!$B$10+$A10)&lt;='Project Description'!$B$14,(BG$2-1)*'Project Description'!$B$10+$A10,""),""),"")</f>
        <v>578</v>
      </c>
      <c r="BH36" s="26" t="n">
        <f aca="false">IF(AND($A36&lt;&gt;"",BH$2&lt;&gt;""),IF($A36&lt;='Project Description'!$B$10,IF(((BH$2-1)*'Project Description'!$B$10+$A10)&lt;='Project Description'!$B$14,(BH$2-1)*'Project Description'!$B$10+$A10,""),""),"")</f>
        <v>588</v>
      </c>
      <c r="BI36" s="27" t="n">
        <f aca="false">IF(AND($A36&lt;&gt;"",BI$2&lt;&gt;""),IF($A36&lt;='Project Description'!$B$10,IF(((BI$2-1)*'Project Description'!$B$10+$A10)&lt;='Project Description'!$B$14,(BI$2-1)*'Project Description'!$B$10+$A10,""),""),"")</f>
        <v>598</v>
      </c>
      <c r="BJ36" s="25" t="str">
        <f aca="false">IF(AND($A36&lt;&gt;"",BJ$2&lt;&gt;""),IF($A36&lt;='Project Description'!$B$10,IF(((BJ$2-1)*'Project Description'!$B$10+$A10)&lt;='Project Description'!$B$14,(BJ$2-1)*'Project Description'!$B$10+$A10,""),""),"")</f>
        <v/>
      </c>
      <c r="BK36" s="26" t="str">
        <f aca="false">IF(AND($A36&lt;&gt;"",BK$2&lt;&gt;""),IF($A36&lt;='Project Description'!$B$10,IF(((BK$2-1)*'Project Description'!$B$10+$A10)&lt;='Project Description'!$B$14,(BK$2-1)*'Project Description'!$B$10+$A10,""),""),"")</f>
        <v/>
      </c>
      <c r="BL36" s="26" t="str">
        <f aca="false">IF(AND($A36&lt;&gt;"",BL$2&lt;&gt;""),IF($A36&lt;='Project Description'!$B$10,IF(((BL$2-1)*'Project Description'!$B$10+$A10)&lt;='Project Description'!$B$14,(BL$2-1)*'Project Description'!$B$10+$A10,""),""),"")</f>
        <v/>
      </c>
      <c r="BM36" s="27" t="str">
        <f aca="false">IF(AND($A36&lt;&gt;"",BM$2&lt;&gt;""),IF($A36&lt;='Project Description'!$B$10,IF(((BM$2-1)*'Project Description'!$B$10+$A10)&lt;='Project Description'!$B$14,(BM$2-1)*'Project Description'!$B$10+$A10,""),""),"")</f>
        <v/>
      </c>
      <c r="BN36" s="25" t="str">
        <f aca="false">IF(AND($A36&lt;&gt;"",BN$2&lt;&gt;""),IF($A36&lt;='Project Description'!$B$10,IF(((BN$2-1)*'Project Description'!$B$10+$A10)&lt;='Project Description'!$B$14,(BN$2-1)*'Project Description'!$B$10+$A10,""),""),"")</f>
        <v/>
      </c>
      <c r="BO36" s="26" t="str">
        <f aca="false">IF(AND($A36&lt;&gt;"",BO$2&lt;&gt;""),IF($A36&lt;='Project Description'!$B$10,IF(((BO$2-1)*'Project Description'!$B$10+$A10)&lt;='Project Description'!$B$14,(BO$2-1)*'Project Description'!$B$10+$A10,""),""),"")</f>
        <v/>
      </c>
      <c r="BP36" s="26" t="str">
        <f aca="false">IF(AND($A36&lt;&gt;"",BP$2&lt;&gt;""),IF($A36&lt;='Project Description'!$B$10,IF(((BP$2-1)*'Project Description'!$B$10+$A10)&lt;='Project Description'!$B$14,(BP$2-1)*'Project Description'!$B$10+$A10,""),""),"")</f>
        <v/>
      </c>
      <c r="BQ36" s="27" t="str">
        <f aca="false">IF(AND($A36&lt;&gt;"",BQ$2&lt;&gt;""),IF($A36&lt;='Project Description'!$B$10,IF(((BQ$2-1)*'Project Description'!$B$10+$A10)&lt;='Project Description'!$B$14,(BQ$2-1)*'Project Description'!$B$10+$A10,""),""),"")</f>
        <v/>
      </c>
      <c r="BR36" s="25" t="str">
        <f aca="false">IF(AND($A36&lt;&gt;"",BR$2&lt;&gt;""),IF($A36&lt;='Project Description'!$B$10,IF(((BR$2-1)*'Project Description'!$B$10+$A10)&lt;='Project Description'!$B$14,(BR$2-1)*'Project Description'!$B$10+$A10,""),""),"")</f>
        <v/>
      </c>
      <c r="BS36" s="26" t="str">
        <f aca="false">IF(AND($A36&lt;&gt;"",BS$2&lt;&gt;""),IF($A36&lt;='Project Description'!$B$10,IF(((BS$2-1)*'Project Description'!$B$10+$A10)&lt;='Project Description'!$B$14,(BS$2-1)*'Project Description'!$B$10+$A10,""),""),"")</f>
        <v/>
      </c>
      <c r="BT36" s="26" t="str">
        <f aca="false">IF(AND($A36&lt;&gt;"",BT$2&lt;&gt;""),IF($A36&lt;='Project Description'!$B$10,IF(((BT$2-1)*'Project Description'!$B$10+$A10)&lt;='Project Description'!$B$14,(BT$2-1)*'Project Description'!$B$10+$A10,""),""),"")</f>
        <v/>
      </c>
      <c r="BU36" s="27" t="str">
        <f aca="false">IF(AND($A36&lt;&gt;"",BU$2&lt;&gt;""),IF($A36&lt;='Project Description'!$B$10,IF(((BU$2-1)*'Project Description'!$B$10+$A10)&lt;='Project Description'!$B$14,(BU$2-1)*'Project Description'!$B$10+$A10,""),""),"")</f>
        <v/>
      </c>
      <c r="BV36" s="25" t="str">
        <f aca="false">IF(AND($A36&lt;&gt;"",BV$2&lt;&gt;""),IF($A36&lt;='Project Description'!$B$10,IF(((BV$2-1)*'Project Description'!$B$10+$A10)&lt;='Project Description'!$B$14,(BV$2-1)*'Project Description'!$B$10+$A10,""),""),"")</f>
        <v/>
      </c>
      <c r="BW36" s="26" t="str">
        <f aca="false">IF(AND($A36&lt;&gt;"",BW$2&lt;&gt;""),IF($A36&lt;='Project Description'!$B$10,IF(((BW$2-1)*'Project Description'!$B$10+$A10)&lt;='Project Description'!$B$14,(BW$2-1)*'Project Description'!$B$10+$A10,""),""),"")</f>
        <v/>
      </c>
      <c r="BX36" s="26" t="str">
        <f aca="false">IF(AND($A36&lt;&gt;"",BX$2&lt;&gt;""),IF($A36&lt;='Project Description'!$B$10,IF(((BX$2-1)*'Project Description'!$B$10+$A10)&lt;='Project Description'!$B$14,(BX$2-1)*'Project Description'!$B$10+$A10,""),""),"")</f>
        <v/>
      </c>
      <c r="BY36" s="27" t="str">
        <f aca="false">IF(AND($A36&lt;&gt;"",BY$2&lt;&gt;""),IF($A36&lt;='Project Description'!$B$10,IF(((BY$2-1)*'Project Description'!$B$10+$A10)&lt;='Project Description'!$B$14,(BY$2-1)*'Project Description'!$B$10+$A10,""),""),"")</f>
        <v/>
      </c>
      <c r="BZ36" s="25" t="str">
        <f aca="false">IF(AND($A36&lt;&gt;"",BZ$2&lt;&gt;""),IF($A36&lt;='Project Description'!$B$10,IF(((BZ$2-1)*'Project Description'!$B$10+$A10)&lt;='Project Description'!$B$14,(BZ$2-1)*'Project Description'!$B$10+$A10,""),""),"")</f>
        <v/>
      </c>
      <c r="CA36" s="26" t="str">
        <f aca="false">IF(AND($A36&lt;&gt;"",CA$2&lt;&gt;""),IF($A36&lt;='Project Description'!$B$10,IF(((CA$2-1)*'Project Description'!$B$10+$A10)&lt;='Project Description'!$B$14,(CA$2-1)*'Project Description'!$B$10+$A10,""),""),"")</f>
        <v/>
      </c>
      <c r="CB36" s="26" t="str">
        <f aca="false">IF(AND($A36&lt;&gt;"",CB$2&lt;&gt;""),IF($A36&lt;='Project Description'!$B$10,IF(((CB$2-1)*'Project Description'!$B$10+$A10)&lt;='Project Description'!$B$14,(CB$2-1)*'Project Description'!$B$10+$A10,""),""),"")</f>
        <v/>
      </c>
      <c r="CC36" s="27" t="str">
        <f aca="false">IF(AND($A36&lt;&gt;"",CC$2&lt;&gt;""),IF($A36&lt;='Project Description'!$B$10,IF(((CC$2-1)*'Project Description'!$B$10+$A10)&lt;='Project Description'!$B$14,(CC$2-1)*'Project Description'!$B$10+$A10,""),""),"")</f>
        <v/>
      </c>
      <c r="CD36" s="25" t="str">
        <f aca="false">IF(AND($A36&lt;&gt;"",CD$2&lt;&gt;""),IF($A36&lt;='Project Description'!$B$10,IF(((CD$2-1)*'Project Description'!$B$10+$A10)&lt;='Project Description'!$B$14,(CD$2-1)*'Project Description'!$B$10+$A10,""),""),"")</f>
        <v/>
      </c>
      <c r="CE36" s="26" t="str">
        <f aca="false">IF(AND($A36&lt;&gt;"",CE$2&lt;&gt;""),IF($A36&lt;='Project Description'!$B$10,IF(((CE$2-1)*'Project Description'!$B$10+$A10)&lt;='Project Description'!$B$14,(CE$2-1)*'Project Description'!$B$10+$A10,""),""),"")</f>
        <v/>
      </c>
      <c r="CF36" s="26" t="str">
        <f aca="false">IF(AND($A36&lt;&gt;"",CF$2&lt;&gt;""),IF($A36&lt;='Project Description'!$B$10,IF(((CF$2-1)*'Project Description'!$B$10+$A10)&lt;='Project Description'!$B$14,(CF$2-1)*'Project Description'!$B$10+$A10,""),""),"")</f>
        <v/>
      </c>
      <c r="CG36" s="27" t="str">
        <f aca="false">IF(AND($A36&lt;&gt;"",CG$2&lt;&gt;""),IF($A36&lt;='Project Description'!$B$10,IF(((CG$2-1)*'Project Description'!$B$10+$A10)&lt;='Project Description'!$B$14,(CG$2-1)*'Project Description'!$B$10+$A10,""),""),"")</f>
        <v/>
      </c>
      <c r="CH36" s="25" t="str">
        <f aca="false">IF(AND($A36&lt;&gt;"",CH$2&lt;&gt;""),IF($A36&lt;='Project Description'!$B$10,IF(((CH$2-1)*'Project Description'!$B$10+$A10)&lt;='Project Description'!$B$14,(CH$2-1)*'Project Description'!$B$10+$A10,""),""),"")</f>
        <v/>
      </c>
      <c r="CI36" s="26" t="str">
        <f aca="false">IF(AND($A36&lt;&gt;"",CI$2&lt;&gt;""),IF($A36&lt;='Project Description'!$B$10,IF(((CI$2-1)*'Project Description'!$B$10+$A10)&lt;='Project Description'!$B$14,(CI$2-1)*'Project Description'!$B$10+$A10,""),""),"")</f>
        <v/>
      </c>
      <c r="CJ36" s="26" t="str">
        <f aca="false">IF(AND($A36&lt;&gt;"",CJ$2&lt;&gt;""),IF($A36&lt;='Project Description'!$B$10,IF(((CJ$2-1)*'Project Description'!$B$10+$A10)&lt;='Project Description'!$B$14,(CJ$2-1)*'Project Description'!$B$10+$A10,""),""),"")</f>
        <v/>
      </c>
      <c r="CK36" s="27" t="str">
        <f aca="false">IF(AND($A36&lt;&gt;"",CK$2&lt;&gt;""),IF($A36&lt;='Project Description'!$B$10,IF(((CK$2-1)*'Project Description'!$B$10+$A10)&lt;='Project Description'!$B$14,(CK$2-1)*'Project Description'!$B$10+$A10,""),""),"")</f>
        <v/>
      </c>
      <c r="CL36" s="25" t="str">
        <f aca="false">IF(AND($A36&lt;&gt;"",CL$2&lt;&gt;""),IF($A36&lt;='Project Description'!$B$10,IF(((CL$2-1)*'Project Description'!$B$10+$A10)&lt;='Project Description'!$B$14,(CL$2-1)*'Project Description'!$B$10+$A10,""),""),"")</f>
        <v/>
      </c>
      <c r="CM36" s="26" t="str">
        <f aca="false">IF(AND($A36&lt;&gt;"",CM$2&lt;&gt;""),IF($A36&lt;='Project Description'!$B$10,IF(((CM$2-1)*'Project Description'!$B$10+$A10)&lt;='Project Description'!$B$14,(CM$2-1)*'Project Description'!$B$10+$A10,""),""),"")</f>
        <v/>
      </c>
      <c r="CN36" s="26" t="str">
        <f aca="false">IF(AND($A36&lt;&gt;"",CN$2&lt;&gt;""),IF($A36&lt;='Project Description'!$B$10,IF(((CN$2-1)*'Project Description'!$B$10+$A10)&lt;='Project Description'!$B$14,(CN$2-1)*'Project Description'!$B$10+$A10,""),""),"")</f>
        <v/>
      </c>
      <c r="CO36" s="27" t="str">
        <f aca="false">IF(AND($A36&lt;&gt;"",CO$2&lt;&gt;""),IF($A36&lt;='Project Description'!$B$10,IF(((CO$2-1)*'Project Description'!$B$10+$A10)&lt;='Project Description'!$B$14,(CO$2-1)*'Project Description'!$B$10+$A10,""),""),"")</f>
        <v/>
      </c>
      <c r="CP36" s="25" t="str">
        <f aca="false">IF(AND($A36&lt;&gt;"",CP$2&lt;&gt;""),IF($A36&lt;='Project Description'!$B$10,IF(((CP$2-1)*'Project Description'!$B$10+$A10)&lt;='Project Description'!$B$14,(CP$2-1)*'Project Description'!$B$10+$A10,""),""),"")</f>
        <v/>
      </c>
      <c r="CQ36" s="26" t="str">
        <f aca="false">IF(AND($A36&lt;&gt;"",CQ$2&lt;&gt;""),IF($A36&lt;='Project Description'!$B$10,IF(((CQ$2-1)*'Project Description'!$B$10+$A10)&lt;='Project Description'!$B$14,(CQ$2-1)*'Project Description'!$B$10+$A10,""),""),"")</f>
        <v/>
      </c>
      <c r="CR36" s="26" t="str">
        <f aca="false">IF(AND($A36&lt;&gt;"",CR$2&lt;&gt;""),IF($A36&lt;='Project Description'!$B$10,IF(((CR$2-1)*'Project Description'!$B$10+$A10)&lt;='Project Description'!$B$14,(CR$2-1)*'Project Description'!$B$10+$A10,""),""),"")</f>
        <v/>
      </c>
      <c r="CS36" s="27" t="str">
        <f aca="false">IF(AND($A36&lt;&gt;"",CS$2&lt;&gt;""),IF($A36&lt;='Project Description'!$B$10,IF(((CS$2-1)*'Project Description'!$B$10+$A10)&lt;='Project Description'!$B$14,(CS$2-1)*'Project Description'!$B$10+$A10,""),""),"")</f>
        <v/>
      </c>
      <c r="CT36" s="25" t="str">
        <f aca="false">IF(AND($A36&lt;&gt;"",CT$2&lt;&gt;""),IF($A36&lt;='Project Description'!$B$10,IF(((CT$2-1)*'Project Description'!$B$10+$A10)&lt;='Project Description'!$B$14,(CT$2-1)*'Project Description'!$B$10+$A10,""),""),"")</f>
        <v/>
      </c>
      <c r="CU36" s="26" t="str">
        <f aca="false">IF(AND($A36&lt;&gt;"",CU$2&lt;&gt;""),IF($A36&lt;='Project Description'!$B$10,IF(((CU$2-1)*'Project Description'!$B$10+$A10)&lt;='Project Description'!$B$14,(CU$2-1)*'Project Description'!$B$10+$A10,""),""),"")</f>
        <v/>
      </c>
      <c r="CV36" s="26" t="str">
        <f aca="false">IF(AND($A36&lt;&gt;"",CV$2&lt;&gt;""),IF($A36&lt;='Project Description'!$B$10,IF(((CV$2-1)*'Project Description'!$B$10+$A10)&lt;='Project Description'!$B$14,(CV$2-1)*'Project Description'!$B$10+$A10,""),""),"")</f>
        <v/>
      </c>
      <c r="CW36" s="27" t="str">
        <f aca="false">IF(AND($A36&lt;&gt;"",CW$2&lt;&gt;""),IF($A36&lt;='Project Description'!$B$10,IF(((CW$2-1)*'Project Description'!$B$10+$A10)&lt;='Project Description'!$B$14,(CW$2-1)*'Project Description'!$B$10+$A10,""),""),"")</f>
        <v/>
      </c>
      <c r="CX36" s="25" t="str">
        <f aca="false">IF(AND($A36&lt;&gt;"",CX$2&lt;&gt;""),IF($A36&lt;='Project Description'!$B$10,IF(((CX$2-1)*'Project Description'!$B$10+$A10)&lt;='Project Description'!$B$14,(CX$2-1)*'Project Description'!$B$10+$A10,""),""),"")</f>
        <v/>
      </c>
      <c r="CY36" s="26" t="str">
        <f aca="false">IF(AND($A36&lt;&gt;"",CY$2&lt;&gt;""),IF($A36&lt;='Project Description'!$B$10,IF(((CY$2-1)*'Project Description'!$B$10+$A10)&lt;='Project Description'!$B$14,(CY$2-1)*'Project Description'!$B$10+$A10,""),""),"")</f>
        <v/>
      </c>
      <c r="CZ36" s="26" t="str">
        <f aca="false">IF(AND($A36&lt;&gt;"",CZ$2&lt;&gt;""),IF($A36&lt;='Project Description'!$B$10,IF(((CZ$2-1)*'Project Description'!$B$10+$A10)&lt;='Project Description'!$B$14,(CZ$2-1)*'Project Description'!$B$10+$A10,""),""),"")</f>
        <v/>
      </c>
      <c r="DA36" s="27" t="str">
        <f aca="false">IF(AND($A36&lt;&gt;"",DA$2&lt;&gt;""),IF($A36&lt;='Project Description'!$B$10,IF(((DA$2-1)*'Project Description'!$B$10+$A10)&lt;='Project Description'!$B$14,(DA$2-1)*'Project Description'!$B$10+$A10,""),""),"")</f>
        <v/>
      </c>
      <c r="DB36" s="25" t="str">
        <f aca="false">IF(AND($A36&lt;&gt;"",DB$2&lt;&gt;""),IF($A36&lt;='Project Description'!$B$10,IF(((DB$2-1)*'Project Description'!$B$10+$A10)&lt;='Project Description'!$B$14,(DB$2-1)*'Project Description'!$B$10+$A10,""),""),"")</f>
        <v/>
      </c>
      <c r="DC36" s="26" t="str">
        <f aca="false">IF(AND($A36&lt;&gt;"",DC$2&lt;&gt;""),IF($A36&lt;='Project Description'!$B$10,IF(((DC$2-1)*'Project Description'!$B$10+$A10)&lt;='Project Description'!$B$14,(DC$2-1)*'Project Description'!$B$10+$A10,""),""),"")</f>
        <v/>
      </c>
      <c r="DD36" s="26" t="str">
        <f aca="false">IF(AND($A36&lt;&gt;"",DD$2&lt;&gt;""),IF($A36&lt;='Project Description'!$B$10,IF(((DD$2-1)*'Project Description'!$B$10+$A10)&lt;='Project Description'!$B$14,(DD$2-1)*'Project Description'!$B$10+$A10,""),""),"")</f>
        <v/>
      </c>
      <c r="DE36" s="27" t="str">
        <f aca="false">IF(AND($A36&lt;&gt;"",DE$2&lt;&gt;""),IF($A36&lt;='Project Description'!$B$10,IF(((DE$2-1)*'Project Description'!$B$10+$A10)&lt;='Project Description'!$B$14,(DE$2-1)*'Project Description'!$B$10+$A10,""),""),"")</f>
        <v/>
      </c>
      <c r="DF36" s="25" t="str">
        <f aca="false">IF(AND($A36&lt;&gt;"",DF$2&lt;&gt;""),IF($A36&lt;='Project Description'!$B$10,IF(((DF$2-1)*'Project Description'!$B$10+$A10)&lt;='Project Description'!$B$14,(DF$2-1)*'Project Description'!$B$10+$A10,""),""),"")</f>
        <v/>
      </c>
      <c r="DG36" s="26" t="str">
        <f aca="false">IF(AND($A36&lt;&gt;"",DG$2&lt;&gt;""),IF($A36&lt;='Project Description'!$B$10,IF(((DG$2-1)*'Project Description'!$B$10+$A10)&lt;='Project Description'!$B$14,(DG$2-1)*'Project Description'!$B$10+$A10,""),""),"")</f>
        <v/>
      </c>
      <c r="DH36" s="26" t="str">
        <f aca="false">IF(AND($A36&lt;&gt;"",DH$2&lt;&gt;""),IF($A36&lt;='Project Description'!$B$10,IF(((DH$2-1)*'Project Description'!$B$10+$A10)&lt;='Project Description'!$B$14,(DH$2-1)*'Project Description'!$B$10+$A10,""),""),"")</f>
        <v/>
      </c>
      <c r="DI36" s="27" t="str">
        <f aca="false">IF(AND($A36&lt;&gt;"",DI$2&lt;&gt;""),IF($A36&lt;='Project Description'!$B$10,IF(((DI$2-1)*'Project Description'!$B$10+$A10)&lt;='Project Description'!$B$14,(DI$2-1)*'Project Description'!$B$10+$A10,""),""),"")</f>
        <v/>
      </c>
      <c r="DJ36" s="25" t="str">
        <f aca="false">IF(AND($A36&lt;&gt;"",DJ$2&lt;&gt;""),IF($A36&lt;='Project Description'!$B$10,IF(((DJ$2-1)*'Project Description'!$B$10+$A10)&lt;='Project Description'!$B$14,(DJ$2-1)*'Project Description'!$B$10+$A10,""),""),"")</f>
        <v/>
      </c>
      <c r="DK36" s="26" t="str">
        <f aca="false">IF(AND($A36&lt;&gt;"",DK$2&lt;&gt;""),IF($A36&lt;='Project Description'!$B$10,IF(((DK$2-1)*'Project Description'!$B$10+$A10)&lt;='Project Description'!$B$14,(DK$2-1)*'Project Description'!$B$10+$A10,""),""),"")</f>
        <v/>
      </c>
      <c r="DL36" s="26" t="str">
        <f aca="false">IF(AND($A36&lt;&gt;"",DL$2&lt;&gt;""),IF($A36&lt;='Project Description'!$B$10,IF(((DL$2-1)*'Project Description'!$B$10+$A10)&lt;='Project Description'!$B$14,(DL$2-1)*'Project Description'!$B$10+$A10,""),""),"")</f>
        <v/>
      </c>
      <c r="DM36" s="27" t="str">
        <f aca="false">IF(AND($A36&lt;&gt;"",DM$2&lt;&gt;""),IF($A36&lt;='Project Description'!$B$10,IF(((DM$2-1)*'Project Description'!$B$10+$A10)&lt;='Project Description'!$B$14,(DM$2-1)*'Project Description'!$B$10+$A10,""),""),"")</f>
        <v/>
      </c>
      <c r="DN36" s="25" t="str">
        <f aca="false">IF(AND($A36&lt;&gt;"",DN$2&lt;&gt;""),IF($A36&lt;='Project Description'!$B$10,IF(((DN$2-1)*'Project Description'!$B$10+$A10)&lt;='Project Description'!$B$14,(DN$2-1)*'Project Description'!$B$10+$A10,""),""),"")</f>
        <v/>
      </c>
      <c r="DO36" s="26" t="str">
        <f aca="false">IF(AND($A36&lt;&gt;"",DO$2&lt;&gt;""),IF($A36&lt;='Project Description'!$B$10,IF(((DO$2-1)*'Project Description'!$B$10+$A10)&lt;='Project Description'!$B$14,(DO$2-1)*'Project Description'!$B$10+$A10,""),""),"")</f>
        <v/>
      </c>
      <c r="DP36" s="26" t="str">
        <f aca="false">IF(AND($A36&lt;&gt;"",DP$2&lt;&gt;""),IF($A36&lt;='Project Description'!$B$10,IF(((DP$2-1)*'Project Description'!$B$10+$A10)&lt;='Project Description'!$B$14,(DP$2-1)*'Project Description'!$B$10+$A10,""),""),"")</f>
        <v/>
      </c>
      <c r="DQ36" s="27" t="str">
        <f aca="false">IF(AND($A36&lt;&gt;"",DQ$2&lt;&gt;""),IF($A36&lt;='Project Description'!$B$10,IF(((DQ$2-1)*'Project Description'!$B$10+$A10)&lt;='Project Description'!$B$14,(DQ$2-1)*'Project Description'!$B$10+$A10,""),""),"")</f>
        <v/>
      </c>
    </row>
    <row collapsed="false" customFormat="false" customHeight="true" hidden="false" ht="15" outlineLevel="0" r="37">
      <c r="A37" s="21" t="n">
        <v>9</v>
      </c>
      <c r="B37" s="25" t="n">
        <f aca="false">IF(AND($A37&lt;&gt;"",B$2&lt;&gt;""),IF($A37&lt;='Project Description'!$B$10,IF(((B$2-1)*'Project Description'!$B$10+$A11)&lt;='Project Description'!$B$14,(B$2-1)*'Project Description'!$B$10+$A11,""),""),"")</f>
        <v>9</v>
      </c>
      <c r="C37" s="26" t="n">
        <f aca="false">IF(AND($A37&lt;&gt;"",C$2&lt;&gt;""),IF($A37&lt;='Project Description'!$B$10,IF(((C$2-1)*'Project Description'!$B$10+$A11)&lt;='Project Description'!$B$14,(C$2-1)*'Project Description'!$B$10+$A11,""),""),"")</f>
        <v>19</v>
      </c>
      <c r="D37" s="26" t="n">
        <f aca="false">IF(AND($A37&lt;&gt;"",D$2&lt;&gt;""),IF($A37&lt;='Project Description'!$B$10,IF(((D$2-1)*'Project Description'!$B$10+$A11)&lt;='Project Description'!$B$14,(D$2-1)*'Project Description'!$B$10+$A11,""),""),"")</f>
        <v>29</v>
      </c>
      <c r="E37" s="27" t="n">
        <f aca="false">IF(AND($A37&lt;&gt;"",E$2&lt;&gt;""),IF($A37&lt;='Project Description'!$B$10,IF(((E$2-1)*'Project Description'!$B$10+$A11)&lt;='Project Description'!$B$14,(E$2-1)*'Project Description'!$B$10+$A11,""),""),"")</f>
        <v>39</v>
      </c>
      <c r="F37" s="25" t="n">
        <f aca="false">IF(AND($A37&lt;&gt;"",F$2&lt;&gt;""),IF($A37&lt;='Project Description'!$B$10,IF(((F$2-1)*'Project Description'!$B$10+$A11)&lt;='Project Description'!$B$14,(F$2-1)*'Project Description'!$B$10+$A11,""),""),"")</f>
        <v>49</v>
      </c>
      <c r="G37" s="26" t="n">
        <f aca="false">IF(AND($A37&lt;&gt;"",G$2&lt;&gt;""),IF($A37&lt;='Project Description'!$B$10,IF(((G$2-1)*'Project Description'!$B$10+$A11)&lt;='Project Description'!$B$14,(G$2-1)*'Project Description'!$B$10+$A11,""),""),"")</f>
        <v>59</v>
      </c>
      <c r="H37" s="26" t="n">
        <f aca="false">IF(AND($A37&lt;&gt;"",H$2&lt;&gt;""),IF($A37&lt;='Project Description'!$B$10,IF(((H$2-1)*'Project Description'!$B$10+$A11)&lt;='Project Description'!$B$14,(H$2-1)*'Project Description'!$B$10+$A11,""),""),"")</f>
        <v>69</v>
      </c>
      <c r="I37" s="27" t="n">
        <f aca="false">IF(AND($A37&lt;&gt;"",I$2&lt;&gt;""),IF($A37&lt;='Project Description'!$B$10,IF(((I$2-1)*'Project Description'!$B$10+$A11)&lt;='Project Description'!$B$14,(I$2-1)*'Project Description'!$B$10+$A11,""),""),"")</f>
        <v>79</v>
      </c>
      <c r="J37" s="25" t="n">
        <f aca="false">IF(AND($A37&lt;&gt;"",J$2&lt;&gt;""),IF($A37&lt;='Project Description'!$B$10,IF(((J$2-1)*'Project Description'!$B$10+$A11)&lt;='Project Description'!$B$14,(J$2-1)*'Project Description'!$B$10+$A11,""),""),"")</f>
        <v>89</v>
      </c>
      <c r="K37" s="26" t="n">
        <f aca="false">IF(AND($A37&lt;&gt;"",K$2&lt;&gt;""),IF($A37&lt;='Project Description'!$B$10,IF(((K$2-1)*'Project Description'!$B$10+$A11)&lt;='Project Description'!$B$14,(K$2-1)*'Project Description'!$B$10+$A11,""),""),"")</f>
        <v>99</v>
      </c>
      <c r="L37" s="26" t="n">
        <f aca="false">IF(AND($A37&lt;&gt;"",L$2&lt;&gt;""),IF($A37&lt;='Project Description'!$B$10,IF(((L$2-1)*'Project Description'!$B$10+$A11)&lt;='Project Description'!$B$14,(L$2-1)*'Project Description'!$B$10+$A11,""),""),"")</f>
        <v>109</v>
      </c>
      <c r="M37" s="27" t="n">
        <f aca="false">IF(AND($A37&lt;&gt;"",M$2&lt;&gt;""),IF($A37&lt;='Project Description'!$B$10,IF(((M$2-1)*'Project Description'!$B$10+$A11)&lt;='Project Description'!$B$14,(M$2-1)*'Project Description'!$B$10+$A11,""),""),"")</f>
        <v>119</v>
      </c>
      <c r="N37" s="25" t="n">
        <f aca="false">IF(AND($A37&lt;&gt;"",N$2&lt;&gt;""),IF($A37&lt;='Project Description'!$B$10,IF(((N$2-1)*'Project Description'!$B$10+$A11)&lt;='Project Description'!$B$14,(N$2-1)*'Project Description'!$B$10+$A11,""),""),"")</f>
        <v>129</v>
      </c>
      <c r="O37" s="26" t="n">
        <f aca="false">IF(AND($A37&lt;&gt;"",O$2&lt;&gt;""),IF($A37&lt;='Project Description'!$B$10,IF(((O$2-1)*'Project Description'!$B$10+$A11)&lt;='Project Description'!$B$14,(O$2-1)*'Project Description'!$B$10+$A11,""),""),"")</f>
        <v>139</v>
      </c>
      <c r="P37" s="26" t="n">
        <f aca="false">IF(AND($A37&lt;&gt;"",P$2&lt;&gt;""),IF($A37&lt;='Project Description'!$B$10,IF(((P$2-1)*'Project Description'!$B$10+$A11)&lt;='Project Description'!$B$14,(P$2-1)*'Project Description'!$B$10+$A11,""),""),"")</f>
        <v>149</v>
      </c>
      <c r="Q37" s="27" t="n">
        <f aca="false">IF(AND($A37&lt;&gt;"",Q$2&lt;&gt;""),IF($A37&lt;='Project Description'!$B$10,IF(((Q$2-1)*'Project Description'!$B$10+$A11)&lt;='Project Description'!$B$14,(Q$2-1)*'Project Description'!$B$10+$A11,""),""),"")</f>
        <v>159</v>
      </c>
      <c r="R37" s="25" t="n">
        <f aca="false">IF(AND($A37&lt;&gt;"",R$2&lt;&gt;""),IF($A37&lt;='Project Description'!$B$10,IF(((R$2-1)*'Project Description'!$B$10+$A11)&lt;='Project Description'!$B$14,(R$2-1)*'Project Description'!$B$10+$A11,""),""),"")</f>
        <v>169</v>
      </c>
      <c r="S37" s="26" t="n">
        <f aca="false">IF(AND($A37&lt;&gt;"",S$2&lt;&gt;""),IF($A37&lt;='Project Description'!$B$10,IF(((S$2-1)*'Project Description'!$B$10+$A11)&lt;='Project Description'!$B$14,(S$2-1)*'Project Description'!$B$10+$A11,""),""),"")</f>
        <v>179</v>
      </c>
      <c r="T37" s="26" t="n">
        <f aca="false">IF(AND($A37&lt;&gt;"",T$2&lt;&gt;""),IF($A37&lt;='Project Description'!$B$10,IF(((T$2-1)*'Project Description'!$B$10+$A11)&lt;='Project Description'!$B$14,(T$2-1)*'Project Description'!$B$10+$A11,""),""),"")</f>
        <v>189</v>
      </c>
      <c r="U37" s="27" t="n">
        <f aca="false">IF(AND($A37&lt;&gt;"",U$2&lt;&gt;""),IF($A37&lt;='Project Description'!$B$10,IF(((U$2-1)*'Project Description'!$B$10+$A11)&lt;='Project Description'!$B$14,(U$2-1)*'Project Description'!$B$10+$A11,""),""),"")</f>
        <v>199</v>
      </c>
      <c r="V37" s="25" t="n">
        <f aca="false">IF(AND($A37&lt;&gt;"",V$2&lt;&gt;""),IF($A37&lt;='Project Description'!$B$10,IF(((V$2-1)*'Project Description'!$B$10+$A11)&lt;='Project Description'!$B$14,(V$2-1)*'Project Description'!$B$10+$A11,""),""),"")</f>
        <v>209</v>
      </c>
      <c r="W37" s="26" t="n">
        <f aca="false">IF(AND($A37&lt;&gt;"",W$2&lt;&gt;""),IF($A37&lt;='Project Description'!$B$10,IF(((W$2-1)*'Project Description'!$B$10+$A11)&lt;='Project Description'!$B$14,(W$2-1)*'Project Description'!$B$10+$A11,""),""),"")</f>
        <v>219</v>
      </c>
      <c r="X37" s="26" t="n">
        <f aca="false">IF(AND($A37&lt;&gt;"",X$2&lt;&gt;""),IF($A37&lt;='Project Description'!$B$10,IF(((X$2-1)*'Project Description'!$B$10+$A11)&lt;='Project Description'!$B$14,(X$2-1)*'Project Description'!$B$10+$A11,""),""),"")</f>
        <v>229</v>
      </c>
      <c r="Y37" s="27" t="n">
        <f aca="false">IF(AND($A37&lt;&gt;"",Y$2&lt;&gt;""),IF($A37&lt;='Project Description'!$B$10,IF(((Y$2-1)*'Project Description'!$B$10+$A11)&lt;='Project Description'!$B$14,(Y$2-1)*'Project Description'!$B$10+$A11,""),""),"")</f>
        <v>239</v>
      </c>
      <c r="Z37" s="25" t="n">
        <f aca="false">IF(AND($A37&lt;&gt;"",Z$2&lt;&gt;""),IF($A37&lt;='Project Description'!$B$10,IF(((Z$2-1)*'Project Description'!$B$10+$A11)&lt;='Project Description'!$B$14,(Z$2-1)*'Project Description'!$B$10+$A11,""),""),"")</f>
        <v>249</v>
      </c>
      <c r="AA37" s="26" t="n">
        <f aca="false">IF(AND($A37&lt;&gt;"",AA$2&lt;&gt;""),IF($A37&lt;='Project Description'!$B$10,IF(((AA$2-1)*'Project Description'!$B$10+$A11)&lt;='Project Description'!$B$14,(AA$2-1)*'Project Description'!$B$10+$A11,""),""),"")</f>
        <v>259</v>
      </c>
      <c r="AB37" s="26" t="n">
        <f aca="false">IF(AND($A37&lt;&gt;"",AB$2&lt;&gt;""),IF($A37&lt;='Project Description'!$B$10,IF(((AB$2-1)*'Project Description'!$B$10+$A11)&lt;='Project Description'!$B$14,(AB$2-1)*'Project Description'!$B$10+$A11,""),""),"")</f>
        <v>269</v>
      </c>
      <c r="AC37" s="27" t="n">
        <f aca="false">IF(AND($A37&lt;&gt;"",AC$2&lt;&gt;""),IF($A37&lt;='Project Description'!$B$10,IF(((AC$2-1)*'Project Description'!$B$10+$A11)&lt;='Project Description'!$B$14,(AC$2-1)*'Project Description'!$B$10+$A11,""),""),"")</f>
        <v>279</v>
      </c>
      <c r="AD37" s="25" t="n">
        <f aca="false">IF(AND($A37&lt;&gt;"",AD$2&lt;&gt;""),IF($A37&lt;='Project Description'!$B$10,IF(((AD$2-1)*'Project Description'!$B$10+$A11)&lt;='Project Description'!$B$14,(AD$2-1)*'Project Description'!$B$10+$A11,""),""),"")</f>
        <v>289</v>
      </c>
      <c r="AE37" s="26" t="n">
        <f aca="false">IF(AND($A37&lt;&gt;"",AE$2&lt;&gt;""),IF($A37&lt;='Project Description'!$B$10,IF(((AE$2-1)*'Project Description'!$B$10+$A11)&lt;='Project Description'!$B$14,(AE$2-1)*'Project Description'!$B$10+$A11,""),""),"")</f>
        <v>299</v>
      </c>
      <c r="AF37" s="26" t="n">
        <f aca="false">IF(AND($A37&lt;&gt;"",AF$2&lt;&gt;""),IF($A37&lt;='Project Description'!$B$10,IF(((AF$2-1)*'Project Description'!$B$10+$A11)&lt;='Project Description'!$B$14,(AF$2-1)*'Project Description'!$B$10+$A11,""),""),"")</f>
        <v>309</v>
      </c>
      <c r="AG37" s="27" t="n">
        <f aca="false">IF(AND($A37&lt;&gt;"",AG$2&lt;&gt;""),IF($A37&lt;='Project Description'!$B$10,IF(((AG$2-1)*'Project Description'!$B$10+$A11)&lt;='Project Description'!$B$14,(AG$2-1)*'Project Description'!$B$10+$A11,""),""),"")</f>
        <v>319</v>
      </c>
      <c r="AH37" s="25" t="n">
        <f aca="false">IF(AND($A37&lt;&gt;"",AH$2&lt;&gt;""),IF($A37&lt;='Project Description'!$B$10,IF(((AH$2-1)*'Project Description'!$B$10+$A11)&lt;='Project Description'!$B$14,(AH$2-1)*'Project Description'!$B$10+$A11,""),""),"")</f>
        <v>329</v>
      </c>
      <c r="AI37" s="26" t="n">
        <f aca="false">IF(AND($A37&lt;&gt;"",AI$2&lt;&gt;""),IF($A37&lt;='Project Description'!$B$10,IF(((AI$2-1)*'Project Description'!$B$10+$A11)&lt;='Project Description'!$B$14,(AI$2-1)*'Project Description'!$B$10+$A11,""),""),"")</f>
        <v>339</v>
      </c>
      <c r="AJ37" s="26" t="n">
        <f aca="false">IF(AND($A37&lt;&gt;"",AJ$2&lt;&gt;""),IF($A37&lt;='Project Description'!$B$10,IF(((AJ$2-1)*'Project Description'!$B$10+$A11)&lt;='Project Description'!$B$14,(AJ$2-1)*'Project Description'!$B$10+$A11,""),""),"")</f>
        <v>349</v>
      </c>
      <c r="AK37" s="27" t="n">
        <f aca="false">IF(AND($A37&lt;&gt;"",AK$2&lt;&gt;""),IF($A37&lt;='Project Description'!$B$10,IF(((AK$2-1)*'Project Description'!$B$10+$A11)&lt;='Project Description'!$B$14,(AK$2-1)*'Project Description'!$B$10+$A11,""),""),"")</f>
        <v>359</v>
      </c>
      <c r="AL37" s="25" t="n">
        <f aca="false">IF(AND($A37&lt;&gt;"",AL$2&lt;&gt;""),IF($A37&lt;='Project Description'!$B$10,IF(((AL$2-1)*'Project Description'!$B$10+$A11)&lt;='Project Description'!$B$14,(AL$2-1)*'Project Description'!$B$10+$A11,""),""),"")</f>
        <v>369</v>
      </c>
      <c r="AM37" s="26" t="n">
        <f aca="false">IF(AND($A37&lt;&gt;"",AM$2&lt;&gt;""),IF($A37&lt;='Project Description'!$B$10,IF(((AM$2-1)*'Project Description'!$B$10+$A11)&lt;='Project Description'!$B$14,(AM$2-1)*'Project Description'!$B$10+$A11,""),""),"")</f>
        <v>379</v>
      </c>
      <c r="AN37" s="26" t="n">
        <f aca="false">IF(AND($A37&lt;&gt;"",AN$2&lt;&gt;""),IF($A37&lt;='Project Description'!$B$10,IF(((AN$2-1)*'Project Description'!$B$10+$A11)&lt;='Project Description'!$B$14,(AN$2-1)*'Project Description'!$B$10+$A11,""),""),"")</f>
        <v>389</v>
      </c>
      <c r="AO37" s="27" t="n">
        <f aca="false">IF(AND($A37&lt;&gt;"",AO$2&lt;&gt;""),IF($A37&lt;='Project Description'!$B$10,IF(((AO$2-1)*'Project Description'!$B$10+$A11)&lt;='Project Description'!$B$14,(AO$2-1)*'Project Description'!$B$10+$A11,""),""),"")</f>
        <v>399</v>
      </c>
      <c r="AP37" s="25" t="n">
        <f aca="false">IF(AND($A37&lt;&gt;"",AP$2&lt;&gt;""),IF($A37&lt;='Project Description'!$B$10,IF(((AP$2-1)*'Project Description'!$B$10+$A11)&lt;='Project Description'!$B$14,(AP$2-1)*'Project Description'!$B$10+$A11,""),""),"")</f>
        <v>409</v>
      </c>
      <c r="AQ37" s="26" t="n">
        <f aca="false">IF(AND($A37&lt;&gt;"",AQ$2&lt;&gt;""),IF($A37&lt;='Project Description'!$B$10,IF(((AQ$2-1)*'Project Description'!$B$10+$A11)&lt;='Project Description'!$B$14,(AQ$2-1)*'Project Description'!$B$10+$A11,""),""),"")</f>
        <v>419</v>
      </c>
      <c r="AR37" s="26" t="n">
        <f aca="false">IF(AND($A37&lt;&gt;"",AR$2&lt;&gt;""),IF($A37&lt;='Project Description'!$B$10,IF(((AR$2-1)*'Project Description'!$B$10+$A11)&lt;='Project Description'!$B$14,(AR$2-1)*'Project Description'!$B$10+$A11,""),""),"")</f>
        <v>429</v>
      </c>
      <c r="AS37" s="27" t="n">
        <f aca="false">IF(AND($A37&lt;&gt;"",AS$2&lt;&gt;""),IF($A37&lt;='Project Description'!$B$10,IF(((AS$2-1)*'Project Description'!$B$10+$A11)&lt;='Project Description'!$B$14,(AS$2-1)*'Project Description'!$B$10+$A11,""),""),"")</f>
        <v>439</v>
      </c>
      <c r="AT37" s="25" t="n">
        <f aca="false">IF(AND($A37&lt;&gt;"",AT$2&lt;&gt;""),IF($A37&lt;='Project Description'!$B$10,IF(((AT$2-1)*'Project Description'!$B$10+$A11)&lt;='Project Description'!$B$14,(AT$2-1)*'Project Description'!$B$10+$A11,""),""),"")</f>
        <v>449</v>
      </c>
      <c r="AU37" s="26" t="n">
        <f aca="false">IF(AND($A37&lt;&gt;"",AU$2&lt;&gt;""),IF($A37&lt;='Project Description'!$B$10,IF(((AU$2-1)*'Project Description'!$B$10+$A11)&lt;='Project Description'!$B$14,(AU$2-1)*'Project Description'!$B$10+$A11,""),""),"")</f>
        <v>459</v>
      </c>
      <c r="AV37" s="26" t="n">
        <f aca="false">IF(AND($A37&lt;&gt;"",AV$2&lt;&gt;""),IF($A37&lt;='Project Description'!$B$10,IF(((AV$2-1)*'Project Description'!$B$10+$A11)&lt;='Project Description'!$B$14,(AV$2-1)*'Project Description'!$B$10+$A11,""),""),"")</f>
        <v>469</v>
      </c>
      <c r="AW37" s="27" t="n">
        <f aca="false">IF(AND($A37&lt;&gt;"",AW$2&lt;&gt;""),IF($A37&lt;='Project Description'!$B$10,IF(((AW$2-1)*'Project Description'!$B$10+$A11)&lt;='Project Description'!$B$14,(AW$2-1)*'Project Description'!$B$10+$A11,""),""),"")</f>
        <v>479</v>
      </c>
      <c r="AX37" s="25" t="n">
        <f aca="false">IF(AND($A37&lt;&gt;"",AX$2&lt;&gt;""),IF($A37&lt;='Project Description'!$B$10,IF(((AX$2-1)*'Project Description'!$B$10+$A11)&lt;='Project Description'!$B$14,(AX$2-1)*'Project Description'!$B$10+$A11,""),""),"")</f>
        <v>489</v>
      </c>
      <c r="AY37" s="26" t="n">
        <f aca="false">IF(AND($A37&lt;&gt;"",AY$2&lt;&gt;""),IF($A37&lt;='Project Description'!$B$10,IF(((AY$2-1)*'Project Description'!$B$10+$A11)&lt;='Project Description'!$B$14,(AY$2-1)*'Project Description'!$B$10+$A11,""),""),"")</f>
        <v>499</v>
      </c>
      <c r="AZ37" s="26" t="n">
        <f aca="false">IF(AND($A37&lt;&gt;"",AZ$2&lt;&gt;""),IF($A37&lt;='Project Description'!$B$10,IF(((AZ$2-1)*'Project Description'!$B$10+$A11)&lt;='Project Description'!$B$14,(AZ$2-1)*'Project Description'!$B$10+$A11,""),""),"")</f>
        <v>509</v>
      </c>
      <c r="BA37" s="27" t="n">
        <f aca="false">IF(AND($A37&lt;&gt;"",BA$2&lt;&gt;""),IF($A37&lt;='Project Description'!$B$10,IF(((BA$2-1)*'Project Description'!$B$10+$A11)&lt;='Project Description'!$B$14,(BA$2-1)*'Project Description'!$B$10+$A11,""),""),"")</f>
        <v>519</v>
      </c>
      <c r="BB37" s="25" t="n">
        <f aca="false">IF(AND($A37&lt;&gt;"",BB$2&lt;&gt;""),IF($A37&lt;='Project Description'!$B$10,IF(((BB$2-1)*'Project Description'!$B$10+$A11)&lt;='Project Description'!$B$14,(BB$2-1)*'Project Description'!$B$10+$A11,""),""),"")</f>
        <v>529</v>
      </c>
      <c r="BC37" s="26" t="n">
        <f aca="false">IF(AND($A37&lt;&gt;"",BC$2&lt;&gt;""),IF($A37&lt;='Project Description'!$B$10,IF(((BC$2-1)*'Project Description'!$B$10+$A11)&lt;='Project Description'!$B$14,(BC$2-1)*'Project Description'!$B$10+$A11,""),""),"")</f>
        <v>539</v>
      </c>
      <c r="BD37" s="26" t="n">
        <f aca="false">IF(AND($A37&lt;&gt;"",BD$2&lt;&gt;""),IF($A37&lt;='Project Description'!$B$10,IF(((BD$2-1)*'Project Description'!$B$10+$A11)&lt;='Project Description'!$B$14,(BD$2-1)*'Project Description'!$B$10+$A11,""),""),"")</f>
        <v>549</v>
      </c>
      <c r="BE37" s="27" t="n">
        <f aca="false">IF(AND($A37&lt;&gt;"",BE$2&lt;&gt;""),IF($A37&lt;='Project Description'!$B$10,IF(((BE$2-1)*'Project Description'!$B$10+$A11)&lt;='Project Description'!$B$14,(BE$2-1)*'Project Description'!$B$10+$A11,""),""),"")</f>
        <v>559</v>
      </c>
      <c r="BF37" s="25" t="n">
        <f aca="false">IF(AND($A37&lt;&gt;"",BF$2&lt;&gt;""),IF($A37&lt;='Project Description'!$B$10,IF(((BF$2-1)*'Project Description'!$B$10+$A11)&lt;='Project Description'!$B$14,(BF$2-1)*'Project Description'!$B$10+$A11,""),""),"")</f>
        <v>569</v>
      </c>
      <c r="BG37" s="26" t="n">
        <f aca="false">IF(AND($A37&lt;&gt;"",BG$2&lt;&gt;""),IF($A37&lt;='Project Description'!$B$10,IF(((BG$2-1)*'Project Description'!$B$10+$A11)&lt;='Project Description'!$B$14,(BG$2-1)*'Project Description'!$B$10+$A11,""),""),"")</f>
        <v>579</v>
      </c>
      <c r="BH37" s="26" t="n">
        <f aca="false">IF(AND($A37&lt;&gt;"",BH$2&lt;&gt;""),IF($A37&lt;='Project Description'!$B$10,IF(((BH$2-1)*'Project Description'!$B$10+$A11)&lt;='Project Description'!$B$14,(BH$2-1)*'Project Description'!$B$10+$A11,""),""),"")</f>
        <v>589</v>
      </c>
      <c r="BI37" s="27" t="n">
        <f aca="false">IF(AND($A37&lt;&gt;"",BI$2&lt;&gt;""),IF($A37&lt;='Project Description'!$B$10,IF(((BI$2-1)*'Project Description'!$B$10+$A11)&lt;='Project Description'!$B$14,(BI$2-1)*'Project Description'!$B$10+$A11,""),""),"")</f>
        <v>599</v>
      </c>
      <c r="BJ37" s="25" t="str">
        <f aca="false">IF(AND($A37&lt;&gt;"",BJ$2&lt;&gt;""),IF($A37&lt;='Project Description'!$B$10,IF(((BJ$2-1)*'Project Description'!$B$10+$A11)&lt;='Project Description'!$B$14,(BJ$2-1)*'Project Description'!$B$10+$A11,""),""),"")</f>
        <v/>
      </c>
      <c r="BK37" s="26" t="str">
        <f aca="false">IF(AND($A37&lt;&gt;"",BK$2&lt;&gt;""),IF($A37&lt;='Project Description'!$B$10,IF(((BK$2-1)*'Project Description'!$B$10+$A11)&lt;='Project Description'!$B$14,(BK$2-1)*'Project Description'!$B$10+$A11,""),""),"")</f>
        <v/>
      </c>
      <c r="BL37" s="26" t="str">
        <f aca="false">IF(AND($A37&lt;&gt;"",BL$2&lt;&gt;""),IF($A37&lt;='Project Description'!$B$10,IF(((BL$2-1)*'Project Description'!$B$10+$A11)&lt;='Project Description'!$B$14,(BL$2-1)*'Project Description'!$B$10+$A11,""),""),"")</f>
        <v/>
      </c>
      <c r="BM37" s="27" t="str">
        <f aca="false">IF(AND($A37&lt;&gt;"",BM$2&lt;&gt;""),IF($A37&lt;='Project Description'!$B$10,IF(((BM$2-1)*'Project Description'!$B$10+$A11)&lt;='Project Description'!$B$14,(BM$2-1)*'Project Description'!$B$10+$A11,""),""),"")</f>
        <v/>
      </c>
      <c r="BN37" s="25" t="str">
        <f aca="false">IF(AND($A37&lt;&gt;"",BN$2&lt;&gt;""),IF($A37&lt;='Project Description'!$B$10,IF(((BN$2-1)*'Project Description'!$B$10+$A11)&lt;='Project Description'!$B$14,(BN$2-1)*'Project Description'!$B$10+$A11,""),""),"")</f>
        <v/>
      </c>
      <c r="BO37" s="26" t="str">
        <f aca="false">IF(AND($A37&lt;&gt;"",BO$2&lt;&gt;""),IF($A37&lt;='Project Description'!$B$10,IF(((BO$2-1)*'Project Description'!$B$10+$A11)&lt;='Project Description'!$B$14,(BO$2-1)*'Project Description'!$B$10+$A11,""),""),"")</f>
        <v/>
      </c>
      <c r="BP37" s="26" t="str">
        <f aca="false">IF(AND($A37&lt;&gt;"",BP$2&lt;&gt;""),IF($A37&lt;='Project Description'!$B$10,IF(((BP$2-1)*'Project Description'!$B$10+$A11)&lt;='Project Description'!$B$14,(BP$2-1)*'Project Description'!$B$10+$A11,""),""),"")</f>
        <v/>
      </c>
      <c r="BQ37" s="27" t="str">
        <f aca="false">IF(AND($A37&lt;&gt;"",BQ$2&lt;&gt;""),IF($A37&lt;='Project Description'!$B$10,IF(((BQ$2-1)*'Project Description'!$B$10+$A11)&lt;='Project Description'!$B$14,(BQ$2-1)*'Project Description'!$B$10+$A11,""),""),"")</f>
        <v/>
      </c>
      <c r="BR37" s="25" t="str">
        <f aca="false">IF(AND($A37&lt;&gt;"",BR$2&lt;&gt;""),IF($A37&lt;='Project Description'!$B$10,IF(((BR$2-1)*'Project Description'!$B$10+$A11)&lt;='Project Description'!$B$14,(BR$2-1)*'Project Description'!$B$10+$A11,""),""),"")</f>
        <v/>
      </c>
      <c r="BS37" s="26" t="str">
        <f aca="false">IF(AND($A37&lt;&gt;"",BS$2&lt;&gt;""),IF($A37&lt;='Project Description'!$B$10,IF(((BS$2-1)*'Project Description'!$B$10+$A11)&lt;='Project Description'!$B$14,(BS$2-1)*'Project Description'!$B$10+$A11,""),""),"")</f>
        <v/>
      </c>
      <c r="BT37" s="26" t="str">
        <f aca="false">IF(AND($A37&lt;&gt;"",BT$2&lt;&gt;""),IF($A37&lt;='Project Description'!$B$10,IF(((BT$2-1)*'Project Description'!$B$10+$A11)&lt;='Project Description'!$B$14,(BT$2-1)*'Project Description'!$B$10+$A11,""),""),"")</f>
        <v/>
      </c>
      <c r="BU37" s="27" t="str">
        <f aca="false">IF(AND($A37&lt;&gt;"",BU$2&lt;&gt;""),IF($A37&lt;='Project Description'!$B$10,IF(((BU$2-1)*'Project Description'!$B$10+$A11)&lt;='Project Description'!$B$14,(BU$2-1)*'Project Description'!$B$10+$A11,""),""),"")</f>
        <v/>
      </c>
      <c r="BV37" s="25" t="str">
        <f aca="false">IF(AND($A37&lt;&gt;"",BV$2&lt;&gt;""),IF($A37&lt;='Project Description'!$B$10,IF(((BV$2-1)*'Project Description'!$B$10+$A11)&lt;='Project Description'!$B$14,(BV$2-1)*'Project Description'!$B$10+$A11,""),""),"")</f>
        <v/>
      </c>
      <c r="BW37" s="26" t="str">
        <f aca="false">IF(AND($A37&lt;&gt;"",BW$2&lt;&gt;""),IF($A37&lt;='Project Description'!$B$10,IF(((BW$2-1)*'Project Description'!$B$10+$A11)&lt;='Project Description'!$B$14,(BW$2-1)*'Project Description'!$B$10+$A11,""),""),"")</f>
        <v/>
      </c>
      <c r="BX37" s="26" t="str">
        <f aca="false">IF(AND($A37&lt;&gt;"",BX$2&lt;&gt;""),IF($A37&lt;='Project Description'!$B$10,IF(((BX$2-1)*'Project Description'!$B$10+$A11)&lt;='Project Description'!$B$14,(BX$2-1)*'Project Description'!$B$10+$A11,""),""),"")</f>
        <v/>
      </c>
      <c r="BY37" s="27" t="str">
        <f aca="false">IF(AND($A37&lt;&gt;"",BY$2&lt;&gt;""),IF($A37&lt;='Project Description'!$B$10,IF(((BY$2-1)*'Project Description'!$B$10+$A11)&lt;='Project Description'!$B$14,(BY$2-1)*'Project Description'!$B$10+$A11,""),""),"")</f>
        <v/>
      </c>
      <c r="BZ37" s="25" t="str">
        <f aca="false">IF(AND($A37&lt;&gt;"",BZ$2&lt;&gt;""),IF($A37&lt;='Project Description'!$B$10,IF(((BZ$2-1)*'Project Description'!$B$10+$A11)&lt;='Project Description'!$B$14,(BZ$2-1)*'Project Description'!$B$10+$A11,""),""),"")</f>
        <v/>
      </c>
      <c r="CA37" s="26" t="str">
        <f aca="false">IF(AND($A37&lt;&gt;"",CA$2&lt;&gt;""),IF($A37&lt;='Project Description'!$B$10,IF(((CA$2-1)*'Project Description'!$B$10+$A11)&lt;='Project Description'!$B$14,(CA$2-1)*'Project Description'!$B$10+$A11,""),""),"")</f>
        <v/>
      </c>
      <c r="CB37" s="26" t="str">
        <f aca="false">IF(AND($A37&lt;&gt;"",CB$2&lt;&gt;""),IF($A37&lt;='Project Description'!$B$10,IF(((CB$2-1)*'Project Description'!$B$10+$A11)&lt;='Project Description'!$B$14,(CB$2-1)*'Project Description'!$B$10+$A11,""),""),"")</f>
        <v/>
      </c>
      <c r="CC37" s="27" t="str">
        <f aca="false">IF(AND($A37&lt;&gt;"",CC$2&lt;&gt;""),IF($A37&lt;='Project Description'!$B$10,IF(((CC$2-1)*'Project Description'!$B$10+$A11)&lt;='Project Description'!$B$14,(CC$2-1)*'Project Description'!$B$10+$A11,""),""),"")</f>
        <v/>
      </c>
      <c r="CD37" s="25" t="str">
        <f aca="false">IF(AND($A37&lt;&gt;"",CD$2&lt;&gt;""),IF($A37&lt;='Project Description'!$B$10,IF(((CD$2-1)*'Project Description'!$B$10+$A11)&lt;='Project Description'!$B$14,(CD$2-1)*'Project Description'!$B$10+$A11,""),""),"")</f>
        <v/>
      </c>
      <c r="CE37" s="26" t="str">
        <f aca="false">IF(AND($A37&lt;&gt;"",CE$2&lt;&gt;""),IF($A37&lt;='Project Description'!$B$10,IF(((CE$2-1)*'Project Description'!$B$10+$A11)&lt;='Project Description'!$B$14,(CE$2-1)*'Project Description'!$B$10+$A11,""),""),"")</f>
        <v/>
      </c>
      <c r="CF37" s="26" t="str">
        <f aca="false">IF(AND($A37&lt;&gt;"",CF$2&lt;&gt;""),IF($A37&lt;='Project Description'!$B$10,IF(((CF$2-1)*'Project Description'!$B$10+$A11)&lt;='Project Description'!$B$14,(CF$2-1)*'Project Description'!$B$10+$A11,""),""),"")</f>
        <v/>
      </c>
      <c r="CG37" s="27" t="str">
        <f aca="false">IF(AND($A37&lt;&gt;"",CG$2&lt;&gt;""),IF($A37&lt;='Project Description'!$B$10,IF(((CG$2-1)*'Project Description'!$B$10+$A11)&lt;='Project Description'!$B$14,(CG$2-1)*'Project Description'!$B$10+$A11,""),""),"")</f>
        <v/>
      </c>
      <c r="CH37" s="25" t="str">
        <f aca="false">IF(AND($A37&lt;&gt;"",CH$2&lt;&gt;""),IF($A37&lt;='Project Description'!$B$10,IF(((CH$2-1)*'Project Description'!$B$10+$A11)&lt;='Project Description'!$B$14,(CH$2-1)*'Project Description'!$B$10+$A11,""),""),"")</f>
        <v/>
      </c>
      <c r="CI37" s="26" t="str">
        <f aca="false">IF(AND($A37&lt;&gt;"",CI$2&lt;&gt;""),IF($A37&lt;='Project Description'!$B$10,IF(((CI$2-1)*'Project Description'!$B$10+$A11)&lt;='Project Description'!$B$14,(CI$2-1)*'Project Description'!$B$10+$A11,""),""),"")</f>
        <v/>
      </c>
      <c r="CJ37" s="26" t="str">
        <f aca="false">IF(AND($A37&lt;&gt;"",CJ$2&lt;&gt;""),IF($A37&lt;='Project Description'!$B$10,IF(((CJ$2-1)*'Project Description'!$B$10+$A11)&lt;='Project Description'!$B$14,(CJ$2-1)*'Project Description'!$B$10+$A11,""),""),"")</f>
        <v/>
      </c>
      <c r="CK37" s="27" t="str">
        <f aca="false">IF(AND($A37&lt;&gt;"",CK$2&lt;&gt;""),IF($A37&lt;='Project Description'!$B$10,IF(((CK$2-1)*'Project Description'!$B$10+$A11)&lt;='Project Description'!$B$14,(CK$2-1)*'Project Description'!$B$10+$A11,""),""),"")</f>
        <v/>
      </c>
      <c r="CL37" s="25" t="str">
        <f aca="false">IF(AND($A37&lt;&gt;"",CL$2&lt;&gt;""),IF($A37&lt;='Project Description'!$B$10,IF(((CL$2-1)*'Project Description'!$B$10+$A11)&lt;='Project Description'!$B$14,(CL$2-1)*'Project Description'!$B$10+$A11,""),""),"")</f>
        <v/>
      </c>
      <c r="CM37" s="26" t="str">
        <f aca="false">IF(AND($A37&lt;&gt;"",CM$2&lt;&gt;""),IF($A37&lt;='Project Description'!$B$10,IF(((CM$2-1)*'Project Description'!$B$10+$A11)&lt;='Project Description'!$B$14,(CM$2-1)*'Project Description'!$B$10+$A11,""),""),"")</f>
        <v/>
      </c>
      <c r="CN37" s="26" t="str">
        <f aca="false">IF(AND($A37&lt;&gt;"",CN$2&lt;&gt;""),IF($A37&lt;='Project Description'!$B$10,IF(((CN$2-1)*'Project Description'!$B$10+$A11)&lt;='Project Description'!$B$14,(CN$2-1)*'Project Description'!$B$10+$A11,""),""),"")</f>
        <v/>
      </c>
      <c r="CO37" s="27" t="str">
        <f aca="false">IF(AND($A37&lt;&gt;"",CO$2&lt;&gt;""),IF($A37&lt;='Project Description'!$B$10,IF(((CO$2-1)*'Project Description'!$B$10+$A11)&lt;='Project Description'!$B$14,(CO$2-1)*'Project Description'!$B$10+$A11,""),""),"")</f>
        <v/>
      </c>
      <c r="CP37" s="25" t="str">
        <f aca="false">IF(AND($A37&lt;&gt;"",CP$2&lt;&gt;""),IF($A37&lt;='Project Description'!$B$10,IF(((CP$2-1)*'Project Description'!$B$10+$A11)&lt;='Project Description'!$B$14,(CP$2-1)*'Project Description'!$B$10+$A11,""),""),"")</f>
        <v/>
      </c>
      <c r="CQ37" s="26" t="str">
        <f aca="false">IF(AND($A37&lt;&gt;"",CQ$2&lt;&gt;""),IF($A37&lt;='Project Description'!$B$10,IF(((CQ$2-1)*'Project Description'!$B$10+$A11)&lt;='Project Description'!$B$14,(CQ$2-1)*'Project Description'!$B$10+$A11,""),""),"")</f>
        <v/>
      </c>
      <c r="CR37" s="26" t="str">
        <f aca="false">IF(AND($A37&lt;&gt;"",CR$2&lt;&gt;""),IF($A37&lt;='Project Description'!$B$10,IF(((CR$2-1)*'Project Description'!$B$10+$A11)&lt;='Project Description'!$B$14,(CR$2-1)*'Project Description'!$B$10+$A11,""),""),"")</f>
        <v/>
      </c>
      <c r="CS37" s="27" t="str">
        <f aca="false">IF(AND($A37&lt;&gt;"",CS$2&lt;&gt;""),IF($A37&lt;='Project Description'!$B$10,IF(((CS$2-1)*'Project Description'!$B$10+$A11)&lt;='Project Description'!$B$14,(CS$2-1)*'Project Description'!$B$10+$A11,""),""),"")</f>
        <v/>
      </c>
      <c r="CT37" s="25" t="str">
        <f aca="false">IF(AND($A37&lt;&gt;"",CT$2&lt;&gt;""),IF($A37&lt;='Project Description'!$B$10,IF(((CT$2-1)*'Project Description'!$B$10+$A11)&lt;='Project Description'!$B$14,(CT$2-1)*'Project Description'!$B$10+$A11,""),""),"")</f>
        <v/>
      </c>
      <c r="CU37" s="26" t="str">
        <f aca="false">IF(AND($A37&lt;&gt;"",CU$2&lt;&gt;""),IF($A37&lt;='Project Description'!$B$10,IF(((CU$2-1)*'Project Description'!$B$10+$A11)&lt;='Project Description'!$B$14,(CU$2-1)*'Project Description'!$B$10+$A11,""),""),"")</f>
        <v/>
      </c>
      <c r="CV37" s="26" t="str">
        <f aca="false">IF(AND($A37&lt;&gt;"",CV$2&lt;&gt;""),IF($A37&lt;='Project Description'!$B$10,IF(((CV$2-1)*'Project Description'!$B$10+$A11)&lt;='Project Description'!$B$14,(CV$2-1)*'Project Description'!$B$10+$A11,""),""),"")</f>
        <v/>
      </c>
      <c r="CW37" s="27" t="str">
        <f aca="false">IF(AND($A37&lt;&gt;"",CW$2&lt;&gt;""),IF($A37&lt;='Project Description'!$B$10,IF(((CW$2-1)*'Project Description'!$B$10+$A11)&lt;='Project Description'!$B$14,(CW$2-1)*'Project Description'!$B$10+$A11,""),""),"")</f>
        <v/>
      </c>
      <c r="CX37" s="25" t="str">
        <f aca="false">IF(AND($A37&lt;&gt;"",CX$2&lt;&gt;""),IF($A37&lt;='Project Description'!$B$10,IF(((CX$2-1)*'Project Description'!$B$10+$A11)&lt;='Project Description'!$B$14,(CX$2-1)*'Project Description'!$B$10+$A11,""),""),"")</f>
        <v/>
      </c>
      <c r="CY37" s="26" t="str">
        <f aca="false">IF(AND($A37&lt;&gt;"",CY$2&lt;&gt;""),IF($A37&lt;='Project Description'!$B$10,IF(((CY$2-1)*'Project Description'!$B$10+$A11)&lt;='Project Description'!$B$14,(CY$2-1)*'Project Description'!$B$10+$A11,""),""),"")</f>
        <v/>
      </c>
      <c r="CZ37" s="26" t="str">
        <f aca="false">IF(AND($A37&lt;&gt;"",CZ$2&lt;&gt;""),IF($A37&lt;='Project Description'!$B$10,IF(((CZ$2-1)*'Project Description'!$B$10+$A11)&lt;='Project Description'!$B$14,(CZ$2-1)*'Project Description'!$B$10+$A11,""),""),"")</f>
        <v/>
      </c>
      <c r="DA37" s="27" t="str">
        <f aca="false">IF(AND($A37&lt;&gt;"",DA$2&lt;&gt;""),IF($A37&lt;='Project Description'!$B$10,IF(((DA$2-1)*'Project Description'!$B$10+$A11)&lt;='Project Description'!$B$14,(DA$2-1)*'Project Description'!$B$10+$A11,""),""),"")</f>
        <v/>
      </c>
      <c r="DB37" s="25" t="str">
        <f aca="false">IF(AND($A37&lt;&gt;"",DB$2&lt;&gt;""),IF($A37&lt;='Project Description'!$B$10,IF(((DB$2-1)*'Project Description'!$B$10+$A11)&lt;='Project Description'!$B$14,(DB$2-1)*'Project Description'!$B$10+$A11,""),""),"")</f>
        <v/>
      </c>
      <c r="DC37" s="26" t="str">
        <f aca="false">IF(AND($A37&lt;&gt;"",DC$2&lt;&gt;""),IF($A37&lt;='Project Description'!$B$10,IF(((DC$2-1)*'Project Description'!$B$10+$A11)&lt;='Project Description'!$B$14,(DC$2-1)*'Project Description'!$B$10+$A11,""),""),"")</f>
        <v/>
      </c>
      <c r="DD37" s="26" t="str">
        <f aca="false">IF(AND($A37&lt;&gt;"",DD$2&lt;&gt;""),IF($A37&lt;='Project Description'!$B$10,IF(((DD$2-1)*'Project Description'!$B$10+$A11)&lt;='Project Description'!$B$14,(DD$2-1)*'Project Description'!$B$10+$A11,""),""),"")</f>
        <v/>
      </c>
      <c r="DE37" s="27" t="str">
        <f aca="false">IF(AND($A37&lt;&gt;"",DE$2&lt;&gt;""),IF($A37&lt;='Project Description'!$B$10,IF(((DE$2-1)*'Project Description'!$B$10+$A11)&lt;='Project Description'!$B$14,(DE$2-1)*'Project Description'!$B$10+$A11,""),""),"")</f>
        <v/>
      </c>
      <c r="DF37" s="25" t="str">
        <f aca="false">IF(AND($A37&lt;&gt;"",DF$2&lt;&gt;""),IF($A37&lt;='Project Description'!$B$10,IF(((DF$2-1)*'Project Description'!$B$10+$A11)&lt;='Project Description'!$B$14,(DF$2-1)*'Project Description'!$B$10+$A11,""),""),"")</f>
        <v/>
      </c>
      <c r="DG37" s="26" t="str">
        <f aca="false">IF(AND($A37&lt;&gt;"",DG$2&lt;&gt;""),IF($A37&lt;='Project Description'!$B$10,IF(((DG$2-1)*'Project Description'!$B$10+$A11)&lt;='Project Description'!$B$14,(DG$2-1)*'Project Description'!$B$10+$A11,""),""),"")</f>
        <v/>
      </c>
      <c r="DH37" s="26" t="str">
        <f aca="false">IF(AND($A37&lt;&gt;"",DH$2&lt;&gt;""),IF($A37&lt;='Project Description'!$B$10,IF(((DH$2-1)*'Project Description'!$B$10+$A11)&lt;='Project Description'!$B$14,(DH$2-1)*'Project Description'!$B$10+$A11,""),""),"")</f>
        <v/>
      </c>
      <c r="DI37" s="27" t="str">
        <f aca="false">IF(AND($A37&lt;&gt;"",DI$2&lt;&gt;""),IF($A37&lt;='Project Description'!$B$10,IF(((DI$2-1)*'Project Description'!$B$10+$A11)&lt;='Project Description'!$B$14,(DI$2-1)*'Project Description'!$B$10+$A11,""),""),"")</f>
        <v/>
      </c>
      <c r="DJ37" s="25" t="str">
        <f aca="false">IF(AND($A37&lt;&gt;"",DJ$2&lt;&gt;""),IF($A37&lt;='Project Description'!$B$10,IF(((DJ$2-1)*'Project Description'!$B$10+$A11)&lt;='Project Description'!$B$14,(DJ$2-1)*'Project Description'!$B$10+$A11,""),""),"")</f>
        <v/>
      </c>
      <c r="DK37" s="26" t="str">
        <f aca="false">IF(AND($A37&lt;&gt;"",DK$2&lt;&gt;""),IF($A37&lt;='Project Description'!$B$10,IF(((DK$2-1)*'Project Description'!$B$10+$A11)&lt;='Project Description'!$B$14,(DK$2-1)*'Project Description'!$B$10+$A11,""),""),"")</f>
        <v/>
      </c>
      <c r="DL37" s="26" t="str">
        <f aca="false">IF(AND($A37&lt;&gt;"",DL$2&lt;&gt;""),IF($A37&lt;='Project Description'!$B$10,IF(((DL$2-1)*'Project Description'!$B$10+$A11)&lt;='Project Description'!$B$14,(DL$2-1)*'Project Description'!$B$10+$A11,""),""),"")</f>
        <v/>
      </c>
      <c r="DM37" s="27" t="str">
        <f aca="false">IF(AND($A37&lt;&gt;"",DM$2&lt;&gt;""),IF($A37&lt;='Project Description'!$B$10,IF(((DM$2-1)*'Project Description'!$B$10+$A11)&lt;='Project Description'!$B$14,(DM$2-1)*'Project Description'!$B$10+$A11,""),""),"")</f>
        <v/>
      </c>
      <c r="DN37" s="25" t="str">
        <f aca="false">IF(AND($A37&lt;&gt;"",DN$2&lt;&gt;""),IF($A37&lt;='Project Description'!$B$10,IF(((DN$2-1)*'Project Description'!$B$10+$A11)&lt;='Project Description'!$B$14,(DN$2-1)*'Project Description'!$B$10+$A11,""),""),"")</f>
        <v/>
      </c>
      <c r="DO37" s="26" t="str">
        <f aca="false">IF(AND($A37&lt;&gt;"",DO$2&lt;&gt;""),IF($A37&lt;='Project Description'!$B$10,IF(((DO$2-1)*'Project Description'!$B$10+$A11)&lt;='Project Description'!$B$14,(DO$2-1)*'Project Description'!$B$10+$A11,""),""),"")</f>
        <v/>
      </c>
      <c r="DP37" s="26" t="str">
        <f aca="false">IF(AND($A37&lt;&gt;"",DP$2&lt;&gt;""),IF($A37&lt;='Project Description'!$B$10,IF(((DP$2-1)*'Project Description'!$B$10+$A11)&lt;='Project Description'!$B$14,(DP$2-1)*'Project Description'!$B$10+$A11,""),""),"")</f>
        <v/>
      </c>
      <c r="DQ37" s="27" t="str">
        <f aca="false">IF(AND($A37&lt;&gt;"",DQ$2&lt;&gt;""),IF($A37&lt;='Project Description'!$B$10,IF(((DQ$2-1)*'Project Description'!$B$10+$A11)&lt;='Project Description'!$B$14,(DQ$2-1)*'Project Description'!$B$10+$A11,""),""),"")</f>
        <v/>
      </c>
    </row>
    <row collapsed="false" customFormat="false" customHeight="true" hidden="false" ht="15.75" outlineLevel="0" r="38">
      <c r="A38" s="21" t="n">
        <v>10</v>
      </c>
      <c r="B38" s="28" t="n">
        <f aca="false">IF(AND($A38&lt;&gt;"",B$2&lt;&gt;""),IF($A38&lt;='Project Description'!$B$10,IF(((B$2-1)*'Project Description'!$B$10+$A12)&lt;='Project Description'!$B$14,(B$2-1)*'Project Description'!$B$10+$A12,""),""),"")</f>
        <v>10</v>
      </c>
      <c r="C38" s="29" t="n">
        <f aca="false">IF(AND($A38&lt;&gt;"",C$2&lt;&gt;""),IF($A38&lt;='Project Description'!$B$10,IF(((C$2-1)*'Project Description'!$B$10+$A12)&lt;='Project Description'!$B$14,(C$2-1)*'Project Description'!$B$10+$A12,""),""),"")</f>
        <v>20</v>
      </c>
      <c r="D38" s="29" t="n">
        <f aca="false">IF(AND($A38&lt;&gt;"",D$2&lt;&gt;""),IF($A38&lt;='Project Description'!$B$10,IF(((D$2-1)*'Project Description'!$B$10+$A12)&lt;='Project Description'!$B$14,(D$2-1)*'Project Description'!$B$10+$A12,""),""),"")</f>
        <v>30</v>
      </c>
      <c r="E38" s="30" t="n">
        <f aca="false">IF(AND($A38&lt;&gt;"",E$2&lt;&gt;""),IF($A38&lt;='Project Description'!$B$10,IF(((E$2-1)*'Project Description'!$B$10+$A12)&lt;='Project Description'!$B$14,(E$2-1)*'Project Description'!$B$10+$A12,""),""),"")</f>
        <v>40</v>
      </c>
      <c r="F38" s="28" t="n">
        <f aca="false">IF(AND($A38&lt;&gt;"",F$2&lt;&gt;""),IF($A38&lt;='Project Description'!$B$10,IF(((F$2-1)*'Project Description'!$B$10+$A12)&lt;='Project Description'!$B$14,(F$2-1)*'Project Description'!$B$10+$A12,""),""),"")</f>
        <v>50</v>
      </c>
      <c r="G38" s="29" t="n">
        <f aca="false">IF(AND($A38&lt;&gt;"",G$2&lt;&gt;""),IF($A38&lt;='Project Description'!$B$10,IF(((G$2-1)*'Project Description'!$B$10+$A12)&lt;='Project Description'!$B$14,(G$2-1)*'Project Description'!$B$10+$A12,""),""),"")</f>
        <v>60</v>
      </c>
      <c r="H38" s="29" t="n">
        <f aca="false">IF(AND($A38&lt;&gt;"",H$2&lt;&gt;""),IF($A38&lt;='Project Description'!$B$10,IF(((H$2-1)*'Project Description'!$B$10+$A12)&lt;='Project Description'!$B$14,(H$2-1)*'Project Description'!$B$10+$A12,""),""),"")</f>
        <v>70</v>
      </c>
      <c r="I38" s="30" t="n">
        <f aca="false">IF(AND($A38&lt;&gt;"",I$2&lt;&gt;""),IF($A38&lt;='Project Description'!$B$10,IF(((I$2-1)*'Project Description'!$B$10+$A12)&lt;='Project Description'!$B$14,(I$2-1)*'Project Description'!$B$10+$A12,""),""),"")</f>
        <v>80</v>
      </c>
      <c r="J38" s="28" t="n">
        <f aca="false">IF(AND($A38&lt;&gt;"",J$2&lt;&gt;""),IF($A38&lt;='Project Description'!$B$10,IF(((J$2-1)*'Project Description'!$B$10+$A12)&lt;='Project Description'!$B$14,(J$2-1)*'Project Description'!$B$10+$A12,""),""),"")</f>
        <v>90</v>
      </c>
      <c r="K38" s="29" t="n">
        <f aca="false">IF(AND($A38&lt;&gt;"",K$2&lt;&gt;""),IF($A38&lt;='Project Description'!$B$10,IF(((K$2-1)*'Project Description'!$B$10+$A12)&lt;='Project Description'!$B$14,(K$2-1)*'Project Description'!$B$10+$A12,""),""),"")</f>
        <v>100</v>
      </c>
      <c r="L38" s="29" t="n">
        <f aca="false">IF(AND($A38&lt;&gt;"",L$2&lt;&gt;""),IF($A38&lt;='Project Description'!$B$10,IF(((L$2-1)*'Project Description'!$B$10+$A12)&lt;='Project Description'!$B$14,(L$2-1)*'Project Description'!$B$10+$A12,""),""),"")</f>
        <v>110</v>
      </c>
      <c r="M38" s="30" t="n">
        <f aca="false">IF(AND($A38&lt;&gt;"",M$2&lt;&gt;""),IF($A38&lt;='Project Description'!$B$10,IF(((M$2-1)*'Project Description'!$B$10+$A12)&lt;='Project Description'!$B$14,(M$2-1)*'Project Description'!$B$10+$A12,""),""),"")</f>
        <v>120</v>
      </c>
      <c r="N38" s="28" t="n">
        <f aca="false">IF(AND($A38&lt;&gt;"",N$2&lt;&gt;""),IF($A38&lt;='Project Description'!$B$10,IF(((N$2-1)*'Project Description'!$B$10+$A12)&lt;='Project Description'!$B$14,(N$2-1)*'Project Description'!$B$10+$A12,""),""),"")</f>
        <v>130</v>
      </c>
      <c r="O38" s="29" t="n">
        <f aca="false">IF(AND($A38&lt;&gt;"",O$2&lt;&gt;""),IF($A38&lt;='Project Description'!$B$10,IF(((O$2-1)*'Project Description'!$B$10+$A12)&lt;='Project Description'!$B$14,(O$2-1)*'Project Description'!$B$10+$A12,""),""),"")</f>
        <v>140</v>
      </c>
      <c r="P38" s="29" t="n">
        <f aca="false">IF(AND($A38&lt;&gt;"",P$2&lt;&gt;""),IF($A38&lt;='Project Description'!$B$10,IF(((P$2-1)*'Project Description'!$B$10+$A12)&lt;='Project Description'!$B$14,(P$2-1)*'Project Description'!$B$10+$A12,""),""),"")</f>
        <v>150</v>
      </c>
      <c r="Q38" s="30" t="n">
        <f aca="false">IF(AND($A38&lt;&gt;"",Q$2&lt;&gt;""),IF($A38&lt;='Project Description'!$B$10,IF(((Q$2-1)*'Project Description'!$B$10+$A12)&lt;='Project Description'!$B$14,(Q$2-1)*'Project Description'!$B$10+$A12,""),""),"")</f>
        <v>160</v>
      </c>
      <c r="R38" s="28" t="n">
        <f aca="false">IF(AND($A38&lt;&gt;"",R$2&lt;&gt;""),IF($A38&lt;='Project Description'!$B$10,IF(((R$2-1)*'Project Description'!$B$10+$A12)&lt;='Project Description'!$B$14,(R$2-1)*'Project Description'!$B$10+$A12,""),""),"")</f>
        <v>170</v>
      </c>
      <c r="S38" s="29" t="n">
        <f aca="false">IF(AND($A38&lt;&gt;"",S$2&lt;&gt;""),IF($A38&lt;='Project Description'!$B$10,IF(((S$2-1)*'Project Description'!$B$10+$A12)&lt;='Project Description'!$B$14,(S$2-1)*'Project Description'!$B$10+$A12,""),""),"")</f>
        <v>180</v>
      </c>
      <c r="T38" s="29" t="n">
        <f aca="false">IF(AND($A38&lt;&gt;"",T$2&lt;&gt;""),IF($A38&lt;='Project Description'!$B$10,IF(((T$2-1)*'Project Description'!$B$10+$A12)&lt;='Project Description'!$B$14,(T$2-1)*'Project Description'!$B$10+$A12,""),""),"")</f>
        <v>190</v>
      </c>
      <c r="U38" s="30" t="n">
        <f aca="false">IF(AND($A38&lt;&gt;"",U$2&lt;&gt;""),IF($A38&lt;='Project Description'!$B$10,IF(((U$2-1)*'Project Description'!$B$10+$A12)&lt;='Project Description'!$B$14,(U$2-1)*'Project Description'!$B$10+$A12,""),""),"")</f>
        <v>200</v>
      </c>
      <c r="V38" s="28" t="n">
        <f aca="false">IF(AND($A38&lt;&gt;"",V$2&lt;&gt;""),IF($A38&lt;='Project Description'!$B$10,IF(((V$2-1)*'Project Description'!$B$10+$A12)&lt;='Project Description'!$B$14,(V$2-1)*'Project Description'!$B$10+$A12,""),""),"")</f>
        <v>210</v>
      </c>
      <c r="W38" s="29" t="n">
        <f aca="false">IF(AND($A38&lt;&gt;"",W$2&lt;&gt;""),IF($A38&lt;='Project Description'!$B$10,IF(((W$2-1)*'Project Description'!$B$10+$A12)&lt;='Project Description'!$B$14,(W$2-1)*'Project Description'!$B$10+$A12,""),""),"")</f>
        <v>220</v>
      </c>
      <c r="X38" s="29" t="n">
        <f aca="false">IF(AND($A38&lt;&gt;"",X$2&lt;&gt;""),IF($A38&lt;='Project Description'!$B$10,IF(((X$2-1)*'Project Description'!$B$10+$A12)&lt;='Project Description'!$B$14,(X$2-1)*'Project Description'!$B$10+$A12,""),""),"")</f>
        <v>230</v>
      </c>
      <c r="Y38" s="30" t="n">
        <f aca="false">IF(AND($A38&lt;&gt;"",Y$2&lt;&gt;""),IF($A38&lt;='Project Description'!$B$10,IF(((Y$2-1)*'Project Description'!$B$10+$A12)&lt;='Project Description'!$B$14,(Y$2-1)*'Project Description'!$B$10+$A12,""),""),"")</f>
        <v>240</v>
      </c>
      <c r="Z38" s="28" t="n">
        <f aca="false">IF(AND($A38&lt;&gt;"",Z$2&lt;&gt;""),IF($A38&lt;='Project Description'!$B$10,IF(((Z$2-1)*'Project Description'!$B$10+$A12)&lt;='Project Description'!$B$14,(Z$2-1)*'Project Description'!$B$10+$A12,""),""),"")</f>
        <v>250</v>
      </c>
      <c r="AA38" s="29" t="n">
        <f aca="false">IF(AND($A38&lt;&gt;"",AA$2&lt;&gt;""),IF($A38&lt;='Project Description'!$B$10,IF(((AA$2-1)*'Project Description'!$B$10+$A12)&lt;='Project Description'!$B$14,(AA$2-1)*'Project Description'!$B$10+$A12,""),""),"")</f>
        <v>260</v>
      </c>
      <c r="AB38" s="29" t="n">
        <f aca="false">IF(AND($A38&lt;&gt;"",AB$2&lt;&gt;""),IF($A38&lt;='Project Description'!$B$10,IF(((AB$2-1)*'Project Description'!$B$10+$A12)&lt;='Project Description'!$B$14,(AB$2-1)*'Project Description'!$B$10+$A12,""),""),"")</f>
        <v>270</v>
      </c>
      <c r="AC38" s="30" t="n">
        <f aca="false">IF(AND($A38&lt;&gt;"",AC$2&lt;&gt;""),IF($A38&lt;='Project Description'!$B$10,IF(((AC$2-1)*'Project Description'!$B$10+$A12)&lt;='Project Description'!$B$14,(AC$2-1)*'Project Description'!$B$10+$A12,""),""),"")</f>
        <v>280</v>
      </c>
      <c r="AD38" s="28" t="n">
        <f aca="false">IF(AND($A38&lt;&gt;"",AD$2&lt;&gt;""),IF($A38&lt;='Project Description'!$B$10,IF(((AD$2-1)*'Project Description'!$B$10+$A12)&lt;='Project Description'!$B$14,(AD$2-1)*'Project Description'!$B$10+$A12,""),""),"")</f>
        <v>290</v>
      </c>
      <c r="AE38" s="29" t="n">
        <f aca="false">IF(AND($A38&lt;&gt;"",AE$2&lt;&gt;""),IF($A38&lt;='Project Description'!$B$10,IF(((AE$2-1)*'Project Description'!$B$10+$A12)&lt;='Project Description'!$B$14,(AE$2-1)*'Project Description'!$B$10+$A12,""),""),"")</f>
        <v>300</v>
      </c>
      <c r="AF38" s="29" t="n">
        <f aca="false">IF(AND($A38&lt;&gt;"",AF$2&lt;&gt;""),IF($A38&lt;='Project Description'!$B$10,IF(((AF$2-1)*'Project Description'!$B$10+$A12)&lt;='Project Description'!$B$14,(AF$2-1)*'Project Description'!$B$10+$A12,""),""),"")</f>
        <v>310</v>
      </c>
      <c r="AG38" s="30" t="n">
        <f aca="false">IF(AND($A38&lt;&gt;"",AG$2&lt;&gt;""),IF($A38&lt;='Project Description'!$B$10,IF(((AG$2-1)*'Project Description'!$B$10+$A12)&lt;='Project Description'!$B$14,(AG$2-1)*'Project Description'!$B$10+$A12,""),""),"")</f>
        <v>320</v>
      </c>
      <c r="AH38" s="28" t="n">
        <f aca="false">IF(AND($A38&lt;&gt;"",AH$2&lt;&gt;""),IF($A38&lt;='Project Description'!$B$10,IF(((AH$2-1)*'Project Description'!$B$10+$A12)&lt;='Project Description'!$B$14,(AH$2-1)*'Project Description'!$B$10+$A12,""),""),"")</f>
        <v>330</v>
      </c>
      <c r="AI38" s="29" t="n">
        <f aca="false">IF(AND($A38&lt;&gt;"",AI$2&lt;&gt;""),IF($A38&lt;='Project Description'!$B$10,IF(((AI$2-1)*'Project Description'!$B$10+$A12)&lt;='Project Description'!$B$14,(AI$2-1)*'Project Description'!$B$10+$A12,""),""),"")</f>
        <v>340</v>
      </c>
      <c r="AJ38" s="29" t="n">
        <f aca="false">IF(AND($A38&lt;&gt;"",AJ$2&lt;&gt;""),IF($A38&lt;='Project Description'!$B$10,IF(((AJ$2-1)*'Project Description'!$B$10+$A12)&lt;='Project Description'!$B$14,(AJ$2-1)*'Project Description'!$B$10+$A12,""),""),"")</f>
        <v>350</v>
      </c>
      <c r="AK38" s="30" t="n">
        <f aca="false">IF(AND($A38&lt;&gt;"",AK$2&lt;&gt;""),IF($A38&lt;='Project Description'!$B$10,IF(((AK$2-1)*'Project Description'!$B$10+$A12)&lt;='Project Description'!$B$14,(AK$2-1)*'Project Description'!$B$10+$A12,""),""),"")</f>
        <v>360</v>
      </c>
      <c r="AL38" s="28" t="n">
        <f aca="false">IF(AND($A38&lt;&gt;"",AL$2&lt;&gt;""),IF($A38&lt;='Project Description'!$B$10,IF(((AL$2-1)*'Project Description'!$B$10+$A12)&lt;='Project Description'!$B$14,(AL$2-1)*'Project Description'!$B$10+$A12,""),""),"")</f>
        <v>370</v>
      </c>
      <c r="AM38" s="29" t="n">
        <f aca="false">IF(AND($A38&lt;&gt;"",AM$2&lt;&gt;""),IF($A38&lt;='Project Description'!$B$10,IF(((AM$2-1)*'Project Description'!$B$10+$A12)&lt;='Project Description'!$B$14,(AM$2-1)*'Project Description'!$B$10+$A12,""),""),"")</f>
        <v>380</v>
      </c>
      <c r="AN38" s="29" t="n">
        <f aca="false">IF(AND($A38&lt;&gt;"",AN$2&lt;&gt;""),IF($A38&lt;='Project Description'!$B$10,IF(((AN$2-1)*'Project Description'!$B$10+$A12)&lt;='Project Description'!$B$14,(AN$2-1)*'Project Description'!$B$10+$A12,""),""),"")</f>
        <v>390</v>
      </c>
      <c r="AO38" s="30" t="n">
        <f aca="false">IF(AND($A38&lt;&gt;"",AO$2&lt;&gt;""),IF($A38&lt;='Project Description'!$B$10,IF(((AO$2-1)*'Project Description'!$B$10+$A12)&lt;='Project Description'!$B$14,(AO$2-1)*'Project Description'!$B$10+$A12,""),""),"")</f>
        <v>400</v>
      </c>
      <c r="AP38" s="28" t="n">
        <f aca="false">IF(AND($A38&lt;&gt;"",AP$2&lt;&gt;""),IF($A38&lt;='Project Description'!$B$10,IF(((AP$2-1)*'Project Description'!$B$10+$A12)&lt;='Project Description'!$B$14,(AP$2-1)*'Project Description'!$B$10+$A12,""),""),"")</f>
        <v>410</v>
      </c>
      <c r="AQ38" s="29" t="n">
        <f aca="false">IF(AND($A38&lt;&gt;"",AQ$2&lt;&gt;""),IF($A38&lt;='Project Description'!$B$10,IF(((AQ$2-1)*'Project Description'!$B$10+$A12)&lt;='Project Description'!$B$14,(AQ$2-1)*'Project Description'!$B$10+$A12,""),""),"")</f>
        <v>420</v>
      </c>
      <c r="AR38" s="29" t="n">
        <f aca="false">IF(AND($A38&lt;&gt;"",AR$2&lt;&gt;""),IF($A38&lt;='Project Description'!$B$10,IF(((AR$2-1)*'Project Description'!$B$10+$A12)&lt;='Project Description'!$B$14,(AR$2-1)*'Project Description'!$B$10+$A12,""),""),"")</f>
        <v>430</v>
      </c>
      <c r="AS38" s="30" t="n">
        <f aca="false">IF(AND($A38&lt;&gt;"",AS$2&lt;&gt;""),IF($A38&lt;='Project Description'!$B$10,IF(((AS$2-1)*'Project Description'!$B$10+$A12)&lt;='Project Description'!$B$14,(AS$2-1)*'Project Description'!$B$10+$A12,""),""),"")</f>
        <v>440</v>
      </c>
      <c r="AT38" s="28" t="n">
        <f aca="false">IF(AND($A38&lt;&gt;"",AT$2&lt;&gt;""),IF($A38&lt;='Project Description'!$B$10,IF(((AT$2-1)*'Project Description'!$B$10+$A12)&lt;='Project Description'!$B$14,(AT$2-1)*'Project Description'!$B$10+$A12,""),""),"")</f>
        <v>450</v>
      </c>
      <c r="AU38" s="29" t="n">
        <f aca="false">IF(AND($A38&lt;&gt;"",AU$2&lt;&gt;""),IF($A38&lt;='Project Description'!$B$10,IF(((AU$2-1)*'Project Description'!$B$10+$A12)&lt;='Project Description'!$B$14,(AU$2-1)*'Project Description'!$B$10+$A12,""),""),"")</f>
        <v>460</v>
      </c>
      <c r="AV38" s="29" t="n">
        <f aca="false">IF(AND($A38&lt;&gt;"",AV$2&lt;&gt;""),IF($A38&lt;='Project Description'!$B$10,IF(((AV$2-1)*'Project Description'!$B$10+$A12)&lt;='Project Description'!$B$14,(AV$2-1)*'Project Description'!$B$10+$A12,""),""),"")</f>
        <v>470</v>
      </c>
      <c r="AW38" s="30" t="n">
        <f aca="false">IF(AND($A38&lt;&gt;"",AW$2&lt;&gt;""),IF($A38&lt;='Project Description'!$B$10,IF(((AW$2-1)*'Project Description'!$B$10+$A12)&lt;='Project Description'!$B$14,(AW$2-1)*'Project Description'!$B$10+$A12,""),""),"")</f>
        <v>480</v>
      </c>
      <c r="AX38" s="28" t="n">
        <f aca="false">IF(AND($A38&lt;&gt;"",AX$2&lt;&gt;""),IF($A38&lt;='Project Description'!$B$10,IF(((AX$2-1)*'Project Description'!$B$10+$A12)&lt;='Project Description'!$B$14,(AX$2-1)*'Project Description'!$B$10+$A12,""),""),"")</f>
        <v>490</v>
      </c>
      <c r="AY38" s="29" t="n">
        <f aca="false">IF(AND($A38&lt;&gt;"",AY$2&lt;&gt;""),IF($A38&lt;='Project Description'!$B$10,IF(((AY$2-1)*'Project Description'!$B$10+$A12)&lt;='Project Description'!$B$14,(AY$2-1)*'Project Description'!$B$10+$A12,""),""),"")</f>
        <v>500</v>
      </c>
      <c r="AZ38" s="29" t="n">
        <f aca="false">IF(AND($A38&lt;&gt;"",AZ$2&lt;&gt;""),IF($A38&lt;='Project Description'!$B$10,IF(((AZ$2-1)*'Project Description'!$B$10+$A12)&lt;='Project Description'!$B$14,(AZ$2-1)*'Project Description'!$B$10+$A12,""),""),"")</f>
        <v>510</v>
      </c>
      <c r="BA38" s="30" t="n">
        <f aca="false">IF(AND($A38&lt;&gt;"",BA$2&lt;&gt;""),IF($A38&lt;='Project Description'!$B$10,IF(((BA$2-1)*'Project Description'!$B$10+$A12)&lt;='Project Description'!$B$14,(BA$2-1)*'Project Description'!$B$10+$A12,""),""),"")</f>
        <v>520</v>
      </c>
      <c r="BB38" s="28" t="n">
        <f aca="false">IF(AND($A38&lt;&gt;"",BB$2&lt;&gt;""),IF($A38&lt;='Project Description'!$B$10,IF(((BB$2-1)*'Project Description'!$B$10+$A12)&lt;='Project Description'!$B$14,(BB$2-1)*'Project Description'!$B$10+$A12,""),""),"")</f>
        <v>530</v>
      </c>
      <c r="BC38" s="29" t="n">
        <f aca="false">IF(AND($A38&lt;&gt;"",BC$2&lt;&gt;""),IF($A38&lt;='Project Description'!$B$10,IF(((BC$2-1)*'Project Description'!$B$10+$A12)&lt;='Project Description'!$B$14,(BC$2-1)*'Project Description'!$B$10+$A12,""),""),"")</f>
        <v>540</v>
      </c>
      <c r="BD38" s="29" t="n">
        <f aca="false">IF(AND($A38&lt;&gt;"",BD$2&lt;&gt;""),IF($A38&lt;='Project Description'!$B$10,IF(((BD$2-1)*'Project Description'!$B$10+$A12)&lt;='Project Description'!$B$14,(BD$2-1)*'Project Description'!$B$10+$A12,""),""),"")</f>
        <v>550</v>
      </c>
      <c r="BE38" s="30" t="n">
        <f aca="false">IF(AND($A38&lt;&gt;"",BE$2&lt;&gt;""),IF($A38&lt;='Project Description'!$B$10,IF(((BE$2-1)*'Project Description'!$B$10+$A12)&lt;='Project Description'!$B$14,(BE$2-1)*'Project Description'!$B$10+$A12,""),""),"")</f>
        <v>560</v>
      </c>
      <c r="BF38" s="28" t="n">
        <f aca="false">IF(AND($A38&lt;&gt;"",BF$2&lt;&gt;""),IF($A38&lt;='Project Description'!$B$10,IF(((BF$2-1)*'Project Description'!$B$10+$A12)&lt;='Project Description'!$B$14,(BF$2-1)*'Project Description'!$B$10+$A12,""),""),"")</f>
        <v>570</v>
      </c>
      <c r="BG38" s="29" t="n">
        <f aca="false">IF(AND($A38&lt;&gt;"",BG$2&lt;&gt;""),IF($A38&lt;='Project Description'!$B$10,IF(((BG$2-1)*'Project Description'!$B$10+$A12)&lt;='Project Description'!$B$14,(BG$2-1)*'Project Description'!$B$10+$A12,""),""),"")</f>
        <v>580</v>
      </c>
      <c r="BH38" s="29" t="n">
        <f aca="false">IF(AND($A38&lt;&gt;"",BH$2&lt;&gt;""),IF($A38&lt;='Project Description'!$B$10,IF(((BH$2-1)*'Project Description'!$B$10+$A12)&lt;='Project Description'!$B$14,(BH$2-1)*'Project Description'!$B$10+$A12,""),""),"")</f>
        <v>590</v>
      </c>
      <c r="BI38" s="30" t="n">
        <f aca="false">IF(AND($A38&lt;&gt;"",BI$2&lt;&gt;""),IF($A38&lt;='Project Description'!$B$10,IF(((BI$2-1)*'Project Description'!$B$10+$A12)&lt;='Project Description'!$B$14,(BI$2-1)*'Project Description'!$B$10+$A12,""),""),"")</f>
        <v>600</v>
      </c>
      <c r="BJ38" s="28" t="str">
        <f aca="false">IF(AND($A38&lt;&gt;"",BJ$2&lt;&gt;""),IF($A38&lt;='Project Description'!$B$10,IF(((BJ$2-1)*'Project Description'!$B$10+$A12)&lt;='Project Description'!$B$14,(BJ$2-1)*'Project Description'!$B$10+$A12,""),""),"")</f>
        <v/>
      </c>
      <c r="BK38" s="29" t="str">
        <f aca="false">IF(AND($A38&lt;&gt;"",BK$2&lt;&gt;""),IF($A38&lt;='Project Description'!$B$10,IF(((BK$2-1)*'Project Description'!$B$10+$A12)&lt;='Project Description'!$B$14,(BK$2-1)*'Project Description'!$B$10+$A12,""),""),"")</f>
        <v/>
      </c>
      <c r="BL38" s="29" t="str">
        <f aca="false">IF(AND($A38&lt;&gt;"",BL$2&lt;&gt;""),IF($A38&lt;='Project Description'!$B$10,IF(((BL$2-1)*'Project Description'!$B$10+$A12)&lt;='Project Description'!$B$14,(BL$2-1)*'Project Description'!$B$10+$A12,""),""),"")</f>
        <v/>
      </c>
      <c r="BM38" s="30" t="str">
        <f aca="false">IF(AND($A38&lt;&gt;"",BM$2&lt;&gt;""),IF($A38&lt;='Project Description'!$B$10,IF(((BM$2-1)*'Project Description'!$B$10+$A12)&lt;='Project Description'!$B$14,(BM$2-1)*'Project Description'!$B$10+$A12,""),""),"")</f>
        <v/>
      </c>
      <c r="BN38" s="28" t="str">
        <f aca="false">IF(AND($A38&lt;&gt;"",BN$2&lt;&gt;""),IF($A38&lt;='Project Description'!$B$10,IF(((BN$2-1)*'Project Description'!$B$10+$A12)&lt;='Project Description'!$B$14,(BN$2-1)*'Project Description'!$B$10+$A12,""),""),"")</f>
        <v/>
      </c>
      <c r="BO38" s="29" t="str">
        <f aca="false">IF(AND($A38&lt;&gt;"",BO$2&lt;&gt;""),IF($A38&lt;='Project Description'!$B$10,IF(((BO$2-1)*'Project Description'!$B$10+$A12)&lt;='Project Description'!$B$14,(BO$2-1)*'Project Description'!$B$10+$A12,""),""),"")</f>
        <v/>
      </c>
      <c r="BP38" s="29" t="str">
        <f aca="false">IF(AND($A38&lt;&gt;"",BP$2&lt;&gt;""),IF($A38&lt;='Project Description'!$B$10,IF(((BP$2-1)*'Project Description'!$B$10+$A12)&lt;='Project Description'!$B$14,(BP$2-1)*'Project Description'!$B$10+$A12,""),""),"")</f>
        <v/>
      </c>
      <c r="BQ38" s="30" t="str">
        <f aca="false">IF(AND($A38&lt;&gt;"",BQ$2&lt;&gt;""),IF($A38&lt;='Project Description'!$B$10,IF(((BQ$2-1)*'Project Description'!$B$10+$A12)&lt;='Project Description'!$B$14,(BQ$2-1)*'Project Description'!$B$10+$A12,""),""),"")</f>
        <v/>
      </c>
      <c r="BR38" s="28" t="str">
        <f aca="false">IF(AND($A38&lt;&gt;"",BR$2&lt;&gt;""),IF($A38&lt;='Project Description'!$B$10,IF(((BR$2-1)*'Project Description'!$B$10+$A12)&lt;='Project Description'!$B$14,(BR$2-1)*'Project Description'!$B$10+$A12,""),""),"")</f>
        <v/>
      </c>
      <c r="BS38" s="29" t="str">
        <f aca="false">IF(AND($A38&lt;&gt;"",BS$2&lt;&gt;""),IF($A38&lt;='Project Description'!$B$10,IF(((BS$2-1)*'Project Description'!$B$10+$A12)&lt;='Project Description'!$B$14,(BS$2-1)*'Project Description'!$B$10+$A12,""),""),"")</f>
        <v/>
      </c>
      <c r="BT38" s="29" t="str">
        <f aca="false">IF(AND($A38&lt;&gt;"",BT$2&lt;&gt;""),IF($A38&lt;='Project Description'!$B$10,IF(((BT$2-1)*'Project Description'!$B$10+$A12)&lt;='Project Description'!$B$14,(BT$2-1)*'Project Description'!$B$10+$A12,""),""),"")</f>
        <v/>
      </c>
      <c r="BU38" s="30" t="str">
        <f aca="false">IF(AND($A38&lt;&gt;"",BU$2&lt;&gt;""),IF($A38&lt;='Project Description'!$B$10,IF(((BU$2-1)*'Project Description'!$B$10+$A12)&lt;='Project Description'!$B$14,(BU$2-1)*'Project Description'!$B$10+$A12,""),""),"")</f>
        <v/>
      </c>
      <c r="BV38" s="28" t="str">
        <f aca="false">IF(AND($A38&lt;&gt;"",BV$2&lt;&gt;""),IF($A38&lt;='Project Description'!$B$10,IF(((BV$2-1)*'Project Description'!$B$10+$A12)&lt;='Project Description'!$B$14,(BV$2-1)*'Project Description'!$B$10+$A12,""),""),"")</f>
        <v/>
      </c>
      <c r="BW38" s="29" t="str">
        <f aca="false">IF(AND($A38&lt;&gt;"",BW$2&lt;&gt;""),IF($A38&lt;='Project Description'!$B$10,IF(((BW$2-1)*'Project Description'!$B$10+$A12)&lt;='Project Description'!$B$14,(BW$2-1)*'Project Description'!$B$10+$A12,""),""),"")</f>
        <v/>
      </c>
      <c r="BX38" s="29" t="str">
        <f aca="false">IF(AND($A38&lt;&gt;"",BX$2&lt;&gt;""),IF($A38&lt;='Project Description'!$B$10,IF(((BX$2-1)*'Project Description'!$B$10+$A12)&lt;='Project Description'!$B$14,(BX$2-1)*'Project Description'!$B$10+$A12,""),""),"")</f>
        <v/>
      </c>
      <c r="BY38" s="30" t="str">
        <f aca="false">IF(AND($A38&lt;&gt;"",BY$2&lt;&gt;""),IF($A38&lt;='Project Description'!$B$10,IF(((BY$2-1)*'Project Description'!$B$10+$A12)&lt;='Project Description'!$B$14,(BY$2-1)*'Project Description'!$B$10+$A12,""),""),"")</f>
        <v/>
      </c>
      <c r="BZ38" s="28" t="str">
        <f aca="false">IF(AND($A38&lt;&gt;"",BZ$2&lt;&gt;""),IF($A38&lt;='Project Description'!$B$10,IF(((BZ$2-1)*'Project Description'!$B$10+$A12)&lt;='Project Description'!$B$14,(BZ$2-1)*'Project Description'!$B$10+$A12,""),""),"")</f>
        <v/>
      </c>
      <c r="CA38" s="29" t="str">
        <f aca="false">IF(AND($A38&lt;&gt;"",CA$2&lt;&gt;""),IF($A38&lt;='Project Description'!$B$10,IF(((CA$2-1)*'Project Description'!$B$10+$A12)&lt;='Project Description'!$B$14,(CA$2-1)*'Project Description'!$B$10+$A12,""),""),"")</f>
        <v/>
      </c>
      <c r="CB38" s="29" t="str">
        <f aca="false">IF(AND($A38&lt;&gt;"",CB$2&lt;&gt;""),IF($A38&lt;='Project Description'!$B$10,IF(((CB$2-1)*'Project Description'!$B$10+$A12)&lt;='Project Description'!$B$14,(CB$2-1)*'Project Description'!$B$10+$A12,""),""),"")</f>
        <v/>
      </c>
      <c r="CC38" s="30" t="str">
        <f aca="false">IF(AND($A38&lt;&gt;"",CC$2&lt;&gt;""),IF($A38&lt;='Project Description'!$B$10,IF(((CC$2-1)*'Project Description'!$B$10+$A12)&lt;='Project Description'!$B$14,(CC$2-1)*'Project Description'!$B$10+$A12,""),""),"")</f>
        <v/>
      </c>
      <c r="CD38" s="28" t="str">
        <f aca="false">IF(AND($A38&lt;&gt;"",CD$2&lt;&gt;""),IF($A38&lt;='Project Description'!$B$10,IF(((CD$2-1)*'Project Description'!$B$10+$A12)&lt;='Project Description'!$B$14,(CD$2-1)*'Project Description'!$B$10+$A12,""),""),"")</f>
        <v/>
      </c>
      <c r="CE38" s="29" t="str">
        <f aca="false">IF(AND($A38&lt;&gt;"",CE$2&lt;&gt;""),IF($A38&lt;='Project Description'!$B$10,IF(((CE$2-1)*'Project Description'!$B$10+$A12)&lt;='Project Description'!$B$14,(CE$2-1)*'Project Description'!$B$10+$A12,""),""),"")</f>
        <v/>
      </c>
      <c r="CF38" s="29" t="str">
        <f aca="false">IF(AND($A38&lt;&gt;"",CF$2&lt;&gt;""),IF($A38&lt;='Project Description'!$B$10,IF(((CF$2-1)*'Project Description'!$B$10+$A12)&lt;='Project Description'!$B$14,(CF$2-1)*'Project Description'!$B$10+$A12,""),""),"")</f>
        <v/>
      </c>
      <c r="CG38" s="30" t="str">
        <f aca="false">IF(AND($A38&lt;&gt;"",CG$2&lt;&gt;""),IF($A38&lt;='Project Description'!$B$10,IF(((CG$2-1)*'Project Description'!$B$10+$A12)&lt;='Project Description'!$B$14,(CG$2-1)*'Project Description'!$B$10+$A12,""),""),"")</f>
        <v/>
      </c>
      <c r="CH38" s="28" t="str">
        <f aca="false">IF(AND($A38&lt;&gt;"",CH$2&lt;&gt;""),IF($A38&lt;='Project Description'!$B$10,IF(((CH$2-1)*'Project Description'!$B$10+$A12)&lt;='Project Description'!$B$14,(CH$2-1)*'Project Description'!$B$10+$A12,""),""),"")</f>
        <v/>
      </c>
      <c r="CI38" s="29" t="str">
        <f aca="false">IF(AND($A38&lt;&gt;"",CI$2&lt;&gt;""),IF($A38&lt;='Project Description'!$B$10,IF(((CI$2-1)*'Project Description'!$B$10+$A12)&lt;='Project Description'!$B$14,(CI$2-1)*'Project Description'!$B$10+$A12,""),""),"")</f>
        <v/>
      </c>
      <c r="CJ38" s="29" t="str">
        <f aca="false">IF(AND($A38&lt;&gt;"",CJ$2&lt;&gt;""),IF($A38&lt;='Project Description'!$B$10,IF(((CJ$2-1)*'Project Description'!$B$10+$A12)&lt;='Project Description'!$B$14,(CJ$2-1)*'Project Description'!$B$10+$A12,""),""),"")</f>
        <v/>
      </c>
      <c r="CK38" s="30" t="str">
        <f aca="false">IF(AND($A38&lt;&gt;"",CK$2&lt;&gt;""),IF($A38&lt;='Project Description'!$B$10,IF(((CK$2-1)*'Project Description'!$B$10+$A12)&lt;='Project Description'!$B$14,(CK$2-1)*'Project Description'!$B$10+$A12,""),""),"")</f>
        <v/>
      </c>
      <c r="CL38" s="28" t="str">
        <f aca="false">IF(AND($A38&lt;&gt;"",CL$2&lt;&gt;""),IF($A38&lt;='Project Description'!$B$10,IF(((CL$2-1)*'Project Description'!$B$10+$A12)&lt;='Project Description'!$B$14,(CL$2-1)*'Project Description'!$B$10+$A12,""),""),"")</f>
        <v/>
      </c>
      <c r="CM38" s="29" t="str">
        <f aca="false">IF(AND($A38&lt;&gt;"",CM$2&lt;&gt;""),IF($A38&lt;='Project Description'!$B$10,IF(((CM$2-1)*'Project Description'!$B$10+$A12)&lt;='Project Description'!$B$14,(CM$2-1)*'Project Description'!$B$10+$A12,""),""),"")</f>
        <v/>
      </c>
      <c r="CN38" s="29" t="str">
        <f aca="false">IF(AND($A38&lt;&gt;"",CN$2&lt;&gt;""),IF($A38&lt;='Project Description'!$B$10,IF(((CN$2-1)*'Project Description'!$B$10+$A12)&lt;='Project Description'!$B$14,(CN$2-1)*'Project Description'!$B$10+$A12,""),""),"")</f>
        <v/>
      </c>
      <c r="CO38" s="30" t="str">
        <f aca="false">IF(AND($A38&lt;&gt;"",CO$2&lt;&gt;""),IF($A38&lt;='Project Description'!$B$10,IF(((CO$2-1)*'Project Description'!$B$10+$A12)&lt;='Project Description'!$B$14,(CO$2-1)*'Project Description'!$B$10+$A12,""),""),"")</f>
        <v/>
      </c>
      <c r="CP38" s="28" t="str">
        <f aca="false">IF(AND($A38&lt;&gt;"",CP$2&lt;&gt;""),IF($A38&lt;='Project Description'!$B$10,IF(((CP$2-1)*'Project Description'!$B$10+$A12)&lt;='Project Description'!$B$14,(CP$2-1)*'Project Description'!$B$10+$A12,""),""),"")</f>
        <v/>
      </c>
      <c r="CQ38" s="29" t="str">
        <f aca="false">IF(AND($A38&lt;&gt;"",CQ$2&lt;&gt;""),IF($A38&lt;='Project Description'!$B$10,IF(((CQ$2-1)*'Project Description'!$B$10+$A12)&lt;='Project Description'!$B$14,(CQ$2-1)*'Project Description'!$B$10+$A12,""),""),"")</f>
        <v/>
      </c>
      <c r="CR38" s="29" t="str">
        <f aca="false">IF(AND($A38&lt;&gt;"",CR$2&lt;&gt;""),IF($A38&lt;='Project Description'!$B$10,IF(((CR$2-1)*'Project Description'!$B$10+$A12)&lt;='Project Description'!$B$14,(CR$2-1)*'Project Description'!$B$10+$A12,""),""),"")</f>
        <v/>
      </c>
      <c r="CS38" s="30" t="str">
        <f aca="false">IF(AND($A38&lt;&gt;"",CS$2&lt;&gt;""),IF($A38&lt;='Project Description'!$B$10,IF(((CS$2-1)*'Project Description'!$B$10+$A12)&lt;='Project Description'!$B$14,(CS$2-1)*'Project Description'!$B$10+$A12,""),""),"")</f>
        <v/>
      </c>
      <c r="CT38" s="28" t="str">
        <f aca="false">IF(AND($A38&lt;&gt;"",CT$2&lt;&gt;""),IF($A38&lt;='Project Description'!$B$10,IF(((CT$2-1)*'Project Description'!$B$10+$A12)&lt;='Project Description'!$B$14,(CT$2-1)*'Project Description'!$B$10+$A12,""),""),"")</f>
        <v/>
      </c>
      <c r="CU38" s="29" t="str">
        <f aca="false">IF(AND($A38&lt;&gt;"",CU$2&lt;&gt;""),IF($A38&lt;='Project Description'!$B$10,IF(((CU$2-1)*'Project Description'!$B$10+$A12)&lt;='Project Description'!$B$14,(CU$2-1)*'Project Description'!$B$10+$A12,""),""),"")</f>
        <v/>
      </c>
      <c r="CV38" s="29" t="str">
        <f aca="false">IF(AND($A38&lt;&gt;"",CV$2&lt;&gt;""),IF($A38&lt;='Project Description'!$B$10,IF(((CV$2-1)*'Project Description'!$B$10+$A12)&lt;='Project Description'!$B$14,(CV$2-1)*'Project Description'!$B$10+$A12,""),""),"")</f>
        <v/>
      </c>
      <c r="CW38" s="30" t="str">
        <f aca="false">IF(AND($A38&lt;&gt;"",CW$2&lt;&gt;""),IF($A38&lt;='Project Description'!$B$10,IF(((CW$2-1)*'Project Description'!$B$10+$A12)&lt;='Project Description'!$B$14,(CW$2-1)*'Project Description'!$B$10+$A12,""),""),"")</f>
        <v/>
      </c>
      <c r="CX38" s="28" t="str">
        <f aca="false">IF(AND($A38&lt;&gt;"",CX$2&lt;&gt;""),IF($A38&lt;='Project Description'!$B$10,IF(((CX$2-1)*'Project Description'!$B$10+$A12)&lt;='Project Description'!$B$14,(CX$2-1)*'Project Description'!$B$10+$A12,""),""),"")</f>
        <v/>
      </c>
      <c r="CY38" s="29" t="str">
        <f aca="false">IF(AND($A38&lt;&gt;"",CY$2&lt;&gt;""),IF($A38&lt;='Project Description'!$B$10,IF(((CY$2-1)*'Project Description'!$B$10+$A12)&lt;='Project Description'!$B$14,(CY$2-1)*'Project Description'!$B$10+$A12,""),""),"")</f>
        <v/>
      </c>
      <c r="CZ38" s="29" t="str">
        <f aca="false">IF(AND($A38&lt;&gt;"",CZ$2&lt;&gt;""),IF($A38&lt;='Project Description'!$B$10,IF(((CZ$2-1)*'Project Description'!$B$10+$A12)&lt;='Project Description'!$B$14,(CZ$2-1)*'Project Description'!$B$10+$A12,""),""),"")</f>
        <v/>
      </c>
      <c r="DA38" s="30" t="str">
        <f aca="false">IF(AND($A38&lt;&gt;"",DA$2&lt;&gt;""),IF($A38&lt;='Project Description'!$B$10,IF(((DA$2-1)*'Project Description'!$B$10+$A12)&lt;='Project Description'!$B$14,(DA$2-1)*'Project Description'!$B$10+$A12,""),""),"")</f>
        <v/>
      </c>
      <c r="DB38" s="28" t="str">
        <f aca="false">IF(AND($A38&lt;&gt;"",DB$2&lt;&gt;""),IF($A38&lt;='Project Description'!$B$10,IF(((DB$2-1)*'Project Description'!$B$10+$A12)&lt;='Project Description'!$B$14,(DB$2-1)*'Project Description'!$B$10+$A12,""),""),"")</f>
        <v/>
      </c>
      <c r="DC38" s="29" t="str">
        <f aca="false">IF(AND($A38&lt;&gt;"",DC$2&lt;&gt;""),IF($A38&lt;='Project Description'!$B$10,IF(((DC$2-1)*'Project Description'!$B$10+$A12)&lt;='Project Description'!$B$14,(DC$2-1)*'Project Description'!$B$10+$A12,""),""),"")</f>
        <v/>
      </c>
      <c r="DD38" s="29" t="str">
        <f aca="false">IF(AND($A38&lt;&gt;"",DD$2&lt;&gt;""),IF($A38&lt;='Project Description'!$B$10,IF(((DD$2-1)*'Project Description'!$B$10+$A12)&lt;='Project Description'!$B$14,(DD$2-1)*'Project Description'!$B$10+$A12,""),""),"")</f>
        <v/>
      </c>
      <c r="DE38" s="30" t="str">
        <f aca="false">IF(AND($A38&lt;&gt;"",DE$2&lt;&gt;""),IF($A38&lt;='Project Description'!$B$10,IF(((DE$2-1)*'Project Description'!$B$10+$A12)&lt;='Project Description'!$B$14,(DE$2-1)*'Project Description'!$B$10+$A12,""),""),"")</f>
        <v/>
      </c>
      <c r="DF38" s="28" t="str">
        <f aca="false">IF(AND($A38&lt;&gt;"",DF$2&lt;&gt;""),IF($A38&lt;='Project Description'!$B$10,IF(((DF$2-1)*'Project Description'!$B$10+$A12)&lt;='Project Description'!$B$14,(DF$2-1)*'Project Description'!$B$10+$A12,""),""),"")</f>
        <v/>
      </c>
      <c r="DG38" s="29" t="str">
        <f aca="false">IF(AND($A38&lt;&gt;"",DG$2&lt;&gt;""),IF($A38&lt;='Project Description'!$B$10,IF(((DG$2-1)*'Project Description'!$B$10+$A12)&lt;='Project Description'!$B$14,(DG$2-1)*'Project Description'!$B$10+$A12,""),""),"")</f>
        <v/>
      </c>
      <c r="DH38" s="29" t="str">
        <f aca="false">IF(AND($A38&lt;&gt;"",DH$2&lt;&gt;""),IF($A38&lt;='Project Description'!$B$10,IF(((DH$2-1)*'Project Description'!$B$10+$A12)&lt;='Project Description'!$B$14,(DH$2-1)*'Project Description'!$B$10+$A12,""),""),"")</f>
        <v/>
      </c>
      <c r="DI38" s="30" t="str">
        <f aca="false">IF(AND($A38&lt;&gt;"",DI$2&lt;&gt;""),IF($A38&lt;='Project Description'!$B$10,IF(((DI$2-1)*'Project Description'!$B$10+$A12)&lt;='Project Description'!$B$14,(DI$2-1)*'Project Description'!$B$10+$A12,""),""),"")</f>
        <v/>
      </c>
      <c r="DJ38" s="28" t="str">
        <f aca="false">IF(AND($A38&lt;&gt;"",DJ$2&lt;&gt;""),IF($A38&lt;='Project Description'!$B$10,IF(((DJ$2-1)*'Project Description'!$B$10+$A12)&lt;='Project Description'!$B$14,(DJ$2-1)*'Project Description'!$B$10+$A12,""),""),"")</f>
        <v/>
      </c>
      <c r="DK38" s="29" t="str">
        <f aca="false">IF(AND($A38&lt;&gt;"",DK$2&lt;&gt;""),IF($A38&lt;='Project Description'!$B$10,IF(((DK$2-1)*'Project Description'!$B$10+$A12)&lt;='Project Description'!$B$14,(DK$2-1)*'Project Description'!$B$10+$A12,""),""),"")</f>
        <v/>
      </c>
      <c r="DL38" s="29" t="str">
        <f aca="false">IF(AND($A38&lt;&gt;"",DL$2&lt;&gt;""),IF($A38&lt;='Project Description'!$B$10,IF(((DL$2-1)*'Project Description'!$B$10+$A12)&lt;='Project Description'!$B$14,(DL$2-1)*'Project Description'!$B$10+$A12,""),""),"")</f>
        <v/>
      </c>
      <c r="DM38" s="30" t="str">
        <f aca="false">IF(AND($A38&lt;&gt;"",DM$2&lt;&gt;""),IF($A38&lt;='Project Description'!$B$10,IF(((DM$2-1)*'Project Description'!$B$10+$A12)&lt;='Project Description'!$B$14,(DM$2-1)*'Project Description'!$B$10+$A12,""),""),"")</f>
        <v/>
      </c>
      <c r="DN38" s="28" t="str">
        <f aca="false">IF(AND($A38&lt;&gt;"",DN$2&lt;&gt;""),IF($A38&lt;='Project Description'!$B$10,IF(((DN$2-1)*'Project Description'!$B$10+$A12)&lt;='Project Description'!$B$14,(DN$2-1)*'Project Description'!$B$10+$A12,""),""),"")</f>
        <v/>
      </c>
      <c r="DO38" s="29" t="str">
        <f aca="false">IF(AND($A38&lt;&gt;"",DO$2&lt;&gt;""),IF($A38&lt;='Project Description'!$B$10,IF(((DO$2-1)*'Project Description'!$B$10+$A12)&lt;='Project Description'!$B$14,(DO$2-1)*'Project Description'!$B$10+$A12,""),""),"")</f>
        <v/>
      </c>
      <c r="DP38" s="29" t="str">
        <f aca="false">IF(AND($A38&lt;&gt;"",DP$2&lt;&gt;""),IF($A38&lt;='Project Description'!$B$10,IF(((DP$2-1)*'Project Description'!$B$10+$A12)&lt;='Project Description'!$B$14,(DP$2-1)*'Project Description'!$B$10+$A12,""),""),"")</f>
        <v/>
      </c>
      <c r="DQ38" s="30" t="str">
        <f aca="false">IF(AND($A38&lt;&gt;"",DQ$2&lt;&gt;""),IF($A38&lt;='Project Description'!$B$10,IF(((DQ$2-1)*'Project Description'!$B$10+$A12)&lt;='Project Description'!$B$14,(DQ$2-1)*'Project Description'!$B$10+$A12,""),""),"")</f>
        <v/>
      </c>
    </row>
    <row collapsed="false" customFormat="false" customHeight="true" hidden="false" ht="15" outlineLevel="0" r="39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B2" activeCellId="0" pane="topLeft" sqref="B2"/>
    </sheetView>
  </sheetViews>
  <sheetFormatPr defaultRowHeight="12.8"/>
  <cols>
    <col collapsed="false" hidden="false" max="1" min="1" style="0" width="11.331983805668"/>
    <col collapsed="false" hidden="false" max="2" min="2" style="0" width="14.7449392712551"/>
    <col collapsed="false" hidden="false" max="3" min="3" style="0" width="18.5384615384615"/>
    <col collapsed="false" hidden="false" max="4" min="4" style="0" width="14.0769230769231"/>
    <col collapsed="false" hidden="false" max="5" min="5" style="0" width="10.2267206477733"/>
    <col collapsed="false" hidden="false" max="6" min="6" style="0" width="11.5060728744939"/>
    <col collapsed="false" hidden="false" max="7" min="7" style="0" width="12.3036437246964"/>
    <col collapsed="false" hidden="false" max="8" min="8" style="0" width="15.3684210526316"/>
    <col collapsed="false" hidden="false" max="9" min="9" style="0" width="19.0323886639676"/>
    <col collapsed="false" hidden="false" max="10" min="10" style="0" width="13.2955465587045"/>
    <col collapsed="false" hidden="false" max="11" min="11" style="0" width="16.080971659919"/>
    <col collapsed="false" hidden="false" max="12" min="12" style="0" width="15.6032388663968"/>
    <col collapsed="false" hidden="false" max="13" min="13" style="0" width="18.5384615384615"/>
    <col collapsed="false" hidden="false" max="14" min="14" style="0" width="15.7692307692308"/>
    <col collapsed="false" hidden="false" max="15" min="15" style="0" width="69.0283400809717"/>
    <col collapsed="false" hidden="false" max="16" min="16" style="0" width="13.6194331983806"/>
    <col collapsed="false" hidden="false" max="18" min="17" style="0" width="16.9514170040486"/>
    <col collapsed="false" hidden="false" max="19" min="19" style="0" width="13.4736842105263"/>
    <col collapsed="false" hidden="false" max="20" min="20" style="0" width="80.6801619433198"/>
    <col collapsed="false" hidden="false" max="21" min="21" style="0" width="16.9757085020243"/>
    <col collapsed="false" hidden="false" max="22" min="22" style="0" width="14.8663967611336"/>
    <col collapsed="false" hidden="false" max="23" min="23" style="0" width="12.2631578947368"/>
    <col collapsed="false" hidden="false" max="24" min="24" style="0" width="8.5748987854251"/>
    <col collapsed="false" hidden="false" max="25" min="25" style="0" width="17.1457489878543"/>
    <col collapsed="false" hidden="false" max="1025" min="26" style="0" width="8.5748987854251"/>
  </cols>
  <sheetData>
    <row collapsed="false" customFormat="false" customHeight="true" hidden="false" ht="15" outlineLevel="0" r="1">
      <c r="A1" s="10" t="s">
        <v>24</v>
      </c>
      <c r="B1" s="10" t="s">
        <v>187</v>
      </c>
      <c r="C1" s="10" t="s">
        <v>188</v>
      </c>
      <c r="D1" s="10" t="s">
        <v>45</v>
      </c>
      <c r="E1" s="10" t="s">
        <v>189</v>
      </c>
      <c r="F1" s="10" t="s">
        <v>190</v>
      </c>
      <c r="G1" s="10" t="s">
        <v>191</v>
      </c>
      <c r="H1" s="10" t="s">
        <v>192</v>
      </c>
      <c r="I1" s="10" t="s">
        <v>193</v>
      </c>
      <c r="J1" s="10" t="s">
        <v>194</v>
      </c>
      <c r="K1" s="10" t="s">
        <v>195</v>
      </c>
      <c r="L1" s="10" t="s">
        <v>196</v>
      </c>
      <c r="M1" s="10" t="s">
        <v>197</v>
      </c>
      <c r="N1" s="10" t="s">
        <v>198</v>
      </c>
      <c r="O1" s="31" t="s">
        <v>199</v>
      </c>
      <c r="P1" s="31" t="s">
        <v>200</v>
      </c>
      <c r="Q1" s="31" t="s">
        <v>201</v>
      </c>
      <c r="R1" s="31" t="s">
        <v>202</v>
      </c>
      <c r="S1" s="31" t="s">
        <v>203</v>
      </c>
      <c r="T1" s="10" t="s">
        <v>204</v>
      </c>
      <c r="U1" s="10" t="s">
        <v>205</v>
      </c>
      <c r="V1" s="10" t="s">
        <v>206</v>
      </c>
      <c r="W1" s="10" t="s">
        <v>207</v>
      </c>
      <c r="X1" s="10" t="s">
        <v>56</v>
      </c>
      <c r="Y1" s="10" t="s">
        <v>208</v>
      </c>
      <c r="Z1" s="10" t="s">
        <v>209</v>
      </c>
    </row>
    <row collapsed="false" customFormat="false" customHeight="true" hidden="false" ht="15" outlineLevel="0" r="2">
      <c r="A2" s="0" t="n">
        <f aca="false">IF((ROW()-1)&lt;='Project Description'!$B$14,'Project Description'!$B$1, "")</f>
        <v>2013</v>
      </c>
      <c r="B2" s="0" t="n">
        <f aca="false">IF($A2&lt;&gt;"",'Project Description'!$B$2, "")</f>
        <v>14</v>
      </c>
      <c r="C2" s="0" t="n">
        <f aca="false">IF($A2&lt;&gt;"",'Project Description'!$B$3, "")</f>
        <v>1</v>
      </c>
      <c r="D2" s="0" t="str">
        <f aca="false">IF($A2&lt;&gt;"",VLOOKUP($G2,'Tray sheet'!$E$2:$G$121,2), "")</f>
        <v>Brachypodium</v>
      </c>
      <c r="E2" s="0" t="str">
        <f aca="false">IF($A2&lt;&gt;"",VLOOKUP($G2,'Tray sheet'!$E$2:$G$121,3), "")</f>
        <v>distachyon</v>
      </c>
      <c r="F2" s="0" t="n">
        <f aca="false">IF($A2&lt;&gt;"",ROW()-1,"")</f>
        <v>1</v>
      </c>
      <c r="G2" s="0" t="n">
        <f aca="false">IF($A2&lt;&gt;"",VLOOKUP($F2,d110cc_csv_computations!$A$2:$O$1001,12),"")</f>
        <v>1</v>
      </c>
      <c r="H2" s="0" t="n">
        <f aca="false">IF($A2&lt;&gt;"",VLOOKUP($F2,d110cc_csv_computations!$A$2:$O$1001,13),"")</f>
        <v>1</v>
      </c>
      <c r="I2" s="0" t="n">
        <f aca="false">IF($A2&lt;&gt;"",VLOOKUP($F2,d110cc_csv_computations!$A$2:$O$1001,7),"")</f>
        <v>1</v>
      </c>
      <c r="J2" s="0" t="str">
        <f aca="false">IF($A2&lt;&gt;"",VLOOKUP($I2,ColumnNames!$A$2:$B$5,2),"")</f>
        <v>A</v>
      </c>
      <c r="K2" s="0" t="n">
        <f aca="false">IF($A2&lt;&gt;"",VLOOKUP($F2,d110cc_csv_computations!$A$2:$O$1001,6),"")</f>
        <v>1</v>
      </c>
      <c r="L2" s="0" t="n">
        <f aca="false">IF($A2&lt;&gt;"",VLOOKUP($F2,d110cc_csv_computations!$A$2:$O$1001,3),"")</f>
        <v>1</v>
      </c>
      <c r="M2" s="0" t="n">
        <f aca="false">IF($A2&lt;&gt;"",VLOOKUP($F2,d110cc_csv_computations!$A$2:$O$1001,8),"")</f>
        <v>1</v>
      </c>
      <c r="N2" s="0" t="n">
        <f aca="false">IF($A2&lt;&gt;"",VLOOKUP($F2,d110cc_csv_computations!$A$2:$O$1001,4),"")</f>
        <v>1</v>
      </c>
      <c r="O2" s="32" t="str">
        <f aca="false">IF($A2&lt;&gt;"",INDEX('Tray sheet'!$H$2:$H$10000, $G2),"")</f>
        <v>Project#2013-0014_Experiment#0001_Brachypodium.distachyon_Tray#00001</v>
      </c>
      <c r="P2" s="32" t="str">
        <f aca="false">IF($A2&lt;&gt;"",INDEX('Tray sheet'!$J$2:$J$10000,$G2),"")</f>
        <v>Tray note</v>
      </c>
      <c r="Q2" s="0" t="n">
        <f aca="false">IF($A2&lt;&gt;"",VLOOKUP($F2,d110cc_csv_computations!$A$2:$O$1001,9),"")</f>
        <v>1</v>
      </c>
      <c r="R2" s="32" t="str">
        <f aca="false">IF($A2&lt;&gt;"",INDEX('Tray sheet'!$I$2:$I$10000,$G2),"")</f>
        <v>standard</v>
      </c>
      <c r="S2" s="32" t="str">
        <f aca="false">$J2&amp;$K2</f>
        <v>A1</v>
      </c>
      <c r="T2" s="0" t="str">
        <f aca="false">IF($A2&lt;&gt;"","Project#"&amp;$A2&amp;"-"&amp;TEXT($B2,"0000")&amp;"_Experiment#"&amp;TEXT($C2,"0000")&amp;"_"&amp;$D2&amp;"."&amp;$E2&amp;"_Tray#"&amp;TEXT($G2,"0000")&amp;"_"&amp;"Pot#"&amp;TEXT($F2,"00000"),"")</f>
        <v>Project#2013-0014_Experiment#0001_Brachypodium.distachyon_Tray#0001_Pot#00001</v>
      </c>
      <c r="U2" s="0" t="n">
        <f aca="false">IF($A2&lt;&gt;"",VLOOKUP($F2,d110cc_csv_computations!$A$2:$O$1001,2),"")</f>
        <v>35</v>
      </c>
      <c r="V2" s="0" t="n">
        <f aca="false">IF($A2&lt;&gt;"",VLOOKUP($U2,LineNames!$A$2:$B$111,2),"")</f>
        <v>114</v>
      </c>
      <c r="W2" s="11"/>
      <c r="X2" s="0" t="str">
        <f aca="false">IF($A2&lt;&gt;"",VLOOKUP($U2,LineNames!$A$2:$C$111,3),"")</f>
        <v>No</v>
      </c>
      <c r="Y2" s="0" t="n">
        <f aca="false">IF($A2&lt;&gt;"",VLOOKUP($F2,d110cc_csv_computations!$A$2:$O$1001,5),"")</f>
        <v>1</v>
      </c>
      <c r="Z2" s="0" t="n">
        <f aca="false">IF($A2&lt;&gt;"",VLOOKUP($F2,d110cc_csv_computations!$A$2:$O$1001,15),"")</f>
        <v>1</v>
      </c>
    </row>
    <row collapsed="false" customFormat="false" customHeight="true" hidden="false" ht="15" outlineLevel="0" r="3">
      <c r="A3" s="0" t="n">
        <f aca="false">IF((ROW()-1)&lt;='Project Description'!$B$14,'Project Description'!$B$1, "")</f>
        <v>2013</v>
      </c>
      <c r="B3" s="0" t="n">
        <f aca="false">IF($A3&lt;&gt;"",'Project Description'!$B$2, "")</f>
        <v>14</v>
      </c>
      <c r="C3" s="0" t="n">
        <f aca="false">IF($A3&lt;&gt;"",'Project Description'!$B$3, "")</f>
        <v>1</v>
      </c>
      <c r="D3" s="0" t="str">
        <f aca="false">IF($A3&lt;&gt;"",VLOOKUP($G3,'Tray sheet'!$E$2:$G$121,2), "")</f>
        <v>Brachypodium</v>
      </c>
      <c r="E3" s="0" t="str">
        <f aca="false">IF($A3&lt;&gt;"",VLOOKUP($G3,'Tray sheet'!$E$2:$G$121,3), "")</f>
        <v>distachyon</v>
      </c>
      <c r="F3" s="0" t="n">
        <f aca="false">IF($A3&lt;&gt;"",ROW()-1,"")</f>
        <v>2</v>
      </c>
      <c r="G3" s="0" t="n">
        <f aca="false">IF($A3&lt;&gt;"",VLOOKUP($F3,d110cc_csv_computations!$A$2:$O$1001,12),"")</f>
        <v>1</v>
      </c>
      <c r="H3" s="0" t="n">
        <f aca="false">IF($A3&lt;&gt;"",VLOOKUP($F3,d110cc_csv_computations!$A$2:$O$1001,13),"")</f>
        <v>2</v>
      </c>
      <c r="I3" s="0" t="n">
        <f aca="false">IF($A3&lt;&gt;"",VLOOKUP($F3,d110cc_csv_computations!$A$2:$O$1001,7),"")</f>
        <v>1</v>
      </c>
      <c r="J3" s="0" t="str">
        <f aca="false">IF($A3&lt;&gt;"",VLOOKUP($I3,ColumnNames!$A$2:$B$5,2),"")</f>
        <v>A</v>
      </c>
      <c r="K3" s="0" t="n">
        <f aca="false">IF($A3&lt;&gt;"",VLOOKUP($F3,d110cc_csv_computations!$A$2:$O$1001,6),"")</f>
        <v>2</v>
      </c>
      <c r="L3" s="0" t="n">
        <f aca="false">IF($A3&lt;&gt;"",VLOOKUP($F3,d110cc_csv_computations!$A$2:$O$1001,3),"")</f>
        <v>2</v>
      </c>
      <c r="M3" s="0" t="n">
        <f aca="false">IF($A3&lt;&gt;"",VLOOKUP($F3,d110cc_csv_computations!$A$2:$O$1001,8),"")</f>
        <v>1</v>
      </c>
      <c r="N3" s="0" t="n">
        <f aca="false">IF($A3&lt;&gt;"",VLOOKUP($F3,d110cc_csv_computations!$A$2:$O$1001,4),"")</f>
        <v>1</v>
      </c>
      <c r="O3" s="32" t="str">
        <f aca="false">IF($A3&lt;&gt;"",INDEX('Tray sheet'!$H$2:$H$10000, $G3),"")</f>
        <v>Project#2013-0014_Experiment#0001_Brachypodium.distachyon_Tray#00001</v>
      </c>
      <c r="P3" s="32" t="str">
        <f aca="false">IF($A3&lt;&gt;"",INDEX('Tray sheet'!$J$2:$J$10000,$G3),"")</f>
        <v>Tray note</v>
      </c>
      <c r="Q3" s="0" t="n">
        <f aca="false">IF($A3&lt;&gt;"",VLOOKUP($F3,d110cc_csv_computations!$A$2:$O$1001,9),"")</f>
        <v>1</v>
      </c>
      <c r="R3" s="32" t="str">
        <f aca="false">IF($A3&lt;&gt;"",INDEX('Tray sheet'!$I$2:$I$10000,$G3),"")</f>
        <v>standard</v>
      </c>
      <c r="S3" s="32" t="str">
        <f aca="false">$J3&amp;$K3</f>
        <v>A2</v>
      </c>
      <c r="T3" s="0" t="str">
        <f aca="false">IF($A3&lt;&gt;"","Project#"&amp;$A3&amp;"-"&amp;TEXT($B3,"0000")&amp;"_Experiment#"&amp;TEXT($C3,"0000")&amp;"_"&amp;$D3&amp;"."&amp;$E3&amp;"_Tray#"&amp;TEXT($G3,"0000")&amp;"_"&amp;"Pot#"&amp;TEXT($F3,"00000"),"")</f>
        <v>Project#2013-0014_Experiment#0001_Brachypodium.distachyon_Tray#0001_Pot#00002</v>
      </c>
      <c r="U3" s="0" t="n">
        <f aca="false">IF($A3&lt;&gt;"",VLOOKUP($F3,d110cc_csv_computations!$A$2:$O$1001,2),"")</f>
        <v>98</v>
      </c>
      <c r="V3" s="0" t="n">
        <f aca="false">IF($A3&lt;&gt;"",VLOOKUP($U3,LineNames!$A$2:$B$111,2),"")</f>
        <v>29</v>
      </c>
      <c r="W3" s="11"/>
      <c r="X3" s="0" t="str">
        <f aca="false">IF($A3&lt;&gt;"",VLOOKUP($U3,LineNames!$A$2:$C$111,3),"")</f>
        <v>No</v>
      </c>
      <c r="Y3" s="0" t="n">
        <f aca="false">IF($A3&lt;&gt;"",VLOOKUP($F3,d110cc_csv_computations!$A$2:$O$1001,5),"")</f>
        <v>1</v>
      </c>
      <c r="Z3" s="0" t="n">
        <f aca="false">IF($A3&lt;&gt;"",VLOOKUP($F3,d110cc_csv_computations!$A$2:$O$1001,15),"")</f>
        <v>2</v>
      </c>
    </row>
    <row collapsed="false" customFormat="false" customHeight="true" hidden="false" ht="15" outlineLevel="0" r="4">
      <c r="A4" s="0" t="n">
        <f aca="false">IF((ROW()-1)&lt;='Project Description'!$B$14,'Project Description'!$B$1, "")</f>
        <v>2013</v>
      </c>
      <c r="B4" s="0" t="n">
        <f aca="false">IF($A4&lt;&gt;"",'Project Description'!$B$2, "")</f>
        <v>14</v>
      </c>
      <c r="C4" s="0" t="n">
        <f aca="false">IF($A4&lt;&gt;"",'Project Description'!$B$3, "")</f>
        <v>1</v>
      </c>
      <c r="D4" s="0" t="str">
        <f aca="false">IF($A4&lt;&gt;"",VLOOKUP($G4,'Tray sheet'!$E$2:$G$121,2), "")</f>
        <v>Brachypodium</v>
      </c>
      <c r="E4" s="0" t="str">
        <f aca="false">IF($A4&lt;&gt;"",VLOOKUP($G4,'Tray sheet'!$E$2:$G$121,3), "")</f>
        <v>distachyon</v>
      </c>
      <c r="F4" s="0" t="n">
        <f aca="false">IF($A4&lt;&gt;"",ROW()-1,"")</f>
        <v>3</v>
      </c>
      <c r="G4" s="0" t="n">
        <f aca="false">IF($A4&lt;&gt;"",VLOOKUP($F4,d110cc_csv_computations!$A$2:$O$1001,12),"")</f>
        <v>1</v>
      </c>
      <c r="H4" s="0" t="n">
        <f aca="false">IF($A4&lt;&gt;"",VLOOKUP($F4,d110cc_csv_computations!$A$2:$O$1001,13),"")</f>
        <v>3</v>
      </c>
      <c r="I4" s="0" t="n">
        <f aca="false">IF($A4&lt;&gt;"",VLOOKUP($F4,d110cc_csv_computations!$A$2:$O$1001,7),"")</f>
        <v>1</v>
      </c>
      <c r="J4" s="0" t="str">
        <f aca="false">IF($A4&lt;&gt;"",VLOOKUP($I4,ColumnNames!$A$2:$B$5,2),"")</f>
        <v>A</v>
      </c>
      <c r="K4" s="0" t="n">
        <f aca="false">IF($A4&lt;&gt;"",VLOOKUP($F4,d110cc_csv_computations!$A$2:$O$1001,6),"")</f>
        <v>3</v>
      </c>
      <c r="L4" s="0" t="n">
        <f aca="false">IF($A4&lt;&gt;"",VLOOKUP($F4,d110cc_csv_computations!$A$2:$O$1001,3),"")</f>
        <v>3</v>
      </c>
      <c r="M4" s="0" t="n">
        <f aca="false">IF($A4&lt;&gt;"",VLOOKUP($F4,d110cc_csv_computations!$A$2:$O$1001,8),"")</f>
        <v>1</v>
      </c>
      <c r="N4" s="0" t="n">
        <f aca="false">IF($A4&lt;&gt;"",VLOOKUP($F4,d110cc_csv_computations!$A$2:$O$1001,4),"")</f>
        <v>1</v>
      </c>
      <c r="O4" s="32" t="str">
        <f aca="false">IF($A4&lt;&gt;"",INDEX('Tray sheet'!$H$2:$H$10000, $G4),"")</f>
        <v>Project#2013-0014_Experiment#0001_Brachypodium.distachyon_Tray#00001</v>
      </c>
      <c r="P4" s="32" t="str">
        <f aca="false">IF($A4&lt;&gt;"",INDEX('Tray sheet'!$J$2:$J$10000,$G4),"")</f>
        <v>Tray note</v>
      </c>
      <c r="Q4" s="0" t="n">
        <f aca="false">IF($A4&lt;&gt;"",VLOOKUP($F4,d110cc_csv_computations!$A$2:$O$1001,9),"")</f>
        <v>1</v>
      </c>
      <c r="R4" s="32" t="str">
        <f aca="false">IF($A4&lt;&gt;"",INDEX('Tray sheet'!$I$2:$I$10000,$G4),"")</f>
        <v>standard</v>
      </c>
      <c r="S4" s="32" t="str">
        <f aca="false">$J4&amp;$K4</f>
        <v>A3</v>
      </c>
      <c r="T4" s="0" t="str">
        <f aca="false">IF($A4&lt;&gt;"","Project#"&amp;$A4&amp;"-"&amp;TEXT($B4,"0000")&amp;"_Experiment#"&amp;TEXT($C4,"0000")&amp;"_"&amp;$D4&amp;"."&amp;$E4&amp;"_Tray#"&amp;TEXT($G4,"0000")&amp;"_"&amp;"Pot#"&amp;TEXT($F4,"00000"),"")</f>
        <v>Project#2013-0014_Experiment#0001_Brachypodium.distachyon_Tray#0001_Pot#00003</v>
      </c>
      <c r="U4" s="0" t="n">
        <f aca="false">IF($A4&lt;&gt;"",VLOOKUP($F4,d110cc_csv_computations!$A$2:$O$1001,2),"")</f>
        <v>107</v>
      </c>
      <c r="V4" s="0" t="n">
        <f aca="false">IF($A4&lt;&gt;"",VLOOKUP($U4,LineNames!$A$2:$B$111,2),"")</f>
        <v>71</v>
      </c>
      <c r="W4" s="11"/>
      <c r="X4" s="0" t="str">
        <f aca="false">IF($A4&lt;&gt;"",VLOOKUP($U4,LineNames!$A$2:$C$111,3),"")</f>
        <v>No</v>
      </c>
      <c r="Y4" s="0" t="n">
        <f aca="false">IF($A4&lt;&gt;"",VLOOKUP($F4,d110cc_csv_computations!$A$2:$O$1001,5),"")</f>
        <v>1</v>
      </c>
      <c r="Z4" s="0" t="n">
        <f aca="false">IF($A4&lt;&gt;"",VLOOKUP($F4,d110cc_csv_computations!$A$2:$O$1001,15),"")</f>
        <v>3</v>
      </c>
    </row>
    <row collapsed="false" customFormat="false" customHeight="true" hidden="false" ht="15" outlineLevel="0" r="5">
      <c r="A5" s="0" t="n">
        <f aca="false">IF((ROW()-1)&lt;='Project Description'!$B$14,'Project Description'!$B$1, "")</f>
        <v>2013</v>
      </c>
      <c r="B5" s="0" t="n">
        <f aca="false">IF($A5&lt;&gt;"",'Project Description'!$B$2, "")</f>
        <v>14</v>
      </c>
      <c r="C5" s="0" t="n">
        <f aca="false">IF($A5&lt;&gt;"",'Project Description'!$B$3, "")</f>
        <v>1</v>
      </c>
      <c r="D5" s="0" t="str">
        <f aca="false">IF($A5&lt;&gt;"",VLOOKUP($G5,'Tray sheet'!$E$2:$G$121,2), "")</f>
        <v>Brachypodium</v>
      </c>
      <c r="E5" s="0" t="str">
        <f aca="false">IF($A5&lt;&gt;"",VLOOKUP($G5,'Tray sheet'!$E$2:$G$121,3), "")</f>
        <v>distachyon</v>
      </c>
      <c r="F5" s="0" t="n">
        <f aca="false">IF($A5&lt;&gt;"",ROW()-1,"")</f>
        <v>4</v>
      </c>
      <c r="G5" s="0" t="n">
        <f aca="false">IF($A5&lt;&gt;"",VLOOKUP($F5,d110cc_csv_computations!$A$2:$O$1001,12),"")</f>
        <v>1</v>
      </c>
      <c r="H5" s="0" t="n">
        <f aca="false">IF($A5&lt;&gt;"",VLOOKUP($F5,d110cc_csv_computations!$A$2:$O$1001,13),"")</f>
        <v>4</v>
      </c>
      <c r="I5" s="0" t="n">
        <f aca="false">IF($A5&lt;&gt;"",VLOOKUP($F5,d110cc_csv_computations!$A$2:$O$1001,7),"")</f>
        <v>1</v>
      </c>
      <c r="J5" s="0" t="str">
        <f aca="false">IF($A5&lt;&gt;"",VLOOKUP($I5,ColumnNames!$A$2:$B$5,2),"")</f>
        <v>A</v>
      </c>
      <c r="K5" s="0" t="n">
        <f aca="false">IF($A5&lt;&gt;"",VLOOKUP($F5,d110cc_csv_computations!$A$2:$O$1001,6),"")</f>
        <v>4</v>
      </c>
      <c r="L5" s="0" t="n">
        <f aca="false">IF($A5&lt;&gt;"",VLOOKUP($F5,d110cc_csv_computations!$A$2:$O$1001,3),"")</f>
        <v>4</v>
      </c>
      <c r="M5" s="0" t="n">
        <f aca="false">IF($A5&lt;&gt;"",VLOOKUP($F5,d110cc_csv_computations!$A$2:$O$1001,8),"")</f>
        <v>1</v>
      </c>
      <c r="N5" s="0" t="n">
        <f aca="false">IF($A5&lt;&gt;"",VLOOKUP($F5,d110cc_csv_computations!$A$2:$O$1001,4),"")</f>
        <v>1</v>
      </c>
      <c r="O5" s="32" t="str">
        <f aca="false">IF($A5&lt;&gt;"",INDEX('Tray sheet'!$H$2:$H$10000, $G5),"")</f>
        <v>Project#2013-0014_Experiment#0001_Brachypodium.distachyon_Tray#00001</v>
      </c>
      <c r="P5" s="32" t="str">
        <f aca="false">IF($A5&lt;&gt;"",INDEX('Tray sheet'!$J$2:$J$10000,$G5),"")</f>
        <v>Tray note</v>
      </c>
      <c r="Q5" s="0" t="n">
        <f aca="false">IF($A5&lt;&gt;"",VLOOKUP($F5,d110cc_csv_computations!$A$2:$O$1001,9),"")</f>
        <v>1</v>
      </c>
      <c r="R5" s="32" t="str">
        <f aca="false">IF($A5&lt;&gt;"",INDEX('Tray sheet'!$I$2:$I$10000,$G5),"")</f>
        <v>standard</v>
      </c>
      <c r="S5" s="32" t="str">
        <f aca="false">$J5&amp;$K5</f>
        <v>A4</v>
      </c>
      <c r="T5" s="0" t="str">
        <f aca="false">IF($A5&lt;&gt;"","Project#"&amp;$A5&amp;"-"&amp;TEXT($B5,"0000")&amp;"_Experiment#"&amp;TEXT($C5,"0000")&amp;"_"&amp;$D5&amp;"."&amp;$E5&amp;"_Tray#"&amp;TEXT($G5,"0000")&amp;"_"&amp;"Pot#"&amp;TEXT($F5,"00000"),"")</f>
        <v>Project#2013-0014_Experiment#0001_Brachypodium.distachyon_Tray#0001_Pot#00004</v>
      </c>
      <c r="U5" s="0" t="n">
        <f aca="false">IF($A5&lt;&gt;"",VLOOKUP($F5,d110cc_csv_computations!$A$2:$O$1001,2),"")</f>
        <v>106</v>
      </c>
      <c r="V5" s="0" t="n">
        <f aca="false">IF($A5&lt;&gt;"",VLOOKUP($U5,LineNames!$A$2:$B$111,2),"")</f>
        <v>66</v>
      </c>
      <c r="W5" s="11"/>
      <c r="X5" s="0" t="str">
        <f aca="false">IF($A5&lt;&gt;"",VLOOKUP($U5,LineNames!$A$2:$C$111,3),"")</f>
        <v>No</v>
      </c>
      <c r="Y5" s="0" t="n">
        <f aca="false">IF($A5&lt;&gt;"",VLOOKUP($F5,d110cc_csv_computations!$A$2:$O$1001,5),"")</f>
        <v>1</v>
      </c>
      <c r="Z5" s="0" t="n">
        <f aca="false">IF($A5&lt;&gt;"",VLOOKUP($F5,d110cc_csv_computations!$A$2:$O$1001,15),"")</f>
        <v>4</v>
      </c>
    </row>
    <row collapsed="false" customFormat="false" customHeight="true" hidden="false" ht="15" outlineLevel="0" r="6">
      <c r="A6" s="0" t="n">
        <f aca="false">IF((ROW()-1)&lt;='Project Description'!$B$14,'Project Description'!$B$1, "")</f>
        <v>2013</v>
      </c>
      <c r="B6" s="0" t="n">
        <f aca="false">IF($A6&lt;&gt;"",'Project Description'!$B$2, "")</f>
        <v>14</v>
      </c>
      <c r="C6" s="0" t="n">
        <f aca="false">IF($A6&lt;&gt;"",'Project Description'!$B$3, "")</f>
        <v>1</v>
      </c>
      <c r="D6" s="0" t="str">
        <f aca="false">IF($A6&lt;&gt;"",VLOOKUP($G6,'Tray sheet'!$E$2:$G$121,2), "")</f>
        <v>Brachypodium</v>
      </c>
      <c r="E6" s="0" t="str">
        <f aca="false">IF($A6&lt;&gt;"",VLOOKUP($G6,'Tray sheet'!$E$2:$G$121,3), "")</f>
        <v>distachyon</v>
      </c>
      <c r="F6" s="0" t="n">
        <f aca="false">IF($A6&lt;&gt;"",ROW()-1,"")</f>
        <v>5</v>
      </c>
      <c r="G6" s="0" t="n">
        <f aca="false">IF($A6&lt;&gt;"",VLOOKUP($F6,d110cc_csv_computations!$A$2:$O$1001,12),"")</f>
        <v>1</v>
      </c>
      <c r="H6" s="0" t="n">
        <f aca="false">IF($A6&lt;&gt;"",VLOOKUP($F6,d110cc_csv_computations!$A$2:$O$1001,13),"")</f>
        <v>5</v>
      </c>
      <c r="I6" s="0" t="n">
        <f aca="false">IF($A6&lt;&gt;"",VLOOKUP($F6,d110cc_csv_computations!$A$2:$O$1001,7),"")</f>
        <v>1</v>
      </c>
      <c r="J6" s="0" t="str">
        <f aca="false">IF($A6&lt;&gt;"",VLOOKUP($I6,ColumnNames!$A$2:$B$5,2),"")</f>
        <v>A</v>
      </c>
      <c r="K6" s="0" t="n">
        <f aca="false">IF($A6&lt;&gt;"",VLOOKUP($F6,d110cc_csv_computations!$A$2:$O$1001,6),"")</f>
        <v>5</v>
      </c>
      <c r="L6" s="0" t="n">
        <f aca="false">IF($A6&lt;&gt;"",VLOOKUP($F6,d110cc_csv_computations!$A$2:$O$1001,3),"")</f>
        <v>5</v>
      </c>
      <c r="M6" s="0" t="n">
        <f aca="false">IF($A6&lt;&gt;"",VLOOKUP($F6,d110cc_csv_computations!$A$2:$O$1001,8),"")</f>
        <v>1</v>
      </c>
      <c r="N6" s="0" t="n">
        <f aca="false">IF($A6&lt;&gt;"",VLOOKUP($F6,d110cc_csv_computations!$A$2:$O$1001,4),"")</f>
        <v>1</v>
      </c>
      <c r="O6" s="32" t="str">
        <f aca="false">IF($A6&lt;&gt;"",INDEX('Tray sheet'!$H$2:$H$10000, $G6),"")</f>
        <v>Project#2013-0014_Experiment#0001_Brachypodium.distachyon_Tray#00001</v>
      </c>
      <c r="P6" s="32" t="str">
        <f aca="false">IF($A6&lt;&gt;"",INDEX('Tray sheet'!$J$2:$J$10000,$G6),"")</f>
        <v>Tray note</v>
      </c>
      <c r="Q6" s="0" t="n">
        <f aca="false">IF($A6&lt;&gt;"",VLOOKUP($F6,d110cc_csv_computations!$A$2:$O$1001,9),"")</f>
        <v>1</v>
      </c>
      <c r="R6" s="32" t="str">
        <f aca="false">IF($A6&lt;&gt;"",INDEX('Tray sheet'!$I$2:$I$10000,$G6),"")</f>
        <v>standard</v>
      </c>
      <c r="S6" s="32" t="str">
        <f aca="false">$J6&amp;$K6</f>
        <v>A5</v>
      </c>
      <c r="T6" s="0" t="str">
        <f aca="false">IF($A6&lt;&gt;"","Project#"&amp;$A6&amp;"-"&amp;TEXT($B6,"0000")&amp;"_Experiment#"&amp;TEXT($C6,"0000")&amp;"_"&amp;$D6&amp;"."&amp;$E6&amp;"_Tray#"&amp;TEXT($G6,"0000")&amp;"_"&amp;"Pot#"&amp;TEXT($F6,"00000"),"")</f>
        <v>Project#2013-0014_Experiment#0001_Brachypodium.distachyon_Tray#0001_Pot#00005</v>
      </c>
      <c r="U6" s="0" t="n">
        <f aca="false">IF($A6&lt;&gt;"",VLOOKUP($F6,d110cc_csv_computations!$A$2:$O$1001,2),"")</f>
        <v>105</v>
      </c>
      <c r="V6" s="0" t="n">
        <f aca="false">IF($A6&lt;&gt;"",VLOOKUP($U6,LineNames!$A$2:$B$111,2),"")</f>
        <v>63</v>
      </c>
      <c r="W6" s="11"/>
      <c r="X6" s="0" t="str">
        <f aca="false">IF($A6&lt;&gt;"",VLOOKUP($U6,LineNames!$A$2:$C$111,3),"")</f>
        <v>No</v>
      </c>
      <c r="Y6" s="0" t="n">
        <f aca="false">IF($A6&lt;&gt;"",VLOOKUP($F6,d110cc_csv_computations!$A$2:$O$1001,5),"")</f>
        <v>1</v>
      </c>
      <c r="Z6" s="0" t="n">
        <f aca="false">IF($A6&lt;&gt;"",VLOOKUP($F6,d110cc_csv_computations!$A$2:$O$1001,15),"")</f>
        <v>5</v>
      </c>
    </row>
    <row collapsed="false" customFormat="false" customHeight="true" hidden="false" ht="15" outlineLevel="0" r="7">
      <c r="A7" s="0" t="n">
        <f aca="false">IF((ROW()-1)&lt;='Project Description'!$B$14,'Project Description'!$B$1, "")</f>
        <v>2013</v>
      </c>
      <c r="B7" s="0" t="n">
        <f aca="false">IF($A7&lt;&gt;"",'Project Description'!$B$2, "")</f>
        <v>14</v>
      </c>
      <c r="C7" s="0" t="n">
        <f aca="false">IF($A7&lt;&gt;"",'Project Description'!$B$3, "")</f>
        <v>1</v>
      </c>
      <c r="D7" s="0" t="str">
        <f aca="false">IF($A7&lt;&gt;"",VLOOKUP($G7,'Tray sheet'!$E$2:$G$121,2), "")</f>
        <v>Brachypodium</v>
      </c>
      <c r="E7" s="0" t="str">
        <f aca="false">IF($A7&lt;&gt;"",VLOOKUP($G7,'Tray sheet'!$E$2:$G$121,3), "")</f>
        <v>distachyon</v>
      </c>
      <c r="F7" s="0" t="n">
        <f aca="false">IF($A7&lt;&gt;"",ROW()-1,"")</f>
        <v>6</v>
      </c>
      <c r="G7" s="0" t="n">
        <f aca="false">IF($A7&lt;&gt;"",VLOOKUP($F7,d110cc_csv_computations!$A$2:$O$1001,12),"")</f>
        <v>2</v>
      </c>
      <c r="H7" s="0" t="n">
        <f aca="false">IF($A7&lt;&gt;"",VLOOKUP($F7,d110cc_csv_computations!$A$2:$O$1001,13),"")</f>
        <v>1</v>
      </c>
      <c r="I7" s="0" t="n">
        <f aca="false">IF($A7&lt;&gt;"",VLOOKUP($F7,d110cc_csv_computations!$A$2:$O$1001,7),"")</f>
        <v>1</v>
      </c>
      <c r="J7" s="0" t="str">
        <f aca="false">IF($A7&lt;&gt;"",VLOOKUP($I7,ColumnNames!$A$2:$B$5,2),"")</f>
        <v>A</v>
      </c>
      <c r="K7" s="0" t="n">
        <f aca="false">IF($A7&lt;&gt;"",VLOOKUP($F7,d110cc_csv_computations!$A$2:$O$1001,6),"")</f>
        <v>1</v>
      </c>
      <c r="L7" s="0" t="n">
        <f aca="false">IF($A7&lt;&gt;"",VLOOKUP($F7,d110cc_csv_computations!$A$2:$O$1001,3),"")</f>
        <v>6</v>
      </c>
      <c r="M7" s="0" t="n">
        <f aca="false">IF($A7&lt;&gt;"",VLOOKUP($F7,d110cc_csv_computations!$A$2:$O$1001,8),"")</f>
        <v>1</v>
      </c>
      <c r="N7" s="0" t="n">
        <f aca="false">IF($A7&lt;&gt;"",VLOOKUP($F7,d110cc_csv_computations!$A$2:$O$1001,4),"")</f>
        <v>1</v>
      </c>
      <c r="O7" s="32" t="str">
        <f aca="false">IF($A7&lt;&gt;"",INDEX('Tray sheet'!$H$2:$H$10000, $G7),"")</f>
        <v>Project#2013-0014_Experiment#0001_Brachypodium.distachyon_Tray#00002</v>
      </c>
      <c r="P7" s="32" t="str">
        <f aca="false">IF($A7&lt;&gt;"",INDEX('Tray sheet'!$J$2:$J$10000,$G7),"")</f>
        <v>Tray note</v>
      </c>
      <c r="Q7" s="0" t="n">
        <f aca="false">IF($A7&lt;&gt;"",VLOOKUP($F7,d110cc_csv_computations!$A$2:$O$1001,9),"")</f>
        <v>2</v>
      </c>
      <c r="R7" s="32" t="str">
        <f aca="false">IF($A7&lt;&gt;"",INDEX('Tray sheet'!$I$2:$I$10000,$G7),"")</f>
        <v>standard</v>
      </c>
      <c r="S7" s="32" t="str">
        <f aca="false">$J7&amp;$K7</f>
        <v>A1</v>
      </c>
      <c r="T7" s="0" t="str">
        <f aca="false">IF($A7&lt;&gt;"","Project#"&amp;$A7&amp;"-"&amp;TEXT($B7,"0000")&amp;"_Experiment#"&amp;TEXT($C7,"0000")&amp;"_"&amp;$D7&amp;"."&amp;$E7&amp;"_Tray#"&amp;TEXT($G7,"0000")&amp;"_"&amp;"Pot#"&amp;TEXT($F7,"00000"),"")</f>
        <v>Project#2013-0014_Experiment#0001_Brachypodium.distachyon_Tray#0002_Pot#00006</v>
      </c>
      <c r="U7" s="0" t="n">
        <f aca="false">IF($A7&lt;&gt;"",VLOOKUP($F7,d110cc_csv_computations!$A$2:$O$1001,2),"")</f>
        <v>22</v>
      </c>
      <c r="V7" s="0" t="n">
        <f aca="false">IF($A7&lt;&gt;"",VLOOKUP($U7,LineNames!$A$2:$B$111,2),"")</f>
        <v>99</v>
      </c>
      <c r="W7" s="11"/>
      <c r="X7" s="0" t="str">
        <f aca="false">IF($A7&lt;&gt;"",VLOOKUP($U7,LineNames!$A$2:$C$111,3),"")</f>
        <v>No</v>
      </c>
      <c r="Y7" s="0" t="n">
        <f aca="false">IF($A7&lt;&gt;"",VLOOKUP($F7,d110cc_csv_computations!$A$2:$O$1001,5),"")</f>
        <v>1</v>
      </c>
      <c r="Z7" s="0" t="n">
        <f aca="false">IF($A7&lt;&gt;"",VLOOKUP($F7,d110cc_csv_computations!$A$2:$O$1001,15),"")</f>
        <v>6</v>
      </c>
    </row>
    <row collapsed="false" customFormat="false" customHeight="true" hidden="false" ht="15" outlineLevel="0" r="8">
      <c r="A8" s="0" t="n">
        <f aca="false">IF((ROW()-1)&lt;='Project Description'!$B$14,'Project Description'!$B$1, "")</f>
        <v>2013</v>
      </c>
      <c r="B8" s="0" t="n">
        <f aca="false">IF($A8&lt;&gt;"",'Project Description'!$B$2, "")</f>
        <v>14</v>
      </c>
      <c r="C8" s="0" t="n">
        <f aca="false">IF($A8&lt;&gt;"",'Project Description'!$B$3, "")</f>
        <v>1</v>
      </c>
      <c r="D8" s="0" t="str">
        <f aca="false">IF($A8&lt;&gt;"",VLOOKUP($G8,'Tray sheet'!$E$2:$G$121,2), "")</f>
        <v>Brachypodium</v>
      </c>
      <c r="E8" s="0" t="str">
        <f aca="false">IF($A8&lt;&gt;"",VLOOKUP($G8,'Tray sheet'!$E$2:$G$121,3), "")</f>
        <v>distachyon</v>
      </c>
      <c r="F8" s="0" t="n">
        <f aca="false">IF($A8&lt;&gt;"",ROW()-1,"")</f>
        <v>7</v>
      </c>
      <c r="G8" s="0" t="n">
        <f aca="false">IF($A8&lt;&gt;"",VLOOKUP($F8,d110cc_csv_computations!$A$2:$O$1001,12),"")</f>
        <v>2</v>
      </c>
      <c r="H8" s="0" t="n">
        <f aca="false">IF($A8&lt;&gt;"",VLOOKUP($F8,d110cc_csv_computations!$A$2:$O$1001,13),"")</f>
        <v>2</v>
      </c>
      <c r="I8" s="0" t="n">
        <f aca="false">IF($A8&lt;&gt;"",VLOOKUP($F8,d110cc_csv_computations!$A$2:$O$1001,7),"")</f>
        <v>1</v>
      </c>
      <c r="J8" s="0" t="str">
        <f aca="false">IF($A8&lt;&gt;"",VLOOKUP($I8,ColumnNames!$A$2:$B$5,2),"")</f>
        <v>A</v>
      </c>
      <c r="K8" s="0" t="n">
        <f aca="false">IF($A8&lt;&gt;"",VLOOKUP($F8,d110cc_csv_computations!$A$2:$O$1001,6),"")</f>
        <v>2</v>
      </c>
      <c r="L8" s="0" t="n">
        <f aca="false">IF($A8&lt;&gt;"",VLOOKUP($F8,d110cc_csv_computations!$A$2:$O$1001,3),"")</f>
        <v>7</v>
      </c>
      <c r="M8" s="0" t="n">
        <f aca="false">IF($A8&lt;&gt;"",VLOOKUP($F8,d110cc_csv_computations!$A$2:$O$1001,8),"")</f>
        <v>1</v>
      </c>
      <c r="N8" s="0" t="n">
        <f aca="false">IF($A8&lt;&gt;"",VLOOKUP($F8,d110cc_csv_computations!$A$2:$O$1001,4),"")</f>
        <v>1</v>
      </c>
      <c r="O8" s="32" t="str">
        <f aca="false">IF($A8&lt;&gt;"",INDEX('Tray sheet'!$H$2:$H$10000, $G8),"")</f>
        <v>Project#2013-0014_Experiment#0001_Brachypodium.distachyon_Tray#00002</v>
      </c>
      <c r="P8" s="32" t="str">
        <f aca="false">IF($A8&lt;&gt;"",INDEX('Tray sheet'!$J$2:$J$10000,$G8),"")</f>
        <v>Tray note</v>
      </c>
      <c r="Q8" s="0" t="n">
        <f aca="false">IF($A8&lt;&gt;"",VLOOKUP($F8,d110cc_csv_computations!$A$2:$O$1001,9),"")</f>
        <v>2</v>
      </c>
      <c r="R8" s="32" t="str">
        <f aca="false">IF($A8&lt;&gt;"",INDEX('Tray sheet'!$I$2:$I$10000,$G8),"")</f>
        <v>standard</v>
      </c>
      <c r="S8" s="32" t="str">
        <f aca="false">$J8&amp;$K8</f>
        <v>A2</v>
      </c>
      <c r="T8" s="0" t="str">
        <f aca="false">IF($A8&lt;&gt;"","Project#"&amp;$A8&amp;"-"&amp;TEXT($B8,"0000")&amp;"_Experiment#"&amp;TEXT($C8,"0000")&amp;"_"&amp;$D8&amp;"."&amp;$E8&amp;"_Tray#"&amp;TEXT($G8,"0000")&amp;"_"&amp;"Pot#"&amp;TEXT($F8,"00000"),"")</f>
        <v>Project#2013-0014_Experiment#0001_Brachypodium.distachyon_Tray#0002_Pot#00007</v>
      </c>
      <c r="U8" s="0" t="n">
        <f aca="false">IF($A8&lt;&gt;"",VLOOKUP($F8,d110cc_csv_computations!$A$2:$O$1001,2),"")</f>
        <v>17</v>
      </c>
      <c r="V8" s="0" t="n">
        <f aca="false">IF($A8&lt;&gt;"",VLOOKUP($U8,LineNames!$A$2:$B$111,2),"")</f>
        <v>94</v>
      </c>
      <c r="W8" s="11"/>
      <c r="X8" s="0" t="str">
        <f aca="false">IF($A8&lt;&gt;"",VLOOKUP($U8,LineNames!$A$2:$C$111,3),"")</f>
        <v>No</v>
      </c>
      <c r="Y8" s="0" t="n">
        <f aca="false">IF($A8&lt;&gt;"",VLOOKUP($F8,d110cc_csv_computations!$A$2:$O$1001,5),"")</f>
        <v>1</v>
      </c>
      <c r="Z8" s="0" t="n">
        <f aca="false">IF($A8&lt;&gt;"",VLOOKUP($F8,d110cc_csv_computations!$A$2:$O$1001,15),"")</f>
        <v>7</v>
      </c>
    </row>
    <row collapsed="false" customFormat="false" customHeight="true" hidden="false" ht="15" outlineLevel="0" r="9">
      <c r="A9" s="0" t="n">
        <f aca="false">IF((ROW()-1)&lt;='Project Description'!$B$14,'Project Description'!$B$1, "")</f>
        <v>2013</v>
      </c>
      <c r="B9" s="0" t="n">
        <f aca="false">IF($A9&lt;&gt;"",'Project Description'!$B$2, "")</f>
        <v>14</v>
      </c>
      <c r="C9" s="0" t="n">
        <f aca="false">IF($A9&lt;&gt;"",'Project Description'!$B$3, "")</f>
        <v>1</v>
      </c>
      <c r="D9" s="0" t="str">
        <f aca="false">IF($A9&lt;&gt;"",VLOOKUP($G9,'Tray sheet'!$E$2:$G$121,2), "")</f>
        <v>Brachypodium</v>
      </c>
      <c r="E9" s="0" t="str">
        <f aca="false">IF($A9&lt;&gt;"",VLOOKUP($G9,'Tray sheet'!$E$2:$G$121,3), "")</f>
        <v>distachyon</v>
      </c>
      <c r="F9" s="0" t="n">
        <f aca="false">IF($A9&lt;&gt;"",ROW()-1,"")</f>
        <v>8</v>
      </c>
      <c r="G9" s="0" t="n">
        <f aca="false">IF($A9&lt;&gt;"",VLOOKUP($F9,d110cc_csv_computations!$A$2:$O$1001,12),"")</f>
        <v>2</v>
      </c>
      <c r="H9" s="0" t="n">
        <f aca="false">IF($A9&lt;&gt;"",VLOOKUP($F9,d110cc_csv_computations!$A$2:$O$1001,13),"")</f>
        <v>3</v>
      </c>
      <c r="I9" s="0" t="n">
        <f aca="false">IF($A9&lt;&gt;"",VLOOKUP($F9,d110cc_csv_computations!$A$2:$O$1001,7),"")</f>
        <v>1</v>
      </c>
      <c r="J9" s="0" t="str">
        <f aca="false">IF($A9&lt;&gt;"",VLOOKUP($I9,ColumnNames!$A$2:$B$5,2),"")</f>
        <v>A</v>
      </c>
      <c r="K9" s="0" t="n">
        <f aca="false">IF($A9&lt;&gt;"",VLOOKUP($F9,d110cc_csv_computations!$A$2:$O$1001,6),"")</f>
        <v>3</v>
      </c>
      <c r="L9" s="0" t="n">
        <f aca="false">IF($A9&lt;&gt;"",VLOOKUP($F9,d110cc_csv_computations!$A$2:$O$1001,3),"")</f>
        <v>8</v>
      </c>
      <c r="M9" s="0" t="n">
        <f aca="false">IF($A9&lt;&gt;"",VLOOKUP($F9,d110cc_csv_computations!$A$2:$O$1001,8),"")</f>
        <v>1</v>
      </c>
      <c r="N9" s="0" t="n">
        <f aca="false">IF($A9&lt;&gt;"",VLOOKUP($F9,d110cc_csv_computations!$A$2:$O$1001,4),"")</f>
        <v>1</v>
      </c>
      <c r="O9" s="32" t="str">
        <f aca="false">IF($A9&lt;&gt;"",INDEX('Tray sheet'!$H$2:$H$10000, $G9),"")</f>
        <v>Project#2013-0014_Experiment#0001_Brachypodium.distachyon_Tray#00002</v>
      </c>
      <c r="P9" s="32" t="str">
        <f aca="false">IF($A9&lt;&gt;"",INDEX('Tray sheet'!$J$2:$J$10000,$G9),"")</f>
        <v>Tray note</v>
      </c>
      <c r="Q9" s="0" t="n">
        <f aca="false">IF($A9&lt;&gt;"",VLOOKUP($F9,d110cc_csv_computations!$A$2:$O$1001,9),"")</f>
        <v>2</v>
      </c>
      <c r="R9" s="32" t="str">
        <f aca="false">IF($A9&lt;&gt;"",INDEX('Tray sheet'!$I$2:$I$10000,$G9),"")</f>
        <v>standard</v>
      </c>
      <c r="S9" s="32" t="str">
        <f aca="false">$J9&amp;$K9</f>
        <v>A3</v>
      </c>
      <c r="T9" s="0" t="str">
        <f aca="false">IF($A9&lt;&gt;"","Project#"&amp;$A9&amp;"-"&amp;TEXT($B9,"0000")&amp;"_Experiment#"&amp;TEXT($C9,"0000")&amp;"_"&amp;$D9&amp;"."&amp;$E9&amp;"_Tray#"&amp;TEXT($G9,"0000")&amp;"_"&amp;"Pot#"&amp;TEXT($F9,"00000"),"")</f>
        <v>Project#2013-0014_Experiment#0001_Brachypodium.distachyon_Tray#0002_Pot#00008</v>
      </c>
      <c r="U9" s="0" t="n">
        <f aca="false">IF($A9&lt;&gt;"",VLOOKUP($F9,d110cc_csv_computations!$A$2:$O$1001,2),"")</f>
        <v>50</v>
      </c>
      <c r="V9" s="0" t="n">
        <f aca="false">IF($A9&lt;&gt;"",VLOOKUP($U9,LineNames!$A$2:$B$111,2),"")</f>
        <v>129</v>
      </c>
      <c r="W9" s="11"/>
      <c r="X9" s="0" t="str">
        <f aca="false">IF($A9&lt;&gt;"",VLOOKUP($U9,LineNames!$A$2:$C$111,3),"")</f>
        <v>No</v>
      </c>
      <c r="Y9" s="0" t="n">
        <f aca="false">IF($A9&lt;&gt;"",VLOOKUP($F9,d110cc_csv_computations!$A$2:$O$1001,5),"")</f>
        <v>1</v>
      </c>
      <c r="Z9" s="0" t="n">
        <f aca="false">IF($A9&lt;&gt;"",VLOOKUP($F9,d110cc_csv_computations!$A$2:$O$1001,15),"")</f>
        <v>8</v>
      </c>
    </row>
    <row collapsed="false" customFormat="false" customHeight="true" hidden="false" ht="15" outlineLevel="0" r="10">
      <c r="A10" s="0" t="n">
        <f aca="false">IF((ROW()-1)&lt;='Project Description'!$B$14,'Project Description'!$B$1, "")</f>
        <v>2013</v>
      </c>
      <c r="B10" s="0" t="n">
        <f aca="false">IF($A10&lt;&gt;"",'Project Description'!$B$2, "")</f>
        <v>14</v>
      </c>
      <c r="C10" s="0" t="n">
        <f aca="false">IF($A10&lt;&gt;"",'Project Description'!$B$3, "")</f>
        <v>1</v>
      </c>
      <c r="D10" s="0" t="str">
        <f aca="false">IF($A10&lt;&gt;"",VLOOKUP($G10,'Tray sheet'!$E$2:$G$121,2), "")</f>
        <v>Brachypodium</v>
      </c>
      <c r="E10" s="0" t="str">
        <f aca="false">IF($A10&lt;&gt;"",VLOOKUP($G10,'Tray sheet'!$E$2:$G$121,3), "")</f>
        <v>distachyon</v>
      </c>
      <c r="F10" s="0" t="n">
        <f aca="false">IF($A10&lt;&gt;"",ROW()-1,"")</f>
        <v>9</v>
      </c>
      <c r="G10" s="0" t="n">
        <f aca="false">IF($A10&lt;&gt;"",VLOOKUP($F10,d110cc_csv_computations!$A$2:$O$1001,12),"")</f>
        <v>2</v>
      </c>
      <c r="H10" s="0" t="n">
        <f aca="false">IF($A10&lt;&gt;"",VLOOKUP($F10,d110cc_csv_computations!$A$2:$O$1001,13),"")</f>
        <v>4</v>
      </c>
      <c r="I10" s="0" t="n">
        <f aca="false">IF($A10&lt;&gt;"",VLOOKUP($F10,d110cc_csv_computations!$A$2:$O$1001,7),"")</f>
        <v>1</v>
      </c>
      <c r="J10" s="0" t="str">
        <f aca="false">IF($A10&lt;&gt;"",VLOOKUP($I10,ColumnNames!$A$2:$B$5,2),"")</f>
        <v>A</v>
      </c>
      <c r="K10" s="0" t="n">
        <f aca="false">IF($A10&lt;&gt;"",VLOOKUP($F10,d110cc_csv_computations!$A$2:$O$1001,6),"")</f>
        <v>4</v>
      </c>
      <c r="L10" s="0" t="n">
        <f aca="false">IF($A10&lt;&gt;"",VLOOKUP($F10,d110cc_csv_computations!$A$2:$O$1001,3),"")</f>
        <v>9</v>
      </c>
      <c r="M10" s="0" t="n">
        <f aca="false">IF($A10&lt;&gt;"",VLOOKUP($F10,d110cc_csv_computations!$A$2:$O$1001,8),"")</f>
        <v>1</v>
      </c>
      <c r="N10" s="0" t="n">
        <f aca="false">IF($A10&lt;&gt;"",VLOOKUP($F10,d110cc_csv_computations!$A$2:$O$1001,4),"")</f>
        <v>1</v>
      </c>
      <c r="O10" s="32" t="str">
        <f aca="false">IF($A10&lt;&gt;"",INDEX('Tray sheet'!$H$2:$H$10000, $G10),"")</f>
        <v>Project#2013-0014_Experiment#0001_Brachypodium.distachyon_Tray#00002</v>
      </c>
      <c r="P10" s="32" t="str">
        <f aca="false">IF($A10&lt;&gt;"",INDEX('Tray sheet'!$J$2:$J$10000,$G10),"")</f>
        <v>Tray note</v>
      </c>
      <c r="Q10" s="0" t="n">
        <f aca="false">IF($A10&lt;&gt;"",VLOOKUP($F10,d110cc_csv_computations!$A$2:$O$1001,9),"")</f>
        <v>2</v>
      </c>
      <c r="R10" s="32" t="str">
        <f aca="false">IF($A10&lt;&gt;"",INDEX('Tray sheet'!$I$2:$I$10000,$G10),"")</f>
        <v>standard</v>
      </c>
      <c r="S10" s="32" t="str">
        <f aca="false">$J10&amp;$K10</f>
        <v>A4</v>
      </c>
      <c r="T10" s="0" t="str">
        <f aca="false">IF($A10&lt;&gt;"","Project#"&amp;$A10&amp;"-"&amp;TEXT($B10,"0000")&amp;"_Experiment#"&amp;TEXT($C10,"0000")&amp;"_"&amp;$D10&amp;"."&amp;$E10&amp;"_Tray#"&amp;TEXT($G10,"0000")&amp;"_"&amp;"Pot#"&amp;TEXT($F10,"00000"),"")</f>
        <v>Project#2013-0014_Experiment#0001_Brachypodium.distachyon_Tray#0002_Pot#00009</v>
      </c>
      <c r="U10" s="0" t="n">
        <f aca="false">IF($A10&lt;&gt;"",VLOOKUP($F10,d110cc_csv_computations!$A$2:$O$1001,2),"")</f>
        <v>95</v>
      </c>
      <c r="V10" s="0" t="n">
        <f aca="false">IF($A10&lt;&gt;"",VLOOKUP($U10,LineNames!$A$2:$B$111,2),"")</f>
        <v>17</v>
      </c>
      <c r="W10" s="11"/>
      <c r="X10" s="0" t="str">
        <f aca="false">IF($A10&lt;&gt;"",VLOOKUP($U10,LineNames!$A$2:$C$111,3),"")</f>
        <v>No</v>
      </c>
      <c r="Y10" s="0" t="n">
        <f aca="false">IF($A10&lt;&gt;"",VLOOKUP($F10,d110cc_csv_computations!$A$2:$O$1001,5),"")</f>
        <v>1</v>
      </c>
      <c r="Z10" s="0" t="n">
        <f aca="false">IF($A10&lt;&gt;"",VLOOKUP($F10,d110cc_csv_computations!$A$2:$O$1001,15),"")</f>
        <v>9</v>
      </c>
    </row>
    <row collapsed="false" customFormat="false" customHeight="true" hidden="false" ht="15" outlineLevel="0" r="11">
      <c r="A11" s="0" t="n">
        <f aca="false">IF((ROW()-1)&lt;='Project Description'!$B$14,'Project Description'!$B$1, "")</f>
        <v>2013</v>
      </c>
      <c r="B11" s="0" t="n">
        <f aca="false">IF($A11&lt;&gt;"",'Project Description'!$B$2, "")</f>
        <v>14</v>
      </c>
      <c r="C11" s="0" t="n">
        <f aca="false">IF($A11&lt;&gt;"",'Project Description'!$B$3, "")</f>
        <v>1</v>
      </c>
      <c r="D11" s="0" t="str">
        <f aca="false">IF($A11&lt;&gt;"",VLOOKUP($G11,'Tray sheet'!$E$2:$G$121,2), "")</f>
        <v>Brachypodium</v>
      </c>
      <c r="E11" s="0" t="str">
        <f aca="false">IF($A11&lt;&gt;"",VLOOKUP($G11,'Tray sheet'!$E$2:$G$121,3), "")</f>
        <v>distachyon</v>
      </c>
      <c r="F11" s="0" t="n">
        <f aca="false">IF($A11&lt;&gt;"",ROW()-1,"")</f>
        <v>10</v>
      </c>
      <c r="G11" s="0" t="n">
        <f aca="false">IF($A11&lt;&gt;"",VLOOKUP($F11,d110cc_csv_computations!$A$2:$O$1001,12),"")</f>
        <v>2</v>
      </c>
      <c r="H11" s="0" t="n">
        <f aca="false">IF($A11&lt;&gt;"",VLOOKUP($F11,d110cc_csv_computations!$A$2:$O$1001,13),"")</f>
        <v>5</v>
      </c>
      <c r="I11" s="0" t="n">
        <f aca="false">IF($A11&lt;&gt;"",VLOOKUP($F11,d110cc_csv_computations!$A$2:$O$1001,7),"")</f>
        <v>1</v>
      </c>
      <c r="J11" s="0" t="str">
        <f aca="false">IF($A11&lt;&gt;"",VLOOKUP($I11,ColumnNames!$A$2:$B$5,2),"")</f>
        <v>A</v>
      </c>
      <c r="K11" s="0" t="n">
        <f aca="false">IF($A11&lt;&gt;"",VLOOKUP($F11,d110cc_csv_computations!$A$2:$O$1001,6),"")</f>
        <v>5</v>
      </c>
      <c r="L11" s="0" t="n">
        <f aca="false">IF($A11&lt;&gt;"",VLOOKUP($F11,d110cc_csv_computations!$A$2:$O$1001,3),"")</f>
        <v>10</v>
      </c>
      <c r="M11" s="0" t="n">
        <f aca="false">IF($A11&lt;&gt;"",VLOOKUP($F11,d110cc_csv_computations!$A$2:$O$1001,8),"")</f>
        <v>1</v>
      </c>
      <c r="N11" s="0" t="n">
        <f aca="false">IF($A11&lt;&gt;"",VLOOKUP($F11,d110cc_csv_computations!$A$2:$O$1001,4),"")</f>
        <v>1</v>
      </c>
      <c r="O11" s="32" t="str">
        <f aca="false">IF($A11&lt;&gt;"",INDEX('Tray sheet'!$H$2:$H$10000, $G11),"")</f>
        <v>Project#2013-0014_Experiment#0001_Brachypodium.distachyon_Tray#00002</v>
      </c>
      <c r="P11" s="32" t="str">
        <f aca="false">IF($A11&lt;&gt;"",INDEX('Tray sheet'!$J$2:$J$10000,$G11),"")</f>
        <v>Tray note</v>
      </c>
      <c r="Q11" s="0" t="n">
        <f aca="false">IF($A11&lt;&gt;"",VLOOKUP($F11,d110cc_csv_computations!$A$2:$O$1001,9),"")</f>
        <v>2</v>
      </c>
      <c r="R11" s="32" t="str">
        <f aca="false">IF($A11&lt;&gt;"",INDEX('Tray sheet'!$I$2:$I$10000,$G11),"")</f>
        <v>standard</v>
      </c>
      <c r="S11" s="32" t="str">
        <f aca="false">$J11&amp;$K11</f>
        <v>A5</v>
      </c>
      <c r="T11" s="0" t="str">
        <f aca="false">IF($A11&lt;&gt;"","Project#"&amp;$A11&amp;"-"&amp;TEXT($B11,"0000")&amp;"_Experiment#"&amp;TEXT($C11,"0000")&amp;"_"&amp;$D11&amp;"."&amp;$E11&amp;"_Tray#"&amp;TEXT($G11,"0000")&amp;"_"&amp;"Pot#"&amp;TEXT($F11,"00000"),"")</f>
        <v>Project#2013-0014_Experiment#0001_Brachypodium.distachyon_Tray#0002_Pot#00010</v>
      </c>
      <c r="U11" s="0" t="n">
        <f aca="false">IF($A11&lt;&gt;"",VLOOKUP($F11,d110cc_csv_computations!$A$2:$O$1001,2),"")</f>
        <v>77</v>
      </c>
      <c r="V11" s="0" t="n">
        <f aca="false">IF($A11&lt;&gt;"",VLOOKUP($U11,LineNames!$A$2:$B$111,2),"")</f>
        <v>163</v>
      </c>
      <c r="W11" s="11"/>
      <c r="X11" s="0" t="str">
        <f aca="false">IF($A11&lt;&gt;"",VLOOKUP($U11,LineNames!$A$2:$C$111,3),"")</f>
        <v>No</v>
      </c>
      <c r="Y11" s="0" t="n">
        <f aca="false">IF($A11&lt;&gt;"",VLOOKUP($F11,d110cc_csv_computations!$A$2:$O$1001,5),"")</f>
        <v>1</v>
      </c>
      <c r="Z11" s="0" t="n">
        <f aca="false">IF($A11&lt;&gt;"",VLOOKUP($F11,d110cc_csv_computations!$A$2:$O$1001,15),"")</f>
        <v>10</v>
      </c>
    </row>
    <row collapsed="false" customFormat="false" customHeight="true" hidden="false" ht="15" outlineLevel="0" r="12">
      <c r="A12" s="0" t="n">
        <f aca="false">IF((ROW()-1)&lt;='Project Description'!$B$14,'Project Description'!$B$1, "")</f>
        <v>2013</v>
      </c>
      <c r="B12" s="0" t="n">
        <f aca="false">IF($A12&lt;&gt;"",'Project Description'!$B$2, "")</f>
        <v>14</v>
      </c>
      <c r="C12" s="0" t="n">
        <f aca="false">IF($A12&lt;&gt;"",'Project Description'!$B$3, "")</f>
        <v>1</v>
      </c>
      <c r="D12" s="0" t="str">
        <f aca="false">IF($A12&lt;&gt;"",VLOOKUP($G12,'Tray sheet'!$E$2:$G$121,2), "")</f>
        <v>Brachypodium</v>
      </c>
      <c r="E12" s="0" t="str">
        <f aca="false">IF($A12&lt;&gt;"",VLOOKUP($G12,'Tray sheet'!$E$2:$G$121,3), "")</f>
        <v>distachyon</v>
      </c>
      <c r="F12" s="0" t="n">
        <f aca="false">IF($A12&lt;&gt;"",ROW()-1,"")</f>
        <v>11</v>
      </c>
      <c r="G12" s="0" t="n">
        <f aca="false">IF($A12&lt;&gt;"",VLOOKUP($F12,d110cc_csv_computations!$A$2:$O$1001,12),"")</f>
        <v>1</v>
      </c>
      <c r="H12" s="0" t="n">
        <f aca="false">IF($A12&lt;&gt;"",VLOOKUP($F12,d110cc_csv_computations!$A$2:$O$1001,13),"")</f>
        <v>6</v>
      </c>
      <c r="I12" s="0" t="n">
        <f aca="false">IF($A12&lt;&gt;"",VLOOKUP($F12,d110cc_csv_computations!$A$2:$O$1001,7),"")</f>
        <v>2</v>
      </c>
      <c r="J12" s="0" t="str">
        <f aca="false">IF($A12&lt;&gt;"",VLOOKUP($I12,ColumnNames!$A$2:$B$5,2),"")</f>
        <v>B</v>
      </c>
      <c r="K12" s="0" t="n">
        <f aca="false">IF($A12&lt;&gt;"",VLOOKUP($F12,d110cc_csv_computations!$A$2:$O$1001,6),"")</f>
        <v>1</v>
      </c>
      <c r="L12" s="0" t="n">
        <f aca="false">IF($A12&lt;&gt;"",VLOOKUP($F12,d110cc_csv_computations!$A$2:$O$1001,3),"")</f>
        <v>1</v>
      </c>
      <c r="M12" s="0" t="n">
        <f aca="false">IF($A12&lt;&gt;"",VLOOKUP($F12,d110cc_csv_computations!$A$2:$O$1001,8),"")</f>
        <v>2</v>
      </c>
      <c r="N12" s="0" t="n">
        <f aca="false">IF($A12&lt;&gt;"",VLOOKUP($F12,d110cc_csv_computations!$A$2:$O$1001,4),"")</f>
        <v>2</v>
      </c>
      <c r="O12" s="32" t="str">
        <f aca="false">IF($A12&lt;&gt;"",INDEX('Tray sheet'!$H$2:$H$10000, $G12),"")</f>
        <v>Project#2013-0014_Experiment#0001_Brachypodium.distachyon_Tray#00001</v>
      </c>
      <c r="P12" s="32" t="str">
        <f aca="false">IF($A12&lt;&gt;"",INDEX('Tray sheet'!$J$2:$J$10000,$G12),"")</f>
        <v>Tray note</v>
      </c>
      <c r="Q12" s="0" t="n">
        <f aca="false">IF($A12&lt;&gt;"",VLOOKUP($F12,d110cc_csv_computations!$A$2:$O$1001,9),"")</f>
        <v>1</v>
      </c>
      <c r="R12" s="32" t="str">
        <f aca="false">IF($A12&lt;&gt;"",INDEX('Tray sheet'!$I$2:$I$10000,$G12),"")</f>
        <v>standard</v>
      </c>
      <c r="S12" s="32" t="str">
        <f aca="false">$J12&amp;$K12</f>
        <v>B1</v>
      </c>
      <c r="T12" s="0" t="str">
        <f aca="false">IF($A12&lt;&gt;"","Project#"&amp;$A12&amp;"-"&amp;TEXT($B12,"0000")&amp;"_Experiment#"&amp;TEXT($C12,"0000")&amp;"_"&amp;$D12&amp;"."&amp;$E12&amp;"_Tray#"&amp;TEXT($G12,"0000")&amp;"_"&amp;"Pot#"&amp;TEXT($F12,"00000"),"")</f>
        <v>Project#2013-0014_Experiment#0001_Brachypodium.distachyon_Tray#0001_Pot#00011</v>
      </c>
      <c r="U12" s="0" t="n">
        <f aca="false">IF($A12&lt;&gt;"",VLOOKUP($F12,d110cc_csv_computations!$A$2:$O$1001,2),"")</f>
        <v>21</v>
      </c>
      <c r="V12" s="0" t="n">
        <f aca="false">IF($A12&lt;&gt;"",VLOOKUP($U12,LineNames!$A$2:$B$111,2),"")</f>
        <v>98</v>
      </c>
      <c r="W12" s="11"/>
      <c r="X12" s="0" t="str">
        <f aca="false">IF($A12&lt;&gt;"",VLOOKUP($U12,LineNames!$A$2:$C$111,3),"")</f>
        <v>No</v>
      </c>
      <c r="Y12" s="0" t="n">
        <f aca="false">IF($A12&lt;&gt;"",VLOOKUP($F12,d110cc_csv_computations!$A$2:$O$1001,5),"")</f>
        <v>1</v>
      </c>
      <c r="Z12" s="0" t="n">
        <f aca="false">IF($A12&lt;&gt;"",VLOOKUP($F12,d110cc_csv_computations!$A$2:$O$1001,15),"")</f>
        <v>11</v>
      </c>
    </row>
    <row collapsed="false" customFormat="false" customHeight="true" hidden="false" ht="15" outlineLevel="0" r="13">
      <c r="A13" s="0" t="n">
        <f aca="false">IF((ROW()-1)&lt;='Project Description'!$B$14,'Project Description'!$B$1, "")</f>
        <v>2013</v>
      </c>
      <c r="B13" s="0" t="n">
        <f aca="false">IF($A13&lt;&gt;"",'Project Description'!$B$2, "")</f>
        <v>14</v>
      </c>
      <c r="C13" s="0" t="n">
        <f aca="false">IF($A13&lt;&gt;"",'Project Description'!$B$3, "")</f>
        <v>1</v>
      </c>
      <c r="D13" s="0" t="str">
        <f aca="false">IF($A13&lt;&gt;"",VLOOKUP($G13,'Tray sheet'!$E$2:$G$121,2), "")</f>
        <v>Brachypodium</v>
      </c>
      <c r="E13" s="0" t="str">
        <f aca="false">IF($A13&lt;&gt;"",VLOOKUP($G13,'Tray sheet'!$E$2:$G$121,3), "")</f>
        <v>distachyon</v>
      </c>
      <c r="F13" s="0" t="n">
        <f aca="false">IF($A13&lt;&gt;"",ROW()-1,"")</f>
        <v>12</v>
      </c>
      <c r="G13" s="0" t="n">
        <f aca="false">IF($A13&lt;&gt;"",VLOOKUP($F13,d110cc_csv_computations!$A$2:$O$1001,12),"")</f>
        <v>1</v>
      </c>
      <c r="H13" s="0" t="n">
        <f aca="false">IF($A13&lt;&gt;"",VLOOKUP($F13,d110cc_csv_computations!$A$2:$O$1001,13),"")</f>
        <v>7</v>
      </c>
      <c r="I13" s="0" t="n">
        <f aca="false">IF($A13&lt;&gt;"",VLOOKUP($F13,d110cc_csv_computations!$A$2:$O$1001,7),"")</f>
        <v>2</v>
      </c>
      <c r="J13" s="0" t="str">
        <f aca="false">IF($A13&lt;&gt;"",VLOOKUP($I13,ColumnNames!$A$2:$B$5,2),"")</f>
        <v>B</v>
      </c>
      <c r="K13" s="0" t="n">
        <f aca="false">IF($A13&lt;&gt;"",VLOOKUP($F13,d110cc_csv_computations!$A$2:$O$1001,6),"")</f>
        <v>2</v>
      </c>
      <c r="L13" s="0" t="n">
        <f aca="false">IF($A13&lt;&gt;"",VLOOKUP($F13,d110cc_csv_computations!$A$2:$O$1001,3),"")</f>
        <v>2</v>
      </c>
      <c r="M13" s="0" t="n">
        <f aca="false">IF($A13&lt;&gt;"",VLOOKUP($F13,d110cc_csv_computations!$A$2:$O$1001,8),"")</f>
        <v>2</v>
      </c>
      <c r="N13" s="0" t="n">
        <f aca="false">IF($A13&lt;&gt;"",VLOOKUP($F13,d110cc_csv_computations!$A$2:$O$1001,4),"")</f>
        <v>2</v>
      </c>
      <c r="O13" s="32" t="str">
        <f aca="false">IF($A13&lt;&gt;"",INDEX('Tray sheet'!$H$2:$H$10000, $G13),"")</f>
        <v>Project#2013-0014_Experiment#0001_Brachypodium.distachyon_Tray#00001</v>
      </c>
      <c r="P13" s="32" t="str">
        <f aca="false">IF($A13&lt;&gt;"",INDEX('Tray sheet'!$J$2:$J$10000,$G13),"")</f>
        <v>Tray note</v>
      </c>
      <c r="Q13" s="0" t="n">
        <f aca="false">IF($A13&lt;&gt;"",VLOOKUP($F13,d110cc_csv_computations!$A$2:$O$1001,9),"")</f>
        <v>1</v>
      </c>
      <c r="R13" s="32" t="str">
        <f aca="false">IF($A13&lt;&gt;"",INDEX('Tray sheet'!$I$2:$I$10000,$G13),"")</f>
        <v>standard</v>
      </c>
      <c r="S13" s="32" t="str">
        <f aca="false">$J13&amp;$K13</f>
        <v>B2</v>
      </c>
      <c r="T13" s="0" t="str">
        <f aca="false">IF($A13&lt;&gt;"","Project#"&amp;$A13&amp;"-"&amp;TEXT($B13,"0000")&amp;"_Experiment#"&amp;TEXT($C13,"0000")&amp;"_"&amp;$D13&amp;"."&amp;$E13&amp;"_Tray#"&amp;TEXT($G13,"0000")&amp;"_"&amp;"Pot#"&amp;TEXT($F13,"00000"),"")</f>
        <v>Project#2013-0014_Experiment#0001_Brachypodium.distachyon_Tray#0001_Pot#00012</v>
      </c>
      <c r="U13" s="0" t="n">
        <f aca="false">IF($A13&lt;&gt;"",VLOOKUP($F13,d110cc_csv_computations!$A$2:$O$1001,2),"")</f>
        <v>20</v>
      </c>
      <c r="V13" s="0" t="n">
        <f aca="false">IF($A13&lt;&gt;"",VLOOKUP($U13,LineNames!$A$2:$B$111,2),"")</f>
        <v>97</v>
      </c>
      <c r="W13" s="11"/>
      <c r="X13" s="0" t="str">
        <f aca="false">IF($A13&lt;&gt;"",VLOOKUP($U13,LineNames!$A$2:$C$111,3),"")</f>
        <v>No</v>
      </c>
      <c r="Y13" s="0" t="n">
        <f aca="false">IF($A13&lt;&gt;"",VLOOKUP($F13,d110cc_csv_computations!$A$2:$O$1001,5),"")</f>
        <v>1</v>
      </c>
      <c r="Z13" s="0" t="n">
        <f aca="false">IF($A13&lt;&gt;"",VLOOKUP($F13,d110cc_csv_computations!$A$2:$O$1001,15),"")</f>
        <v>12</v>
      </c>
    </row>
    <row collapsed="false" customFormat="false" customHeight="true" hidden="false" ht="15" outlineLevel="0" r="14">
      <c r="A14" s="0" t="n">
        <f aca="false">IF((ROW()-1)&lt;='Project Description'!$B$14,'Project Description'!$B$1, "")</f>
        <v>2013</v>
      </c>
      <c r="B14" s="0" t="n">
        <f aca="false">IF($A14&lt;&gt;"",'Project Description'!$B$2, "")</f>
        <v>14</v>
      </c>
      <c r="C14" s="0" t="n">
        <f aca="false">IF($A14&lt;&gt;"",'Project Description'!$B$3, "")</f>
        <v>1</v>
      </c>
      <c r="D14" s="0" t="str">
        <f aca="false">IF($A14&lt;&gt;"",VLOOKUP($G14,'Tray sheet'!$E$2:$G$121,2), "")</f>
        <v>Brachypodium</v>
      </c>
      <c r="E14" s="0" t="str">
        <f aca="false">IF($A14&lt;&gt;"",VLOOKUP($G14,'Tray sheet'!$E$2:$G$121,3), "")</f>
        <v>distachyon</v>
      </c>
      <c r="F14" s="0" t="n">
        <f aca="false">IF($A14&lt;&gt;"",ROW()-1,"")</f>
        <v>13</v>
      </c>
      <c r="G14" s="0" t="n">
        <f aca="false">IF($A14&lt;&gt;"",VLOOKUP($F14,d110cc_csv_computations!$A$2:$O$1001,12),"")</f>
        <v>1</v>
      </c>
      <c r="H14" s="0" t="n">
        <f aca="false">IF($A14&lt;&gt;"",VLOOKUP($F14,d110cc_csv_computations!$A$2:$O$1001,13),"")</f>
        <v>8</v>
      </c>
      <c r="I14" s="0" t="n">
        <f aca="false">IF($A14&lt;&gt;"",VLOOKUP($F14,d110cc_csv_computations!$A$2:$O$1001,7),"")</f>
        <v>2</v>
      </c>
      <c r="J14" s="0" t="str">
        <f aca="false">IF($A14&lt;&gt;"",VLOOKUP($I14,ColumnNames!$A$2:$B$5,2),"")</f>
        <v>B</v>
      </c>
      <c r="K14" s="0" t="n">
        <f aca="false">IF($A14&lt;&gt;"",VLOOKUP($F14,d110cc_csv_computations!$A$2:$O$1001,6),"")</f>
        <v>3</v>
      </c>
      <c r="L14" s="0" t="n">
        <f aca="false">IF($A14&lt;&gt;"",VLOOKUP($F14,d110cc_csv_computations!$A$2:$O$1001,3),"")</f>
        <v>3</v>
      </c>
      <c r="M14" s="0" t="n">
        <f aca="false">IF($A14&lt;&gt;"",VLOOKUP($F14,d110cc_csv_computations!$A$2:$O$1001,8),"")</f>
        <v>2</v>
      </c>
      <c r="N14" s="0" t="n">
        <f aca="false">IF($A14&lt;&gt;"",VLOOKUP($F14,d110cc_csv_computations!$A$2:$O$1001,4),"")</f>
        <v>2</v>
      </c>
      <c r="O14" s="32" t="str">
        <f aca="false">IF($A14&lt;&gt;"",INDEX('Tray sheet'!$H$2:$H$10000, $G14),"")</f>
        <v>Project#2013-0014_Experiment#0001_Brachypodium.distachyon_Tray#00001</v>
      </c>
      <c r="P14" s="32" t="str">
        <f aca="false">IF($A14&lt;&gt;"",INDEX('Tray sheet'!$J$2:$J$10000,$G14),"")</f>
        <v>Tray note</v>
      </c>
      <c r="Q14" s="0" t="n">
        <f aca="false">IF($A14&lt;&gt;"",VLOOKUP($F14,d110cc_csv_computations!$A$2:$O$1001,9),"")</f>
        <v>1</v>
      </c>
      <c r="R14" s="32" t="str">
        <f aca="false">IF($A14&lt;&gt;"",INDEX('Tray sheet'!$I$2:$I$10000,$G14),"")</f>
        <v>standard</v>
      </c>
      <c r="S14" s="32" t="str">
        <f aca="false">$J14&amp;$K14</f>
        <v>B3</v>
      </c>
      <c r="T14" s="0" t="str">
        <f aca="false">IF($A14&lt;&gt;"","Project#"&amp;$A14&amp;"-"&amp;TEXT($B14,"0000")&amp;"_Experiment#"&amp;TEXT($C14,"0000")&amp;"_"&amp;$D14&amp;"."&amp;$E14&amp;"_Tray#"&amp;TEXT($G14,"0000")&amp;"_"&amp;"Pot#"&amp;TEXT($F14,"00000"),"")</f>
        <v>Project#2013-0014_Experiment#0001_Brachypodium.distachyon_Tray#0001_Pot#00013</v>
      </c>
      <c r="U14" s="0" t="n">
        <f aca="false">IF($A14&lt;&gt;"",VLOOKUP($F14,d110cc_csv_computations!$A$2:$O$1001,2),"")</f>
        <v>13</v>
      </c>
      <c r="V14" s="0" t="n">
        <f aca="false">IF($A14&lt;&gt;"",VLOOKUP($U14,LineNames!$A$2:$B$111,2),"")</f>
        <v>89</v>
      </c>
      <c r="W14" s="11"/>
      <c r="X14" s="0" t="str">
        <f aca="false">IF($A14&lt;&gt;"",VLOOKUP($U14,LineNames!$A$2:$C$111,3),"")</f>
        <v>No</v>
      </c>
      <c r="Y14" s="0" t="n">
        <f aca="false">IF($A14&lt;&gt;"",VLOOKUP($F14,d110cc_csv_computations!$A$2:$O$1001,5),"")</f>
        <v>1</v>
      </c>
      <c r="Z14" s="0" t="n">
        <f aca="false">IF($A14&lt;&gt;"",VLOOKUP($F14,d110cc_csv_computations!$A$2:$O$1001,15),"")</f>
        <v>13</v>
      </c>
    </row>
    <row collapsed="false" customFormat="false" customHeight="true" hidden="false" ht="15" outlineLevel="0" r="15">
      <c r="A15" s="0" t="n">
        <f aca="false">IF((ROW()-1)&lt;='Project Description'!$B$14,'Project Description'!$B$1, "")</f>
        <v>2013</v>
      </c>
      <c r="B15" s="0" t="n">
        <f aca="false">IF($A15&lt;&gt;"",'Project Description'!$B$2, "")</f>
        <v>14</v>
      </c>
      <c r="C15" s="0" t="n">
        <f aca="false">IF($A15&lt;&gt;"",'Project Description'!$B$3, "")</f>
        <v>1</v>
      </c>
      <c r="D15" s="0" t="str">
        <f aca="false">IF($A15&lt;&gt;"",VLOOKUP($G15,'Tray sheet'!$E$2:$G$121,2), "")</f>
        <v>Brachypodium</v>
      </c>
      <c r="E15" s="0" t="str">
        <f aca="false">IF($A15&lt;&gt;"",VLOOKUP($G15,'Tray sheet'!$E$2:$G$121,3), "")</f>
        <v>distachyon</v>
      </c>
      <c r="F15" s="0" t="n">
        <f aca="false">IF($A15&lt;&gt;"",ROW()-1,"")</f>
        <v>14</v>
      </c>
      <c r="G15" s="0" t="n">
        <f aca="false">IF($A15&lt;&gt;"",VLOOKUP($F15,d110cc_csv_computations!$A$2:$O$1001,12),"")</f>
        <v>1</v>
      </c>
      <c r="H15" s="0" t="n">
        <f aca="false">IF($A15&lt;&gt;"",VLOOKUP($F15,d110cc_csv_computations!$A$2:$O$1001,13),"")</f>
        <v>9</v>
      </c>
      <c r="I15" s="0" t="n">
        <f aca="false">IF($A15&lt;&gt;"",VLOOKUP($F15,d110cc_csv_computations!$A$2:$O$1001,7),"")</f>
        <v>2</v>
      </c>
      <c r="J15" s="0" t="str">
        <f aca="false">IF($A15&lt;&gt;"",VLOOKUP($I15,ColumnNames!$A$2:$B$5,2),"")</f>
        <v>B</v>
      </c>
      <c r="K15" s="0" t="n">
        <f aca="false">IF($A15&lt;&gt;"",VLOOKUP($F15,d110cc_csv_computations!$A$2:$O$1001,6),"")</f>
        <v>4</v>
      </c>
      <c r="L15" s="0" t="n">
        <f aca="false">IF($A15&lt;&gt;"",VLOOKUP($F15,d110cc_csv_computations!$A$2:$O$1001,3),"")</f>
        <v>4</v>
      </c>
      <c r="M15" s="0" t="n">
        <f aca="false">IF($A15&lt;&gt;"",VLOOKUP($F15,d110cc_csv_computations!$A$2:$O$1001,8),"")</f>
        <v>2</v>
      </c>
      <c r="N15" s="0" t="n">
        <f aca="false">IF($A15&lt;&gt;"",VLOOKUP($F15,d110cc_csv_computations!$A$2:$O$1001,4),"")</f>
        <v>2</v>
      </c>
      <c r="O15" s="32" t="str">
        <f aca="false">IF($A15&lt;&gt;"",INDEX('Tray sheet'!$H$2:$H$10000, $G15),"")</f>
        <v>Project#2013-0014_Experiment#0001_Brachypodium.distachyon_Tray#00001</v>
      </c>
      <c r="P15" s="32" t="str">
        <f aca="false">IF($A15&lt;&gt;"",INDEX('Tray sheet'!$J$2:$J$10000,$G15),"")</f>
        <v>Tray note</v>
      </c>
      <c r="Q15" s="0" t="n">
        <f aca="false">IF($A15&lt;&gt;"",VLOOKUP($F15,d110cc_csv_computations!$A$2:$O$1001,9),"")</f>
        <v>1</v>
      </c>
      <c r="R15" s="32" t="str">
        <f aca="false">IF($A15&lt;&gt;"",INDEX('Tray sheet'!$I$2:$I$10000,$G15),"")</f>
        <v>standard</v>
      </c>
      <c r="S15" s="32" t="str">
        <f aca="false">$J15&amp;$K15</f>
        <v>B4</v>
      </c>
      <c r="T15" s="0" t="str">
        <f aca="false">IF($A15&lt;&gt;"","Project#"&amp;$A15&amp;"-"&amp;TEXT($B15,"0000")&amp;"_Experiment#"&amp;TEXT($C15,"0000")&amp;"_"&amp;$D15&amp;"."&amp;$E15&amp;"_Tray#"&amp;TEXT($G15,"0000")&amp;"_"&amp;"Pot#"&amp;TEXT($F15,"00000"),"")</f>
        <v>Project#2013-0014_Experiment#0001_Brachypodium.distachyon_Tray#0001_Pot#00014</v>
      </c>
      <c r="U15" s="0" t="n">
        <f aca="false">IF($A15&lt;&gt;"",VLOOKUP($F15,d110cc_csv_computations!$A$2:$O$1001,2),"")</f>
        <v>86</v>
      </c>
      <c r="V15" s="0" t="n">
        <f aca="false">IF($A15&lt;&gt;"",VLOOKUP($U15,LineNames!$A$2:$B$111,2),"")</f>
        <v>173</v>
      </c>
      <c r="W15" s="11"/>
      <c r="X15" s="0" t="str">
        <f aca="false">IF($A15&lt;&gt;"",VLOOKUP($U15,LineNames!$A$2:$C$111,3),"")</f>
        <v>No</v>
      </c>
      <c r="Y15" s="0" t="n">
        <f aca="false">IF($A15&lt;&gt;"",VLOOKUP($F15,d110cc_csv_computations!$A$2:$O$1001,5),"")</f>
        <v>1</v>
      </c>
      <c r="Z15" s="0" t="n">
        <f aca="false">IF($A15&lt;&gt;"",VLOOKUP($F15,d110cc_csv_computations!$A$2:$O$1001,15),"")</f>
        <v>14</v>
      </c>
    </row>
    <row collapsed="false" customFormat="false" customHeight="true" hidden="false" ht="15" outlineLevel="0" r="16">
      <c r="A16" s="0" t="n">
        <f aca="false">IF((ROW()-1)&lt;='Project Description'!$B$14,'Project Description'!$B$1, "")</f>
        <v>2013</v>
      </c>
      <c r="B16" s="0" t="n">
        <f aca="false">IF($A16&lt;&gt;"",'Project Description'!$B$2, "")</f>
        <v>14</v>
      </c>
      <c r="C16" s="0" t="n">
        <f aca="false">IF($A16&lt;&gt;"",'Project Description'!$B$3, "")</f>
        <v>1</v>
      </c>
      <c r="D16" s="0" t="str">
        <f aca="false">IF($A16&lt;&gt;"",VLOOKUP($G16,'Tray sheet'!$E$2:$G$121,2), "")</f>
        <v>Brachypodium</v>
      </c>
      <c r="E16" s="0" t="str">
        <f aca="false">IF($A16&lt;&gt;"",VLOOKUP($G16,'Tray sheet'!$E$2:$G$121,3), "")</f>
        <v>distachyon</v>
      </c>
      <c r="F16" s="0" t="n">
        <f aca="false">IF($A16&lt;&gt;"",ROW()-1,"")</f>
        <v>15</v>
      </c>
      <c r="G16" s="0" t="n">
        <f aca="false">IF($A16&lt;&gt;"",VLOOKUP($F16,d110cc_csv_computations!$A$2:$O$1001,12),"")</f>
        <v>1</v>
      </c>
      <c r="H16" s="0" t="n">
        <f aca="false">IF($A16&lt;&gt;"",VLOOKUP($F16,d110cc_csv_computations!$A$2:$O$1001,13),"")</f>
        <v>10</v>
      </c>
      <c r="I16" s="0" t="n">
        <f aca="false">IF($A16&lt;&gt;"",VLOOKUP($F16,d110cc_csv_computations!$A$2:$O$1001,7),"")</f>
        <v>2</v>
      </c>
      <c r="J16" s="0" t="str">
        <f aca="false">IF($A16&lt;&gt;"",VLOOKUP($I16,ColumnNames!$A$2:$B$5,2),"")</f>
        <v>B</v>
      </c>
      <c r="K16" s="0" t="n">
        <f aca="false">IF($A16&lt;&gt;"",VLOOKUP($F16,d110cc_csv_computations!$A$2:$O$1001,6),"")</f>
        <v>5</v>
      </c>
      <c r="L16" s="0" t="n">
        <f aca="false">IF($A16&lt;&gt;"",VLOOKUP($F16,d110cc_csv_computations!$A$2:$O$1001,3),"")</f>
        <v>5</v>
      </c>
      <c r="M16" s="0" t="n">
        <f aca="false">IF($A16&lt;&gt;"",VLOOKUP($F16,d110cc_csv_computations!$A$2:$O$1001,8),"")</f>
        <v>2</v>
      </c>
      <c r="N16" s="0" t="n">
        <f aca="false">IF($A16&lt;&gt;"",VLOOKUP($F16,d110cc_csv_computations!$A$2:$O$1001,4),"")</f>
        <v>2</v>
      </c>
      <c r="O16" s="32" t="str">
        <f aca="false">IF($A16&lt;&gt;"",INDEX('Tray sheet'!$H$2:$H$10000, $G16),"")</f>
        <v>Project#2013-0014_Experiment#0001_Brachypodium.distachyon_Tray#00001</v>
      </c>
      <c r="P16" s="32" t="str">
        <f aca="false">IF($A16&lt;&gt;"",INDEX('Tray sheet'!$J$2:$J$10000,$G16),"")</f>
        <v>Tray note</v>
      </c>
      <c r="Q16" s="0" t="n">
        <f aca="false">IF($A16&lt;&gt;"",VLOOKUP($F16,d110cc_csv_computations!$A$2:$O$1001,9),"")</f>
        <v>1</v>
      </c>
      <c r="R16" s="32" t="str">
        <f aca="false">IF($A16&lt;&gt;"",INDEX('Tray sheet'!$I$2:$I$10000,$G16),"")</f>
        <v>standard</v>
      </c>
      <c r="S16" s="32" t="str">
        <f aca="false">$J16&amp;$K16</f>
        <v>B5</v>
      </c>
      <c r="T16" s="0" t="str">
        <f aca="false">IF($A16&lt;&gt;"","Project#"&amp;$A16&amp;"-"&amp;TEXT($B16,"0000")&amp;"_Experiment#"&amp;TEXT($C16,"0000")&amp;"_"&amp;$D16&amp;"."&amp;$E16&amp;"_Tray#"&amp;TEXT($G16,"0000")&amp;"_"&amp;"Pot#"&amp;TEXT($F16,"00000"),"")</f>
        <v>Project#2013-0014_Experiment#0001_Brachypodium.distachyon_Tray#0001_Pot#00015</v>
      </c>
      <c r="U16" s="0" t="n">
        <f aca="false">IF($A16&lt;&gt;"",VLOOKUP($F16,d110cc_csv_computations!$A$2:$O$1001,2),"")</f>
        <v>110</v>
      </c>
      <c r="V16" s="0" t="str">
        <f aca="false">IF($A16&lt;&gt;"",VLOOKUP($U16,LineNames!$A$2:$B$111,2),"")</f>
        <v>Bd3-1</v>
      </c>
      <c r="W16" s="11"/>
      <c r="X16" s="0" t="str">
        <f aca="false">IF($A16&lt;&gt;"",VLOOKUP($U16,LineNames!$A$2:$C$111,3),"")</f>
        <v>Yes</v>
      </c>
      <c r="Y16" s="0" t="n">
        <f aca="false">IF($A16&lt;&gt;"",VLOOKUP($F16,d110cc_csv_computations!$A$2:$O$1001,5),"")</f>
        <v>1</v>
      </c>
      <c r="Z16" s="0" t="n">
        <f aca="false">IF($A16&lt;&gt;"",VLOOKUP($F16,d110cc_csv_computations!$A$2:$O$1001,15),"")</f>
        <v>15</v>
      </c>
    </row>
    <row collapsed="false" customFormat="false" customHeight="true" hidden="false" ht="15" outlineLevel="0" r="17">
      <c r="A17" s="0" t="n">
        <f aca="false">IF((ROW()-1)&lt;='Project Description'!$B$14,'Project Description'!$B$1, "")</f>
        <v>2013</v>
      </c>
      <c r="B17" s="0" t="n">
        <f aca="false">IF($A17&lt;&gt;"",'Project Description'!$B$2, "")</f>
        <v>14</v>
      </c>
      <c r="C17" s="0" t="n">
        <f aca="false">IF($A17&lt;&gt;"",'Project Description'!$B$3, "")</f>
        <v>1</v>
      </c>
      <c r="D17" s="0" t="str">
        <f aca="false">IF($A17&lt;&gt;"",VLOOKUP($G17,'Tray sheet'!$E$2:$G$121,2), "")</f>
        <v>Brachypodium</v>
      </c>
      <c r="E17" s="0" t="str">
        <f aca="false">IF($A17&lt;&gt;"",VLOOKUP($G17,'Tray sheet'!$E$2:$G$121,3), "")</f>
        <v>distachyon</v>
      </c>
      <c r="F17" s="0" t="n">
        <f aca="false">IF($A17&lt;&gt;"",ROW()-1,"")</f>
        <v>16</v>
      </c>
      <c r="G17" s="0" t="n">
        <f aca="false">IF($A17&lt;&gt;"",VLOOKUP($F17,d110cc_csv_computations!$A$2:$O$1001,12),"")</f>
        <v>2</v>
      </c>
      <c r="H17" s="0" t="n">
        <f aca="false">IF($A17&lt;&gt;"",VLOOKUP($F17,d110cc_csv_computations!$A$2:$O$1001,13),"")</f>
        <v>6</v>
      </c>
      <c r="I17" s="0" t="n">
        <f aca="false">IF($A17&lt;&gt;"",VLOOKUP($F17,d110cc_csv_computations!$A$2:$O$1001,7),"")</f>
        <v>2</v>
      </c>
      <c r="J17" s="0" t="str">
        <f aca="false">IF($A17&lt;&gt;"",VLOOKUP($I17,ColumnNames!$A$2:$B$5,2),"")</f>
        <v>B</v>
      </c>
      <c r="K17" s="0" t="n">
        <f aca="false">IF($A17&lt;&gt;"",VLOOKUP($F17,d110cc_csv_computations!$A$2:$O$1001,6),"")</f>
        <v>1</v>
      </c>
      <c r="L17" s="0" t="n">
        <f aca="false">IF($A17&lt;&gt;"",VLOOKUP($F17,d110cc_csv_computations!$A$2:$O$1001,3),"")</f>
        <v>6</v>
      </c>
      <c r="M17" s="0" t="n">
        <f aca="false">IF($A17&lt;&gt;"",VLOOKUP($F17,d110cc_csv_computations!$A$2:$O$1001,8),"")</f>
        <v>2</v>
      </c>
      <c r="N17" s="0" t="n">
        <f aca="false">IF($A17&lt;&gt;"",VLOOKUP($F17,d110cc_csv_computations!$A$2:$O$1001,4),"")</f>
        <v>2</v>
      </c>
      <c r="O17" s="32" t="str">
        <f aca="false">IF($A17&lt;&gt;"",INDEX('Tray sheet'!$H$2:$H$10000, $G17),"")</f>
        <v>Project#2013-0014_Experiment#0001_Brachypodium.distachyon_Tray#00002</v>
      </c>
      <c r="P17" s="32" t="str">
        <f aca="false">IF($A17&lt;&gt;"",INDEX('Tray sheet'!$J$2:$J$10000,$G17),"")</f>
        <v>Tray note</v>
      </c>
      <c r="Q17" s="0" t="n">
        <f aca="false">IF($A17&lt;&gt;"",VLOOKUP($F17,d110cc_csv_computations!$A$2:$O$1001,9),"")</f>
        <v>2</v>
      </c>
      <c r="R17" s="32" t="str">
        <f aca="false">IF($A17&lt;&gt;"",INDEX('Tray sheet'!$I$2:$I$10000,$G17),"")</f>
        <v>standard</v>
      </c>
      <c r="S17" s="32" t="str">
        <f aca="false">$J17&amp;$K17</f>
        <v>B1</v>
      </c>
      <c r="T17" s="0" t="str">
        <f aca="false">IF($A17&lt;&gt;"","Project#"&amp;$A17&amp;"-"&amp;TEXT($B17,"0000")&amp;"_Experiment#"&amp;TEXT($C17,"0000")&amp;"_"&amp;$D17&amp;"."&amp;$E17&amp;"_Tray#"&amp;TEXT($G17,"0000")&amp;"_"&amp;"Pot#"&amp;TEXT($F17,"00000"),"")</f>
        <v>Project#2013-0014_Experiment#0001_Brachypodium.distachyon_Tray#0002_Pot#00016</v>
      </c>
      <c r="U17" s="0" t="n">
        <f aca="false">IF($A17&lt;&gt;"",VLOOKUP($F17,d110cc_csv_computations!$A$2:$O$1001,2),"")</f>
        <v>78</v>
      </c>
      <c r="V17" s="0" t="n">
        <f aca="false">IF($A17&lt;&gt;"",VLOOKUP($U17,LineNames!$A$2:$B$111,2),"")</f>
        <v>164</v>
      </c>
      <c r="W17" s="11"/>
      <c r="X17" s="0" t="str">
        <f aca="false">IF($A17&lt;&gt;"",VLOOKUP($U17,LineNames!$A$2:$C$111,3),"")</f>
        <v>No</v>
      </c>
      <c r="Y17" s="0" t="n">
        <f aca="false">IF($A17&lt;&gt;"",VLOOKUP($F17,d110cc_csv_computations!$A$2:$O$1001,5),"")</f>
        <v>1</v>
      </c>
      <c r="Z17" s="0" t="n">
        <f aca="false">IF($A17&lt;&gt;"",VLOOKUP($F17,d110cc_csv_computations!$A$2:$O$1001,15),"")</f>
        <v>16</v>
      </c>
    </row>
    <row collapsed="false" customFormat="false" customHeight="true" hidden="false" ht="15" outlineLevel="0" r="18">
      <c r="A18" s="0" t="n">
        <f aca="false">IF((ROW()-1)&lt;='Project Description'!$B$14,'Project Description'!$B$1, "")</f>
        <v>2013</v>
      </c>
      <c r="B18" s="0" t="n">
        <f aca="false">IF($A18&lt;&gt;"",'Project Description'!$B$2, "")</f>
        <v>14</v>
      </c>
      <c r="C18" s="0" t="n">
        <f aca="false">IF($A18&lt;&gt;"",'Project Description'!$B$3, "")</f>
        <v>1</v>
      </c>
      <c r="D18" s="0" t="str">
        <f aca="false">IF($A18&lt;&gt;"",VLOOKUP($G18,'Tray sheet'!$E$2:$G$121,2), "")</f>
        <v>Brachypodium</v>
      </c>
      <c r="E18" s="0" t="str">
        <f aca="false">IF($A18&lt;&gt;"",VLOOKUP($G18,'Tray sheet'!$E$2:$G$121,3), "")</f>
        <v>distachyon</v>
      </c>
      <c r="F18" s="0" t="n">
        <f aca="false">IF($A18&lt;&gt;"",ROW()-1,"")</f>
        <v>17</v>
      </c>
      <c r="G18" s="0" t="n">
        <f aca="false">IF($A18&lt;&gt;"",VLOOKUP($F18,d110cc_csv_computations!$A$2:$O$1001,12),"")</f>
        <v>2</v>
      </c>
      <c r="H18" s="0" t="n">
        <f aca="false">IF($A18&lt;&gt;"",VLOOKUP($F18,d110cc_csv_computations!$A$2:$O$1001,13),"")</f>
        <v>7</v>
      </c>
      <c r="I18" s="0" t="n">
        <f aca="false">IF($A18&lt;&gt;"",VLOOKUP($F18,d110cc_csv_computations!$A$2:$O$1001,7),"")</f>
        <v>2</v>
      </c>
      <c r="J18" s="0" t="str">
        <f aca="false">IF($A18&lt;&gt;"",VLOOKUP($I18,ColumnNames!$A$2:$B$5,2),"")</f>
        <v>B</v>
      </c>
      <c r="K18" s="0" t="n">
        <f aca="false">IF($A18&lt;&gt;"",VLOOKUP($F18,d110cc_csv_computations!$A$2:$O$1001,6),"")</f>
        <v>2</v>
      </c>
      <c r="L18" s="0" t="n">
        <f aca="false">IF($A18&lt;&gt;"",VLOOKUP($F18,d110cc_csv_computations!$A$2:$O$1001,3),"")</f>
        <v>7</v>
      </c>
      <c r="M18" s="0" t="n">
        <f aca="false">IF($A18&lt;&gt;"",VLOOKUP($F18,d110cc_csv_computations!$A$2:$O$1001,8),"")</f>
        <v>2</v>
      </c>
      <c r="N18" s="0" t="n">
        <f aca="false">IF($A18&lt;&gt;"",VLOOKUP($F18,d110cc_csv_computations!$A$2:$O$1001,4),"")</f>
        <v>2</v>
      </c>
      <c r="O18" s="32" t="str">
        <f aca="false">IF($A18&lt;&gt;"",INDEX('Tray sheet'!$H$2:$H$10000, $G18),"")</f>
        <v>Project#2013-0014_Experiment#0001_Brachypodium.distachyon_Tray#00002</v>
      </c>
      <c r="P18" s="32" t="str">
        <f aca="false">IF($A18&lt;&gt;"",INDEX('Tray sheet'!$J$2:$J$10000,$G18),"")</f>
        <v>Tray note</v>
      </c>
      <c r="Q18" s="0" t="n">
        <f aca="false">IF($A18&lt;&gt;"",VLOOKUP($F18,d110cc_csv_computations!$A$2:$O$1001,9),"")</f>
        <v>2</v>
      </c>
      <c r="R18" s="32" t="str">
        <f aca="false">IF($A18&lt;&gt;"",INDEX('Tray sheet'!$I$2:$I$10000,$G18),"")</f>
        <v>standard</v>
      </c>
      <c r="S18" s="32" t="str">
        <f aca="false">$J18&amp;$K18</f>
        <v>B2</v>
      </c>
      <c r="T18" s="0" t="str">
        <f aca="false">IF($A18&lt;&gt;"","Project#"&amp;$A18&amp;"-"&amp;TEXT($B18,"0000")&amp;"_Experiment#"&amp;TEXT($C18,"0000")&amp;"_"&amp;$D18&amp;"."&amp;$E18&amp;"_Tray#"&amp;TEXT($G18,"0000")&amp;"_"&amp;"Pot#"&amp;TEXT($F18,"00000"),"")</f>
        <v>Project#2013-0014_Experiment#0001_Brachypodium.distachyon_Tray#0002_Pot#00017</v>
      </c>
      <c r="U18" s="0" t="n">
        <f aca="false">IF($A18&lt;&gt;"",VLOOKUP($F18,d110cc_csv_computations!$A$2:$O$1001,2),"")</f>
        <v>61</v>
      </c>
      <c r="V18" s="0" t="n">
        <f aca="false">IF($A18&lt;&gt;"",VLOOKUP($U18,LineNames!$A$2:$B$111,2),"")</f>
        <v>144</v>
      </c>
      <c r="W18" s="11"/>
      <c r="X18" s="0" t="str">
        <f aca="false">IF($A18&lt;&gt;"",VLOOKUP($U18,LineNames!$A$2:$C$111,3),"")</f>
        <v>No</v>
      </c>
      <c r="Y18" s="0" t="n">
        <f aca="false">IF($A18&lt;&gt;"",VLOOKUP($F18,d110cc_csv_computations!$A$2:$O$1001,5),"")</f>
        <v>1</v>
      </c>
      <c r="Z18" s="0" t="n">
        <f aca="false">IF($A18&lt;&gt;"",VLOOKUP($F18,d110cc_csv_computations!$A$2:$O$1001,15),"")</f>
        <v>17</v>
      </c>
    </row>
    <row collapsed="false" customFormat="false" customHeight="true" hidden="false" ht="15" outlineLevel="0" r="19">
      <c r="A19" s="0" t="n">
        <f aca="false">IF((ROW()-1)&lt;='Project Description'!$B$14,'Project Description'!$B$1, "")</f>
        <v>2013</v>
      </c>
      <c r="B19" s="0" t="n">
        <f aca="false">IF($A19&lt;&gt;"",'Project Description'!$B$2, "")</f>
        <v>14</v>
      </c>
      <c r="C19" s="0" t="n">
        <f aca="false">IF($A19&lt;&gt;"",'Project Description'!$B$3, "")</f>
        <v>1</v>
      </c>
      <c r="D19" s="0" t="str">
        <f aca="false">IF($A19&lt;&gt;"",VLOOKUP($G19,'Tray sheet'!$E$2:$G$121,2), "")</f>
        <v>Brachypodium</v>
      </c>
      <c r="E19" s="0" t="str">
        <f aca="false">IF($A19&lt;&gt;"",VLOOKUP($G19,'Tray sheet'!$E$2:$G$121,3), "")</f>
        <v>distachyon</v>
      </c>
      <c r="F19" s="0" t="n">
        <f aca="false">IF($A19&lt;&gt;"",ROW()-1,"")</f>
        <v>18</v>
      </c>
      <c r="G19" s="0" t="n">
        <f aca="false">IF($A19&lt;&gt;"",VLOOKUP($F19,d110cc_csv_computations!$A$2:$O$1001,12),"")</f>
        <v>2</v>
      </c>
      <c r="H19" s="0" t="n">
        <f aca="false">IF($A19&lt;&gt;"",VLOOKUP($F19,d110cc_csv_computations!$A$2:$O$1001,13),"")</f>
        <v>8</v>
      </c>
      <c r="I19" s="0" t="n">
        <f aca="false">IF($A19&lt;&gt;"",VLOOKUP($F19,d110cc_csv_computations!$A$2:$O$1001,7),"")</f>
        <v>2</v>
      </c>
      <c r="J19" s="0" t="str">
        <f aca="false">IF($A19&lt;&gt;"",VLOOKUP($I19,ColumnNames!$A$2:$B$5,2),"")</f>
        <v>B</v>
      </c>
      <c r="K19" s="0" t="n">
        <f aca="false">IF($A19&lt;&gt;"",VLOOKUP($F19,d110cc_csv_computations!$A$2:$O$1001,6),"")</f>
        <v>3</v>
      </c>
      <c r="L19" s="0" t="n">
        <f aca="false">IF($A19&lt;&gt;"",VLOOKUP($F19,d110cc_csv_computations!$A$2:$O$1001,3),"")</f>
        <v>8</v>
      </c>
      <c r="M19" s="0" t="n">
        <f aca="false">IF($A19&lt;&gt;"",VLOOKUP($F19,d110cc_csv_computations!$A$2:$O$1001,8),"")</f>
        <v>2</v>
      </c>
      <c r="N19" s="0" t="n">
        <f aca="false">IF($A19&lt;&gt;"",VLOOKUP($F19,d110cc_csv_computations!$A$2:$O$1001,4),"")</f>
        <v>2</v>
      </c>
      <c r="O19" s="32" t="str">
        <f aca="false">IF($A19&lt;&gt;"",INDEX('Tray sheet'!$H$2:$H$10000, $G19),"")</f>
        <v>Project#2013-0014_Experiment#0001_Brachypodium.distachyon_Tray#00002</v>
      </c>
      <c r="P19" s="32" t="str">
        <f aca="false">IF($A19&lt;&gt;"",INDEX('Tray sheet'!$J$2:$J$10000,$G19),"")</f>
        <v>Tray note</v>
      </c>
      <c r="Q19" s="0" t="n">
        <f aca="false">IF($A19&lt;&gt;"",VLOOKUP($F19,d110cc_csv_computations!$A$2:$O$1001,9),"")</f>
        <v>2</v>
      </c>
      <c r="R19" s="32" t="str">
        <f aca="false">IF($A19&lt;&gt;"",INDEX('Tray sheet'!$I$2:$I$10000,$G19),"")</f>
        <v>standard</v>
      </c>
      <c r="S19" s="32" t="str">
        <f aca="false">$J19&amp;$K19</f>
        <v>B3</v>
      </c>
      <c r="T19" s="0" t="str">
        <f aca="false">IF($A19&lt;&gt;"","Project#"&amp;$A19&amp;"-"&amp;TEXT($B19,"0000")&amp;"_Experiment#"&amp;TEXT($C19,"0000")&amp;"_"&amp;$D19&amp;"."&amp;$E19&amp;"_Tray#"&amp;TEXT($G19,"0000")&amp;"_"&amp;"Pot#"&amp;TEXT($F19,"00000"),"")</f>
        <v>Project#2013-0014_Experiment#0001_Brachypodium.distachyon_Tray#0002_Pot#00018</v>
      </c>
      <c r="U19" s="0" t="n">
        <f aca="false">IF($A19&lt;&gt;"",VLOOKUP($F19,d110cc_csv_computations!$A$2:$O$1001,2),"")</f>
        <v>109</v>
      </c>
      <c r="V19" s="0" t="str">
        <f aca="false">IF($A19&lt;&gt;"",VLOOKUP($U19,LineNames!$A$2:$B$111,2),"")</f>
        <v>Bd21</v>
      </c>
      <c r="W19" s="11"/>
      <c r="X19" s="0" t="str">
        <f aca="false">IF($A19&lt;&gt;"",VLOOKUP($U19,LineNames!$A$2:$C$111,3),"")</f>
        <v>Yes</v>
      </c>
      <c r="Y19" s="0" t="n">
        <f aca="false">IF($A19&lt;&gt;"",VLOOKUP($F19,d110cc_csv_computations!$A$2:$O$1001,5),"")</f>
        <v>1</v>
      </c>
      <c r="Z19" s="0" t="n">
        <f aca="false">IF($A19&lt;&gt;"",VLOOKUP($F19,d110cc_csv_computations!$A$2:$O$1001,15),"")</f>
        <v>18</v>
      </c>
    </row>
    <row collapsed="false" customFormat="false" customHeight="true" hidden="false" ht="15" outlineLevel="0" r="20">
      <c r="A20" s="0" t="n">
        <f aca="false">IF((ROW()-1)&lt;='Project Description'!$B$14,'Project Description'!$B$1, "")</f>
        <v>2013</v>
      </c>
      <c r="B20" s="0" t="n">
        <f aca="false">IF($A20&lt;&gt;"",'Project Description'!$B$2, "")</f>
        <v>14</v>
      </c>
      <c r="C20" s="0" t="n">
        <f aca="false">IF($A20&lt;&gt;"",'Project Description'!$B$3, "")</f>
        <v>1</v>
      </c>
      <c r="D20" s="0" t="str">
        <f aca="false">IF($A20&lt;&gt;"",VLOOKUP($G20,'Tray sheet'!$E$2:$G$121,2), "")</f>
        <v>Brachypodium</v>
      </c>
      <c r="E20" s="0" t="str">
        <f aca="false">IF($A20&lt;&gt;"",VLOOKUP($G20,'Tray sheet'!$E$2:$G$121,3), "")</f>
        <v>distachyon</v>
      </c>
      <c r="F20" s="0" t="n">
        <f aca="false">IF($A20&lt;&gt;"",ROW()-1,"")</f>
        <v>19</v>
      </c>
      <c r="G20" s="0" t="n">
        <f aca="false">IF($A20&lt;&gt;"",VLOOKUP($F20,d110cc_csv_computations!$A$2:$O$1001,12),"")</f>
        <v>2</v>
      </c>
      <c r="H20" s="0" t="n">
        <f aca="false">IF($A20&lt;&gt;"",VLOOKUP($F20,d110cc_csv_computations!$A$2:$O$1001,13),"")</f>
        <v>9</v>
      </c>
      <c r="I20" s="0" t="n">
        <f aca="false">IF($A20&lt;&gt;"",VLOOKUP($F20,d110cc_csv_computations!$A$2:$O$1001,7),"")</f>
        <v>2</v>
      </c>
      <c r="J20" s="0" t="str">
        <f aca="false">IF($A20&lt;&gt;"",VLOOKUP($I20,ColumnNames!$A$2:$B$5,2),"")</f>
        <v>B</v>
      </c>
      <c r="K20" s="0" t="n">
        <f aca="false">IF($A20&lt;&gt;"",VLOOKUP($F20,d110cc_csv_computations!$A$2:$O$1001,6),"")</f>
        <v>4</v>
      </c>
      <c r="L20" s="0" t="n">
        <f aca="false">IF($A20&lt;&gt;"",VLOOKUP($F20,d110cc_csv_computations!$A$2:$O$1001,3),"")</f>
        <v>9</v>
      </c>
      <c r="M20" s="0" t="n">
        <f aca="false">IF($A20&lt;&gt;"",VLOOKUP($F20,d110cc_csv_computations!$A$2:$O$1001,8),"")</f>
        <v>2</v>
      </c>
      <c r="N20" s="0" t="n">
        <f aca="false">IF($A20&lt;&gt;"",VLOOKUP($F20,d110cc_csv_computations!$A$2:$O$1001,4),"")</f>
        <v>2</v>
      </c>
      <c r="O20" s="32" t="str">
        <f aca="false">IF($A20&lt;&gt;"",INDEX('Tray sheet'!$H$2:$H$10000, $G20),"")</f>
        <v>Project#2013-0014_Experiment#0001_Brachypodium.distachyon_Tray#00002</v>
      </c>
      <c r="P20" s="32" t="str">
        <f aca="false">IF($A20&lt;&gt;"",INDEX('Tray sheet'!$J$2:$J$10000,$G20),"")</f>
        <v>Tray note</v>
      </c>
      <c r="Q20" s="0" t="n">
        <f aca="false">IF($A20&lt;&gt;"",VLOOKUP($F20,d110cc_csv_computations!$A$2:$O$1001,9),"")</f>
        <v>2</v>
      </c>
      <c r="R20" s="32" t="str">
        <f aca="false">IF($A20&lt;&gt;"",INDEX('Tray sheet'!$I$2:$I$10000,$G20),"")</f>
        <v>standard</v>
      </c>
      <c r="S20" s="32" t="str">
        <f aca="false">$J20&amp;$K20</f>
        <v>B4</v>
      </c>
      <c r="T20" s="0" t="str">
        <f aca="false">IF($A20&lt;&gt;"","Project#"&amp;$A20&amp;"-"&amp;TEXT($B20,"0000")&amp;"_Experiment#"&amp;TEXT($C20,"0000")&amp;"_"&amp;$D20&amp;"."&amp;$E20&amp;"_Tray#"&amp;TEXT($G20,"0000")&amp;"_"&amp;"Pot#"&amp;TEXT($F20,"00000"),"")</f>
        <v>Project#2013-0014_Experiment#0001_Brachypodium.distachyon_Tray#0002_Pot#00019</v>
      </c>
      <c r="U20" s="0" t="n">
        <f aca="false">IF($A20&lt;&gt;"",VLOOKUP($F20,d110cc_csv_computations!$A$2:$O$1001,2),"")</f>
        <v>110</v>
      </c>
      <c r="V20" s="0" t="str">
        <f aca="false">IF($A20&lt;&gt;"",VLOOKUP($U20,LineNames!$A$2:$B$111,2),"")</f>
        <v>Bd3-1</v>
      </c>
      <c r="W20" s="11"/>
      <c r="X20" s="0" t="str">
        <f aca="false">IF($A20&lt;&gt;"",VLOOKUP($U20,LineNames!$A$2:$C$111,3),"")</f>
        <v>Yes</v>
      </c>
      <c r="Y20" s="0" t="n">
        <f aca="false">IF($A20&lt;&gt;"",VLOOKUP($F20,d110cc_csv_computations!$A$2:$O$1001,5),"")</f>
        <v>1</v>
      </c>
      <c r="Z20" s="0" t="n">
        <f aca="false">IF($A20&lt;&gt;"",VLOOKUP($F20,d110cc_csv_computations!$A$2:$O$1001,15),"")</f>
        <v>19</v>
      </c>
    </row>
    <row collapsed="false" customFormat="false" customHeight="true" hidden="false" ht="15" outlineLevel="0" r="21">
      <c r="A21" s="0" t="n">
        <f aca="false">IF((ROW()-1)&lt;='Project Description'!$B$14,'Project Description'!$B$1, "")</f>
        <v>2013</v>
      </c>
      <c r="B21" s="0" t="n">
        <f aca="false">IF($A21&lt;&gt;"",'Project Description'!$B$2, "")</f>
        <v>14</v>
      </c>
      <c r="C21" s="0" t="n">
        <f aca="false">IF($A21&lt;&gt;"",'Project Description'!$B$3, "")</f>
        <v>1</v>
      </c>
      <c r="D21" s="0" t="str">
        <f aca="false">IF($A21&lt;&gt;"",VLOOKUP($G21,'Tray sheet'!$E$2:$G$121,2), "")</f>
        <v>Brachypodium</v>
      </c>
      <c r="E21" s="0" t="str">
        <f aca="false">IF($A21&lt;&gt;"",VLOOKUP($G21,'Tray sheet'!$E$2:$G$121,3), "")</f>
        <v>distachyon</v>
      </c>
      <c r="F21" s="0" t="n">
        <f aca="false">IF($A21&lt;&gt;"",ROW()-1,"")</f>
        <v>20</v>
      </c>
      <c r="G21" s="0" t="n">
        <f aca="false">IF($A21&lt;&gt;"",VLOOKUP($F21,d110cc_csv_computations!$A$2:$O$1001,12),"")</f>
        <v>2</v>
      </c>
      <c r="H21" s="0" t="n">
        <f aca="false">IF($A21&lt;&gt;"",VLOOKUP($F21,d110cc_csv_computations!$A$2:$O$1001,13),"")</f>
        <v>10</v>
      </c>
      <c r="I21" s="0" t="n">
        <f aca="false">IF($A21&lt;&gt;"",VLOOKUP($F21,d110cc_csv_computations!$A$2:$O$1001,7),"")</f>
        <v>2</v>
      </c>
      <c r="J21" s="0" t="str">
        <f aca="false">IF($A21&lt;&gt;"",VLOOKUP($I21,ColumnNames!$A$2:$B$5,2),"")</f>
        <v>B</v>
      </c>
      <c r="K21" s="0" t="n">
        <f aca="false">IF($A21&lt;&gt;"",VLOOKUP($F21,d110cc_csv_computations!$A$2:$O$1001,6),"")</f>
        <v>5</v>
      </c>
      <c r="L21" s="0" t="n">
        <f aca="false">IF($A21&lt;&gt;"",VLOOKUP($F21,d110cc_csv_computations!$A$2:$O$1001,3),"")</f>
        <v>10</v>
      </c>
      <c r="M21" s="0" t="n">
        <f aca="false">IF($A21&lt;&gt;"",VLOOKUP($F21,d110cc_csv_computations!$A$2:$O$1001,8),"")</f>
        <v>2</v>
      </c>
      <c r="N21" s="0" t="n">
        <f aca="false">IF($A21&lt;&gt;"",VLOOKUP($F21,d110cc_csv_computations!$A$2:$O$1001,4),"")</f>
        <v>2</v>
      </c>
      <c r="O21" s="32" t="str">
        <f aca="false">IF($A21&lt;&gt;"",INDEX('Tray sheet'!$H$2:$H$10000, $G21),"")</f>
        <v>Project#2013-0014_Experiment#0001_Brachypodium.distachyon_Tray#00002</v>
      </c>
      <c r="P21" s="32" t="str">
        <f aca="false">IF($A21&lt;&gt;"",INDEX('Tray sheet'!$J$2:$J$10000,$G21),"")</f>
        <v>Tray note</v>
      </c>
      <c r="Q21" s="0" t="n">
        <f aca="false">IF($A21&lt;&gt;"",VLOOKUP($F21,d110cc_csv_computations!$A$2:$O$1001,9),"")</f>
        <v>2</v>
      </c>
      <c r="R21" s="32" t="str">
        <f aca="false">IF($A21&lt;&gt;"",INDEX('Tray sheet'!$I$2:$I$10000,$G21),"")</f>
        <v>standard</v>
      </c>
      <c r="S21" s="32" t="str">
        <f aca="false">$J21&amp;$K21</f>
        <v>B5</v>
      </c>
      <c r="T21" s="0" t="str">
        <f aca="false">IF($A21&lt;&gt;"","Project#"&amp;$A21&amp;"-"&amp;TEXT($B21,"0000")&amp;"_Experiment#"&amp;TEXT($C21,"0000")&amp;"_"&amp;$D21&amp;"."&amp;$E21&amp;"_Tray#"&amp;TEXT($G21,"0000")&amp;"_"&amp;"Pot#"&amp;TEXT($F21,"00000"),"")</f>
        <v>Project#2013-0014_Experiment#0001_Brachypodium.distachyon_Tray#0002_Pot#00020</v>
      </c>
      <c r="U21" s="0" t="n">
        <f aca="false">IF($A21&lt;&gt;"",VLOOKUP($F21,d110cc_csv_computations!$A$2:$O$1001,2),"")</f>
        <v>99</v>
      </c>
      <c r="V21" s="0" t="n">
        <f aca="false">IF($A21&lt;&gt;"",VLOOKUP($U21,LineNames!$A$2:$B$111,2),"")</f>
        <v>31</v>
      </c>
      <c r="W21" s="11"/>
      <c r="X21" s="0" t="str">
        <f aca="false">IF($A21&lt;&gt;"",VLOOKUP($U21,LineNames!$A$2:$C$111,3),"")</f>
        <v>No</v>
      </c>
      <c r="Y21" s="0" t="n">
        <f aca="false">IF($A21&lt;&gt;"",VLOOKUP($F21,d110cc_csv_computations!$A$2:$O$1001,5),"")</f>
        <v>1</v>
      </c>
      <c r="Z21" s="0" t="n">
        <f aca="false">IF($A21&lt;&gt;"",VLOOKUP($F21,d110cc_csv_computations!$A$2:$O$1001,15),"")</f>
        <v>20</v>
      </c>
    </row>
    <row collapsed="false" customFormat="false" customHeight="true" hidden="false" ht="15" outlineLevel="0" r="22">
      <c r="A22" s="0" t="n">
        <f aca="false">IF((ROW()-1)&lt;='Project Description'!$B$14,'Project Description'!$B$1, "")</f>
        <v>2013</v>
      </c>
      <c r="B22" s="0" t="n">
        <f aca="false">IF($A22&lt;&gt;"",'Project Description'!$B$2, "")</f>
        <v>14</v>
      </c>
      <c r="C22" s="0" t="n">
        <f aca="false">IF($A22&lt;&gt;"",'Project Description'!$B$3, "")</f>
        <v>1</v>
      </c>
      <c r="D22" s="0" t="str">
        <f aca="false">IF($A22&lt;&gt;"",VLOOKUP($G22,'Tray sheet'!$E$2:$G$121,2), "")</f>
        <v>Brachypodium</v>
      </c>
      <c r="E22" s="0" t="str">
        <f aca="false">IF($A22&lt;&gt;"",VLOOKUP($G22,'Tray sheet'!$E$2:$G$121,3), "")</f>
        <v>distachyon</v>
      </c>
      <c r="F22" s="0" t="n">
        <f aca="false">IF($A22&lt;&gt;"",ROW()-1,"")</f>
        <v>21</v>
      </c>
      <c r="G22" s="0" t="n">
        <f aca="false">IF($A22&lt;&gt;"",VLOOKUP($F22,d110cc_csv_computations!$A$2:$O$1001,12),"")</f>
        <v>1</v>
      </c>
      <c r="H22" s="0" t="n">
        <f aca="false">IF($A22&lt;&gt;"",VLOOKUP($F22,d110cc_csv_computations!$A$2:$O$1001,13),"")</f>
        <v>11</v>
      </c>
      <c r="I22" s="0" t="n">
        <f aca="false">IF($A22&lt;&gt;"",VLOOKUP($F22,d110cc_csv_computations!$A$2:$O$1001,7),"")</f>
        <v>3</v>
      </c>
      <c r="J22" s="0" t="str">
        <f aca="false">IF($A22&lt;&gt;"",VLOOKUP($I22,ColumnNames!$A$2:$B$5,2),"")</f>
        <v>C</v>
      </c>
      <c r="K22" s="0" t="n">
        <f aca="false">IF($A22&lt;&gt;"",VLOOKUP($F22,d110cc_csv_computations!$A$2:$O$1001,6),"")</f>
        <v>1</v>
      </c>
      <c r="L22" s="0" t="n">
        <f aca="false">IF($A22&lt;&gt;"",VLOOKUP($F22,d110cc_csv_computations!$A$2:$O$1001,3),"")</f>
        <v>1</v>
      </c>
      <c r="M22" s="0" t="n">
        <f aca="false">IF($A22&lt;&gt;"",VLOOKUP($F22,d110cc_csv_computations!$A$2:$O$1001,8),"")</f>
        <v>3</v>
      </c>
      <c r="N22" s="0" t="n">
        <f aca="false">IF($A22&lt;&gt;"",VLOOKUP($F22,d110cc_csv_computations!$A$2:$O$1001,4),"")</f>
        <v>3</v>
      </c>
      <c r="O22" s="32" t="str">
        <f aca="false">IF($A22&lt;&gt;"",INDEX('Tray sheet'!$H$2:$H$10000, $G22),"")</f>
        <v>Project#2013-0014_Experiment#0001_Brachypodium.distachyon_Tray#00001</v>
      </c>
      <c r="P22" s="32" t="str">
        <f aca="false">IF($A22&lt;&gt;"",INDEX('Tray sheet'!$J$2:$J$10000,$G22),"")</f>
        <v>Tray note</v>
      </c>
      <c r="Q22" s="0" t="n">
        <f aca="false">IF($A22&lt;&gt;"",VLOOKUP($F22,d110cc_csv_computations!$A$2:$O$1001,9),"")</f>
        <v>1</v>
      </c>
      <c r="R22" s="32" t="str">
        <f aca="false">IF($A22&lt;&gt;"",INDEX('Tray sheet'!$I$2:$I$10000,$G22),"")</f>
        <v>standard</v>
      </c>
      <c r="S22" s="32" t="str">
        <f aca="false">$J22&amp;$K22</f>
        <v>C1</v>
      </c>
      <c r="T22" s="0" t="str">
        <f aca="false">IF($A22&lt;&gt;"","Project#"&amp;$A22&amp;"-"&amp;TEXT($B22,"0000")&amp;"_Experiment#"&amp;TEXT($C22,"0000")&amp;"_"&amp;$D22&amp;"."&amp;$E22&amp;"_Tray#"&amp;TEXT($G22,"0000")&amp;"_"&amp;"Pot#"&amp;TEXT($F22,"00000"),"")</f>
        <v>Project#2013-0014_Experiment#0001_Brachypodium.distachyon_Tray#0001_Pot#00021</v>
      </c>
      <c r="U22" s="0" t="n">
        <f aca="false">IF($A22&lt;&gt;"",VLOOKUP($F22,d110cc_csv_computations!$A$2:$O$1001,2),"")</f>
        <v>52</v>
      </c>
      <c r="V22" s="0" t="n">
        <f aca="false">IF($A22&lt;&gt;"",VLOOKUP($U22,LineNames!$A$2:$B$111,2),"")</f>
        <v>131</v>
      </c>
      <c r="W22" s="11"/>
      <c r="X22" s="0" t="str">
        <f aca="false">IF($A22&lt;&gt;"",VLOOKUP($U22,LineNames!$A$2:$C$111,3),"")</f>
        <v>No</v>
      </c>
      <c r="Y22" s="0" t="n">
        <f aca="false">IF($A22&lt;&gt;"",VLOOKUP($F22,d110cc_csv_computations!$A$2:$O$1001,5),"")</f>
        <v>1</v>
      </c>
      <c r="Z22" s="0" t="n">
        <f aca="false">IF($A22&lt;&gt;"",VLOOKUP($F22,d110cc_csv_computations!$A$2:$O$1001,15),"")</f>
        <v>21</v>
      </c>
    </row>
    <row collapsed="false" customFormat="false" customHeight="true" hidden="false" ht="15" outlineLevel="0" r="23">
      <c r="A23" s="0" t="n">
        <f aca="false">IF((ROW()-1)&lt;='Project Description'!$B$14,'Project Description'!$B$1, "")</f>
        <v>2013</v>
      </c>
      <c r="B23" s="0" t="n">
        <f aca="false">IF($A23&lt;&gt;"",'Project Description'!$B$2, "")</f>
        <v>14</v>
      </c>
      <c r="C23" s="0" t="n">
        <f aca="false">IF($A23&lt;&gt;"",'Project Description'!$B$3, "")</f>
        <v>1</v>
      </c>
      <c r="D23" s="0" t="str">
        <f aca="false">IF($A23&lt;&gt;"",VLOOKUP($G23,'Tray sheet'!$E$2:$G$121,2), "")</f>
        <v>Brachypodium</v>
      </c>
      <c r="E23" s="0" t="str">
        <f aca="false">IF($A23&lt;&gt;"",VLOOKUP($G23,'Tray sheet'!$E$2:$G$121,3), "")</f>
        <v>distachyon</v>
      </c>
      <c r="F23" s="0" t="n">
        <f aca="false">IF($A23&lt;&gt;"",ROW()-1,"")</f>
        <v>22</v>
      </c>
      <c r="G23" s="0" t="n">
        <f aca="false">IF($A23&lt;&gt;"",VLOOKUP($F23,d110cc_csv_computations!$A$2:$O$1001,12),"")</f>
        <v>1</v>
      </c>
      <c r="H23" s="0" t="n">
        <f aca="false">IF($A23&lt;&gt;"",VLOOKUP($F23,d110cc_csv_computations!$A$2:$O$1001,13),"")</f>
        <v>12</v>
      </c>
      <c r="I23" s="0" t="n">
        <f aca="false">IF($A23&lt;&gt;"",VLOOKUP($F23,d110cc_csv_computations!$A$2:$O$1001,7),"")</f>
        <v>3</v>
      </c>
      <c r="J23" s="0" t="str">
        <f aca="false">IF($A23&lt;&gt;"",VLOOKUP($I23,ColumnNames!$A$2:$B$5,2),"")</f>
        <v>C</v>
      </c>
      <c r="K23" s="0" t="n">
        <f aca="false">IF($A23&lt;&gt;"",VLOOKUP($F23,d110cc_csv_computations!$A$2:$O$1001,6),"")</f>
        <v>2</v>
      </c>
      <c r="L23" s="0" t="n">
        <f aca="false">IF($A23&lt;&gt;"",VLOOKUP($F23,d110cc_csv_computations!$A$2:$O$1001,3),"")</f>
        <v>2</v>
      </c>
      <c r="M23" s="0" t="n">
        <f aca="false">IF($A23&lt;&gt;"",VLOOKUP($F23,d110cc_csv_computations!$A$2:$O$1001,8),"")</f>
        <v>3</v>
      </c>
      <c r="N23" s="0" t="n">
        <f aca="false">IF($A23&lt;&gt;"",VLOOKUP($F23,d110cc_csv_computations!$A$2:$O$1001,4),"")</f>
        <v>3</v>
      </c>
      <c r="O23" s="32" t="str">
        <f aca="false">IF($A23&lt;&gt;"",INDEX('Tray sheet'!$H$2:$H$10000, $G23),"")</f>
        <v>Project#2013-0014_Experiment#0001_Brachypodium.distachyon_Tray#00001</v>
      </c>
      <c r="P23" s="32" t="str">
        <f aca="false">IF($A23&lt;&gt;"",INDEX('Tray sheet'!$J$2:$J$10000,$G23),"")</f>
        <v>Tray note</v>
      </c>
      <c r="Q23" s="0" t="n">
        <f aca="false">IF($A23&lt;&gt;"",VLOOKUP($F23,d110cc_csv_computations!$A$2:$O$1001,9),"")</f>
        <v>1</v>
      </c>
      <c r="R23" s="32" t="str">
        <f aca="false">IF($A23&lt;&gt;"",INDEX('Tray sheet'!$I$2:$I$10000,$G23),"")</f>
        <v>standard</v>
      </c>
      <c r="S23" s="32" t="str">
        <f aca="false">$J23&amp;$K23</f>
        <v>C2</v>
      </c>
      <c r="T23" s="0" t="str">
        <f aca="false">IF($A23&lt;&gt;"","Project#"&amp;$A23&amp;"-"&amp;TEXT($B23,"0000")&amp;"_Experiment#"&amp;TEXT($C23,"0000")&amp;"_"&amp;$D23&amp;"."&amp;$E23&amp;"_Tray#"&amp;TEXT($G23,"0000")&amp;"_"&amp;"Pot#"&amp;TEXT($F23,"00000"),"")</f>
        <v>Project#2013-0014_Experiment#0001_Brachypodium.distachyon_Tray#0001_Pot#00022</v>
      </c>
      <c r="U23" s="0" t="n">
        <f aca="false">IF($A23&lt;&gt;"",VLOOKUP($F23,d110cc_csv_computations!$A$2:$O$1001,2),"")</f>
        <v>109</v>
      </c>
      <c r="V23" s="0" t="str">
        <f aca="false">IF($A23&lt;&gt;"",VLOOKUP($U23,LineNames!$A$2:$B$111,2),"")</f>
        <v>Bd21</v>
      </c>
      <c r="W23" s="11"/>
      <c r="X23" s="0" t="str">
        <f aca="false">IF($A23&lt;&gt;"",VLOOKUP($U23,LineNames!$A$2:$C$111,3),"")</f>
        <v>Yes</v>
      </c>
      <c r="Y23" s="0" t="n">
        <f aca="false">IF($A23&lt;&gt;"",VLOOKUP($F23,d110cc_csv_computations!$A$2:$O$1001,5),"")</f>
        <v>1</v>
      </c>
      <c r="Z23" s="0" t="n">
        <f aca="false">IF($A23&lt;&gt;"",VLOOKUP($F23,d110cc_csv_computations!$A$2:$O$1001,15),"")</f>
        <v>22</v>
      </c>
    </row>
    <row collapsed="false" customFormat="false" customHeight="true" hidden="false" ht="15" outlineLevel="0" r="24">
      <c r="A24" s="0" t="n">
        <f aca="false">IF((ROW()-1)&lt;='Project Description'!$B$14,'Project Description'!$B$1, "")</f>
        <v>2013</v>
      </c>
      <c r="B24" s="0" t="n">
        <f aca="false">IF($A24&lt;&gt;"",'Project Description'!$B$2, "")</f>
        <v>14</v>
      </c>
      <c r="C24" s="0" t="n">
        <f aca="false">IF($A24&lt;&gt;"",'Project Description'!$B$3, "")</f>
        <v>1</v>
      </c>
      <c r="D24" s="0" t="str">
        <f aca="false">IF($A24&lt;&gt;"",VLOOKUP($G24,'Tray sheet'!$E$2:$G$121,2), "")</f>
        <v>Brachypodium</v>
      </c>
      <c r="E24" s="0" t="str">
        <f aca="false">IF($A24&lt;&gt;"",VLOOKUP($G24,'Tray sheet'!$E$2:$G$121,3), "")</f>
        <v>distachyon</v>
      </c>
      <c r="F24" s="0" t="n">
        <f aca="false">IF($A24&lt;&gt;"",ROW()-1,"")</f>
        <v>23</v>
      </c>
      <c r="G24" s="0" t="n">
        <f aca="false">IF($A24&lt;&gt;"",VLOOKUP($F24,d110cc_csv_computations!$A$2:$O$1001,12),"")</f>
        <v>1</v>
      </c>
      <c r="H24" s="0" t="n">
        <f aca="false">IF($A24&lt;&gt;"",VLOOKUP($F24,d110cc_csv_computations!$A$2:$O$1001,13),"")</f>
        <v>13</v>
      </c>
      <c r="I24" s="0" t="n">
        <f aca="false">IF($A24&lt;&gt;"",VLOOKUP($F24,d110cc_csv_computations!$A$2:$O$1001,7),"")</f>
        <v>3</v>
      </c>
      <c r="J24" s="0" t="str">
        <f aca="false">IF($A24&lt;&gt;"",VLOOKUP($I24,ColumnNames!$A$2:$B$5,2),"")</f>
        <v>C</v>
      </c>
      <c r="K24" s="0" t="n">
        <f aca="false">IF($A24&lt;&gt;"",VLOOKUP($F24,d110cc_csv_computations!$A$2:$O$1001,6),"")</f>
        <v>3</v>
      </c>
      <c r="L24" s="0" t="n">
        <f aca="false">IF($A24&lt;&gt;"",VLOOKUP($F24,d110cc_csv_computations!$A$2:$O$1001,3),"")</f>
        <v>3</v>
      </c>
      <c r="M24" s="0" t="n">
        <f aca="false">IF($A24&lt;&gt;"",VLOOKUP($F24,d110cc_csv_computations!$A$2:$O$1001,8),"")</f>
        <v>3</v>
      </c>
      <c r="N24" s="0" t="n">
        <f aca="false">IF($A24&lt;&gt;"",VLOOKUP($F24,d110cc_csv_computations!$A$2:$O$1001,4),"")</f>
        <v>3</v>
      </c>
      <c r="O24" s="32" t="str">
        <f aca="false">IF($A24&lt;&gt;"",INDEX('Tray sheet'!$H$2:$H$10000, $G24),"")</f>
        <v>Project#2013-0014_Experiment#0001_Brachypodium.distachyon_Tray#00001</v>
      </c>
      <c r="P24" s="32" t="str">
        <f aca="false">IF($A24&lt;&gt;"",INDEX('Tray sheet'!$J$2:$J$10000,$G24),"")</f>
        <v>Tray note</v>
      </c>
      <c r="Q24" s="0" t="n">
        <f aca="false">IF($A24&lt;&gt;"",VLOOKUP($F24,d110cc_csv_computations!$A$2:$O$1001,9),"")</f>
        <v>1</v>
      </c>
      <c r="R24" s="32" t="str">
        <f aca="false">IF($A24&lt;&gt;"",INDEX('Tray sheet'!$I$2:$I$10000,$G24),"")</f>
        <v>standard</v>
      </c>
      <c r="S24" s="32" t="str">
        <f aca="false">$J24&amp;$K24</f>
        <v>C3</v>
      </c>
      <c r="T24" s="0" t="str">
        <f aca="false">IF($A24&lt;&gt;"","Project#"&amp;$A24&amp;"-"&amp;TEXT($B24,"0000")&amp;"_Experiment#"&amp;TEXT($C24,"0000")&amp;"_"&amp;$D24&amp;"."&amp;$E24&amp;"_Tray#"&amp;TEXT($G24,"0000")&amp;"_"&amp;"Pot#"&amp;TEXT($F24,"00000"),"")</f>
        <v>Project#2013-0014_Experiment#0001_Brachypodium.distachyon_Tray#0001_Pot#00023</v>
      </c>
      <c r="U24" s="0" t="n">
        <f aca="false">IF($A24&lt;&gt;"",VLOOKUP($F24,d110cc_csv_computations!$A$2:$O$1001,2),"")</f>
        <v>33</v>
      </c>
      <c r="V24" s="0" t="n">
        <f aca="false">IF($A24&lt;&gt;"",VLOOKUP($U24,LineNames!$A$2:$B$111,2),"")</f>
        <v>112</v>
      </c>
      <c r="W24" s="11"/>
      <c r="X24" s="0" t="str">
        <f aca="false">IF($A24&lt;&gt;"",VLOOKUP($U24,LineNames!$A$2:$C$111,3),"")</f>
        <v>No</v>
      </c>
      <c r="Y24" s="0" t="n">
        <f aca="false">IF($A24&lt;&gt;"",VLOOKUP($F24,d110cc_csv_computations!$A$2:$O$1001,5),"")</f>
        <v>1</v>
      </c>
      <c r="Z24" s="0" t="n">
        <f aca="false">IF($A24&lt;&gt;"",VLOOKUP($F24,d110cc_csv_computations!$A$2:$O$1001,15),"")</f>
        <v>23</v>
      </c>
    </row>
    <row collapsed="false" customFormat="false" customHeight="true" hidden="false" ht="15" outlineLevel="0" r="25">
      <c r="A25" s="0" t="n">
        <f aca="false">IF((ROW()-1)&lt;='Project Description'!$B$14,'Project Description'!$B$1, "")</f>
        <v>2013</v>
      </c>
      <c r="B25" s="0" t="n">
        <f aca="false">IF($A25&lt;&gt;"",'Project Description'!$B$2, "")</f>
        <v>14</v>
      </c>
      <c r="C25" s="0" t="n">
        <f aca="false">IF($A25&lt;&gt;"",'Project Description'!$B$3, "")</f>
        <v>1</v>
      </c>
      <c r="D25" s="0" t="str">
        <f aca="false">IF($A25&lt;&gt;"",VLOOKUP($G25,'Tray sheet'!$E$2:$G$121,2), "")</f>
        <v>Brachypodium</v>
      </c>
      <c r="E25" s="0" t="str">
        <f aca="false">IF($A25&lt;&gt;"",VLOOKUP($G25,'Tray sheet'!$E$2:$G$121,3), "")</f>
        <v>distachyon</v>
      </c>
      <c r="F25" s="0" t="n">
        <f aca="false">IF($A25&lt;&gt;"",ROW()-1,"")</f>
        <v>24</v>
      </c>
      <c r="G25" s="0" t="n">
        <f aca="false">IF($A25&lt;&gt;"",VLOOKUP($F25,d110cc_csv_computations!$A$2:$O$1001,12),"")</f>
        <v>1</v>
      </c>
      <c r="H25" s="0" t="n">
        <f aca="false">IF($A25&lt;&gt;"",VLOOKUP($F25,d110cc_csv_computations!$A$2:$O$1001,13),"")</f>
        <v>14</v>
      </c>
      <c r="I25" s="0" t="n">
        <f aca="false">IF($A25&lt;&gt;"",VLOOKUP($F25,d110cc_csv_computations!$A$2:$O$1001,7),"")</f>
        <v>3</v>
      </c>
      <c r="J25" s="0" t="str">
        <f aca="false">IF($A25&lt;&gt;"",VLOOKUP($I25,ColumnNames!$A$2:$B$5,2),"")</f>
        <v>C</v>
      </c>
      <c r="K25" s="0" t="n">
        <f aca="false">IF($A25&lt;&gt;"",VLOOKUP($F25,d110cc_csv_computations!$A$2:$O$1001,6),"")</f>
        <v>4</v>
      </c>
      <c r="L25" s="0" t="n">
        <f aca="false">IF($A25&lt;&gt;"",VLOOKUP($F25,d110cc_csv_computations!$A$2:$O$1001,3),"")</f>
        <v>4</v>
      </c>
      <c r="M25" s="0" t="n">
        <f aca="false">IF($A25&lt;&gt;"",VLOOKUP($F25,d110cc_csv_computations!$A$2:$O$1001,8),"")</f>
        <v>3</v>
      </c>
      <c r="N25" s="0" t="n">
        <f aca="false">IF($A25&lt;&gt;"",VLOOKUP($F25,d110cc_csv_computations!$A$2:$O$1001,4),"")</f>
        <v>3</v>
      </c>
      <c r="O25" s="32" t="str">
        <f aca="false">IF($A25&lt;&gt;"",INDEX('Tray sheet'!$H$2:$H$10000, $G25),"")</f>
        <v>Project#2013-0014_Experiment#0001_Brachypodium.distachyon_Tray#00001</v>
      </c>
      <c r="P25" s="32" t="str">
        <f aca="false">IF($A25&lt;&gt;"",INDEX('Tray sheet'!$J$2:$J$10000,$G25),"")</f>
        <v>Tray note</v>
      </c>
      <c r="Q25" s="0" t="n">
        <f aca="false">IF($A25&lt;&gt;"",VLOOKUP($F25,d110cc_csv_computations!$A$2:$O$1001,9),"")</f>
        <v>1</v>
      </c>
      <c r="R25" s="32" t="str">
        <f aca="false">IF($A25&lt;&gt;"",INDEX('Tray sheet'!$I$2:$I$10000,$G25),"")</f>
        <v>standard</v>
      </c>
      <c r="S25" s="32" t="str">
        <f aca="false">$J25&amp;$K25</f>
        <v>C4</v>
      </c>
      <c r="T25" s="0" t="str">
        <f aca="false">IF($A25&lt;&gt;"","Project#"&amp;$A25&amp;"-"&amp;TEXT($B25,"0000")&amp;"_Experiment#"&amp;TEXT($C25,"0000")&amp;"_"&amp;$D25&amp;"."&amp;$E25&amp;"_Tray#"&amp;TEXT($G25,"0000")&amp;"_"&amp;"Pot#"&amp;TEXT($F25,"00000"),"")</f>
        <v>Project#2013-0014_Experiment#0001_Brachypodium.distachyon_Tray#0001_Pot#00024</v>
      </c>
      <c r="U25" s="0" t="n">
        <f aca="false">IF($A25&lt;&gt;"",VLOOKUP($F25,d110cc_csv_computations!$A$2:$O$1001,2),"")</f>
        <v>36</v>
      </c>
      <c r="V25" s="0" t="n">
        <f aca="false">IF($A25&lt;&gt;"",VLOOKUP($U25,LineNames!$A$2:$B$111,2),"")</f>
        <v>115</v>
      </c>
      <c r="W25" s="11"/>
      <c r="X25" s="0" t="str">
        <f aca="false">IF($A25&lt;&gt;"",VLOOKUP($U25,LineNames!$A$2:$C$111,3),"")</f>
        <v>No</v>
      </c>
      <c r="Y25" s="0" t="n">
        <f aca="false">IF($A25&lt;&gt;"",VLOOKUP($F25,d110cc_csv_computations!$A$2:$O$1001,5),"")</f>
        <v>1</v>
      </c>
      <c r="Z25" s="0" t="n">
        <f aca="false">IF($A25&lt;&gt;"",VLOOKUP($F25,d110cc_csv_computations!$A$2:$O$1001,15),"")</f>
        <v>24</v>
      </c>
    </row>
    <row collapsed="false" customFormat="false" customHeight="true" hidden="false" ht="15" outlineLevel="0" r="26">
      <c r="A26" s="0" t="n">
        <f aca="false">IF((ROW()-1)&lt;='Project Description'!$B$14,'Project Description'!$B$1, "")</f>
        <v>2013</v>
      </c>
      <c r="B26" s="0" t="n">
        <f aca="false">IF($A26&lt;&gt;"",'Project Description'!$B$2, "")</f>
        <v>14</v>
      </c>
      <c r="C26" s="0" t="n">
        <f aca="false">IF($A26&lt;&gt;"",'Project Description'!$B$3, "")</f>
        <v>1</v>
      </c>
      <c r="D26" s="0" t="str">
        <f aca="false">IF($A26&lt;&gt;"",VLOOKUP($G26,'Tray sheet'!$E$2:$G$121,2), "")</f>
        <v>Brachypodium</v>
      </c>
      <c r="E26" s="0" t="str">
        <f aca="false">IF($A26&lt;&gt;"",VLOOKUP($G26,'Tray sheet'!$E$2:$G$121,3), "")</f>
        <v>distachyon</v>
      </c>
      <c r="F26" s="0" t="n">
        <f aca="false">IF($A26&lt;&gt;"",ROW()-1,"")</f>
        <v>25</v>
      </c>
      <c r="G26" s="0" t="n">
        <f aca="false">IF($A26&lt;&gt;"",VLOOKUP($F26,d110cc_csv_computations!$A$2:$O$1001,12),"")</f>
        <v>1</v>
      </c>
      <c r="H26" s="0" t="n">
        <f aca="false">IF($A26&lt;&gt;"",VLOOKUP($F26,d110cc_csv_computations!$A$2:$O$1001,13),"")</f>
        <v>15</v>
      </c>
      <c r="I26" s="0" t="n">
        <f aca="false">IF($A26&lt;&gt;"",VLOOKUP($F26,d110cc_csv_computations!$A$2:$O$1001,7),"")</f>
        <v>3</v>
      </c>
      <c r="J26" s="0" t="str">
        <f aca="false">IF($A26&lt;&gt;"",VLOOKUP($I26,ColumnNames!$A$2:$B$5,2),"")</f>
        <v>C</v>
      </c>
      <c r="K26" s="0" t="n">
        <f aca="false">IF($A26&lt;&gt;"",VLOOKUP($F26,d110cc_csv_computations!$A$2:$O$1001,6),"")</f>
        <v>5</v>
      </c>
      <c r="L26" s="0" t="n">
        <f aca="false">IF($A26&lt;&gt;"",VLOOKUP($F26,d110cc_csv_computations!$A$2:$O$1001,3),"")</f>
        <v>5</v>
      </c>
      <c r="M26" s="0" t="n">
        <f aca="false">IF($A26&lt;&gt;"",VLOOKUP($F26,d110cc_csv_computations!$A$2:$O$1001,8),"")</f>
        <v>3</v>
      </c>
      <c r="N26" s="0" t="n">
        <f aca="false">IF($A26&lt;&gt;"",VLOOKUP($F26,d110cc_csv_computations!$A$2:$O$1001,4),"")</f>
        <v>3</v>
      </c>
      <c r="O26" s="32" t="str">
        <f aca="false">IF($A26&lt;&gt;"",INDEX('Tray sheet'!$H$2:$H$10000, $G26),"")</f>
        <v>Project#2013-0014_Experiment#0001_Brachypodium.distachyon_Tray#00001</v>
      </c>
      <c r="P26" s="32" t="str">
        <f aca="false">IF($A26&lt;&gt;"",INDEX('Tray sheet'!$J$2:$J$10000,$G26),"")</f>
        <v>Tray note</v>
      </c>
      <c r="Q26" s="0" t="n">
        <f aca="false">IF($A26&lt;&gt;"",VLOOKUP($F26,d110cc_csv_computations!$A$2:$O$1001,9),"")</f>
        <v>1</v>
      </c>
      <c r="R26" s="32" t="str">
        <f aca="false">IF($A26&lt;&gt;"",INDEX('Tray sheet'!$I$2:$I$10000,$G26),"")</f>
        <v>standard</v>
      </c>
      <c r="S26" s="32" t="str">
        <f aca="false">$J26&amp;$K26</f>
        <v>C5</v>
      </c>
      <c r="T26" s="0" t="str">
        <f aca="false">IF($A26&lt;&gt;"","Project#"&amp;$A26&amp;"-"&amp;TEXT($B26,"0000")&amp;"_Experiment#"&amp;TEXT($C26,"0000")&amp;"_"&amp;$D26&amp;"."&amp;$E26&amp;"_Tray#"&amp;TEXT($G26,"0000")&amp;"_"&amp;"Pot#"&amp;TEXT($F26,"00000"),"")</f>
        <v>Project#2013-0014_Experiment#0001_Brachypodium.distachyon_Tray#0001_Pot#00025</v>
      </c>
      <c r="U26" s="0" t="n">
        <f aca="false">IF($A26&lt;&gt;"",VLOOKUP($F26,d110cc_csv_computations!$A$2:$O$1001,2),"")</f>
        <v>34</v>
      </c>
      <c r="V26" s="0" t="n">
        <f aca="false">IF($A26&lt;&gt;"",VLOOKUP($U26,LineNames!$A$2:$B$111,2),"")</f>
        <v>113</v>
      </c>
      <c r="W26" s="11"/>
      <c r="X26" s="0" t="str">
        <f aca="false">IF($A26&lt;&gt;"",VLOOKUP($U26,LineNames!$A$2:$C$111,3),"")</f>
        <v>No</v>
      </c>
      <c r="Y26" s="0" t="n">
        <f aca="false">IF($A26&lt;&gt;"",VLOOKUP($F26,d110cc_csv_computations!$A$2:$O$1001,5),"")</f>
        <v>1</v>
      </c>
      <c r="Z26" s="0" t="n">
        <f aca="false">IF($A26&lt;&gt;"",VLOOKUP($F26,d110cc_csv_computations!$A$2:$O$1001,15),"")</f>
        <v>25</v>
      </c>
    </row>
    <row collapsed="false" customFormat="false" customHeight="true" hidden="false" ht="15" outlineLevel="0" r="27">
      <c r="A27" s="0" t="n">
        <f aca="false">IF((ROW()-1)&lt;='Project Description'!$B$14,'Project Description'!$B$1, "")</f>
        <v>2013</v>
      </c>
      <c r="B27" s="0" t="n">
        <f aca="false">IF($A27&lt;&gt;"",'Project Description'!$B$2, "")</f>
        <v>14</v>
      </c>
      <c r="C27" s="0" t="n">
        <f aca="false">IF($A27&lt;&gt;"",'Project Description'!$B$3, "")</f>
        <v>1</v>
      </c>
      <c r="D27" s="0" t="str">
        <f aca="false">IF($A27&lt;&gt;"",VLOOKUP($G27,'Tray sheet'!$E$2:$G$121,2), "")</f>
        <v>Brachypodium</v>
      </c>
      <c r="E27" s="0" t="str">
        <f aca="false">IF($A27&lt;&gt;"",VLOOKUP($G27,'Tray sheet'!$E$2:$G$121,3), "")</f>
        <v>distachyon</v>
      </c>
      <c r="F27" s="0" t="n">
        <f aca="false">IF($A27&lt;&gt;"",ROW()-1,"")</f>
        <v>26</v>
      </c>
      <c r="G27" s="0" t="n">
        <f aca="false">IF($A27&lt;&gt;"",VLOOKUP($F27,d110cc_csv_computations!$A$2:$O$1001,12),"")</f>
        <v>2</v>
      </c>
      <c r="H27" s="0" t="n">
        <f aca="false">IF($A27&lt;&gt;"",VLOOKUP($F27,d110cc_csv_computations!$A$2:$O$1001,13),"")</f>
        <v>11</v>
      </c>
      <c r="I27" s="0" t="n">
        <f aca="false">IF($A27&lt;&gt;"",VLOOKUP($F27,d110cc_csv_computations!$A$2:$O$1001,7),"")</f>
        <v>3</v>
      </c>
      <c r="J27" s="0" t="str">
        <f aca="false">IF($A27&lt;&gt;"",VLOOKUP($I27,ColumnNames!$A$2:$B$5,2),"")</f>
        <v>C</v>
      </c>
      <c r="K27" s="0" t="n">
        <f aca="false">IF($A27&lt;&gt;"",VLOOKUP($F27,d110cc_csv_computations!$A$2:$O$1001,6),"")</f>
        <v>1</v>
      </c>
      <c r="L27" s="0" t="n">
        <f aca="false">IF($A27&lt;&gt;"",VLOOKUP($F27,d110cc_csv_computations!$A$2:$O$1001,3),"")</f>
        <v>6</v>
      </c>
      <c r="M27" s="0" t="n">
        <f aca="false">IF($A27&lt;&gt;"",VLOOKUP($F27,d110cc_csv_computations!$A$2:$O$1001,8),"")</f>
        <v>3</v>
      </c>
      <c r="N27" s="0" t="n">
        <f aca="false">IF($A27&lt;&gt;"",VLOOKUP($F27,d110cc_csv_computations!$A$2:$O$1001,4),"")</f>
        <v>3</v>
      </c>
      <c r="O27" s="32" t="str">
        <f aca="false">IF($A27&lt;&gt;"",INDEX('Tray sheet'!$H$2:$H$10000, $G27),"")</f>
        <v>Project#2013-0014_Experiment#0001_Brachypodium.distachyon_Tray#00002</v>
      </c>
      <c r="P27" s="32" t="str">
        <f aca="false">IF($A27&lt;&gt;"",INDEX('Tray sheet'!$J$2:$J$10000,$G27),"")</f>
        <v>Tray note</v>
      </c>
      <c r="Q27" s="0" t="n">
        <f aca="false">IF($A27&lt;&gt;"",VLOOKUP($F27,d110cc_csv_computations!$A$2:$O$1001,9),"")</f>
        <v>2</v>
      </c>
      <c r="R27" s="32" t="str">
        <f aca="false">IF($A27&lt;&gt;"",INDEX('Tray sheet'!$I$2:$I$10000,$G27),"")</f>
        <v>standard</v>
      </c>
      <c r="S27" s="32" t="str">
        <f aca="false">$J27&amp;$K27</f>
        <v>C1</v>
      </c>
      <c r="T27" s="0" t="str">
        <f aca="false">IF($A27&lt;&gt;"","Project#"&amp;$A27&amp;"-"&amp;TEXT($B27,"0000")&amp;"_Experiment#"&amp;TEXT($C27,"0000")&amp;"_"&amp;$D27&amp;"."&amp;$E27&amp;"_Tray#"&amp;TEXT($G27,"0000")&amp;"_"&amp;"Pot#"&amp;TEXT($F27,"00000"),"")</f>
        <v>Project#2013-0014_Experiment#0001_Brachypodium.distachyon_Tray#0002_Pot#00026</v>
      </c>
      <c r="U27" s="0" t="n">
        <f aca="false">IF($A27&lt;&gt;"",VLOOKUP($F27,d110cc_csv_computations!$A$2:$O$1001,2),"")</f>
        <v>82</v>
      </c>
      <c r="V27" s="0" t="n">
        <f aca="false">IF($A27&lt;&gt;"",VLOOKUP($U27,LineNames!$A$2:$B$111,2),"")</f>
        <v>169</v>
      </c>
      <c r="W27" s="11"/>
      <c r="X27" s="0" t="str">
        <f aca="false">IF($A27&lt;&gt;"",VLOOKUP($U27,LineNames!$A$2:$C$111,3),"")</f>
        <v>No</v>
      </c>
      <c r="Y27" s="0" t="n">
        <f aca="false">IF($A27&lt;&gt;"",VLOOKUP($F27,d110cc_csv_computations!$A$2:$O$1001,5),"")</f>
        <v>1</v>
      </c>
      <c r="Z27" s="0" t="n">
        <f aca="false">IF($A27&lt;&gt;"",VLOOKUP($F27,d110cc_csv_computations!$A$2:$O$1001,15),"")</f>
        <v>26</v>
      </c>
    </row>
    <row collapsed="false" customFormat="false" customHeight="true" hidden="false" ht="15" outlineLevel="0" r="28">
      <c r="A28" s="0" t="n">
        <f aca="false">IF((ROW()-1)&lt;='Project Description'!$B$14,'Project Description'!$B$1, "")</f>
        <v>2013</v>
      </c>
      <c r="B28" s="0" t="n">
        <f aca="false">IF($A28&lt;&gt;"",'Project Description'!$B$2, "")</f>
        <v>14</v>
      </c>
      <c r="C28" s="0" t="n">
        <f aca="false">IF($A28&lt;&gt;"",'Project Description'!$B$3, "")</f>
        <v>1</v>
      </c>
      <c r="D28" s="0" t="str">
        <f aca="false">IF($A28&lt;&gt;"",VLOOKUP($G28,'Tray sheet'!$E$2:$G$121,2), "")</f>
        <v>Brachypodium</v>
      </c>
      <c r="E28" s="0" t="str">
        <f aca="false">IF($A28&lt;&gt;"",VLOOKUP($G28,'Tray sheet'!$E$2:$G$121,3), "")</f>
        <v>distachyon</v>
      </c>
      <c r="F28" s="0" t="n">
        <f aca="false">IF($A28&lt;&gt;"",ROW()-1,"")</f>
        <v>27</v>
      </c>
      <c r="G28" s="0" t="n">
        <f aca="false">IF($A28&lt;&gt;"",VLOOKUP($F28,d110cc_csv_computations!$A$2:$O$1001,12),"")</f>
        <v>2</v>
      </c>
      <c r="H28" s="0" t="n">
        <f aca="false">IF($A28&lt;&gt;"",VLOOKUP($F28,d110cc_csv_computations!$A$2:$O$1001,13),"")</f>
        <v>12</v>
      </c>
      <c r="I28" s="0" t="n">
        <f aca="false">IF($A28&lt;&gt;"",VLOOKUP($F28,d110cc_csv_computations!$A$2:$O$1001,7),"")</f>
        <v>3</v>
      </c>
      <c r="J28" s="0" t="str">
        <f aca="false">IF($A28&lt;&gt;"",VLOOKUP($I28,ColumnNames!$A$2:$B$5,2),"")</f>
        <v>C</v>
      </c>
      <c r="K28" s="0" t="n">
        <f aca="false">IF($A28&lt;&gt;"",VLOOKUP($F28,d110cc_csv_computations!$A$2:$O$1001,6),"")</f>
        <v>2</v>
      </c>
      <c r="L28" s="0" t="n">
        <f aca="false">IF($A28&lt;&gt;"",VLOOKUP($F28,d110cc_csv_computations!$A$2:$O$1001,3),"")</f>
        <v>7</v>
      </c>
      <c r="M28" s="0" t="n">
        <f aca="false">IF($A28&lt;&gt;"",VLOOKUP($F28,d110cc_csv_computations!$A$2:$O$1001,8),"")</f>
        <v>3</v>
      </c>
      <c r="N28" s="0" t="n">
        <f aca="false">IF($A28&lt;&gt;"",VLOOKUP($F28,d110cc_csv_computations!$A$2:$O$1001,4),"")</f>
        <v>3</v>
      </c>
      <c r="O28" s="32" t="str">
        <f aca="false">IF($A28&lt;&gt;"",INDEX('Tray sheet'!$H$2:$H$10000, $G28),"")</f>
        <v>Project#2013-0014_Experiment#0001_Brachypodium.distachyon_Tray#00002</v>
      </c>
      <c r="P28" s="32" t="str">
        <f aca="false">IF($A28&lt;&gt;"",INDEX('Tray sheet'!$J$2:$J$10000,$G28),"")</f>
        <v>Tray note</v>
      </c>
      <c r="Q28" s="0" t="n">
        <f aca="false">IF($A28&lt;&gt;"",VLOOKUP($F28,d110cc_csv_computations!$A$2:$O$1001,9),"")</f>
        <v>2</v>
      </c>
      <c r="R28" s="32" t="str">
        <f aca="false">IF($A28&lt;&gt;"",INDEX('Tray sheet'!$I$2:$I$10000,$G28),"")</f>
        <v>standard</v>
      </c>
      <c r="S28" s="32" t="str">
        <f aca="false">$J28&amp;$K28</f>
        <v>C2</v>
      </c>
      <c r="T28" s="0" t="str">
        <f aca="false">IF($A28&lt;&gt;"","Project#"&amp;$A28&amp;"-"&amp;TEXT($B28,"0000")&amp;"_Experiment#"&amp;TEXT($C28,"0000")&amp;"_"&amp;$D28&amp;"."&amp;$E28&amp;"_Tray#"&amp;TEXT($G28,"0000")&amp;"_"&amp;"Pot#"&amp;TEXT($F28,"00000"),"")</f>
        <v>Project#2013-0014_Experiment#0001_Brachypodium.distachyon_Tray#0002_Pot#00027</v>
      </c>
      <c r="U28" s="0" t="n">
        <f aca="false">IF($A28&lt;&gt;"",VLOOKUP($F28,d110cc_csv_computations!$A$2:$O$1001,2),"")</f>
        <v>46</v>
      </c>
      <c r="V28" s="0" t="n">
        <f aca="false">IF($A28&lt;&gt;"",VLOOKUP($U28,LineNames!$A$2:$B$111,2),"")</f>
        <v>125</v>
      </c>
      <c r="W28" s="11"/>
      <c r="X28" s="0" t="str">
        <f aca="false">IF($A28&lt;&gt;"",VLOOKUP($U28,LineNames!$A$2:$C$111,3),"")</f>
        <v>No</v>
      </c>
      <c r="Y28" s="0" t="n">
        <f aca="false">IF($A28&lt;&gt;"",VLOOKUP($F28,d110cc_csv_computations!$A$2:$O$1001,5),"")</f>
        <v>1</v>
      </c>
      <c r="Z28" s="0" t="n">
        <f aca="false">IF($A28&lt;&gt;"",VLOOKUP($F28,d110cc_csv_computations!$A$2:$O$1001,15),"")</f>
        <v>27</v>
      </c>
    </row>
    <row collapsed="false" customFormat="false" customHeight="true" hidden="false" ht="15" outlineLevel="0" r="29">
      <c r="A29" s="0" t="n">
        <f aca="false">IF((ROW()-1)&lt;='Project Description'!$B$14,'Project Description'!$B$1, "")</f>
        <v>2013</v>
      </c>
      <c r="B29" s="0" t="n">
        <f aca="false">IF($A29&lt;&gt;"",'Project Description'!$B$2, "")</f>
        <v>14</v>
      </c>
      <c r="C29" s="0" t="n">
        <f aca="false">IF($A29&lt;&gt;"",'Project Description'!$B$3, "")</f>
        <v>1</v>
      </c>
      <c r="D29" s="0" t="str">
        <f aca="false">IF($A29&lt;&gt;"",VLOOKUP($G29,'Tray sheet'!$E$2:$G$121,2), "")</f>
        <v>Brachypodium</v>
      </c>
      <c r="E29" s="0" t="str">
        <f aca="false">IF($A29&lt;&gt;"",VLOOKUP($G29,'Tray sheet'!$E$2:$G$121,3), "")</f>
        <v>distachyon</v>
      </c>
      <c r="F29" s="0" t="n">
        <f aca="false">IF($A29&lt;&gt;"",ROW()-1,"")</f>
        <v>28</v>
      </c>
      <c r="G29" s="0" t="n">
        <f aca="false">IF($A29&lt;&gt;"",VLOOKUP($F29,d110cc_csv_computations!$A$2:$O$1001,12),"")</f>
        <v>2</v>
      </c>
      <c r="H29" s="0" t="n">
        <f aca="false">IF($A29&lt;&gt;"",VLOOKUP($F29,d110cc_csv_computations!$A$2:$O$1001,13),"")</f>
        <v>13</v>
      </c>
      <c r="I29" s="0" t="n">
        <f aca="false">IF($A29&lt;&gt;"",VLOOKUP($F29,d110cc_csv_computations!$A$2:$O$1001,7),"")</f>
        <v>3</v>
      </c>
      <c r="J29" s="0" t="str">
        <f aca="false">IF($A29&lt;&gt;"",VLOOKUP($I29,ColumnNames!$A$2:$B$5,2),"")</f>
        <v>C</v>
      </c>
      <c r="K29" s="0" t="n">
        <f aca="false">IF($A29&lt;&gt;"",VLOOKUP($F29,d110cc_csv_computations!$A$2:$O$1001,6),"")</f>
        <v>3</v>
      </c>
      <c r="L29" s="0" t="n">
        <f aca="false">IF($A29&lt;&gt;"",VLOOKUP($F29,d110cc_csv_computations!$A$2:$O$1001,3),"")</f>
        <v>8</v>
      </c>
      <c r="M29" s="0" t="n">
        <f aca="false">IF($A29&lt;&gt;"",VLOOKUP($F29,d110cc_csv_computations!$A$2:$O$1001,8),"")</f>
        <v>3</v>
      </c>
      <c r="N29" s="0" t="n">
        <f aca="false">IF($A29&lt;&gt;"",VLOOKUP($F29,d110cc_csv_computations!$A$2:$O$1001,4),"")</f>
        <v>3</v>
      </c>
      <c r="O29" s="32" t="str">
        <f aca="false">IF($A29&lt;&gt;"",INDEX('Tray sheet'!$H$2:$H$10000, $G29),"")</f>
        <v>Project#2013-0014_Experiment#0001_Brachypodium.distachyon_Tray#00002</v>
      </c>
      <c r="P29" s="32" t="str">
        <f aca="false">IF($A29&lt;&gt;"",INDEX('Tray sheet'!$J$2:$J$10000,$G29),"")</f>
        <v>Tray note</v>
      </c>
      <c r="Q29" s="0" t="n">
        <f aca="false">IF($A29&lt;&gt;"",VLOOKUP($F29,d110cc_csv_computations!$A$2:$O$1001,9),"")</f>
        <v>2</v>
      </c>
      <c r="R29" s="32" t="str">
        <f aca="false">IF($A29&lt;&gt;"",INDEX('Tray sheet'!$I$2:$I$10000,$G29),"")</f>
        <v>standard</v>
      </c>
      <c r="S29" s="32" t="str">
        <f aca="false">$J29&amp;$K29</f>
        <v>C3</v>
      </c>
      <c r="T29" s="0" t="str">
        <f aca="false">IF($A29&lt;&gt;"","Project#"&amp;$A29&amp;"-"&amp;TEXT($B29,"0000")&amp;"_Experiment#"&amp;TEXT($C29,"0000")&amp;"_"&amp;$D29&amp;"."&amp;$E29&amp;"_Tray#"&amp;TEXT($G29,"0000")&amp;"_"&amp;"Pot#"&amp;TEXT($F29,"00000"),"")</f>
        <v>Project#2013-0014_Experiment#0001_Brachypodium.distachyon_Tray#0002_Pot#00028</v>
      </c>
      <c r="U29" s="0" t="n">
        <f aca="false">IF($A29&lt;&gt;"",VLOOKUP($F29,d110cc_csv_computations!$A$2:$O$1001,2),"")</f>
        <v>27</v>
      </c>
      <c r="V29" s="0" t="n">
        <f aca="false">IF($A29&lt;&gt;"",VLOOKUP($U29,LineNames!$A$2:$B$111,2),"")</f>
        <v>104</v>
      </c>
      <c r="W29" s="11"/>
      <c r="X29" s="0" t="str">
        <f aca="false">IF($A29&lt;&gt;"",VLOOKUP($U29,LineNames!$A$2:$C$111,3),"")</f>
        <v>No</v>
      </c>
      <c r="Y29" s="0" t="n">
        <f aca="false">IF($A29&lt;&gt;"",VLOOKUP($F29,d110cc_csv_computations!$A$2:$O$1001,5),"")</f>
        <v>1</v>
      </c>
      <c r="Z29" s="0" t="n">
        <f aca="false">IF($A29&lt;&gt;"",VLOOKUP($F29,d110cc_csv_computations!$A$2:$O$1001,15),"")</f>
        <v>28</v>
      </c>
    </row>
    <row collapsed="false" customFormat="false" customHeight="true" hidden="false" ht="15" outlineLevel="0" r="30">
      <c r="A30" s="0" t="n">
        <f aca="false">IF((ROW()-1)&lt;='Project Description'!$B$14,'Project Description'!$B$1, "")</f>
        <v>2013</v>
      </c>
      <c r="B30" s="0" t="n">
        <f aca="false">IF($A30&lt;&gt;"",'Project Description'!$B$2, "")</f>
        <v>14</v>
      </c>
      <c r="C30" s="0" t="n">
        <f aca="false">IF($A30&lt;&gt;"",'Project Description'!$B$3, "")</f>
        <v>1</v>
      </c>
      <c r="D30" s="0" t="str">
        <f aca="false">IF($A30&lt;&gt;"",VLOOKUP($G30,'Tray sheet'!$E$2:$G$121,2), "")</f>
        <v>Brachypodium</v>
      </c>
      <c r="E30" s="0" t="str">
        <f aca="false">IF($A30&lt;&gt;"",VLOOKUP($G30,'Tray sheet'!$E$2:$G$121,3), "")</f>
        <v>distachyon</v>
      </c>
      <c r="F30" s="0" t="n">
        <f aca="false">IF($A30&lt;&gt;"",ROW()-1,"")</f>
        <v>29</v>
      </c>
      <c r="G30" s="0" t="n">
        <f aca="false">IF($A30&lt;&gt;"",VLOOKUP($F30,d110cc_csv_computations!$A$2:$O$1001,12),"")</f>
        <v>2</v>
      </c>
      <c r="H30" s="0" t="n">
        <f aca="false">IF($A30&lt;&gt;"",VLOOKUP($F30,d110cc_csv_computations!$A$2:$O$1001,13),"")</f>
        <v>14</v>
      </c>
      <c r="I30" s="0" t="n">
        <f aca="false">IF($A30&lt;&gt;"",VLOOKUP($F30,d110cc_csv_computations!$A$2:$O$1001,7),"")</f>
        <v>3</v>
      </c>
      <c r="J30" s="0" t="str">
        <f aca="false">IF($A30&lt;&gt;"",VLOOKUP($I30,ColumnNames!$A$2:$B$5,2),"")</f>
        <v>C</v>
      </c>
      <c r="K30" s="0" t="n">
        <f aca="false">IF($A30&lt;&gt;"",VLOOKUP($F30,d110cc_csv_computations!$A$2:$O$1001,6),"")</f>
        <v>4</v>
      </c>
      <c r="L30" s="0" t="n">
        <f aca="false">IF($A30&lt;&gt;"",VLOOKUP($F30,d110cc_csv_computations!$A$2:$O$1001,3),"")</f>
        <v>9</v>
      </c>
      <c r="M30" s="0" t="n">
        <f aca="false">IF($A30&lt;&gt;"",VLOOKUP($F30,d110cc_csv_computations!$A$2:$O$1001,8),"")</f>
        <v>3</v>
      </c>
      <c r="N30" s="0" t="n">
        <f aca="false">IF($A30&lt;&gt;"",VLOOKUP($F30,d110cc_csv_computations!$A$2:$O$1001,4),"")</f>
        <v>3</v>
      </c>
      <c r="O30" s="32" t="str">
        <f aca="false">IF($A30&lt;&gt;"",INDEX('Tray sheet'!$H$2:$H$10000, $G30),"")</f>
        <v>Project#2013-0014_Experiment#0001_Brachypodium.distachyon_Tray#00002</v>
      </c>
      <c r="P30" s="32" t="str">
        <f aca="false">IF($A30&lt;&gt;"",INDEX('Tray sheet'!$J$2:$J$10000,$G30),"")</f>
        <v>Tray note</v>
      </c>
      <c r="Q30" s="0" t="n">
        <f aca="false">IF($A30&lt;&gt;"",VLOOKUP($F30,d110cc_csv_computations!$A$2:$O$1001,9),"")</f>
        <v>2</v>
      </c>
      <c r="R30" s="32" t="str">
        <f aca="false">IF($A30&lt;&gt;"",INDEX('Tray sheet'!$I$2:$I$10000,$G30),"")</f>
        <v>standard</v>
      </c>
      <c r="S30" s="32" t="str">
        <f aca="false">$J30&amp;$K30</f>
        <v>C4</v>
      </c>
      <c r="T30" s="0" t="str">
        <f aca="false">IF($A30&lt;&gt;"","Project#"&amp;$A30&amp;"-"&amp;TEXT($B30,"0000")&amp;"_Experiment#"&amp;TEXT($C30,"0000")&amp;"_"&amp;$D30&amp;"."&amp;$E30&amp;"_Tray#"&amp;TEXT($G30,"0000")&amp;"_"&amp;"Pot#"&amp;TEXT($F30,"00000"),"")</f>
        <v>Project#2013-0014_Experiment#0001_Brachypodium.distachyon_Tray#0002_Pot#00029</v>
      </c>
      <c r="U30" s="0" t="n">
        <f aca="false">IF($A30&lt;&gt;"",VLOOKUP($F30,d110cc_csv_computations!$A$2:$O$1001,2),"")</f>
        <v>3</v>
      </c>
      <c r="V30" s="0" t="n">
        <f aca="false">IF($A30&lt;&gt;"",VLOOKUP($U30,LineNames!$A$2:$B$111,2),"")</f>
        <v>78</v>
      </c>
      <c r="W30" s="11"/>
      <c r="X30" s="0" t="str">
        <f aca="false">IF($A30&lt;&gt;"",VLOOKUP($U30,LineNames!$A$2:$C$111,3),"")</f>
        <v>No</v>
      </c>
      <c r="Y30" s="0" t="n">
        <f aca="false">IF($A30&lt;&gt;"",VLOOKUP($F30,d110cc_csv_computations!$A$2:$O$1001,5),"")</f>
        <v>1</v>
      </c>
      <c r="Z30" s="0" t="n">
        <f aca="false">IF($A30&lt;&gt;"",VLOOKUP($F30,d110cc_csv_computations!$A$2:$O$1001,15),"")</f>
        <v>29</v>
      </c>
    </row>
    <row collapsed="false" customFormat="false" customHeight="true" hidden="false" ht="15" outlineLevel="0" r="31">
      <c r="A31" s="0" t="n">
        <f aca="false">IF((ROW()-1)&lt;='Project Description'!$B$14,'Project Description'!$B$1, "")</f>
        <v>2013</v>
      </c>
      <c r="B31" s="0" t="n">
        <f aca="false">IF($A31&lt;&gt;"",'Project Description'!$B$2, "")</f>
        <v>14</v>
      </c>
      <c r="C31" s="0" t="n">
        <f aca="false">IF($A31&lt;&gt;"",'Project Description'!$B$3, "")</f>
        <v>1</v>
      </c>
      <c r="D31" s="0" t="str">
        <f aca="false">IF($A31&lt;&gt;"",VLOOKUP($G31,'Tray sheet'!$E$2:$G$121,2), "")</f>
        <v>Brachypodium</v>
      </c>
      <c r="E31" s="0" t="str">
        <f aca="false">IF($A31&lt;&gt;"",VLOOKUP($G31,'Tray sheet'!$E$2:$G$121,3), "")</f>
        <v>distachyon</v>
      </c>
      <c r="F31" s="0" t="n">
        <f aca="false">IF($A31&lt;&gt;"",ROW()-1,"")</f>
        <v>30</v>
      </c>
      <c r="G31" s="0" t="n">
        <f aca="false">IF($A31&lt;&gt;"",VLOOKUP($F31,d110cc_csv_computations!$A$2:$O$1001,12),"")</f>
        <v>2</v>
      </c>
      <c r="H31" s="0" t="n">
        <f aca="false">IF($A31&lt;&gt;"",VLOOKUP($F31,d110cc_csv_computations!$A$2:$O$1001,13),"")</f>
        <v>15</v>
      </c>
      <c r="I31" s="0" t="n">
        <f aca="false">IF($A31&lt;&gt;"",VLOOKUP($F31,d110cc_csv_computations!$A$2:$O$1001,7),"")</f>
        <v>3</v>
      </c>
      <c r="J31" s="0" t="str">
        <f aca="false">IF($A31&lt;&gt;"",VLOOKUP($I31,ColumnNames!$A$2:$B$5,2),"")</f>
        <v>C</v>
      </c>
      <c r="K31" s="0" t="n">
        <f aca="false">IF($A31&lt;&gt;"",VLOOKUP($F31,d110cc_csv_computations!$A$2:$O$1001,6),"")</f>
        <v>5</v>
      </c>
      <c r="L31" s="0" t="n">
        <f aca="false">IF($A31&lt;&gt;"",VLOOKUP($F31,d110cc_csv_computations!$A$2:$O$1001,3),"")</f>
        <v>10</v>
      </c>
      <c r="M31" s="0" t="n">
        <f aca="false">IF($A31&lt;&gt;"",VLOOKUP($F31,d110cc_csv_computations!$A$2:$O$1001,8),"")</f>
        <v>3</v>
      </c>
      <c r="N31" s="0" t="n">
        <f aca="false">IF($A31&lt;&gt;"",VLOOKUP($F31,d110cc_csv_computations!$A$2:$O$1001,4),"")</f>
        <v>3</v>
      </c>
      <c r="O31" s="32" t="str">
        <f aca="false">IF($A31&lt;&gt;"",INDEX('Tray sheet'!$H$2:$H$10000, $G31),"")</f>
        <v>Project#2013-0014_Experiment#0001_Brachypodium.distachyon_Tray#00002</v>
      </c>
      <c r="P31" s="32" t="str">
        <f aca="false">IF($A31&lt;&gt;"",INDEX('Tray sheet'!$J$2:$J$10000,$G31),"")</f>
        <v>Tray note</v>
      </c>
      <c r="Q31" s="0" t="n">
        <f aca="false">IF($A31&lt;&gt;"",VLOOKUP($F31,d110cc_csv_computations!$A$2:$O$1001,9),"")</f>
        <v>2</v>
      </c>
      <c r="R31" s="32" t="str">
        <f aca="false">IF($A31&lt;&gt;"",INDEX('Tray sheet'!$I$2:$I$10000,$G31),"")</f>
        <v>standard</v>
      </c>
      <c r="S31" s="32" t="str">
        <f aca="false">$J31&amp;$K31</f>
        <v>C5</v>
      </c>
      <c r="T31" s="0" t="str">
        <f aca="false">IF($A31&lt;&gt;"","Project#"&amp;$A31&amp;"-"&amp;TEXT($B31,"0000")&amp;"_Experiment#"&amp;TEXT($C31,"0000")&amp;"_"&amp;$D31&amp;"."&amp;$E31&amp;"_Tray#"&amp;TEXT($G31,"0000")&amp;"_"&amp;"Pot#"&amp;TEXT($F31,"00000"),"")</f>
        <v>Project#2013-0014_Experiment#0001_Brachypodium.distachyon_Tray#0002_Pot#00030</v>
      </c>
      <c r="U31" s="0" t="n">
        <f aca="false">IF($A31&lt;&gt;"",VLOOKUP($F31,d110cc_csv_computations!$A$2:$O$1001,2),"")</f>
        <v>67</v>
      </c>
      <c r="V31" s="0" t="n">
        <f aca="false">IF($A31&lt;&gt;"",VLOOKUP($U31,LineNames!$A$2:$B$111,2),"")</f>
        <v>153</v>
      </c>
      <c r="W31" s="11"/>
      <c r="X31" s="0" t="str">
        <f aca="false">IF($A31&lt;&gt;"",VLOOKUP($U31,LineNames!$A$2:$C$111,3),"")</f>
        <v>No</v>
      </c>
      <c r="Y31" s="0" t="n">
        <f aca="false">IF($A31&lt;&gt;"",VLOOKUP($F31,d110cc_csv_computations!$A$2:$O$1001,5),"")</f>
        <v>1</v>
      </c>
      <c r="Z31" s="0" t="n">
        <f aca="false">IF($A31&lt;&gt;"",VLOOKUP($F31,d110cc_csv_computations!$A$2:$O$1001,15),"")</f>
        <v>30</v>
      </c>
    </row>
    <row collapsed="false" customFormat="false" customHeight="true" hidden="false" ht="15" outlineLevel="0" r="32">
      <c r="A32" s="0" t="n">
        <f aca="false">IF((ROW()-1)&lt;='Project Description'!$B$14,'Project Description'!$B$1, "")</f>
        <v>2013</v>
      </c>
      <c r="B32" s="0" t="n">
        <f aca="false">IF($A32&lt;&gt;"",'Project Description'!$B$2, "")</f>
        <v>14</v>
      </c>
      <c r="C32" s="0" t="n">
        <f aca="false">IF($A32&lt;&gt;"",'Project Description'!$B$3, "")</f>
        <v>1</v>
      </c>
      <c r="D32" s="0" t="str">
        <f aca="false">IF($A32&lt;&gt;"",VLOOKUP($G32,'Tray sheet'!$E$2:$G$121,2), "")</f>
        <v>Brachypodium</v>
      </c>
      <c r="E32" s="0" t="str">
        <f aca="false">IF($A32&lt;&gt;"",VLOOKUP($G32,'Tray sheet'!$E$2:$G$121,3), "")</f>
        <v>distachyon</v>
      </c>
      <c r="F32" s="0" t="n">
        <f aca="false">IF($A32&lt;&gt;"",ROW()-1,"")</f>
        <v>31</v>
      </c>
      <c r="G32" s="0" t="n">
        <f aca="false">IF($A32&lt;&gt;"",VLOOKUP($F32,d110cc_csv_computations!$A$2:$O$1001,12),"")</f>
        <v>1</v>
      </c>
      <c r="H32" s="0" t="n">
        <f aca="false">IF($A32&lt;&gt;"",VLOOKUP($F32,d110cc_csv_computations!$A$2:$O$1001,13),"")</f>
        <v>16</v>
      </c>
      <c r="I32" s="0" t="n">
        <f aca="false">IF($A32&lt;&gt;"",VLOOKUP($F32,d110cc_csv_computations!$A$2:$O$1001,7),"")</f>
        <v>4</v>
      </c>
      <c r="J32" s="0" t="str">
        <f aca="false">IF($A32&lt;&gt;"",VLOOKUP($I32,ColumnNames!$A$2:$B$5,2),"")</f>
        <v>D</v>
      </c>
      <c r="K32" s="0" t="n">
        <f aca="false">IF($A32&lt;&gt;"",VLOOKUP($F32,d110cc_csv_computations!$A$2:$O$1001,6),"")</f>
        <v>1</v>
      </c>
      <c r="L32" s="0" t="n">
        <f aca="false">IF($A32&lt;&gt;"",VLOOKUP($F32,d110cc_csv_computations!$A$2:$O$1001,3),"")</f>
        <v>1</v>
      </c>
      <c r="M32" s="0" t="n">
        <f aca="false">IF($A32&lt;&gt;"",VLOOKUP($F32,d110cc_csv_computations!$A$2:$O$1001,8),"")</f>
        <v>4</v>
      </c>
      <c r="N32" s="0" t="n">
        <f aca="false">IF($A32&lt;&gt;"",VLOOKUP($F32,d110cc_csv_computations!$A$2:$O$1001,4),"")</f>
        <v>4</v>
      </c>
      <c r="O32" s="32" t="str">
        <f aca="false">IF($A32&lt;&gt;"",INDEX('Tray sheet'!$H$2:$H$10000, $G32),"")</f>
        <v>Project#2013-0014_Experiment#0001_Brachypodium.distachyon_Tray#00001</v>
      </c>
      <c r="P32" s="32" t="str">
        <f aca="false">IF($A32&lt;&gt;"",INDEX('Tray sheet'!$J$2:$J$10000,$G32),"")</f>
        <v>Tray note</v>
      </c>
      <c r="Q32" s="0" t="n">
        <f aca="false">IF($A32&lt;&gt;"",VLOOKUP($F32,d110cc_csv_computations!$A$2:$O$1001,9),"")</f>
        <v>1</v>
      </c>
      <c r="R32" s="32" t="str">
        <f aca="false">IF($A32&lt;&gt;"",INDEX('Tray sheet'!$I$2:$I$10000,$G32),"")</f>
        <v>standard</v>
      </c>
      <c r="S32" s="32" t="str">
        <f aca="false">$J32&amp;$K32</f>
        <v>D1</v>
      </c>
      <c r="T32" s="0" t="str">
        <f aca="false">IF($A32&lt;&gt;"","Project#"&amp;$A32&amp;"-"&amp;TEXT($B32,"0000")&amp;"_Experiment#"&amp;TEXT($C32,"0000")&amp;"_"&amp;$D32&amp;"."&amp;$E32&amp;"_Tray#"&amp;TEXT($G32,"0000")&amp;"_"&amp;"Pot#"&amp;TEXT($F32,"00000"),"")</f>
        <v>Project#2013-0014_Experiment#0001_Brachypodium.distachyon_Tray#0001_Pot#00031</v>
      </c>
      <c r="U32" s="0" t="n">
        <f aca="false">IF($A32&lt;&gt;"",VLOOKUP($F32,d110cc_csv_computations!$A$2:$O$1001,2),"")</f>
        <v>9</v>
      </c>
      <c r="V32" s="0" t="n">
        <f aca="false">IF($A32&lt;&gt;"",VLOOKUP($U32,LineNames!$A$2:$B$111,2),"")</f>
        <v>85</v>
      </c>
      <c r="W32" s="11"/>
      <c r="X32" s="0" t="str">
        <f aca="false">IF($A32&lt;&gt;"",VLOOKUP($U32,LineNames!$A$2:$C$111,3),"")</f>
        <v>No</v>
      </c>
      <c r="Y32" s="0" t="n">
        <f aca="false">IF($A32&lt;&gt;"",VLOOKUP($F32,d110cc_csv_computations!$A$2:$O$1001,5),"")</f>
        <v>1</v>
      </c>
      <c r="Z32" s="0" t="n">
        <f aca="false">IF($A32&lt;&gt;"",VLOOKUP($F32,d110cc_csv_computations!$A$2:$O$1001,15),"")</f>
        <v>31</v>
      </c>
    </row>
    <row collapsed="false" customFormat="false" customHeight="true" hidden="false" ht="15" outlineLevel="0" r="33">
      <c r="A33" s="0" t="n">
        <f aca="false">IF((ROW()-1)&lt;='Project Description'!$B$14,'Project Description'!$B$1, "")</f>
        <v>2013</v>
      </c>
      <c r="B33" s="0" t="n">
        <f aca="false">IF($A33&lt;&gt;"",'Project Description'!$B$2, "")</f>
        <v>14</v>
      </c>
      <c r="C33" s="0" t="n">
        <f aca="false">IF($A33&lt;&gt;"",'Project Description'!$B$3, "")</f>
        <v>1</v>
      </c>
      <c r="D33" s="0" t="str">
        <f aca="false">IF($A33&lt;&gt;"",VLOOKUP($G33,'Tray sheet'!$E$2:$G$121,2), "")</f>
        <v>Brachypodium</v>
      </c>
      <c r="E33" s="0" t="str">
        <f aca="false">IF($A33&lt;&gt;"",VLOOKUP($G33,'Tray sheet'!$E$2:$G$121,3), "")</f>
        <v>distachyon</v>
      </c>
      <c r="F33" s="0" t="n">
        <f aca="false">IF($A33&lt;&gt;"",ROW()-1,"")</f>
        <v>32</v>
      </c>
      <c r="G33" s="0" t="n">
        <f aca="false">IF($A33&lt;&gt;"",VLOOKUP($F33,d110cc_csv_computations!$A$2:$O$1001,12),"")</f>
        <v>1</v>
      </c>
      <c r="H33" s="0" t="n">
        <f aca="false">IF($A33&lt;&gt;"",VLOOKUP($F33,d110cc_csv_computations!$A$2:$O$1001,13),"")</f>
        <v>17</v>
      </c>
      <c r="I33" s="0" t="n">
        <f aca="false">IF($A33&lt;&gt;"",VLOOKUP($F33,d110cc_csv_computations!$A$2:$O$1001,7),"")</f>
        <v>4</v>
      </c>
      <c r="J33" s="0" t="str">
        <f aca="false">IF($A33&lt;&gt;"",VLOOKUP($I33,ColumnNames!$A$2:$B$5,2),"")</f>
        <v>D</v>
      </c>
      <c r="K33" s="0" t="n">
        <f aca="false">IF($A33&lt;&gt;"",VLOOKUP($F33,d110cc_csv_computations!$A$2:$O$1001,6),"")</f>
        <v>2</v>
      </c>
      <c r="L33" s="0" t="n">
        <f aca="false">IF($A33&lt;&gt;"",VLOOKUP($F33,d110cc_csv_computations!$A$2:$O$1001,3),"")</f>
        <v>2</v>
      </c>
      <c r="M33" s="0" t="n">
        <f aca="false">IF($A33&lt;&gt;"",VLOOKUP($F33,d110cc_csv_computations!$A$2:$O$1001,8),"")</f>
        <v>4</v>
      </c>
      <c r="N33" s="0" t="n">
        <f aca="false">IF($A33&lt;&gt;"",VLOOKUP($F33,d110cc_csv_computations!$A$2:$O$1001,4),"")</f>
        <v>4</v>
      </c>
      <c r="O33" s="32" t="str">
        <f aca="false">IF($A33&lt;&gt;"",INDEX('Tray sheet'!$H$2:$H$10000, $G33),"")</f>
        <v>Project#2013-0014_Experiment#0001_Brachypodium.distachyon_Tray#00001</v>
      </c>
      <c r="P33" s="32" t="str">
        <f aca="false">IF($A33&lt;&gt;"",INDEX('Tray sheet'!$J$2:$J$10000,$G33),"")</f>
        <v>Tray note</v>
      </c>
      <c r="Q33" s="0" t="n">
        <f aca="false">IF($A33&lt;&gt;"",VLOOKUP($F33,d110cc_csv_computations!$A$2:$O$1001,9),"")</f>
        <v>1</v>
      </c>
      <c r="R33" s="32" t="str">
        <f aca="false">IF($A33&lt;&gt;"",INDEX('Tray sheet'!$I$2:$I$10000,$G33),"")</f>
        <v>standard</v>
      </c>
      <c r="S33" s="32" t="str">
        <f aca="false">$J33&amp;$K33</f>
        <v>D2</v>
      </c>
      <c r="T33" s="0" t="str">
        <f aca="false">IF($A33&lt;&gt;"","Project#"&amp;$A33&amp;"-"&amp;TEXT($B33,"0000")&amp;"_Experiment#"&amp;TEXT($C33,"0000")&amp;"_"&amp;$D33&amp;"."&amp;$E33&amp;"_Tray#"&amp;TEXT($G33,"0000")&amp;"_"&amp;"Pot#"&amp;TEXT($F33,"00000"),"")</f>
        <v>Project#2013-0014_Experiment#0001_Brachypodium.distachyon_Tray#0001_Pot#00032</v>
      </c>
      <c r="U33" s="0" t="n">
        <f aca="false">IF($A33&lt;&gt;"",VLOOKUP($F33,d110cc_csv_computations!$A$2:$O$1001,2),"")</f>
        <v>108</v>
      </c>
      <c r="V33" s="0" t="n">
        <f aca="false">IF($A33&lt;&gt;"",VLOOKUP($U33,LineNames!$A$2:$B$111,2),"")</f>
        <v>74</v>
      </c>
      <c r="W33" s="11"/>
      <c r="X33" s="0" t="str">
        <f aca="false">IF($A33&lt;&gt;"",VLOOKUP($U33,LineNames!$A$2:$C$111,3),"")</f>
        <v>No</v>
      </c>
      <c r="Y33" s="0" t="n">
        <f aca="false">IF($A33&lt;&gt;"",VLOOKUP($F33,d110cc_csv_computations!$A$2:$O$1001,5),"")</f>
        <v>1</v>
      </c>
      <c r="Z33" s="0" t="n">
        <f aca="false">IF($A33&lt;&gt;"",VLOOKUP($F33,d110cc_csv_computations!$A$2:$O$1001,15),"")</f>
        <v>32</v>
      </c>
    </row>
    <row collapsed="false" customFormat="false" customHeight="true" hidden="false" ht="15" outlineLevel="0" r="34">
      <c r="A34" s="0" t="n">
        <f aca="false">IF((ROW()-1)&lt;='Project Description'!$B$14,'Project Description'!$B$1, "")</f>
        <v>2013</v>
      </c>
      <c r="B34" s="0" t="n">
        <f aca="false">IF($A34&lt;&gt;"",'Project Description'!$B$2, "")</f>
        <v>14</v>
      </c>
      <c r="C34" s="0" t="n">
        <f aca="false">IF($A34&lt;&gt;"",'Project Description'!$B$3, "")</f>
        <v>1</v>
      </c>
      <c r="D34" s="0" t="str">
        <f aca="false">IF($A34&lt;&gt;"",VLOOKUP($G34,'Tray sheet'!$E$2:$G$121,2), "")</f>
        <v>Brachypodium</v>
      </c>
      <c r="E34" s="0" t="str">
        <f aca="false">IF($A34&lt;&gt;"",VLOOKUP($G34,'Tray sheet'!$E$2:$G$121,3), "")</f>
        <v>distachyon</v>
      </c>
      <c r="F34" s="0" t="n">
        <f aca="false">IF($A34&lt;&gt;"",ROW()-1,"")</f>
        <v>33</v>
      </c>
      <c r="G34" s="0" t="n">
        <f aca="false">IF($A34&lt;&gt;"",VLOOKUP($F34,d110cc_csv_computations!$A$2:$O$1001,12),"")</f>
        <v>1</v>
      </c>
      <c r="H34" s="0" t="n">
        <f aca="false">IF($A34&lt;&gt;"",VLOOKUP($F34,d110cc_csv_computations!$A$2:$O$1001,13),"")</f>
        <v>18</v>
      </c>
      <c r="I34" s="0" t="n">
        <f aca="false">IF($A34&lt;&gt;"",VLOOKUP($F34,d110cc_csv_computations!$A$2:$O$1001,7),"")</f>
        <v>4</v>
      </c>
      <c r="J34" s="0" t="str">
        <f aca="false">IF($A34&lt;&gt;"",VLOOKUP($I34,ColumnNames!$A$2:$B$5,2),"")</f>
        <v>D</v>
      </c>
      <c r="K34" s="0" t="n">
        <f aca="false">IF($A34&lt;&gt;"",VLOOKUP($F34,d110cc_csv_computations!$A$2:$O$1001,6),"")</f>
        <v>3</v>
      </c>
      <c r="L34" s="0" t="n">
        <f aca="false">IF($A34&lt;&gt;"",VLOOKUP($F34,d110cc_csv_computations!$A$2:$O$1001,3),"")</f>
        <v>3</v>
      </c>
      <c r="M34" s="0" t="n">
        <f aca="false">IF($A34&lt;&gt;"",VLOOKUP($F34,d110cc_csv_computations!$A$2:$O$1001,8),"")</f>
        <v>4</v>
      </c>
      <c r="N34" s="0" t="n">
        <f aca="false">IF($A34&lt;&gt;"",VLOOKUP($F34,d110cc_csv_computations!$A$2:$O$1001,4),"")</f>
        <v>4</v>
      </c>
      <c r="O34" s="32" t="str">
        <f aca="false">IF($A34&lt;&gt;"",INDEX('Tray sheet'!$H$2:$H$10000, $G34),"")</f>
        <v>Project#2013-0014_Experiment#0001_Brachypodium.distachyon_Tray#00001</v>
      </c>
      <c r="P34" s="32" t="str">
        <f aca="false">IF($A34&lt;&gt;"",INDEX('Tray sheet'!$J$2:$J$10000,$G34),"")</f>
        <v>Tray note</v>
      </c>
      <c r="Q34" s="0" t="n">
        <f aca="false">IF($A34&lt;&gt;"",VLOOKUP($F34,d110cc_csv_computations!$A$2:$O$1001,9),"")</f>
        <v>1</v>
      </c>
      <c r="R34" s="32" t="str">
        <f aca="false">IF($A34&lt;&gt;"",INDEX('Tray sheet'!$I$2:$I$10000,$G34),"")</f>
        <v>standard</v>
      </c>
      <c r="S34" s="32" t="str">
        <f aca="false">$J34&amp;$K34</f>
        <v>D3</v>
      </c>
      <c r="T34" s="0" t="str">
        <f aca="false">IF($A34&lt;&gt;"","Project#"&amp;$A34&amp;"-"&amp;TEXT($B34,"0000")&amp;"_Experiment#"&amp;TEXT($C34,"0000")&amp;"_"&amp;$D34&amp;"."&amp;$E34&amp;"_Tray#"&amp;TEXT($G34,"0000")&amp;"_"&amp;"Pot#"&amp;TEXT($F34,"00000"),"")</f>
        <v>Project#2013-0014_Experiment#0001_Brachypodium.distachyon_Tray#0001_Pot#00033</v>
      </c>
      <c r="U34" s="0" t="n">
        <f aca="false">IF($A34&lt;&gt;"",VLOOKUP($F34,d110cc_csv_computations!$A$2:$O$1001,2),"")</f>
        <v>75</v>
      </c>
      <c r="V34" s="0" t="n">
        <f aca="false">IF($A34&lt;&gt;"",VLOOKUP($U34,LineNames!$A$2:$B$111,2),"")</f>
        <v>161</v>
      </c>
      <c r="W34" s="11"/>
      <c r="X34" s="0" t="str">
        <f aca="false">IF($A34&lt;&gt;"",VLOOKUP($U34,LineNames!$A$2:$C$111,3),"")</f>
        <v>No</v>
      </c>
      <c r="Y34" s="0" t="n">
        <f aca="false">IF($A34&lt;&gt;"",VLOOKUP($F34,d110cc_csv_computations!$A$2:$O$1001,5),"")</f>
        <v>1</v>
      </c>
      <c r="Z34" s="0" t="n">
        <f aca="false">IF($A34&lt;&gt;"",VLOOKUP($F34,d110cc_csv_computations!$A$2:$O$1001,15),"")</f>
        <v>33</v>
      </c>
    </row>
    <row collapsed="false" customFormat="false" customHeight="true" hidden="false" ht="15" outlineLevel="0" r="35">
      <c r="A35" s="0" t="n">
        <f aca="false">IF((ROW()-1)&lt;='Project Description'!$B$14,'Project Description'!$B$1, "")</f>
        <v>2013</v>
      </c>
      <c r="B35" s="0" t="n">
        <f aca="false">IF($A35&lt;&gt;"",'Project Description'!$B$2, "")</f>
        <v>14</v>
      </c>
      <c r="C35" s="0" t="n">
        <f aca="false">IF($A35&lt;&gt;"",'Project Description'!$B$3, "")</f>
        <v>1</v>
      </c>
      <c r="D35" s="0" t="str">
        <f aca="false">IF($A35&lt;&gt;"",VLOOKUP($G35,'Tray sheet'!$E$2:$G$121,2), "")</f>
        <v>Brachypodium</v>
      </c>
      <c r="E35" s="0" t="str">
        <f aca="false">IF($A35&lt;&gt;"",VLOOKUP($G35,'Tray sheet'!$E$2:$G$121,3), "")</f>
        <v>distachyon</v>
      </c>
      <c r="F35" s="0" t="n">
        <f aca="false">IF($A35&lt;&gt;"",ROW()-1,"")</f>
        <v>34</v>
      </c>
      <c r="G35" s="0" t="n">
        <f aca="false">IF($A35&lt;&gt;"",VLOOKUP($F35,d110cc_csv_computations!$A$2:$O$1001,12),"")</f>
        <v>1</v>
      </c>
      <c r="H35" s="0" t="n">
        <f aca="false">IF($A35&lt;&gt;"",VLOOKUP($F35,d110cc_csv_computations!$A$2:$O$1001,13),"")</f>
        <v>19</v>
      </c>
      <c r="I35" s="0" t="n">
        <f aca="false">IF($A35&lt;&gt;"",VLOOKUP($F35,d110cc_csv_computations!$A$2:$O$1001,7),"")</f>
        <v>4</v>
      </c>
      <c r="J35" s="0" t="str">
        <f aca="false">IF($A35&lt;&gt;"",VLOOKUP($I35,ColumnNames!$A$2:$B$5,2),"")</f>
        <v>D</v>
      </c>
      <c r="K35" s="0" t="n">
        <f aca="false">IF($A35&lt;&gt;"",VLOOKUP($F35,d110cc_csv_computations!$A$2:$O$1001,6),"")</f>
        <v>4</v>
      </c>
      <c r="L35" s="0" t="n">
        <f aca="false">IF($A35&lt;&gt;"",VLOOKUP($F35,d110cc_csv_computations!$A$2:$O$1001,3),"")</f>
        <v>4</v>
      </c>
      <c r="M35" s="0" t="n">
        <f aca="false">IF($A35&lt;&gt;"",VLOOKUP($F35,d110cc_csv_computations!$A$2:$O$1001,8),"")</f>
        <v>4</v>
      </c>
      <c r="N35" s="0" t="n">
        <f aca="false">IF($A35&lt;&gt;"",VLOOKUP($F35,d110cc_csv_computations!$A$2:$O$1001,4),"")</f>
        <v>4</v>
      </c>
      <c r="O35" s="32" t="str">
        <f aca="false">IF($A35&lt;&gt;"",INDEX('Tray sheet'!$H$2:$H$10000, $G35),"")</f>
        <v>Project#2013-0014_Experiment#0001_Brachypodium.distachyon_Tray#00001</v>
      </c>
      <c r="P35" s="32" t="str">
        <f aca="false">IF($A35&lt;&gt;"",INDEX('Tray sheet'!$J$2:$J$10000,$G35),"")</f>
        <v>Tray note</v>
      </c>
      <c r="Q35" s="0" t="n">
        <f aca="false">IF($A35&lt;&gt;"",VLOOKUP($F35,d110cc_csv_computations!$A$2:$O$1001,9),"")</f>
        <v>1</v>
      </c>
      <c r="R35" s="32" t="str">
        <f aca="false">IF($A35&lt;&gt;"",INDEX('Tray sheet'!$I$2:$I$10000,$G35),"")</f>
        <v>standard</v>
      </c>
      <c r="S35" s="32" t="str">
        <f aca="false">$J35&amp;$K35</f>
        <v>D4</v>
      </c>
      <c r="T35" s="0" t="str">
        <f aca="false">IF($A35&lt;&gt;"","Project#"&amp;$A35&amp;"-"&amp;TEXT($B35,"0000")&amp;"_Experiment#"&amp;TEXT($C35,"0000")&amp;"_"&amp;$D35&amp;"."&amp;$E35&amp;"_Tray#"&amp;TEXT($G35,"0000")&amp;"_"&amp;"Pot#"&amp;TEXT($F35,"00000"),"")</f>
        <v>Project#2013-0014_Experiment#0001_Brachypodium.distachyon_Tray#0001_Pot#00034</v>
      </c>
      <c r="U35" s="0" t="n">
        <f aca="false">IF($A35&lt;&gt;"",VLOOKUP($F35,d110cc_csv_computations!$A$2:$O$1001,2),"")</f>
        <v>37</v>
      </c>
      <c r="V35" s="0" t="n">
        <f aca="false">IF($A35&lt;&gt;"",VLOOKUP($U35,LineNames!$A$2:$B$111,2),"")</f>
        <v>116</v>
      </c>
      <c r="W35" s="11"/>
      <c r="X35" s="0" t="str">
        <f aca="false">IF($A35&lt;&gt;"",VLOOKUP($U35,LineNames!$A$2:$C$111,3),"")</f>
        <v>No</v>
      </c>
      <c r="Y35" s="0" t="n">
        <f aca="false">IF($A35&lt;&gt;"",VLOOKUP($F35,d110cc_csv_computations!$A$2:$O$1001,5),"")</f>
        <v>1</v>
      </c>
      <c r="Z35" s="0" t="n">
        <f aca="false">IF($A35&lt;&gt;"",VLOOKUP($F35,d110cc_csv_computations!$A$2:$O$1001,15),"")</f>
        <v>34</v>
      </c>
    </row>
    <row collapsed="false" customFormat="false" customHeight="true" hidden="false" ht="15" outlineLevel="0" r="36">
      <c r="A36" s="0" t="n">
        <f aca="false">IF((ROW()-1)&lt;='Project Description'!$B$14,'Project Description'!$B$1, "")</f>
        <v>2013</v>
      </c>
      <c r="B36" s="0" t="n">
        <f aca="false">IF($A36&lt;&gt;"",'Project Description'!$B$2, "")</f>
        <v>14</v>
      </c>
      <c r="C36" s="0" t="n">
        <f aca="false">IF($A36&lt;&gt;"",'Project Description'!$B$3, "")</f>
        <v>1</v>
      </c>
      <c r="D36" s="0" t="str">
        <f aca="false">IF($A36&lt;&gt;"",VLOOKUP($G36,'Tray sheet'!$E$2:$G$121,2), "")</f>
        <v>Brachypodium</v>
      </c>
      <c r="E36" s="0" t="str">
        <f aca="false">IF($A36&lt;&gt;"",VLOOKUP($G36,'Tray sheet'!$E$2:$G$121,3), "")</f>
        <v>distachyon</v>
      </c>
      <c r="F36" s="0" t="n">
        <f aca="false">IF($A36&lt;&gt;"",ROW()-1,"")</f>
        <v>35</v>
      </c>
      <c r="G36" s="0" t="n">
        <f aca="false">IF($A36&lt;&gt;"",VLOOKUP($F36,d110cc_csv_computations!$A$2:$O$1001,12),"")</f>
        <v>1</v>
      </c>
      <c r="H36" s="0" t="n">
        <f aca="false">IF($A36&lt;&gt;"",VLOOKUP($F36,d110cc_csv_computations!$A$2:$O$1001,13),"")</f>
        <v>20</v>
      </c>
      <c r="I36" s="0" t="n">
        <f aca="false">IF($A36&lt;&gt;"",VLOOKUP($F36,d110cc_csv_computations!$A$2:$O$1001,7),"")</f>
        <v>4</v>
      </c>
      <c r="J36" s="0" t="str">
        <f aca="false">IF($A36&lt;&gt;"",VLOOKUP($I36,ColumnNames!$A$2:$B$5,2),"")</f>
        <v>D</v>
      </c>
      <c r="K36" s="0" t="n">
        <f aca="false">IF($A36&lt;&gt;"",VLOOKUP($F36,d110cc_csv_computations!$A$2:$O$1001,6),"")</f>
        <v>5</v>
      </c>
      <c r="L36" s="0" t="n">
        <f aca="false">IF($A36&lt;&gt;"",VLOOKUP($F36,d110cc_csv_computations!$A$2:$O$1001,3),"")</f>
        <v>5</v>
      </c>
      <c r="M36" s="0" t="n">
        <f aca="false">IF($A36&lt;&gt;"",VLOOKUP($F36,d110cc_csv_computations!$A$2:$O$1001,8),"")</f>
        <v>4</v>
      </c>
      <c r="N36" s="0" t="n">
        <f aca="false">IF($A36&lt;&gt;"",VLOOKUP($F36,d110cc_csv_computations!$A$2:$O$1001,4),"")</f>
        <v>4</v>
      </c>
      <c r="O36" s="32" t="str">
        <f aca="false">IF($A36&lt;&gt;"",INDEX('Tray sheet'!$H$2:$H$10000, $G36),"")</f>
        <v>Project#2013-0014_Experiment#0001_Brachypodium.distachyon_Tray#00001</v>
      </c>
      <c r="P36" s="32" t="str">
        <f aca="false">IF($A36&lt;&gt;"",INDEX('Tray sheet'!$J$2:$J$10000,$G36),"")</f>
        <v>Tray note</v>
      </c>
      <c r="Q36" s="0" t="n">
        <f aca="false">IF($A36&lt;&gt;"",VLOOKUP($F36,d110cc_csv_computations!$A$2:$O$1001,9),"")</f>
        <v>1</v>
      </c>
      <c r="R36" s="32" t="str">
        <f aca="false">IF($A36&lt;&gt;"",INDEX('Tray sheet'!$I$2:$I$10000,$G36),"")</f>
        <v>standard</v>
      </c>
      <c r="S36" s="32" t="str">
        <f aca="false">$J36&amp;$K36</f>
        <v>D5</v>
      </c>
      <c r="T36" s="0" t="str">
        <f aca="false">IF($A36&lt;&gt;"","Project#"&amp;$A36&amp;"-"&amp;TEXT($B36,"0000")&amp;"_Experiment#"&amp;TEXT($C36,"0000")&amp;"_"&amp;$D36&amp;"."&amp;$E36&amp;"_Tray#"&amp;TEXT($G36,"0000")&amp;"_"&amp;"Pot#"&amp;TEXT($F36,"00000"),"")</f>
        <v>Project#2013-0014_Experiment#0001_Brachypodium.distachyon_Tray#0001_Pot#00035</v>
      </c>
      <c r="U36" s="0" t="n">
        <f aca="false">IF($A36&lt;&gt;"",VLOOKUP($F36,d110cc_csv_computations!$A$2:$O$1001,2),"")</f>
        <v>1</v>
      </c>
      <c r="V36" s="0" t="n">
        <f aca="false">IF($A36&lt;&gt;"",VLOOKUP($U36,LineNames!$A$2:$B$111,2),"")</f>
        <v>76</v>
      </c>
      <c r="W36" s="11"/>
      <c r="X36" s="0" t="str">
        <f aca="false">IF($A36&lt;&gt;"",VLOOKUP($U36,LineNames!$A$2:$C$111,3),"")</f>
        <v>No</v>
      </c>
      <c r="Y36" s="0" t="n">
        <f aca="false">IF($A36&lt;&gt;"",VLOOKUP($F36,d110cc_csv_computations!$A$2:$O$1001,5),"")</f>
        <v>1</v>
      </c>
      <c r="Z36" s="0" t="n">
        <f aca="false">IF($A36&lt;&gt;"",VLOOKUP($F36,d110cc_csv_computations!$A$2:$O$1001,15),"")</f>
        <v>35</v>
      </c>
    </row>
    <row collapsed="false" customFormat="false" customHeight="true" hidden="false" ht="15" outlineLevel="0" r="37">
      <c r="A37" s="0" t="n">
        <f aca="false">IF((ROW()-1)&lt;='Project Description'!$B$14,'Project Description'!$B$1, "")</f>
        <v>2013</v>
      </c>
      <c r="B37" s="0" t="n">
        <f aca="false">IF($A37&lt;&gt;"",'Project Description'!$B$2, "")</f>
        <v>14</v>
      </c>
      <c r="C37" s="0" t="n">
        <f aca="false">IF($A37&lt;&gt;"",'Project Description'!$B$3, "")</f>
        <v>1</v>
      </c>
      <c r="D37" s="0" t="str">
        <f aca="false">IF($A37&lt;&gt;"",VLOOKUP($G37,'Tray sheet'!$E$2:$G$121,2), "")</f>
        <v>Brachypodium</v>
      </c>
      <c r="E37" s="0" t="str">
        <f aca="false">IF($A37&lt;&gt;"",VLOOKUP($G37,'Tray sheet'!$E$2:$G$121,3), "")</f>
        <v>distachyon</v>
      </c>
      <c r="F37" s="0" t="n">
        <f aca="false">IF($A37&lt;&gt;"",ROW()-1,"")</f>
        <v>36</v>
      </c>
      <c r="G37" s="0" t="n">
        <f aca="false">IF($A37&lt;&gt;"",VLOOKUP($F37,d110cc_csv_computations!$A$2:$O$1001,12),"")</f>
        <v>2</v>
      </c>
      <c r="H37" s="0" t="n">
        <f aca="false">IF($A37&lt;&gt;"",VLOOKUP($F37,d110cc_csv_computations!$A$2:$O$1001,13),"")</f>
        <v>16</v>
      </c>
      <c r="I37" s="0" t="n">
        <f aca="false">IF($A37&lt;&gt;"",VLOOKUP($F37,d110cc_csv_computations!$A$2:$O$1001,7),"")</f>
        <v>4</v>
      </c>
      <c r="J37" s="0" t="str">
        <f aca="false">IF($A37&lt;&gt;"",VLOOKUP($I37,ColumnNames!$A$2:$B$5,2),"")</f>
        <v>D</v>
      </c>
      <c r="K37" s="0" t="n">
        <f aca="false">IF($A37&lt;&gt;"",VLOOKUP($F37,d110cc_csv_computations!$A$2:$O$1001,6),"")</f>
        <v>1</v>
      </c>
      <c r="L37" s="0" t="n">
        <f aca="false">IF($A37&lt;&gt;"",VLOOKUP($F37,d110cc_csv_computations!$A$2:$O$1001,3),"")</f>
        <v>6</v>
      </c>
      <c r="M37" s="0" t="n">
        <f aca="false">IF($A37&lt;&gt;"",VLOOKUP($F37,d110cc_csv_computations!$A$2:$O$1001,8),"")</f>
        <v>4</v>
      </c>
      <c r="N37" s="0" t="n">
        <f aca="false">IF($A37&lt;&gt;"",VLOOKUP($F37,d110cc_csv_computations!$A$2:$O$1001,4),"")</f>
        <v>4</v>
      </c>
      <c r="O37" s="32" t="str">
        <f aca="false">IF($A37&lt;&gt;"",INDEX('Tray sheet'!$H$2:$H$10000, $G37),"")</f>
        <v>Project#2013-0014_Experiment#0001_Brachypodium.distachyon_Tray#00002</v>
      </c>
      <c r="P37" s="32" t="str">
        <f aca="false">IF($A37&lt;&gt;"",INDEX('Tray sheet'!$J$2:$J$10000,$G37),"")</f>
        <v>Tray note</v>
      </c>
      <c r="Q37" s="0" t="n">
        <f aca="false">IF($A37&lt;&gt;"",VLOOKUP($F37,d110cc_csv_computations!$A$2:$O$1001,9),"")</f>
        <v>2</v>
      </c>
      <c r="R37" s="32" t="str">
        <f aca="false">IF($A37&lt;&gt;"",INDEX('Tray sheet'!$I$2:$I$10000,$G37),"")</f>
        <v>standard</v>
      </c>
      <c r="S37" s="32" t="str">
        <f aca="false">$J37&amp;$K37</f>
        <v>D1</v>
      </c>
      <c r="T37" s="0" t="str">
        <f aca="false">IF($A37&lt;&gt;"","Project#"&amp;$A37&amp;"-"&amp;TEXT($B37,"0000")&amp;"_Experiment#"&amp;TEXT($C37,"0000")&amp;"_"&amp;$D37&amp;"."&amp;$E37&amp;"_Tray#"&amp;TEXT($G37,"0000")&amp;"_"&amp;"Pot#"&amp;TEXT($F37,"00000"),"")</f>
        <v>Project#2013-0014_Experiment#0001_Brachypodium.distachyon_Tray#0002_Pot#00036</v>
      </c>
      <c r="U37" s="0" t="n">
        <f aca="false">IF($A37&lt;&gt;"",VLOOKUP($F37,d110cc_csv_computations!$A$2:$O$1001,2),"")</f>
        <v>80</v>
      </c>
      <c r="V37" s="0" t="n">
        <f aca="false">IF($A37&lt;&gt;"",VLOOKUP($U37,LineNames!$A$2:$B$111,2),"")</f>
        <v>166</v>
      </c>
      <c r="W37" s="11"/>
      <c r="X37" s="0" t="str">
        <f aca="false">IF($A37&lt;&gt;"",VLOOKUP($U37,LineNames!$A$2:$C$111,3),"")</f>
        <v>No</v>
      </c>
      <c r="Y37" s="0" t="n">
        <f aca="false">IF($A37&lt;&gt;"",VLOOKUP($F37,d110cc_csv_computations!$A$2:$O$1001,5),"")</f>
        <v>1</v>
      </c>
      <c r="Z37" s="0" t="n">
        <f aca="false">IF($A37&lt;&gt;"",VLOOKUP($F37,d110cc_csv_computations!$A$2:$O$1001,15),"")</f>
        <v>36</v>
      </c>
    </row>
    <row collapsed="false" customFormat="false" customHeight="true" hidden="false" ht="15" outlineLevel="0" r="38">
      <c r="A38" s="0" t="n">
        <f aca="false">IF((ROW()-1)&lt;='Project Description'!$B$14,'Project Description'!$B$1, "")</f>
        <v>2013</v>
      </c>
      <c r="B38" s="0" t="n">
        <f aca="false">IF($A38&lt;&gt;"",'Project Description'!$B$2, "")</f>
        <v>14</v>
      </c>
      <c r="C38" s="0" t="n">
        <f aca="false">IF($A38&lt;&gt;"",'Project Description'!$B$3, "")</f>
        <v>1</v>
      </c>
      <c r="D38" s="0" t="str">
        <f aca="false">IF($A38&lt;&gt;"",VLOOKUP($G38,'Tray sheet'!$E$2:$G$121,2), "")</f>
        <v>Brachypodium</v>
      </c>
      <c r="E38" s="0" t="str">
        <f aca="false">IF($A38&lt;&gt;"",VLOOKUP($G38,'Tray sheet'!$E$2:$G$121,3), "")</f>
        <v>distachyon</v>
      </c>
      <c r="F38" s="0" t="n">
        <f aca="false">IF($A38&lt;&gt;"",ROW()-1,"")</f>
        <v>37</v>
      </c>
      <c r="G38" s="0" t="n">
        <f aca="false">IF($A38&lt;&gt;"",VLOOKUP($F38,d110cc_csv_computations!$A$2:$O$1001,12),"")</f>
        <v>2</v>
      </c>
      <c r="H38" s="0" t="n">
        <f aca="false">IF($A38&lt;&gt;"",VLOOKUP($F38,d110cc_csv_computations!$A$2:$O$1001,13),"")</f>
        <v>17</v>
      </c>
      <c r="I38" s="0" t="n">
        <f aca="false">IF($A38&lt;&gt;"",VLOOKUP($F38,d110cc_csv_computations!$A$2:$O$1001,7),"")</f>
        <v>4</v>
      </c>
      <c r="J38" s="0" t="str">
        <f aca="false">IF($A38&lt;&gt;"",VLOOKUP($I38,ColumnNames!$A$2:$B$5,2),"")</f>
        <v>D</v>
      </c>
      <c r="K38" s="0" t="n">
        <f aca="false">IF($A38&lt;&gt;"",VLOOKUP($F38,d110cc_csv_computations!$A$2:$O$1001,6),"")</f>
        <v>2</v>
      </c>
      <c r="L38" s="0" t="n">
        <f aca="false">IF($A38&lt;&gt;"",VLOOKUP($F38,d110cc_csv_computations!$A$2:$O$1001,3),"")</f>
        <v>7</v>
      </c>
      <c r="M38" s="0" t="n">
        <f aca="false">IF($A38&lt;&gt;"",VLOOKUP($F38,d110cc_csv_computations!$A$2:$O$1001,8),"")</f>
        <v>4</v>
      </c>
      <c r="N38" s="0" t="n">
        <f aca="false">IF($A38&lt;&gt;"",VLOOKUP($F38,d110cc_csv_computations!$A$2:$O$1001,4),"")</f>
        <v>4</v>
      </c>
      <c r="O38" s="32" t="str">
        <f aca="false">IF($A38&lt;&gt;"",INDEX('Tray sheet'!$H$2:$H$10000, $G38),"")</f>
        <v>Project#2013-0014_Experiment#0001_Brachypodium.distachyon_Tray#00002</v>
      </c>
      <c r="P38" s="32" t="str">
        <f aca="false">IF($A38&lt;&gt;"",INDEX('Tray sheet'!$J$2:$J$10000,$G38),"")</f>
        <v>Tray note</v>
      </c>
      <c r="Q38" s="0" t="n">
        <f aca="false">IF($A38&lt;&gt;"",VLOOKUP($F38,d110cc_csv_computations!$A$2:$O$1001,9),"")</f>
        <v>2</v>
      </c>
      <c r="R38" s="32" t="str">
        <f aca="false">IF($A38&lt;&gt;"",INDEX('Tray sheet'!$I$2:$I$10000,$G38),"")</f>
        <v>standard</v>
      </c>
      <c r="S38" s="32" t="str">
        <f aca="false">$J38&amp;$K38</f>
        <v>D2</v>
      </c>
      <c r="T38" s="0" t="str">
        <f aca="false">IF($A38&lt;&gt;"","Project#"&amp;$A38&amp;"-"&amp;TEXT($B38,"0000")&amp;"_Experiment#"&amp;TEXT($C38,"0000")&amp;"_"&amp;$D38&amp;"."&amp;$E38&amp;"_Tray#"&amp;TEXT($G38,"0000")&amp;"_"&amp;"Pot#"&amp;TEXT($F38,"00000"),"")</f>
        <v>Project#2013-0014_Experiment#0001_Brachypodium.distachyon_Tray#0002_Pot#00037</v>
      </c>
      <c r="U38" s="0" t="n">
        <f aca="false">IF($A38&lt;&gt;"",VLOOKUP($F38,d110cc_csv_computations!$A$2:$O$1001,2),"")</f>
        <v>41</v>
      </c>
      <c r="V38" s="0" t="n">
        <f aca="false">IF($A38&lt;&gt;"",VLOOKUP($U38,LineNames!$A$2:$B$111,2),"")</f>
        <v>120</v>
      </c>
      <c r="W38" s="11"/>
      <c r="X38" s="0" t="str">
        <f aca="false">IF($A38&lt;&gt;"",VLOOKUP($U38,LineNames!$A$2:$C$111,3),"")</f>
        <v>No</v>
      </c>
      <c r="Y38" s="0" t="n">
        <f aca="false">IF($A38&lt;&gt;"",VLOOKUP($F38,d110cc_csv_computations!$A$2:$O$1001,5),"")</f>
        <v>1</v>
      </c>
      <c r="Z38" s="0" t="n">
        <f aca="false">IF($A38&lt;&gt;"",VLOOKUP($F38,d110cc_csv_computations!$A$2:$O$1001,15),"")</f>
        <v>37</v>
      </c>
    </row>
    <row collapsed="false" customFormat="false" customHeight="true" hidden="false" ht="15" outlineLevel="0" r="39">
      <c r="A39" s="0" t="n">
        <f aca="false">IF((ROW()-1)&lt;='Project Description'!$B$14,'Project Description'!$B$1, "")</f>
        <v>2013</v>
      </c>
      <c r="B39" s="0" t="n">
        <f aca="false">IF($A39&lt;&gt;"",'Project Description'!$B$2, "")</f>
        <v>14</v>
      </c>
      <c r="C39" s="0" t="n">
        <f aca="false">IF($A39&lt;&gt;"",'Project Description'!$B$3, "")</f>
        <v>1</v>
      </c>
      <c r="D39" s="0" t="str">
        <f aca="false">IF($A39&lt;&gt;"",VLOOKUP($G39,'Tray sheet'!$E$2:$G$121,2), "")</f>
        <v>Brachypodium</v>
      </c>
      <c r="E39" s="0" t="str">
        <f aca="false">IF($A39&lt;&gt;"",VLOOKUP($G39,'Tray sheet'!$E$2:$G$121,3), "")</f>
        <v>distachyon</v>
      </c>
      <c r="F39" s="0" t="n">
        <f aca="false">IF($A39&lt;&gt;"",ROW()-1,"")</f>
        <v>38</v>
      </c>
      <c r="G39" s="0" t="n">
        <f aca="false">IF($A39&lt;&gt;"",VLOOKUP($F39,d110cc_csv_computations!$A$2:$O$1001,12),"")</f>
        <v>2</v>
      </c>
      <c r="H39" s="0" t="n">
        <f aca="false">IF($A39&lt;&gt;"",VLOOKUP($F39,d110cc_csv_computations!$A$2:$O$1001,13),"")</f>
        <v>18</v>
      </c>
      <c r="I39" s="0" t="n">
        <f aca="false">IF($A39&lt;&gt;"",VLOOKUP($F39,d110cc_csv_computations!$A$2:$O$1001,7),"")</f>
        <v>4</v>
      </c>
      <c r="J39" s="0" t="str">
        <f aca="false">IF($A39&lt;&gt;"",VLOOKUP($I39,ColumnNames!$A$2:$B$5,2),"")</f>
        <v>D</v>
      </c>
      <c r="K39" s="0" t="n">
        <f aca="false">IF($A39&lt;&gt;"",VLOOKUP($F39,d110cc_csv_computations!$A$2:$O$1001,6),"")</f>
        <v>3</v>
      </c>
      <c r="L39" s="0" t="n">
        <f aca="false">IF($A39&lt;&gt;"",VLOOKUP($F39,d110cc_csv_computations!$A$2:$O$1001,3),"")</f>
        <v>8</v>
      </c>
      <c r="M39" s="0" t="n">
        <f aca="false">IF($A39&lt;&gt;"",VLOOKUP($F39,d110cc_csv_computations!$A$2:$O$1001,8),"")</f>
        <v>4</v>
      </c>
      <c r="N39" s="0" t="n">
        <f aca="false">IF($A39&lt;&gt;"",VLOOKUP($F39,d110cc_csv_computations!$A$2:$O$1001,4),"")</f>
        <v>4</v>
      </c>
      <c r="O39" s="32" t="str">
        <f aca="false">IF($A39&lt;&gt;"",INDEX('Tray sheet'!$H$2:$H$10000, $G39),"")</f>
        <v>Project#2013-0014_Experiment#0001_Brachypodium.distachyon_Tray#00002</v>
      </c>
      <c r="P39" s="32" t="str">
        <f aca="false">IF($A39&lt;&gt;"",INDEX('Tray sheet'!$J$2:$J$10000,$G39),"")</f>
        <v>Tray note</v>
      </c>
      <c r="Q39" s="0" t="n">
        <f aca="false">IF($A39&lt;&gt;"",VLOOKUP($F39,d110cc_csv_computations!$A$2:$O$1001,9),"")</f>
        <v>2</v>
      </c>
      <c r="R39" s="32" t="str">
        <f aca="false">IF($A39&lt;&gt;"",INDEX('Tray sheet'!$I$2:$I$10000,$G39),"")</f>
        <v>standard</v>
      </c>
      <c r="S39" s="32" t="str">
        <f aca="false">$J39&amp;$K39</f>
        <v>D3</v>
      </c>
      <c r="T39" s="0" t="str">
        <f aca="false">IF($A39&lt;&gt;"","Project#"&amp;$A39&amp;"-"&amp;TEXT($B39,"0000")&amp;"_Experiment#"&amp;TEXT($C39,"0000")&amp;"_"&amp;$D39&amp;"."&amp;$E39&amp;"_Tray#"&amp;TEXT($G39,"0000")&amp;"_"&amp;"Pot#"&amp;TEXT($F39,"00000"),"")</f>
        <v>Project#2013-0014_Experiment#0001_Brachypodium.distachyon_Tray#0002_Pot#00038</v>
      </c>
      <c r="U39" s="0" t="n">
        <f aca="false">IF($A39&lt;&gt;"",VLOOKUP($F39,d110cc_csv_computations!$A$2:$O$1001,2),"")</f>
        <v>38</v>
      </c>
      <c r="V39" s="0" t="n">
        <f aca="false">IF($A39&lt;&gt;"",VLOOKUP($U39,LineNames!$A$2:$B$111,2),"")</f>
        <v>117</v>
      </c>
      <c r="W39" s="11"/>
      <c r="X39" s="0" t="str">
        <f aca="false">IF($A39&lt;&gt;"",VLOOKUP($U39,LineNames!$A$2:$C$111,3),"")</f>
        <v>No</v>
      </c>
      <c r="Y39" s="0" t="n">
        <f aca="false">IF($A39&lt;&gt;"",VLOOKUP($F39,d110cc_csv_computations!$A$2:$O$1001,5),"")</f>
        <v>1</v>
      </c>
      <c r="Z39" s="0" t="n">
        <f aca="false">IF($A39&lt;&gt;"",VLOOKUP($F39,d110cc_csv_computations!$A$2:$O$1001,15),"")</f>
        <v>38</v>
      </c>
    </row>
    <row collapsed="false" customFormat="false" customHeight="true" hidden="false" ht="15" outlineLevel="0" r="40">
      <c r="A40" s="0" t="n">
        <f aca="false">IF((ROW()-1)&lt;='Project Description'!$B$14,'Project Description'!$B$1, "")</f>
        <v>2013</v>
      </c>
      <c r="B40" s="0" t="n">
        <f aca="false">IF($A40&lt;&gt;"",'Project Description'!$B$2, "")</f>
        <v>14</v>
      </c>
      <c r="C40" s="0" t="n">
        <f aca="false">IF($A40&lt;&gt;"",'Project Description'!$B$3, "")</f>
        <v>1</v>
      </c>
      <c r="D40" s="0" t="str">
        <f aca="false">IF($A40&lt;&gt;"",VLOOKUP($G40,'Tray sheet'!$E$2:$G$121,2), "")</f>
        <v>Brachypodium</v>
      </c>
      <c r="E40" s="0" t="str">
        <f aca="false">IF($A40&lt;&gt;"",VLOOKUP($G40,'Tray sheet'!$E$2:$G$121,3), "")</f>
        <v>distachyon</v>
      </c>
      <c r="F40" s="0" t="n">
        <f aca="false">IF($A40&lt;&gt;"",ROW()-1,"")</f>
        <v>39</v>
      </c>
      <c r="G40" s="0" t="n">
        <f aca="false">IF($A40&lt;&gt;"",VLOOKUP($F40,d110cc_csv_computations!$A$2:$O$1001,12),"")</f>
        <v>2</v>
      </c>
      <c r="H40" s="0" t="n">
        <f aca="false">IF($A40&lt;&gt;"",VLOOKUP($F40,d110cc_csv_computations!$A$2:$O$1001,13),"")</f>
        <v>19</v>
      </c>
      <c r="I40" s="0" t="n">
        <f aca="false">IF($A40&lt;&gt;"",VLOOKUP($F40,d110cc_csv_computations!$A$2:$O$1001,7),"")</f>
        <v>4</v>
      </c>
      <c r="J40" s="0" t="str">
        <f aca="false">IF($A40&lt;&gt;"",VLOOKUP($I40,ColumnNames!$A$2:$B$5,2),"")</f>
        <v>D</v>
      </c>
      <c r="K40" s="0" t="n">
        <f aca="false">IF($A40&lt;&gt;"",VLOOKUP($F40,d110cc_csv_computations!$A$2:$O$1001,6),"")</f>
        <v>4</v>
      </c>
      <c r="L40" s="0" t="n">
        <f aca="false">IF($A40&lt;&gt;"",VLOOKUP($F40,d110cc_csv_computations!$A$2:$O$1001,3),"")</f>
        <v>9</v>
      </c>
      <c r="M40" s="0" t="n">
        <f aca="false">IF($A40&lt;&gt;"",VLOOKUP($F40,d110cc_csv_computations!$A$2:$O$1001,8),"")</f>
        <v>4</v>
      </c>
      <c r="N40" s="0" t="n">
        <f aca="false">IF($A40&lt;&gt;"",VLOOKUP($F40,d110cc_csv_computations!$A$2:$O$1001,4),"")</f>
        <v>4</v>
      </c>
      <c r="O40" s="32" t="str">
        <f aca="false">IF($A40&lt;&gt;"",INDEX('Tray sheet'!$H$2:$H$10000, $G40),"")</f>
        <v>Project#2013-0014_Experiment#0001_Brachypodium.distachyon_Tray#00002</v>
      </c>
      <c r="P40" s="32" t="str">
        <f aca="false">IF($A40&lt;&gt;"",INDEX('Tray sheet'!$J$2:$J$10000,$G40),"")</f>
        <v>Tray note</v>
      </c>
      <c r="Q40" s="0" t="n">
        <f aca="false">IF($A40&lt;&gt;"",VLOOKUP($F40,d110cc_csv_computations!$A$2:$O$1001,9),"")</f>
        <v>2</v>
      </c>
      <c r="R40" s="32" t="str">
        <f aca="false">IF($A40&lt;&gt;"",INDEX('Tray sheet'!$I$2:$I$10000,$G40),"")</f>
        <v>standard</v>
      </c>
      <c r="S40" s="32" t="str">
        <f aca="false">$J40&amp;$K40</f>
        <v>D4</v>
      </c>
      <c r="T40" s="0" t="str">
        <f aca="false">IF($A40&lt;&gt;"","Project#"&amp;$A40&amp;"-"&amp;TEXT($B40,"0000")&amp;"_Experiment#"&amp;TEXT($C40,"0000")&amp;"_"&amp;$D40&amp;"."&amp;$E40&amp;"_Tray#"&amp;TEXT($G40,"0000")&amp;"_"&amp;"Pot#"&amp;TEXT($F40,"00000"),"")</f>
        <v>Project#2013-0014_Experiment#0001_Brachypodium.distachyon_Tray#0002_Pot#00039</v>
      </c>
      <c r="U40" s="0" t="n">
        <f aca="false">IF($A40&lt;&gt;"",VLOOKUP($F40,d110cc_csv_computations!$A$2:$O$1001,2),"")</f>
        <v>15</v>
      </c>
      <c r="V40" s="0" t="n">
        <f aca="false">IF($A40&lt;&gt;"",VLOOKUP($U40,LineNames!$A$2:$B$111,2),"")</f>
        <v>91</v>
      </c>
      <c r="W40" s="11"/>
      <c r="X40" s="0" t="str">
        <f aca="false">IF($A40&lt;&gt;"",VLOOKUP($U40,LineNames!$A$2:$C$111,3),"")</f>
        <v>No</v>
      </c>
      <c r="Y40" s="0" t="n">
        <f aca="false">IF($A40&lt;&gt;"",VLOOKUP($F40,d110cc_csv_computations!$A$2:$O$1001,5),"")</f>
        <v>1</v>
      </c>
      <c r="Z40" s="0" t="n">
        <f aca="false">IF($A40&lt;&gt;"",VLOOKUP($F40,d110cc_csv_computations!$A$2:$O$1001,15),"")</f>
        <v>39</v>
      </c>
    </row>
    <row collapsed="false" customFormat="false" customHeight="true" hidden="false" ht="15" outlineLevel="0" r="41">
      <c r="A41" s="0" t="n">
        <f aca="false">IF((ROW()-1)&lt;='Project Description'!$B$14,'Project Description'!$B$1, "")</f>
        <v>2013</v>
      </c>
      <c r="B41" s="0" t="n">
        <f aca="false">IF($A41&lt;&gt;"",'Project Description'!$B$2, "")</f>
        <v>14</v>
      </c>
      <c r="C41" s="0" t="n">
        <f aca="false">IF($A41&lt;&gt;"",'Project Description'!$B$3, "")</f>
        <v>1</v>
      </c>
      <c r="D41" s="0" t="str">
        <f aca="false">IF($A41&lt;&gt;"",VLOOKUP($G41,'Tray sheet'!$E$2:$G$121,2), "")</f>
        <v>Brachypodium</v>
      </c>
      <c r="E41" s="0" t="str">
        <f aca="false">IF($A41&lt;&gt;"",VLOOKUP($G41,'Tray sheet'!$E$2:$G$121,3), "")</f>
        <v>distachyon</v>
      </c>
      <c r="F41" s="0" t="n">
        <f aca="false">IF($A41&lt;&gt;"",ROW()-1,"")</f>
        <v>40</v>
      </c>
      <c r="G41" s="0" t="n">
        <f aca="false">IF($A41&lt;&gt;"",VLOOKUP($F41,d110cc_csv_computations!$A$2:$O$1001,12),"")</f>
        <v>2</v>
      </c>
      <c r="H41" s="0" t="n">
        <f aca="false">IF($A41&lt;&gt;"",VLOOKUP($F41,d110cc_csv_computations!$A$2:$O$1001,13),"")</f>
        <v>20</v>
      </c>
      <c r="I41" s="0" t="n">
        <f aca="false">IF($A41&lt;&gt;"",VLOOKUP($F41,d110cc_csv_computations!$A$2:$O$1001,7),"")</f>
        <v>4</v>
      </c>
      <c r="J41" s="0" t="str">
        <f aca="false">IF($A41&lt;&gt;"",VLOOKUP($I41,ColumnNames!$A$2:$B$5,2),"")</f>
        <v>D</v>
      </c>
      <c r="K41" s="0" t="n">
        <f aca="false">IF($A41&lt;&gt;"",VLOOKUP($F41,d110cc_csv_computations!$A$2:$O$1001,6),"")</f>
        <v>5</v>
      </c>
      <c r="L41" s="0" t="n">
        <f aca="false">IF($A41&lt;&gt;"",VLOOKUP($F41,d110cc_csv_computations!$A$2:$O$1001,3),"")</f>
        <v>10</v>
      </c>
      <c r="M41" s="0" t="n">
        <f aca="false">IF($A41&lt;&gt;"",VLOOKUP($F41,d110cc_csv_computations!$A$2:$O$1001,8),"")</f>
        <v>4</v>
      </c>
      <c r="N41" s="0" t="n">
        <f aca="false">IF($A41&lt;&gt;"",VLOOKUP($F41,d110cc_csv_computations!$A$2:$O$1001,4),"")</f>
        <v>4</v>
      </c>
      <c r="O41" s="32" t="str">
        <f aca="false">IF($A41&lt;&gt;"",INDEX('Tray sheet'!$H$2:$H$10000, $G41),"")</f>
        <v>Project#2013-0014_Experiment#0001_Brachypodium.distachyon_Tray#00002</v>
      </c>
      <c r="P41" s="32" t="str">
        <f aca="false">IF($A41&lt;&gt;"",INDEX('Tray sheet'!$J$2:$J$10000,$G41),"")</f>
        <v>Tray note</v>
      </c>
      <c r="Q41" s="0" t="n">
        <f aca="false">IF($A41&lt;&gt;"",VLOOKUP($F41,d110cc_csv_computations!$A$2:$O$1001,9),"")</f>
        <v>2</v>
      </c>
      <c r="R41" s="32" t="str">
        <f aca="false">IF($A41&lt;&gt;"",INDEX('Tray sheet'!$I$2:$I$10000,$G41),"")</f>
        <v>standard</v>
      </c>
      <c r="S41" s="32" t="str">
        <f aca="false">$J41&amp;$K41</f>
        <v>D5</v>
      </c>
      <c r="T41" s="0" t="str">
        <f aca="false">IF($A41&lt;&gt;"","Project#"&amp;$A41&amp;"-"&amp;TEXT($B41,"0000")&amp;"_Experiment#"&amp;TEXT($C41,"0000")&amp;"_"&amp;$D41&amp;"."&amp;$E41&amp;"_Tray#"&amp;TEXT($G41,"0000")&amp;"_"&amp;"Pot#"&amp;TEXT($F41,"00000"),"")</f>
        <v>Project#2013-0014_Experiment#0001_Brachypodium.distachyon_Tray#0002_Pot#00040</v>
      </c>
      <c r="U41" s="0" t="n">
        <f aca="false">IF($A41&lt;&gt;"",VLOOKUP($F41,d110cc_csv_computations!$A$2:$O$1001,2),"")</f>
        <v>104</v>
      </c>
      <c r="V41" s="0" t="n">
        <f aca="false">IF($A41&lt;&gt;"",VLOOKUP($U41,LineNames!$A$2:$B$111,2),"")</f>
        <v>59</v>
      </c>
      <c r="W41" s="11"/>
      <c r="X41" s="0" t="str">
        <f aca="false">IF($A41&lt;&gt;"",VLOOKUP($U41,LineNames!$A$2:$C$111,3),"")</f>
        <v>No</v>
      </c>
      <c r="Y41" s="0" t="n">
        <f aca="false">IF($A41&lt;&gt;"",VLOOKUP($F41,d110cc_csv_computations!$A$2:$O$1001,5),"")</f>
        <v>1</v>
      </c>
      <c r="Z41" s="0" t="n">
        <f aca="false">IF($A41&lt;&gt;"",VLOOKUP($F41,d110cc_csv_computations!$A$2:$O$1001,15),"")</f>
        <v>40</v>
      </c>
    </row>
    <row collapsed="false" customFormat="false" customHeight="true" hidden="false" ht="15" outlineLevel="0" r="42">
      <c r="A42" s="0" t="n">
        <f aca="false">IF((ROW()-1)&lt;='Project Description'!$B$14,'Project Description'!$B$1, "")</f>
        <v>2013</v>
      </c>
      <c r="B42" s="0" t="n">
        <f aca="false">IF($A42&lt;&gt;"",'Project Description'!$B$2, "")</f>
        <v>14</v>
      </c>
      <c r="C42" s="0" t="n">
        <f aca="false">IF($A42&lt;&gt;"",'Project Description'!$B$3, "")</f>
        <v>1</v>
      </c>
      <c r="D42" s="0" t="str">
        <f aca="false">IF($A42&lt;&gt;"",VLOOKUP($G42,'Tray sheet'!$E$2:$G$121,2), "")</f>
        <v>Brachypodium</v>
      </c>
      <c r="E42" s="0" t="str">
        <f aca="false">IF($A42&lt;&gt;"",VLOOKUP($G42,'Tray sheet'!$E$2:$G$121,3), "")</f>
        <v>distachyon</v>
      </c>
      <c r="F42" s="0" t="n">
        <f aca="false">IF($A42&lt;&gt;"",ROW()-1,"")</f>
        <v>41</v>
      </c>
      <c r="G42" s="0" t="n">
        <f aca="false">IF($A42&lt;&gt;"",VLOOKUP($F42,d110cc_csv_computations!$A$2:$O$1001,12),"")</f>
        <v>3</v>
      </c>
      <c r="H42" s="0" t="n">
        <f aca="false">IF($A42&lt;&gt;"",VLOOKUP($F42,d110cc_csv_computations!$A$2:$O$1001,13),"")</f>
        <v>1</v>
      </c>
      <c r="I42" s="0" t="n">
        <f aca="false">IF($A42&lt;&gt;"",VLOOKUP($F42,d110cc_csv_computations!$A$2:$O$1001,7),"")</f>
        <v>1</v>
      </c>
      <c r="J42" s="0" t="str">
        <f aca="false">IF($A42&lt;&gt;"",VLOOKUP($I42,ColumnNames!$A$2:$B$5,2),"")</f>
        <v>A</v>
      </c>
      <c r="K42" s="0" t="n">
        <f aca="false">IF($A42&lt;&gt;"",VLOOKUP($F42,d110cc_csv_computations!$A$2:$O$1001,6),"")</f>
        <v>1</v>
      </c>
      <c r="L42" s="0" t="n">
        <f aca="false">IF($A42&lt;&gt;"",VLOOKUP($F42,d110cc_csv_computations!$A$2:$O$1001,3),"")</f>
        <v>1</v>
      </c>
      <c r="M42" s="0" t="n">
        <f aca="false">IF($A42&lt;&gt;"",VLOOKUP($F42,d110cc_csv_computations!$A$2:$O$1001,8),"")</f>
        <v>5</v>
      </c>
      <c r="N42" s="0" t="n">
        <f aca="false">IF($A42&lt;&gt;"",VLOOKUP($F42,d110cc_csv_computations!$A$2:$O$1001,4),"")</f>
        <v>5</v>
      </c>
      <c r="O42" s="32" t="str">
        <f aca="false">IF($A42&lt;&gt;"",INDEX('Tray sheet'!$H$2:$H$10000, $G42),"")</f>
        <v>Project#2013-0014_Experiment#0001_Brachypodium.distachyon_Tray#00003</v>
      </c>
      <c r="P42" s="32" t="str">
        <f aca="false">IF($A42&lt;&gt;"",INDEX('Tray sheet'!$J$2:$J$10000,$G42),"")</f>
        <v>Tray note</v>
      </c>
      <c r="Q42" s="0" t="n">
        <f aca="false">IF($A42&lt;&gt;"",VLOOKUP($F42,d110cc_csv_computations!$A$2:$O$1001,9),"")</f>
        <v>1</v>
      </c>
      <c r="R42" s="32" t="str">
        <f aca="false">IF($A42&lt;&gt;"",INDEX('Tray sheet'!$I$2:$I$10000,$G42),"")</f>
        <v>standard</v>
      </c>
      <c r="S42" s="32" t="str">
        <f aca="false">$J42&amp;$K42</f>
        <v>A1</v>
      </c>
      <c r="T42" s="0" t="str">
        <f aca="false">IF($A42&lt;&gt;"","Project#"&amp;$A42&amp;"-"&amp;TEXT($B42,"0000")&amp;"_Experiment#"&amp;TEXT($C42,"0000")&amp;"_"&amp;$D42&amp;"."&amp;$E42&amp;"_Tray#"&amp;TEXT($G42,"0000")&amp;"_"&amp;"Pot#"&amp;TEXT($F42,"00000"),"")</f>
        <v>Project#2013-0014_Experiment#0001_Brachypodium.distachyon_Tray#0003_Pot#00041</v>
      </c>
      <c r="U42" s="0" t="n">
        <f aca="false">IF($A42&lt;&gt;"",VLOOKUP($F42,d110cc_csv_computations!$A$2:$O$1001,2),"")</f>
        <v>4</v>
      </c>
      <c r="V42" s="0" t="n">
        <f aca="false">IF($A42&lt;&gt;"",VLOOKUP($U42,LineNames!$A$2:$B$111,2),"")</f>
        <v>79</v>
      </c>
      <c r="W42" s="11"/>
      <c r="X42" s="0" t="str">
        <f aca="false">IF($A42&lt;&gt;"",VLOOKUP($U42,LineNames!$A$2:$C$111,3),"")</f>
        <v>No</v>
      </c>
      <c r="Y42" s="0" t="n">
        <f aca="false">IF($A42&lt;&gt;"",VLOOKUP($F42,d110cc_csv_computations!$A$2:$O$1001,5),"")</f>
        <v>1</v>
      </c>
      <c r="Z42" s="0" t="n">
        <f aca="false">IF($A42&lt;&gt;"",VLOOKUP($F42,d110cc_csv_computations!$A$2:$O$1001,15),"")</f>
        <v>41</v>
      </c>
    </row>
    <row collapsed="false" customFormat="false" customHeight="true" hidden="false" ht="15" outlineLevel="0" r="43">
      <c r="A43" s="0" t="n">
        <f aca="false">IF((ROW()-1)&lt;='Project Description'!$B$14,'Project Description'!$B$1, "")</f>
        <v>2013</v>
      </c>
      <c r="B43" s="0" t="n">
        <f aca="false">IF($A43&lt;&gt;"",'Project Description'!$B$2, "")</f>
        <v>14</v>
      </c>
      <c r="C43" s="0" t="n">
        <f aca="false">IF($A43&lt;&gt;"",'Project Description'!$B$3, "")</f>
        <v>1</v>
      </c>
      <c r="D43" s="0" t="str">
        <f aca="false">IF($A43&lt;&gt;"",VLOOKUP($G43,'Tray sheet'!$E$2:$G$121,2), "")</f>
        <v>Brachypodium</v>
      </c>
      <c r="E43" s="0" t="str">
        <f aca="false">IF($A43&lt;&gt;"",VLOOKUP($G43,'Tray sheet'!$E$2:$G$121,3), "")</f>
        <v>distachyon</v>
      </c>
      <c r="F43" s="0" t="n">
        <f aca="false">IF($A43&lt;&gt;"",ROW()-1,"")</f>
        <v>42</v>
      </c>
      <c r="G43" s="0" t="n">
        <f aca="false">IF($A43&lt;&gt;"",VLOOKUP($F43,d110cc_csv_computations!$A$2:$O$1001,12),"")</f>
        <v>3</v>
      </c>
      <c r="H43" s="0" t="n">
        <f aca="false">IF($A43&lt;&gt;"",VLOOKUP($F43,d110cc_csv_computations!$A$2:$O$1001,13),"")</f>
        <v>2</v>
      </c>
      <c r="I43" s="0" t="n">
        <f aca="false">IF($A43&lt;&gt;"",VLOOKUP($F43,d110cc_csv_computations!$A$2:$O$1001,7),"")</f>
        <v>1</v>
      </c>
      <c r="J43" s="0" t="str">
        <f aca="false">IF($A43&lt;&gt;"",VLOOKUP($I43,ColumnNames!$A$2:$B$5,2),"")</f>
        <v>A</v>
      </c>
      <c r="K43" s="0" t="n">
        <f aca="false">IF($A43&lt;&gt;"",VLOOKUP($F43,d110cc_csv_computations!$A$2:$O$1001,6),"")</f>
        <v>2</v>
      </c>
      <c r="L43" s="0" t="n">
        <f aca="false">IF($A43&lt;&gt;"",VLOOKUP($F43,d110cc_csv_computations!$A$2:$O$1001,3),"")</f>
        <v>2</v>
      </c>
      <c r="M43" s="0" t="n">
        <f aca="false">IF($A43&lt;&gt;"",VLOOKUP($F43,d110cc_csv_computations!$A$2:$O$1001,8),"")</f>
        <v>5</v>
      </c>
      <c r="N43" s="0" t="n">
        <f aca="false">IF($A43&lt;&gt;"",VLOOKUP($F43,d110cc_csv_computations!$A$2:$O$1001,4),"")</f>
        <v>5</v>
      </c>
      <c r="O43" s="32" t="str">
        <f aca="false">IF($A43&lt;&gt;"",INDEX('Tray sheet'!$H$2:$H$10000, $G43),"")</f>
        <v>Project#2013-0014_Experiment#0001_Brachypodium.distachyon_Tray#00003</v>
      </c>
      <c r="P43" s="32" t="str">
        <f aca="false">IF($A43&lt;&gt;"",INDEX('Tray sheet'!$J$2:$J$10000,$G43),"")</f>
        <v>Tray note</v>
      </c>
      <c r="Q43" s="0" t="n">
        <f aca="false">IF($A43&lt;&gt;"",VLOOKUP($F43,d110cc_csv_computations!$A$2:$O$1001,9),"")</f>
        <v>1</v>
      </c>
      <c r="R43" s="32" t="str">
        <f aca="false">IF($A43&lt;&gt;"",INDEX('Tray sheet'!$I$2:$I$10000,$G43),"")</f>
        <v>standard</v>
      </c>
      <c r="S43" s="32" t="str">
        <f aca="false">$J43&amp;$K43</f>
        <v>A2</v>
      </c>
      <c r="T43" s="0" t="str">
        <f aca="false">IF($A43&lt;&gt;"","Project#"&amp;$A43&amp;"-"&amp;TEXT($B43,"0000")&amp;"_Experiment#"&amp;TEXT($C43,"0000")&amp;"_"&amp;$D43&amp;"."&amp;$E43&amp;"_Tray#"&amp;TEXT($G43,"0000")&amp;"_"&amp;"Pot#"&amp;TEXT($F43,"00000"),"")</f>
        <v>Project#2013-0014_Experiment#0001_Brachypodium.distachyon_Tray#0003_Pot#00042</v>
      </c>
      <c r="U43" s="0" t="n">
        <f aca="false">IF($A43&lt;&gt;"",VLOOKUP($F43,d110cc_csv_computations!$A$2:$O$1001,2),"")</f>
        <v>64</v>
      </c>
      <c r="V43" s="0" t="n">
        <f aca="false">IF($A43&lt;&gt;"",VLOOKUP($U43,LineNames!$A$2:$B$111,2),"")</f>
        <v>149</v>
      </c>
      <c r="W43" s="11"/>
      <c r="X43" s="0" t="str">
        <f aca="false">IF($A43&lt;&gt;"",VLOOKUP($U43,LineNames!$A$2:$C$111,3),"")</f>
        <v>No</v>
      </c>
      <c r="Y43" s="0" t="n">
        <f aca="false">IF($A43&lt;&gt;"",VLOOKUP($F43,d110cc_csv_computations!$A$2:$O$1001,5),"")</f>
        <v>1</v>
      </c>
      <c r="Z43" s="0" t="n">
        <f aca="false">IF($A43&lt;&gt;"",VLOOKUP($F43,d110cc_csv_computations!$A$2:$O$1001,15),"")</f>
        <v>42</v>
      </c>
    </row>
    <row collapsed="false" customFormat="false" customHeight="true" hidden="false" ht="15" outlineLevel="0" r="44">
      <c r="A44" s="0" t="n">
        <f aca="false">IF((ROW()-1)&lt;='Project Description'!$B$14,'Project Description'!$B$1, "")</f>
        <v>2013</v>
      </c>
      <c r="B44" s="0" t="n">
        <f aca="false">IF($A44&lt;&gt;"",'Project Description'!$B$2, "")</f>
        <v>14</v>
      </c>
      <c r="C44" s="0" t="n">
        <f aca="false">IF($A44&lt;&gt;"",'Project Description'!$B$3, "")</f>
        <v>1</v>
      </c>
      <c r="D44" s="0" t="str">
        <f aca="false">IF($A44&lt;&gt;"",VLOOKUP($G44,'Tray sheet'!$E$2:$G$121,2), "")</f>
        <v>Brachypodium</v>
      </c>
      <c r="E44" s="0" t="str">
        <f aca="false">IF($A44&lt;&gt;"",VLOOKUP($G44,'Tray sheet'!$E$2:$G$121,3), "")</f>
        <v>distachyon</v>
      </c>
      <c r="F44" s="0" t="n">
        <f aca="false">IF($A44&lt;&gt;"",ROW()-1,"")</f>
        <v>43</v>
      </c>
      <c r="G44" s="0" t="n">
        <f aca="false">IF($A44&lt;&gt;"",VLOOKUP($F44,d110cc_csv_computations!$A$2:$O$1001,12),"")</f>
        <v>3</v>
      </c>
      <c r="H44" s="0" t="n">
        <f aca="false">IF($A44&lt;&gt;"",VLOOKUP($F44,d110cc_csv_computations!$A$2:$O$1001,13),"")</f>
        <v>3</v>
      </c>
      <c r="I44" s="0" t="n">
        <f aca="false">IF($A44&lt;&gt;"",VLOOKUP($F44,d110cc_csv_computations!$A$2:$O$1001,7),"")</f>
        <v>1</v>
      </c>
      <c r="J44" s="0" t="str">
        <f aca="false">IF($A44&lt;&gt;"",VLOOKUP($I44,ColumnNames!$A$2:$B$5,2),"")</f>
        <v>A</v>
      </c>
      <c r="K44" s="0" t="n">
        <f aca="false">IF($A44&lt;&gt;"",VLOOKUP($F44,d110cc_csv_computations!$A$2:$O$1001,6),"")</f>
        <v>3</v>
      </c>
      <c r="L44" s="0" t="n">
        <f aca="false">IF($A44&lt;&gt;"",VLOOKUP($F44,d110cc_csv_computations!$A$2:$O$1001,3),"")</f>
        <v>3</v>
      </c>
      <c r="M44" s="0" t="n">
        <f aca="false">IF($A44&lt;&gt;"",VLOOKUP($F44,d110cc_csv_computations!$A$2:$O$1001,8),"")</f>
        <v>5</v>
      </c>
      <c r="N44" s="0" t="n">
        <f aca="false">IF($A44&lt;&gt;"",VLOOKUP($F44,d110cc_csv_computations!$A$2:$O$1001,4),"")</f>
        <v>5</v>
      </c>
      <c r="O44" s="32" t="str">
        <f aca="false">IF($A44&lt;&gt;"",INDEX('Tray sheet'!$H$2:$H$10000, $G44),"")</f>
        <v>Project#2013-0014_Experiment#0001_Brachypodium.distachyon_Tray#00003</v>
      </c>
      <c r="P44" s="32" t="str">
        <f aca="false">IF($A44&lt;&gt;"",INDEX('Tray sheet'!$J$2:$J$10000,$G44),"")</f>
        <v>Tray note</v>
      </c>
      <c r="Q44" s="0" t="n">
        <f aca="false">IF($A44&lt;&gt;"",VLOOKUP($F44,d110cc_csv_computations!$A$2:$O$1001,9),"")</f>
        <v>1</v>
      </c>
      <c r="R44" s="32" t="str">
        <f aca="false">IF($A44&lt;&gt;"",INDEX('Tray sheet'!$I$2:$I$10000,$G44),"")</f>
        <v>standard</v>
      </c>
      <c r="S44" s="32" t="str">
        <f aca="false">$J44&amp;$K44</f>
        <v>A3</v>
      </c>
      <c r="T44" s="0" t="str">
        <f aca="false">IF($A44&lt;&gt;"","Project#"&amp;$A44&amp;"-"&amp;TEXT($B44,"0000")&amp;"_Experiment#"&amp;TEXT($C44,"0000")&amp;"_"&amp;$D44&amp;"."&amp;$E44&amp;"_Tray#"&amp;TEXT($G44,"0000")&amp;"_"&amp;"Pot#"&amp;TEXT($F44,"00000"),"")</f>
        <v>Project#2013-0014_Experiment#0001_Brachypodium.distachyon_Tray#0003_Pot#00043</v>
      </c>
      <c r="U44" s="0" t="n">
        <f aca="false">IF($A44&lt;&gt;"",VLOOKUP($F44,d110cc_csv_computations!$A$2:$O$1001,2),"")</f>
        <v>26</v>
      </c>
      <c r="V44" s="0" t="n">
        <f aca="false">IF($A44&lt;&gt;"",VLOOKUP($U44,LineNames!$A$2:$B$111,2),"")</f>
        <v>103</v>
      </c>
      <c r="W44" s="11"/>
      <c r="X44" s="0" t="str">
        <f aca="false">IF($A44&lt;&gt;"",VLOOKUP($U44,LineNames!$A$2:$C$111,3),"")</f>
        <v>No</v>
      </c>
      <c r="Y44" s="0" t="n">
        <f aca="false">IF($A44&lt;&gt;"",VLOOKUP($F44,d110cc_csv_computations!$A$2:$O$1001,5),"")</f>
        <v>1</v>
      </c>
      <c r="Z44" s="0" t="n">
        <f aca="false">IF($A44&lt;&gt;"",VLOOKUP($F44,d110cc_csv_computations!$A$2:$O$1001,15),"")</f>
        <v>43</v>
      </c>
    </row>
    <row collapsed="false" customFormat="false" customHeight="true" hidden="false" ht="15" outlineLevel="0" r="45">
      <c r="A45" s="0" t="n">
        <f aca="false">IF((ROW()-1)&lt;='Project Description'!$B$14,'Project Description'!$B$1, "")</f>
        <v>2013</v>
      </c>
      <c r="B45" s="0" t="n">
        <f aca="false">IF($A45&lt;&gt;"",'Project Description'!$B$2, "")</f>
        <v>14</v>
      </c>
      <c r="C45" s="0" t="n">
        <f aca="false">IF($A45&lt;&gt;"",'Project Description'!$B$3, "")</f>
        <v>1</v>
      </c>
      <c r="D45" s="0" t="str">
        <f aca="false">IF($A45&lt;&gt;"",VLOOKUP($G45,'Tray sheet'!$E$2:$G$121,2), "")</f>
        <v>Brachypodium</v>
      </c>
      <c r="E45" s="0" t="str">
        <f aca="false">IF($A45&lt;&gt;"",VLOOKUP($G45,'Tray sheet'!$E$2:$G$121,3), "")</f>
        <v>distachyon</v>
      </c>
      <c r="F45" s="0" t="n">
        <f aca="false">IF($A45&lt;&gt;"",ROW()-1,"")</f>
        <v>44</v>
      </c>
      <c r="G45" s="0" t="n">
        <f aca="false">IF($A45&lt;&gt;"",VLOOKUP($F45,d110cc_csv_computations!$A$2:$O$1001,12),"")</f>
        <v>3</v>
      </c>
      <c r="H45" s="0" t="n">
        <f aca="false">IF($A45&lt;&gt;"",VLOOKUP($F45,d110cc_csv_computations!$A$2:$O$1001,13),"")</f>
        <v>4</v>
      </c>
      <c r="I45" s="0" t="n">
        <f aca="false">IF($A45&lt;&gt;"",VLOOKUP($F45,d110cc_csv_computations!$A$2:$O$1001,7),"")</f>
        <v>1</v>
      </c>
      <c r="J45" s="0" t="str">
        <f aca="false">IF($A45&lt;&gt;"",VLOOKUP($I45,ColumnNames!$A$2:$B$5,2),"")</f>
        <v>A</v>
      </c>
      <c r="K45" s="0" t="n">
        <f aca="false">IF($A45&lt;&gt;"",VLOOKUP($F45,d110cc_csv_computations!$A$2:$O$1001,6),"")</f>
        <v>4</v>
      </c>
      <c r="L45" s="0" t="n">
        <f aca="false">IF($A45&lt;&gt;"",VLOOKUP($F45,d110cc_csv_computations!$A$2:$O$1001,3),"")</f>
        <v>4</v>
      </c>
      <c r="M45" s="0" t="n">
        <f aca="false">IF($A45&lt;&gt;"",VLOOKUP($F45,d110cc_csv_computations!$A$2:$O$1001,8),"")</f>
        <v>5</v>
      </c>
      <c r="N45" s="0" t="n">
        <f aca="false">IF($A45&lt;&gt;"",VLOOKUP($F45,d110cc_csv_computations!$A$2:$O$1001,4),"")</f>
        <v>5</v>
      </c>
      <c r="O45" s="32" t="str">
        <f aca="false">IF($A45&lt;&gt;"",INDEX('Tray sheet'!$H$2:$H$10000, $G45),"")</f>
        <v>Project#2013-0014_Experiment#0001_Brachypodium.distachyon_Tray#00003</v>
      </c>
      <c r="P45" s="32" t="str">
        <f aca="false">IF($A45&lt;&gt;"",INDEX('Tray sheet'!$J$2:$J$10000,$G45),"")</f>
        <v>Tray note</v>
      </c>
      <c r="Q45" s="0" t="n">
        <f aca="false">IF($A45&lt;&gt;"",VLOOKUP($F45,d110cc_csv_computations!$A$2:$O$1001,9),"")</f>
        <v>1</v>
      </c>
      <c r="R45" s="32" t="str">
        <f aca="false">IF($A45&lt;&gt;"",INDEX('Tray sheet'!$I$2:$I$10000,$G45),"")</f>
        <v>standard</v>
      </c>
      <c r="S45" s="32" t="str">
        <f aca="false">$J45&amp;$K45</f>
        <v>A4</v>
      </c>
      <c r="T45" s="0" t="str">
        <f aca="false">IF($A45&lt;&gt;"","Project#"&amp;$A45&amp;"-"&amp;TEXT($B45,"0000")&amp;"_Experiment#"&amp;TEXT($C45,"0000")&amp;"_"&amp;$D45&amp;"."&amp;$E45&amp;"_Tray#"&amp;TEXT($G45,"0000")&amp;"_"&amp;"Pot#"&amp;TEXT($F45,"00000"),"")</f>
        <v>Project#2013-0014_Experiment#0001_Brachypodium.distachyon_Tray#0003_Pot#00044</v>
      </c>
      <c r="U45" s="0" t="n">
        <f aca="false">IF($A45&lt;&gt;"",VLOOKUP($F45,d110cc_csv_computations!$A$2:$O$1001,2),"")</f>
        <v>47</v>
      </c>
      <c r="V45" s="0" t="n">
        <f aca="false">IF($A45&lt;&gt;"",VLOOKUP($U45,LineNames!$A$2:$B$111,2),"")</f>
        <v>126</v>
      </c>
      <c r="W45" s="11"/>
      <c r="X45" s="0" t="str">
        <f aca="false">IF($A45&lt;&gt;"",VLOOKUP($U45,LineNames!$A$2:$C$111,3),"")</f>
        <v>No</v>
      </c>
      <c r="Y45" s="0" t="n">
        <f aca="false">IF($A45&lt;&gt;"",VLOOKUP($F45,d110cc_csv_computations!$A$2:$O$1001,5),"")</f>
        <v>1</v>
      </c>
      <c r="Z45" s="0" t="n">
        <f aca="false">IF($A45&lt;&gt;"",VLOOKUP($F45,d110cc_csv_computations!$A$2:$O$1001,15),"")</f>
        <v>44</v>
      </c>
    </row>
    <row collapsed="false" customFormat="false" customHeight="true" hidden="false" ht="15" outlineLevel="0" r="46">
      <c r="A46" s="0" t="n">
        <f aca="false">IF((ROW()-1)&lt;='Project Description'!$B$14,'Project Description'!$B$1, "")</f>
        <v>2013</v>
      </c>
      <c r="B46" s="0" t="n">
        <f aca="false">IF($A46&lt;&gt;"",'Project Description'!$B$2, "")</f>
        <v>14</v>
      </c>
      <c r="C46" s="0" t="n">
        <f aca="false">IF($A46&lt;&gt;"",'Project Description'!$B$3, "")</f>
        <v>1</v>
      </c>
      <c r="D46" s="0" t="str">
        <f aca="false">IF($A46&lt;&gt;"",VLOOKUP($G46,'Tray sheet'!$E$2:$G$121,2), "")</f>
        <v>Brachypodium</v>
      </c>
      <c r="E46" s="0" t="str">
        <f aca="false">IF($A46&lt;&gt;"",VLOOKUP($G46,'Tray sheet'!$E$2:$G$121,3), "")</f>
        <v>distachyon</v>
      </c>
      <c r="F46" s="0" t="n">
        <f aca="false">IF($A46&lt;&gt;"",ROW()-1,"")</f>
        <v>45</v>
      </c>
      <c r="G46" s="0" t="n">
        <f aca="false">IF($A46&lt;&gt;"",VLOOKUP($F46,d110cc_csv_computations!$A$2:$O$1001,12),"")</f>
        <v>3</v>
      </c>
      <c r="H46" s="0" t="n">
        <f aca="false">IF($A46&lt;&gt;"",VLOOKUP($F46,d110cc_csv_computations!$A$2:$O$1001,13),"")</f>
        <v>5</v>
      </c>
      <c r="I46" s="0" t="n">
        <f aca="false">IF($A46&lt;&gt;"",VLOOKUP($F46,d110cc_csv_computations!$A$2:$O$1001,7),"")</f>
        <v>1</v>
      </c>
      <c r="J46" s="0" t="str">
        <f aca="false">IF($A46&lt;&gt;"",VLOOKUP($I46,ColumnNames!$A$2:$B$5,2),"")</f>
        <v>A</v>
      </c>
      <c r="K46" s="0" t="n">
        <f aca="false">IF($A46&lt;&gt;"",VLOOKUP($F46,d110cc_csv_computations!$A$2:$O$1001,6),"")</f>
        <v>5</v>
      </c>
      <c r="L46" s="0" t="n">
        <f aca="false">IF($A46&lt;&gt;"",VLOOKUP($F46,d110cc_csv_computations!$A$2:$O$1001,3),"")</f>
        <v>5</v>
      </c>
      <c r="M46" s="0" t="n">
        <f aca="false">IF($A46&lt;&gt;"",VLOOKUP($F46,d110cc_csv_computations!$A$2:$O$1001,8),"")</f>
        <v>5</v>
      </c>
      <c r="N46" s="0" t="n">
        <f aca="false">IF($A46&lt;&gt;"",VLOOKUP($F46,d110cc_csv_computations!$A$2:$O$1001,4),"")</f>
        <v>5</v>
      </c>
      <c r="O46" s="32" t="str">
        <f aca="false">IF($A46&lt;&gt;"",INDEX('Tray sheet'!$H$2:$H$10000, $G46),"")</f>
        <v>Project#2013-0014_Experiment#0001_Brachypodium.distachyon_Tray#00003</v>
      </c>
      <c r="P46" s="32" t="str">
        <f aca="false">IF($A46&lt;&gt;"",INDEX('Tray sheet'!$J$2:$J$10000,$G46),"")</f>
        <v>Tray note</v>
      </c>
      <c r="Q46" s="0" t="n">
        <f aca="false">IF($A46&lt;&gt;"",VLOOKUP($F46,d110cc_csv_computations!$A$2:$O$1001,9),"")</f>
        <v>1</v>
      </c>
      <c r="R46" s="32" t="str">
        <f aca="false">IF($A46&lt;&gt;"",INDEX('Tray sheet'!$I$2:$I$10000,$G46),"")</f>
        <v>standard</v>
      </c>
      <c r="S46" s="32" t="str">
        <f aca="false">$J46&amp;$K46</f>
        <v>A5</v>
      </c>
      <c r="T46" s="0" t="str">
        <f aca="false">IF($A46&lt;&gt;"","Project#"&amp;$A46&amp;"-"&amp;TEXT($B46,"0000")&amp;"_Experiment#"&amp;TEXT($C46,"0000")&amp;"_"&amp;$D46&amp;"."&amp;$E46&amp;"_Tray#"&amp;TEXT($G46,"0000")&amp;"_"&amp;"Pot#"&amp;TEXT($F46,"00000"),"")</f>
        <v>Project#2013-0014_Experiment#0001_Brachypodium.distachyon_Tray#0003_Pot#00045</v>
      </c>
      <c r="U46" s="0" t="n">
        <f aca="false">IF($A46&lt;&gt;"",VLOOKUP($F46,d110cc_csv_computations!$A$2:$O$1001,2),"")</f>
        <v>23</v>
      </c>
      <c r="V46" s="0" t="n">
        <f aca="false">IF($A46&lt;&gt;"",VLOOKUP($U46,LineNames!$A$2:$B$111,2),"")</f>
        <v>100</v>
      </c>
      <c r="W46" s="11"/>
      <c r="X46" s="0" t="str">
        <f aca="false">IF($A46&lt;&gt;"",VLOOKUP($U46,LineNames!$A$2:$C$111,3),"")</f>
        <v>No</v>
      </c>
      <c r="Y46" s="0" t="n">
        <f aca="false">IF($A46&lt;&gt;"",VLOOKUP($F46,d110cc_csv_computations!$A$2:$O$1001,5),"")</f>
        <v>1</v>
      </c>
      <c r="Z46" s="0" t="n">
        <f aca="false">IF($A46&lt;&gt;"",VLOOKUP($F46,d110cc_csv_computations!$A$2:$O$1001,15),"")</f>
        <v>45</v>
      </c>
    </row>
    <row collapsed="false" customFormat="false" customHeight="true" hidden="false" ht="15" outlineLevel="0" r="47">
      <c r="A47" s="0" t="n">
        <f aca="false">IF((ROW()-1)&lt;='Project Description'!$B$14,'Project Description'!$B$1, "")</f>
        <v>2013</v>
      </c>
      <c r="B47" s="0" t="n">
        <f aca="false">IF($A47&lt;&gt;"",'Project Description'!$B$2, "")</f>
        <v>14</v>
      </c>
      <c r="C47" s="0" t="n">
        <f aca="false">IF($A47&lt;&gt;"",'Project Description'!$B$3, "")</f>
        <v>1</v>
      </c>
      <c r="D47" s="0" t="str">
        <f aca="false">IF($A47&lt;&gt;"",VLOOKUP($G47,'Tray sheet'!$E$2:$G$121,2), "")</f>
        <v>Brachypodium</v>
      </c>
      <c r="E47" s="0" t="str">
        <f aca="false">IF($A47&lt;&gt;"",VLOOKUP($G47,'Tray sheet'!$E$2:$G$121,3), "")</f>
        <v>distachyon</v>
      </c>
      <c r="F47" s="0" t="n">
        <f aca="false">IF($A47&lt;&gt;"",ROW()-1,"")</f>
        <v>46</v>
      </c>
      <c r="G47" s="0" t="n">
        <f aca="false">IF($A47&lt;&gt;"",VLOOKUP($F47,d110cc_csv_computations!$A$2:$O$1001,12),"")</f>
        <v>4</v>
      </c>
      <c r="H47" s="0" t="n">
        <f aca="false">IF($A47&lt;&gt;"",VLOOKUP($F47,d110cc_csv_computations!$A$2:$O$1001,13),"")</f>
        <v>1</v>
      </c>
      <c r="I47" s="0" t="n">
        <f aca="false">IF($A47&lt;&gt;"",VLOOKUP($F47,d110cc_csv_computations!$A$2:$O$1001,7),"")</f>
        <v>1</v>
      </c>
      <c r="J47" s="0" t="str">
        <f aca="false">IF($A47&lt;&gt;"",VLOOKUP($I47,ColumnNames!$A$2:$B$5,2),"")</f>
        <v>A</v>
      </c>
      <c r="K47" s="0" t="n">
        <f aca="false">IF($A47&lt;&gt;"",VLOOKUP($F47,d110cc_csv_computations!$A$2:$O$1001,6),"")</f>
        <v>1</v>
      </c>
      <c r="L47" s="0" t="n">
        <f aca="false">IF($A47&lt;&gt;"",VLOOKUP($F47,d110cc_csv_computations!$A$2:$O$1001,3),"")</f>
        <v>6</v>
      </c>
      <c r="M47" s="0" t="n">
        <f aca="false">IF($A47&lt;&gt;"",VLOOKUP($F47,d110cc_csv_computations!$A$2:$O$1001,8),"")</f>
        <v>5</v>
      </c>
      <c r="N47" s="0" t="n">
        <f aca="false">IF($A47&lt;&gt;"",VLOOKUP($F47,d110cc_csv_computations!$A$2:$O$1001,4),"")</f>
        <v>5</v>
      </c>
      <c r="O47" s="32" t="str">
        <f aca="false">IF($A47&lt;&gt;"",INDEX('Tray sheet'!$H$2:$H$10000, $G47),"")</f>
        <v>Project#2013-0014_Experiment#0001_Brachypodium.distachyon_Tray#00004</v>
      </c>
      <c r="P47" s="32" t="str">
        <f aca="false">IF($A47&lt;&gt;"",INDEX('Tray sheet'!$J$2:$J$10000,$G47),"")</f>
        <v>Tray note</v>
      </c>
      <c r="Q47" s="0" t="n">
        <f aca="false">IF($A47&lt;&gt;"",VLOOKUP($F47,d110cc_csv_computations!$A$2:$O$1001,9),"")</f>
        <v>2</v>
      </c>
      <c r="R47" s="32" t="str">
        <f aca="false">IF($A47&lt;&gt;"",INDEX('Tray sheet'!$I$2:$I$10000,$G47),"")</f>
        <v>standard</v>
      </c>
      <c r="S47" s="32" t="str">
        <f aca="false">$J47&amp;$K47</f>
        <v>A1</v>
      </c>
      <c r="T47" s="0" t="str">
        <f aca="false">IF($A47&lt;&gt;"","Project#"&amp;$A47&amp;"-"&amp;TEXT($B47,"0000")&amp;"_Experiment#"&amp;TEXT($C47,"0000")&amp;"_"&amp;$D47&amp;"."&amp;$E47&amp;"_Tray#"&amp;TEXT($G47,"0000")&amp;"_"&amp;"Pot#"&amp;TEXT($F47,"00000"),"")</f>
        <v>Project#2013-0014_Experiment#0001_Brachypodium.distachyon_Tray#0004_Pot#00046</v>
      </c>
      <c r="U47" s="0" t="n">
        <f aca="false">IF($A47&lt;&gt;"",VLOOKUP($F47,d110cc_csv_computations!$A$2:$O$1001,2),"")</f>
        <v>93</v>
      </c>
      <c r="V47" s="0" t="n">
        <f aca="false">IF($A47&lt;&gt;"",VLOOKUP($U47,LineNames!$A$2:$B$111,2),"")</f>
        <v>4</v>
      </c>
      <c r="W47" s="11"/>
      <c r="X47" s="0" t="str">
        <f aca="false">IF($A47&lt;&gt;"",VLOOKUP($U47,LineNames!$A$2:$C$111,3),"")</f>
        <v>No</v>
      </c>
      <c r="Y47" s="0" t="n">
        <f aca="false">IF($A47&lt;&gt;"",VLOOKUP($F47,d110cc_csv_computations!$A$2:$O$1001,5),"")</f>
        <v>1</v>
      </c>
      <c r="Z47" s="0" t="n">
        <f aca="false">IF($A47&lt;&gt;"",VLOOKUP($F47,d110cc_csv_computations!$A$2:$O$1001,15),"")</f>
        <v>46</v>
      </c>
    </row>
    <row collapsed="false" customFormat="false" customHeight="true" hidden="false" ht="15" outlineLevel="0" r="48">
      <c r="A48" s="0" t="n">
        <f aca="false">IF((ROW()-1)&lt;='Project Description'!$B$14,'Project Description'!$B$1, "")</f>
        <v>2013</v>
      </c>
      <c r="B48" s="0" t="n">
        <f aca="false">IF($A48&lt;&gt;"",'Project Description'!$B$2, "")</f>
        <v>14</v>
      </c>
      <c r="C48" s="0" t="n">
        <f aca="false">IF($A48&lt;&gt;"",'Project Description'!$B$3, "")</f>
        <v>1</v>
      </c>
      <c r="D48" s="0" t="str">
        <f aca="false">IF($A48&lt;&gt;"",VLOOKUP($G48,'Tray sheet'!$E$2:$G$121,2), "")</f>
        <v>Brachypodium</v>
      </c>
      <c r="E48" s="0" t="str">
        <f aca="false">IF($A48&lt;&gt;"",VLOOKUP($G48,'Tray sheet'!$E$2:$G$121,3), "")</f>
        <v>distachyon</v>
      </c>
      <c r="F48" s="0" t="n">
        <f aca="false">IF($A48&lt;&gt;"",ROW()-1,"")</f>
        <v>47</v>
      </c>
      <c r="G48" s="0" t="n">
        <f aca="false">IF($A48&lt;&gt;"",VLOOKUP($F48,d110cc_csv_computations!$A$2:$O$1001,12),"")</f>
        <v>4</v>
      </c>
      <c r="H48" s="0" t="n">
        <f aca="false">IF($A48&lt;&gt;"",VLOOKUP($F48,d110cc_csv_computations!$A$2:$O$1001,13),"")</f>
        <v>2</v>
      </c>
      <c r="I48" s="0" t="n">
        <f aca="false">IF($A48&lt;&gt;"",VLOOKUP($F48,d110cc_csv_computations!$A$2:$O$1001,7),"")</f>
        <v>1</v>
      </c>
      <c r="J48" s="0" t="str">
        <f aca="false">IF($A48&lt;&gt;"",VLOOKUP($I48,ColumnNames!$A$2:$B$5,2),"")</f>
        <v>A</v>
      </c>
      <c r="K48" s="0" t="n">
        <f aca="false">IF($A48&lt;&gt;"",VLOOKUP($F48,d110cc_csv_computations!$A$2:$O$1001,6),"")</f>
        <v>2</v>
      </c>
      <c r="L48" s="0" t="n">
        <f aca="false">IF($A48&lt;&gt;"",VLOOKUP($F48,d110cc_csv_computations!$A$2:$O$1001,3),"")</f>
        <v>7</v>
      </c>
      <c r="M48" s="0" t="n">
        <f aca="false">IF($A48&lt;&gt;"",VLOOKUP($F48,d110cc_csv_computations!$A$2:$O$1001,8),"")</f>
        <v>5</v>
      </c>
      <c r="N48" s="0" t="n">
        <f aca="false">IF($A48&lt;&gt;"",VLOOKUP($F48,d110cc_csv_computations!$A$2:$O$1001,4),"")</f>
        <v>5</v>
      </c>
      <c r="O48" s="32" t="str">
        <f aca="false">IF($A48&lt;&gt;"",INDEX('Tray sheet'!$H$2:$H$10000, $G48),"")</f>
        <v>Project#2013-0014_Experiment#0001_Brachypodium.distachyon_Tray#00004</v>
      </c>
      <c r="P48" s="32" t="str">
        <f aca="false">IF($A48&lt;&gt;"",INDEX('Tray sheet'!$J$2:$J$10000,$G48),"")</f>
        <v>Tray note</v>
      </c>
      <c r="Q48" s="0" t="n">
        <f aca="false">IF($A48&lt;&gt;"",VLOOKUP($F48,d110cc_csv_computations!$A$2:$O$1001,9),"")</f>
        <v>2</v>
      </c>
      <c r="R48" s="32" t="str">
        <f aca="false">IF($A48&lt;&gt;"",INDEX('Tray sheet'!$I$2:$I$10000,$G48),"")</f>
        <v>standard</v>
      </c>
      <c r="S48" s="32" t="str">
        <f aca="false">$J48&amp;$K48</f>
        <v>A2</v>
      </c>
      <c r="T48" s="0" t="str">
        <f aca="false">IF($A48&lt;&gt;"","Project#"&amp;$A48&amp;"-"&amp;TEXT($B48,"0000")&amp;"_Experiment#"&amp;TEXT($C48,"0000")&amp;"_"&amp;$D48&amp;"."&amp;$E48&amp;"_Tray#"&amp;TEXT($G48,"0000")&amp;"_"&amp;"Pot#"&amp;TEXT($F48,"00000"),"")</f>
        <v>Project#2013-0014_Experiment#0001_Brachypodium.distachyon_Tray#0004_Pot#00047</v>
      </c>
      <c r="U48" s="0" t="n">
        <f aca="false">IF($A48&lt;&gt;"",VLOOKUP($F48,d110cc_csv_computations!$A$2:$O$1001,2),"")</f>
        <v>30</v>
      </c>
      <c r="V48" s="0" t="n">
        <f aca="false">IF($A48&lt;&gt;"",VLOOKUP($U48,LineNames!$A$2:$B$111,2),"")</f>
        <v>108</v>
      </c>
      <c r="W48" s="11"/>
      <c r="X48" s="0" t="str">
        <f aca="false">IF($A48&lt;&gt;"",VLOOKUP($U48,LineNames!$A$2:$C$111,3),"")</f>
        <v>No</v>
      </c>
      <c r="Y48" s="0" t="n">
        <f aca="false">IF($A48&lt;&gt;"",VLOOKUP($F48,d110cc_csv_computations!$A$2:$O$1001,5),"")</f>
        <v>1</v>
      </c>
      <c r="Z48" s="0" t="n">
        <f aca="false">IF($A48&lt;&gt;"",VLOOKUP($F48,d110cc_csv_computations!$A$2:$O$1001,15),"")</f>
        <v>47</v>
      </c>
    </row>
    <row collapsed="false" customFormat="false" customHeight="true" hidden="false" ht="15" outlineLevel="0" r="49">
      <c r="A49" s="0" t="n">
        <f aca="false">IF((ROW()-1)&lt;='Project Description'!$B$14,'Project Description'!$B$1, "")</f>
        <v>2013</v>
      </c>
      <c r="B49" s="0" t="n">
        <f aca="false">IF($A49&lt;&gt;"",'Project Description'!$B$2, "")</f>
        <v>14</v>
      </c>
      <c r="C49" s="0" t="n">
        <f aca="false">IF($A49&lt;&gt;"",'Project Description'!$B$3, "")</f>
        <v>1</v>
      </c>
      <c r="D49" s="0" t="str">
        <f aca="false">IF($A49&lt;&gt;"",VLOOKUP($G49,'Tray sheet'!$E$2:$G$121,2), "")</f>
        <v>Brachypodium</v>
      </c>
      <c r="E49" s="0" t="str">
        <f aca="false">IF($A49&lt;&gt;"",VLOOKUP($G49,'Tray sheet'!$E$2:$G$121,3), "")</f>
        <v>distachyon</v>
      </c>
      <c r="F49" s="0" t="n">
        <f aca="false">IF($A49&lt;&gt;"",ROW()-1,"")</f>
        <v>48</v>
      </c>
      <c r="G49" s="0" t="n">
        <f aca="false">IF($A49&lt;&gt;"",VLOOKUP($F49,d110cc_csv_computations!$A$2:$O$1001,12),"")</f>
        <v>4</v>
      </c>
      <c r="H49" s="0" t="n">
        <f aca="false">IF($A49&lt;&gt;"",VLOOKUP($F49,d110cc_csv_computations!$A$2:$O$1001,13),"")</f>
        <v>3</v>
      </c>
      <c r="I49" s="0" t="n">
        <f aca="false">IF($A49&lt;&gt;"",VLOOKUP($F49,d110cc_csv_computations!$A$2:$O$1001,7),"")</f>
        <v>1</v>
      </c>
      <c r="J49" s="0" t="str">
        <f aca="false">IF($A49&lt;&gt;"",VLOOKUP($I49,ColumnNames!$A$2:$B$5,2),"")</f>
        <v>A</v>
      </c>
      <c r="K49" s="0" t="n">
        <f aca="false">IF($A49&lt;&gt;"",VLOOKUP($F49,d110cc_csv_computations!$A$2:$O$1001,6),"")</f>
        <v>3</v>
      </c>
      <c r="L49" s="0" t="n">
        <f aca="false">IF($A49&lt;&gt;"",VLOOKUP($F49,d110cc_csv_computations!$A$2:$O$1001,3),"")</f>
        <v>8</v>
      </c>
      <c r="M49" s="0" t="n">
        <f aca="false">IF($A49&lt;&gt;"",VLOOKUP($F49,d110cc_csv_computations!$A$2:$O$1001,8),"")</f>
        <v>5</v>
      </c>
      <c r="N49" s="0" t="n">
        <f aca="false">IF($A49&lt;&gt;"",VLOOKUP($F49,d110cc_csv_computations!$A$2:$O$1001,4),"")</f>
        <v>5</v>
      </c>
      <c r="O49" s="32" t="str">
        <f aca="false">IF($A49&lt;&gt;"",INDEX('Tray sheet'!$H$2:$H$10000, $G49),"")</f>
        <v>Project#2013-0014_Experiment#0001_Brachypodium.distachyon_Tray#00004</v>
      </c>
      <c r="P49" s="32" t="str">
        <f aca="false">IF($A49&lt;&gt;"",INDEX('Tray sheet'!$J$2:$J$10000,$G49),"")</f>
        <v>Tray note</v>
      </c>
      <c r="Q49" s="0" t="n">
        <f aca="false">IF($A49&lt;&gt;"",VLOOKUP($F49,d110cc_csv_computations!$A$2:$O$1001,9),"")</f>
        <v>2</v>
      </c>
      <c r="R49" s="32" t="str">
        <f aca="false">IF($A49&lt;&gt;"",INDEX('Tray sheet'!$I$2:$I$10000,$G49),"")</f>
        <v>standard</v>
      </c>
      <c r="S49" s="32" t="str">
        <f aca="false">$J49&amp;$K49</f>
        <v>A3</v>
      </c>
      <c r="T49" s="0" t="str">
        <f aca="false">IF($A49&lt;&gt;"","Project#"&amp;$A49&amp;"-"&amp;TEXT($B49,"0000")&amp;"_Experiment#"&amp;TEXT($C49,"0000")&amp;"_"&amp;$D49&amp;"."&amp;$E49&amp;"_Tray#"&amp;TEXT($G49,"0000")&amp;"_"&amp;"Pot#"&amp;TEXT($F49,"00000"),"")</f>
        <v>Project#2013-0014_Experiment#0001_Brachypodium.distachyon_Tray#0004_Pot#00048</v>
      </c>
      <c r="U49" s="0" t="n">
        <f aca="false">IF($A49&lt;&gt;"",VLOOKUP($F49,d110cc_csv_computations!$A$2:$O$1001,2),"")</f>
        <v>16</v>
      </c>
      <c r="V49" s="0" t="n">
        <f aca="false">IF($A49&lt;&gt;"",VLOOKUP($U49,LineNames!$A$2:$B$111,2),"")</f>
        <v>92</v>
      </c>
      <c r="W49" s="11"/>
      <c r="X49" s="0" t="str">
        <f aca="false">IF($A49&lt;&gt;"",VLOOKUP($U49,LineNames!$A$2:$C$111,3),"")</f>
        <v>No</v>
      </c>
      <c r="Y49" s="0" t="n">
        <f aca="false">IF($A49&lt;&gt;"",VLOOKUP($F49,d110cc_csv_computations!$A$2:$O$1001,5),"")</f>
        <v>1</v>
      </c>
      <c r="Z49" s="0" t="n">
        <f aca="false">IF($A49&lt;&gt;"",VLOOKUP($F49,d110cc_csv_computations!$A$2:$O$1001,15),"")</f>
        <v>48</v>
      </c>
    </row>
    <row collapsed="false" customFormat="false" customHeight="true" hidden="false" ht="15" outlineLevel="0" r="50">
      <c r="A50" s="0" t="n">
        <f aca="false">IF((ROW()-1)&lt;='Project Description'!$B$14,'Project Description'!$B$1, "")</f>
        <v>2013</v>
      </c>
      <c r="B50" s="0" t="n">
        <f aca="false">IF($A50&lt;&gt;"",'Project Description'!$B$2, "")</f>
        <v>14</v>
      </c>
      <c r="C50" s="0" t="n">
        <f aca="false">IF($A50&lt;&gt;"",'Project Description'!$B$3, "")</f>
        <v>1</v>
      </c>
      <c r="D50" s="0" t="str">
        <f aca="false">IF($A50&lt;&gt;"",VLOOKUP($G50,'Tray sheet'!$E$2:$G$121,2), "")</f>
        <v>Brachypodium</v>
      </c>
      <c r="E50" s="0" t="str">
        <f aca="false">IF($A50&lt;&gt;"",VLOOKUP($G50,'Tray sheet'!$E$2:$G$121,3), "")</f>
        <v>distachyon</v>
      </c>
      <c r="F50" s="0" t="n">
        <f aca="false">IF($A50&lt;&gt;"",ROW()-1,"")</f>
        <v>49</v>
      </c>
      <c r="G50" s="0" t="n">
        <f aca="false">IF($A50&lt;&gt;"",VLOOKUP($F50,d110cc_csv_computations!$A$2:$O$1001,12),"")</f>
        <v>4</v>
      </c>
      <c r="H50" s="0" t="n">
        <f aca="false">IF($A50&lt;&gt;"",VLOOKUP($F50,d110cc_csv_computations!$A$2:$O$1001,13),"")</f>
        <v>4</v>
      </c>
      <c r="I50" s="0" t="n">
        <f aca="false">IF($A50&lt;&gt;"",VLOOKUP($F50,d110cc_csv_computations!$A$2:$O$1001,7),"")</f>
        <v>1</v>
      </c>
      <c r="J50" s="0" t="str">
        <f aca="false">IF($A50&lt;&gt;"",VLOOKUP($I50,ColumnNames!$A$2:$B$5,2),"")</f>
        <v>A</v>
      </c>
      <c r="K50" s="0" t="n">
        <f aca="false">IF($A50&lt;&gt;"",VLOOKUP($F50,d110cc_csv_computations!$A$2:$O$1001,6),"")</f>
        <v>4</v>
      </c>
      <c r="L50" s="0" t="n">
        <f aca="false">IF($A50&lt;&gt;"",VLOOKUP($F50,d110cc_csv_computations!$A$2:$O$1001,3),"")</f>
        <v>9</v>
      </c>
      <c r="M50" s="0" t="n">
        <f aca="false">IF($A50&lt;&gt;"",VLOOKUP($F50,d110cc_csv_computations!$A$2:$O$1001,8),"")</f>
        <v>5</v>
      </c>
      <c r="N50" s="0" t="n">
        <f aca="false">IF($A50&lt;&gt;"",VLOOKUP($F50,d110cc_csv_computations!$A$2:$O$1001,4),"")</f>
        <v>5</v>
      </c>
      <c r="O50" s="32" t="str">
        <f aca="false">IF($A50&lt;&gt;"",INDEX('Tray sheet'!$H$2:$H$10000, $G50),"")</f>
        <v>Project#2013-0014_Experiment#0001_Brachypodium.distachyon_Tray#00004</v>
      </c>
      <c r="P50" s="32" t="str">
        <f aca="false">IF($A50&lt;&gt;"",INDEX('Tray sheet'!$J$2:$J$10000,$G50),"")</f>
        <v>Tray note</v>
      </c>
      <c r="Q50" s="0" t="n">
        <f aca="false">IF($A50&lt;&gt;"",VLOOKUP($F50,d110cc_csv_computations!$A$2:$O$1001,9),"")</f>
        <v>2</v>
      </c>
      <c r="R50" s="32" t="str">
        <f aca="false">IF($A50&lt;&gt;"",INDEX('Tray sheet'!$I$2:$I$10000,$G50),"")</f>
        <v>standard</v>
      </c>
      <c r="S50" s="32" t="str">
        <f aca="false">$J50&amp;$K50</f>
        <v>A4</v>
      </c>
      <c r="T50" s="0" t="str">
        <f aca="false">IF($A50&lt;&gt;"","Project#"&amp;$A50&amp;"-"&amp;TEXT($B50,"0000")&amp;"_Experiment#"&amp;TEXT($C50,"0000")&amp;"_"&amp;$D50&amp;"."&amp;$E50&amp;"_Tray#"&amp;TEXT($G50,"0000")&amp;"_"&amp;"Pot#"&amp;TEXT($F50,"00000"),"")</f>
        <v>Project#2013-0014_Experiment#0001_Brachypodium.distachyon_Tray#0004_Pot#00049</v>
      </c>
      <c r="U50" s="0" t="n">
        <f aca="false">IF($A50&lt;&gt;"",VLOOKUP($F50,d110cc_csv_computations!$A$2:$O$1001,2),"")</f>
        <v>81</v>
      </c>
      <c r="V50" s="0" t="n">
        <f aca="false">IF($A50&lt;&gt;"",VLOOKUP($U50,LineNames!$A$2:$B$111,2),"")</f>
        <v>168</v>
      </c>
      <c r="W50" s="11"/>
      <c r="X50" s="0" t="str">
        <f aca="false">IF($A50&lt;&gt;"",VLOOKUP($U50,LineNames!$A$2:$C$111,3),"")</f>
        <v>No</v>
      </c>
      <c r="Y50" s="0" t="n">
        <f aca="false">IF($A50&lt;&gt;"",VLOOKUP($F50,d110cc_csv_computations!$A$2:$O$1001,5),"")</f>
        <v>1</v>
      </c>
      <c r="Z50" s="0" t="n">
        <f aca="false">IF($A50&lt;&gt;"",VLOOKUP($F50,d110cc_csv_computations!$A$2:$O$1001,15),"")</f>
        <v>49</v>
      </c>
    </row>
    <row collapsed="false" customFormat="false" customHeight="true" hidden="false" ht="15" outlineLevel="0" r="51">
      <c r="A51" s="0" t="n">
        <f aca="false">IF((ROW()-1)&lt;='Project Description'!$B$14,'Project Description'!$B$1, "")</f>
        <v>2013</v>
      </c>
      <c r="B51" s="0" t="n">
        <f aca="false">IF($A51&lt;&gt;"",'Project Description'!$B$2, "")</f>
        <v>14</v>
      </c>
      <c r="C51" s="0" t="n">
        <f aca="false">IF($A51&lt;&gt;"",'Project Description'!$B$3, "")</f>
        <v>1</v>
      </c>
      <c r="D51" s="0" t="str">
        <f aca="false">IF($A51&lt;&gt;"",VLOOKUP($G51,'Tray sheet'!$E$2:$G$121,2), "")</f>
        <v>Brachypodium</v>
      </c>
      <c r="E51" s="0" t="str">
        <f aca="false">IF($A51&lt;&gt;"",VLOOKUP($G51,'Tray sheet'!$E$2:$G$121,3), "")</f>
        <v>distachyon</v>
      </c>
      <c r="F51" s="0" t="n">
        <f aca="false">IF($A51&lt;&gt;"",ROW()-1,"")</f>
        <v>50</v>
      </c>
      <c r="G51" s="0" t="n">
        <f aca="false">IF($A51&lt;&gt;"",VLOOKUP($F51,d110cc_csv_computations!$A$2:$O$1001,12),"")</f>
        <v>4</v>
      </c>
      <c r="H51" s="0" t="n">
        <f aca="false">IF($A51&lt;&gt;"",VLOOKUP($F51,d110cc_csv_computations!$A$2:$O$1001,13),"")</f>
        <v>5</v>
      </c>
      <c r="I51" s="0" t="n">
        <f aca="false">IF($A51&lt;&gt;"",VLOOKUP($F51,d110cc_csv_computations!$A$2:$O$1001,7),"")</f>
        <v>1</v>
      </c>
      <c r="J51" s="0" t="str">
        <f aca="false">IF($A51&lt;&gt;"",VLOOKUP($I51,ColumnNames!$A$2:$B$5,2),"")</f>
        <v>A</v>
      </c>
      <c r="K51" s="0" t="n">
        <f aca="false">IF($A51&lt;&gt;"",VLOOKUP($F51,d110cc_csv_computations!$A$2:$O$1001,6),"")</f>
        <v>5</v>
      </c>
      <c r="L51" s="0" t="n">
        <f aca="false">IF($A51&lt;&gt;"",VLOOKUP($F51,d110cc_csv_computations!$A$2:$O$1001,3),"")</f>
        <v>10</v>
      </c>
      <c r="M51" s="0" t="n">
        <f aca="false">IF($A51&lt;&gt;"",VLOOKUP($F51,d110cc_csv_computations!$A$2:$O$1001,8),"")</f>
        <v>5</v>
      </c>
      <c r="N51" s="0" t="n">
        <f aca="false">IF($A51&lt;&gt;"",VLOOKUP($F51,d110cc_csv_computations!$A$2:$O$1001,4),"")</f>
        <v>5</v>
      </c>
      <c r="O51" s="32" t="str">
        <f aca="false">IF($A51&lt;&gt;"",INDEX('Tray sheet'!$H$2:$H$10000, $G51),"")</f>
        <v>Project#2013-0014_Experiment#0001_Brachypodium.distachyon_Tray#00004</v>
      </c>
      <c r="P51" s="32" t="str">
        <f aca="false">IF($A51&lt;&gt;"",INDEX('Tray sheet'!$J$2:$J$10000,$G51),"")</f>
        <v>Tray note</v>
      </c>
      <c r="Q51" s="0" t="n">
        <f aca="false">IF($A51&lt;&gt;"",VLOOKUP($F51,d110cc_csv_computations!$A$2:$O$1001,9),"")</f>
        <v>2</v>
      </c>
      <c r="R51" s="32" t="str">
        <f aca="false">IF($A51&lt;&gt;"",INDEX('Tray sheet'!$I$2:$I$10000,$G51),"")</f>
        <v>standard</v>
      </c>
      <c r="S51" s="32" t="str">
        <f aca="false">$J51&amp;$K51</f>
        <v>A5</v>
      </c>
      <c r="T51" s="0" t="str">
        <f aca="false">IF($A51&lt;&gt;"","Project#"&amp;$A51&amp;"-"&amp;TEXT($B51,"0000")&amp;"_Experiment#"&amp;TEXT($C51,"0000")&amp;"_"&amp;$D51&amp;"."&amp;$E51&amp;"_Tray#"&amp;TEXT($G51,"0000")&amp;"_"&amp;"Pot#"&amp;TEXT($F51,"00000"),"")</f>
        <v>Project#2013-0014_Experiment#0001_Brachypodium.distachyon_Tray#0004_Pot#00050</v>
      </c>
      <c r="U51" s="0" t="n">
        <f aca="false">IF($A51&lt;&gt;"",VLOOKUP($F51,d110cc_csv_computations!$A$2:$O$1001,2),"")</f>
        <v>72</v>
      </c>
      <c r="V51" s="0" t="n">
        <f aca="false">IF($A51&lt;&gt;"",VLOOKUP($U51,LineNames!$A$2:$B$111,2),"")</f>
        <v>158</v>
      </c>
      <c r="W51" s="11"/>
      <c r="X51" s="0" t="str">
        <f aca="false">IF($A51&lt;&gt;"",VLOOKUP($U51,LineNames!$A$2:$C$111,3),"")</f>
        <v>No</v>
      </c>
      <c r="Y51" s="0" t="n">
        <f aca="false">IF($A51&lt;&gt;"",VLOOKUP($F51,d110cc_csv_computations!$A$2:$O$1001,5),"")</f>
        <v>1</v>
      </c>
      <c r="Z51" s="0" t="n">
        <f aca="false">IF($A51&lt;&gt;"",VLOOKUP($F51,d110cc_csv_computations!$A$2:$O$1001,15),"")</f>
        <v>50</v>
      </c>
    </row>
    <row collapsed="false" customFormat="false" customHeight="true" hidden="false" ht="15" outlineLevel="0" r="52">
      <c r="A52" s="0" t="n">
        <f aca="false">IF((ROW()-1)&lt;='Project Description'!$B$14,'Project Description'!$B$1, "")</f>
        <v>2013</v>
      </c>
      <c r="B52" s="0" t="n">
        <f aca="false">IF($A52&lt;&gt;"",'Project Description'!$B$2, "")</f>
        <v>14</v>
      </c>
      <c r="C52" s="0" t="n">
        <f aca="false">IF($A52&lt;&gt;"",'Project Description'!$B$3, "")</f>
        <v>1</v>
      </c>
      <c r="D52" s="0" t="str">
        <f aca="false">IF($A52&lt;&gt;"",VLOOKUP($G52,'Tray sheet'!$E$2:$G$121,2), "")</f>
        <v>Brachypodium</v>
      </c>
      <c r="E52" s="0" t="str">
        <f aca="false">IF($A52&lt;&gt;"",VLOOKUP($G52,'Tray sheet'!$E$2:$G$121,3), "")</f>
        <v>distachyon</v>
      </c>
      <c r="F52" s="0" t="n">
        <f aca="false">IF($A52&lt;&gt;"",ROW()-1,"")</f>
        <v>51</v>
      </c>
      <c r="G52" s="0" t="n">
        <f aca="false">IF($A52&lt;&gt;"",VLOOKUP($F52,d110cc_csv_computations!$A$2:$O$1001,12),"")</f>
        <v>3</v>
      </c>
      <c r="H52" s="0" t="n">
        <f aca="false">IF($A52&lt;&gt;"",VLOOKUP($F52,d110cc_csv_computations!$A$2:$O$1001,13),"")</f>
        <v>6</v>
      </c>
      <c r="I52" s="0" t="n">
        <f aca="false">IF($A52&lt;&gt;"",VLOOKUP($F52,d110cc_csv_computations!$A$2:$O$1001,7),"")</f>
        <v>2</v>
      </c>
      <c r="J52" s="0" t="str">
        <f aca="false">IF($A52&lt;&gt;"",VLOOKUP($I52,ColumnNames!$A$2:$B$5,2),"")</f>
        <v>B</v>
      </c>
      <c r="K52" s="0" t="n">
        <f aca="false">IF($A52&lt;&gt;"",VLOOKUP($F52,d110cc_csv_computations!$A$2:$O$1001,6),"")</f>
        <v>1</v>
      </c>
      <c r="L52" s="0" t="n">
        <f aca="false">IF($A52&lt;&gt;"",VLOOKUP($F52,d110cc_csv_computations!$A$2:$O$1001,3),"")</f>
        <v>1</v>
      </c>
      <c r="M52" s="0" t="n">
        <f aca="false">IF($A52&lt;&gt;"",VLOOKUP($F52,d110cc_csv_computations!$A$2:$O$1001,8),"")</f>
        <v>6</v>
      </c>
      <c r="N52" s="0" t="n">
        <f aca="false">IF($A52&lt;&gt;"",VLOOKUP($F52,d110cc_csv_computations!$A$2:$O$1001,4),"")</f>
        <v>6</v>
      </c>
      <c r="O52" s="32" t="str">
        <f aca="false">IF($A52&lt;&gt;"",INDEX('Tray sheet'!$H$2:$H$10000, $G52),"")</f>
        <v>Project#2013-0014_Experiment#0001_Brachypodium.distachyon_Tray#00003</v>
      </c>
      <c r="P52" s="32" t="str">
        <f aca="false">IF($A52&lt;&gt;"",INDEX('Tray sheet'!$J$2:$J$10000,$G52),"")</f>
        <v>Tray note</v>
      </c>
      <c r="Q52" s="0" t="n">
        <f aca="false">IF($A52&lt;&gt;"",VLOOKUP($F52,d110cc_csv_computations!$A$2:$O$1001,9),"")</f>
        <v>1</v>
      </c>
      <c r="R52" s="32" t="str">
        <f aca="false">IF($A52&lt;&gt;"",INDEX('Tray sheet'!$I$2:$I$10000,$G52),"")</f>
        <v>standard</v>
      </c>
      <c r="S52" s="32" t="str">
        <f aca="false">$J52&amp;$K52</f>
        <v>B1</v>
      </c>
      <c r="T52" s="0" t="str">
        <f aca="false">IF($A52&lt;&gt;"","Project#"&amp;$A52&amp;"-"&amp;TEXT($B52,"0000")&amp;"_Experiment#"&amp;TEXT($C52,"0000")&amp;"_"&amp;$D52&amp;"."&amp;$E52&amp;"_Tray#"&amp;TEXT($G52,"0000")&amp;"_"&amp;"Pot#"&amp;TEXT($F52,"00000"),"")</f>
        <v>Project#2013-0014_Experiment#0001_Brachypodium.distachyon_Tray#0003_Pot#00051</v>
      </c>
      <c r="U52" s="0" t="n">
        <f aca="false">IF($A52&lt;&gt;"",VLOOKUP($F52,d110cc_csv_computations!$A$2:$O$1001,2),"")</f>
        <v>40</v>
      </c>
      <c r="V52" s="0" t="n">
        <f aca="false">IF($A52&lt;&gt;"",VLOOKUP($U52,LineNames!$A$2:$B$111,2),"")</f>
        <v>119</v>
      </c>
      <c r="W52" s="11"/>
      <c r="X52" s="0" t="str">
        <f aca="false">IF($A52&lt;&gt;"",VLOOKUP($U52,LineNames!$A$2:$C$111,3),"")</f>
        <v>No</v>
      </c>
      <c r="Y52" s="0" t="n">
        <f aca="false">IF($A52&lt;&gt;"",VLOOKUP($F52,d110cc_csv_computations!$A$2:$O$1001,5),"")</f>
        <v>1</v>
      </c>
      <c r="Z52" s="0" t="n">
        <f aca="false">IF($A52&lt;&gt;"",VLOOKUP($F52,d110cc_csv_computations!$A$2:$O$1001,15),"")</f>
        <v>51</v>
      </c>
    </row>
    <row collapsed="false" customFormat="false" customHeight="true" hidden="false" ht="15" outlineLevel="0" r="53">
      <c r="A53" s="0" t="n">
        <f aca="false">IF((ROW()-1)&lt;='Project Description'!$B$14,'Project Description'!$B$1, "")</f>
        <v>2013</v>
      </c>
      <c r="B53" s="0" t="n">
        <f aca="false">IF($A53&lt;&gt;"",'Project Description'!$B$2, "")</f>
        <v>14</v>
      </c>
      <c r="C53" s="0" t="n">
        <f aca="false">IF($A53&lt;&gt;"",'Project Description'!$B$3, "")</f>
        <v>1</v>
      </c>
      <c r="D53" s="0" t="str">
        <f aca="false">IF($A53&lt;&gt;"",VLOOKUP($G53,'Tray sheet'!$E$2:$G$121,2), "")</f>
        <v>Brachypodium</v>
      </c>
      <c r="E53" s="0" t="str">
        <f aca="false">IF($A53&lt;&gt;"",VLOOKUP($G53,'Tray sheet'!$E$2:$G$121,3), "")</f>
        <v>distachyon</v>
      </c>
      <c r="F53" s="0" t="n">
        <f aca="false">IF($A53&lt;&gt;"",ROW()-1,"")</f>
        <v>52</v>
      </c>
      <c r="G53" s="0" t="n">
        <f aca="false">IF($A53&lt;&gt;"",VLOOKUP($F53,d110cc_csv_computations!$A$2:$O$1001,12),"")</f>
        <v>3</v>
      </c>
      <c r="H53" s="0" t="n">
        <f aca="false">IF($A53&lt;&gt;"",VLOOKUP($F53,d110cc_csv_computations!$A$2:$O$1001,13),"")</f>
        <v>7</v>
      </c>
      <c r="I53" s="0" t="n">
        <f aca="false">IF($A53&lt;&gt;"",VLOOKUP($F53,d110cc_csv_computations!$A$2:$O$1001,7),"")</f>
        <v>2</v>
      </c>
      <c r="J53" s="0" t="str">
        <f aca="false">IF($A53&lt;&gt;"",VLOOKUP($I53,ColumnNames!$A$2:$B$5,2),"")</f>
        <v>B</v>
      </c>
      <c r="K53" s="0" t="n">
        <f aca="false">IF($A53&lt;&gt;"",VLOOKUP($F53,d110cc_csv_computations!$A$2:$O$1001,6),"")</f>
        <v>2</v>
      </c>
      <c r="L53" s="0" t="n">
        <f aca="false">IF($A53&lt;&gt;"",VLOOKUP($F53,d110cc_csv_computations!$A$2:$O$1001,3),"")</f>
        <v>2</v>
      </c>
      <c r="M53" s="0" t="n">
        <f aca="false">IF($A53&lt;&gt;"",VLOOKUP($F53,d110cc_csv_computations!$A$2:$O$1001,8),"")</f>
        <v>6</v>
      </c>
      <c r="N53" s="0" t="n">
        <f aca="false">IF($A53&lt;&gt;"",VLOOKUP($F53,d110cc_csv_computations!$A$2:$O$1001,4),"")</f>
        <v>6</v>
      </c>
      <c r="O53" s="32" t="str">
        <f aca="false">IF($A53&lt;&gt;"",INDEX('Tray sheet'!$H$2:$H$10000, $G53),"")</f>
        <v>Project#2013-0014_Experiment#0001_Brachypodium.distachyon_Tray#00003</v>
      </c>
      <c r="P53" s="32" t="str">
        <f aca="false">IF($A53&lt;&gt;"",INDEX('Tray sheet'!$J$2:$J$10000,$G53),"")</f>
        <v>Tray note</v>
      </c>
      <c r="Q53" s="0" t="n">
        <f aca="false">IF($A53&lt;&gt;"",VLOOKUP($F53,d110cc_csv_computations!$A$2:$O$1001,9),"")</f>
        <v>1</v>
      </c>
      <c r="R53" s="32" t="str">
        <f aca="false">IF($A53&lt;&gt;"",INDEX('Tray sheet'!$I$2:$I$10000,$G53),"")</f>
        <v>standard</v>
      </c>
      <c r="S53" s="32" t="str">
        <f aca="false">$J53&amp;$K53</f>
        <v>B2</v>
      </c>
      <c r="T53" s="0" t="str">
        <f aca="false">IF($A53&lt;&gt;"","Project#"&amp;$A53&amp;"-"&amp;TEXT($B53,"0000")&amp;"_Experiment#"&amp;TEXT($C53,"0000")&amp;"_"&amp;$D53&amp;"."&amp;$E53&amp;"_Tray#"&amp;TEXT($G53,"0000")&amp;"_"&amp;"Pot#"&amp;TEXT($F53,"00000"),"")</f>
        <v>Project#2013-0014_Experiment#0001_Brachypodium.distachyon_Tray#0003_Pot#00052</v>
      </c>
      <c r="U53" s="0" t="n">
        <f aca="false">IF($A53&lt;&gt;"",VLOOKUP($F53,d110cc_csv_computations!$A$2:$O$1001,2),"")</f>
        <v>94</v>
      </c>
      <c r="V53" s="0" t="n">
        <f aca="false">IF($A53&lt;&gt;"",VLOOKUP($U53,LineNames!$A$2:$B$111,2),"")</f>
        <v>8</v>
      </c>
      <c r="W53" s="11"/>
      <c r="X53" s="0" t="str">
        <f aca="false">IF($A53&lt;&gt;"",VLOOKUP($U53,LineNames!$A$2:$C$111,3),"")</f>
        <v>No</v>
      </c>
      <c r="Y53" s="0" t="n">
        <f aca="false">IF($A53&lt;&gt;"",VLOOKUP($F53,d110cc_csv_computations!$A$2:$O$1001,5),"")</f>
        <v>1</v>
      </c>
      <c r="Z53" s="0" t="n">
        <f aca="false">IF($A53&lt;&gt;"",VLOOKUP($F53,d110cc_csv_computations!$A$2:$O$1001,15),"")</f>
        <v>52</v>
      </c>
    </row>
    <row collapsed="false" customFormat="false" customHeight="true" hidden="false" ht="15" outlineLevel="0" r="54">
      <c r="A54" s="0" t="n">
        <f aca="false">IF((ROW()-1)&lt;='Project Description'!$B$14,'Project Description'!$B$1, "")</f>
        <v>2013</v>
      </c>
      <c r="B54" s="0" t="n">
        <f aca="false">IF($A54&lt;&gt;"",'Project Description'!$B$2, "")</f>
        <v>14</v>
      </c>
      <c r="C54" s="0" t="n">
        <f aca="false">IF($A54&lt;&gt;"",'Project Description'!$B$3, "")</f>
        <v>1</v>
      </c>
      <c r="D54" s="0" t="str">
        <f aca="false">IF($A54&lt;&gt;"",VLOOKUP($G54,'Tray sheet'!$E$2:$G$121,2), "")</f>
        <v>Brachypodium</v>
      </c>
      <c r="E54" s="0" t="str">
        <f aca="false">IF($A54&lt;&gt;"",VLOOKUP($G54,'Tray sheet'!$E$2:$G$121,3), "")</f>
        <v>distachyon</v>
      </c>
      <c r="F54" s="0" t="n">
        <f aca="false">IF($A54&lt;&gt;"",ROW()-1,"")</f>
        <v>53</v>
      </c>
      <c r="G54" s="0" t="n">
        <f aca="false">IF($A54&lt;&gt;"",VLOOKUP($F54,d110cc_csv_computations!$A$2:$O$1001,12),"")</f>
        <v>3</v>
      </c>
      <c r="H54" s="0" t="n">
        <f aca="false">IF($A54&lt;&gt;"",VLOOKUP($F54,d110cc_csv_computations!$A$2:$O$1001,13),"")</f>
        <v>8</v>
      </c>
      <c r="I54" s="0" t="n">
        <f aca="false">IF($A54&lt;&gt;"",VLOOKUP($F54,d110cc_csv_computations!$A$2:$O$1001,7),"")</f>
        <v>2</v>
      </c>
      <c r="J54" s="0" t="str">
        <f aca="false">IF($A54&lt;&gt;"",VLOOKUP($I54,ColumnNames!$A$2:$B$5,2),"")</f>
        <v>B</v>
      </c>
      <c r="K54" s="0" t="n">
        <f aca="false">IF($A54&lt;&gt;"",VLOOKUP($F54,d110cc_csv_computations!$A$2:$O$1001,6),"")</f>
        <v>3</v>
      </c>
      <c r="L54" s="0" t="n">
        <f aca="false">IF($A54&lt;&gt;"",VLOOKUP($F54,d110cc_csv_computations!$A$2:$O$1001,3),"")</f>
        <v>3</v>
      </c>
      <c r="M54" s="0" t="n">
        <f aca="false">IF($A54&lt;&gt;"",VLOOKUP($F54,d110cc_csv_computations!$A$2:$O$1001,8),"")</f>
        <v>6</v>
      </c>
      <c r="N54" s="0" t="n">
        <f aca="false">IF($A54&lt;&gt;"",VLOOKUP($F54,d110cc_csv_computations!$A$2:$O$1001,4),"")</f>
        <v>6</v>
      </c>
      <c r="O54" s="32" t="str">
        <f aca="false">IF($A54&lt;&gt;"",INDEX('Tray sheet'!$H$2:$H$10000, $G54),"")</f>
        <v>Project#2013-0014_Experiment#0001_Brachypodium.distachyon_Tray#00003</v>
      </c>
      <c r="P54" s="32" t="str">
        <f aca="false">IF($A54&lt;&gt;"",INDEX('Tray sheet'!$J$2:$J$10000,$G54),"")</f>
        <v>Tray note</v>
      </c>
      <c r="Q54" s="0" t="n">
        <f aca="false">IF($A54&lt;&gt;"",VLOOKUP($F54,d110cc_csv_computations!$A$2:$O$1001,9),"")</f>
        <v>1</v>
      </c>
      <c r="R54" s="32" t="str">
        <f aca="false">IF($A54&lt;&gt;"",INDEX('Tray sheet'!$I$2:$I$10000,$G54),"")</f>
        <v>standard</v>
      </c>
      <c r="S54" s="32" t="str">
        <f aca="false">$J54&amp;$K54</f>
        <v>B3</v>
      </c>
      <c r="T54" s="0" t="str">
        <f aca="false">IF($A54&lt;&gt;"","Project#"&amp;$A54&amp;"-"&amp;TEXT($B54,"0000")&amp;"_Experiment#"&amp;TEXT($C54,"0000")&amp;"_"&amp;$D54&amp;"."&amp;$E54&amp;"_Tray#"&amp;TEXT($G54,"0000")&amp;"_"&amp;"Pot#"&amp;TEXT($F54,"00000"),"")</f>
        <v>Project#2013-0014_Experiment#0001_Brachypodium.distachyon_Tray#0003_Pot#00053</v>
      </c>
      <c r="U54" s="0" t="n">
        <f aca="false">IF($A54&lt;&gt;"",VLOOKUP($F54,d110cc_csv_computations!$A$2:$O$1001,2),"")</f>
        <v>56</v>
      </c>
      <c r="V54" s="0" t="n">
        <f aca="false">IF($A54&lt;&gt;"",VLOOKUP($U54,LineNames!$A$2:$B$111,2),"")</f>
        <v>138</v>
      </c>
      <c r="W54" s="11"/>
      <c r="X54" s="0" t="str">
        <f aca="false">IF($A54&lt;&gt;"",VLOOKUP($U54,LineNames!$A$2:$C$111,3),"")</f>
        <v>No</v>
      </c>
      <c r="Y54" s="0" t="n">
        <f aca="false">IF($A54&lt;&gt;"",VLOOKUP($F54,d110cc_csv_computations!$A$2:$O$1001,5),"")</f>
        <v>1</v>
      </c>
      <c r="Z54" s="0" t="n">
        <f aca="false">IF($A54&lt;&gt;"",VLOOKUP($F54,d110cc_csv_computations!$A$2:$O$1001,15),"")</f>
        <v>53</v>
      </c>
    </row>
    <row collapsed="false" customFormat="false" customHeight="true" hidden="false" ht="15" outlineLevel="0" r="55">
      <c r="A55" s="0" t="n">
        <f aca="false">IF((ROW()-1)&lt;='Project Description'!$B$14,'Project Description'!$B$1, "")</f>
        <v>2013</v>
      </c>
      <c r="B55" s="0" t="n">
        <f aca="false">IF($A55&lt;&gt;"",'Project Description'!$B$2, "")</f>
        <v>14</v>
      </c>
      <c r="C55" s="0" t="n">
        <f aca="false">IF($A55&lt;&gt;"",'Project Description'!$B$3, "")</f>
        <v>1</v>
      </c>
      <c r="D55" s="0" t="str">
        <f aca="false">IF($A55&lt;&gt;"",VLOOKUP($G55,'Tray sheet'!$E$2:$G$121,2), "")</f>
        <v>Brachypodium</v>
      </c>
      <c r="E55" s="0" t="str">
        <f aca="false">IF($A55&lt;&gt;"",VLOOKUP($G55,'Tray sheet'!$E$2:$G$121,3), "")</f>
        <v>distachyon</v>
      </c>
      <c r="F55" s="0" t="n">
        <f aca="false">IF($A55&lt;&gt;"",ROW()-1,"")</f>
        <v>54</v>
      </c>
      <c r="G55" s="0" t="n">
        <f aca="false">IF($A55&lt;&gt;"",VLOOKUP($F55,d110cc_csv_computations!$A$2:$O$1001,12),"")</f>
        <v>3</v>
      </c>
      <c r="H55" s="0" t="n">
        <f aca="false">IF($A55&lt;&gt;"",VLOOKUP($F55,d110cc_csv_computations!$A$2:$O$1001,13),"")</f>
        <v>9</v>
      </c>
      <c r="I55" s="0" t="n">
        <f aca="false">IF($A55&lt;&gt;"",VLOOKUP($F55,d110cc_csv_computations!$A$2:$O$1001,7),"")</f>
        <v>2</v>
      </c>
      <c r="J55" s="0" t="str">
        <f aca="false">IF($A55&lt;&gt;"",VLOOKUP($I55,ColumnNames!$A$2:$B$5,2),"")</f>
        <v>B</v>
      </c>
      <c r="K55" s="0" t="n">
        <f aca="false">IF($A55&lt;&gt;"",VLOOKUP($F55,d110cc_csv_computations!$A$2:$O$1001,6),"")</f>
        <v>4</v>
      </c>
      <c r="L55" s="0" t="n">
        <f aca="false">IF($A55&lt;&gt;"",VLOOKUP($F55,d110cc_csv_computations!$A$2:$O$1001,3),"")</f>
        <v>4</v>
      </c>
      <c r="M55" s="0" t="n">
        <f aca="false">IF($A55&lt;&gt;"",VLOOKUP($F55,d110cc_csv_computations!$A$2:$O$1001,8),"")</f>
        <v>6</v>
      </c>
      <c r="N55" s="0" t="n">
        <f aca="false">IF($A55&lt;&gt;"",VLOOKUP($F55,d110cc_csv_computations!$A$2:$O$1001,4),"")</f>
        <v>6</v>
      </c>
      <c r="O55" s="32" t="str">
        <f aca="false">IF($A55&lt;&gt;"",INDEX('Tray sheet'!$H$2:$H$10000, $G55),"")</f>
        <v>Project#2013-0014_Experiment#0001_Brachypodium.distachyon_Tray#00003</v>
      </c>
      <c r="P55" s="32" t="str">
        <f aca="false">IF($A55&lt;&gt;"",INDEX('Tray sheet'!$J$2:$J$10000,$G55),"")</f>
        <v>Tray note</v>
      </c>
      <c r="Q55" s="0" t="n">
        <f aca="false">IF($A55&lt;&gt;"",VLOOKUP($F55,d110cc_csv_computations!$A$2:$O$1001,9),"")</f>
        <v>1</v>
      </c>
      <c r="R55" s="32" t="str">
        <f aca="false">IF($A55&lt;&gt;"",INDEX('Tray sheet'!$I$2:$I$10000,$G55),"")</f>
        <v>standard</v>
      </c>
      <c r="S55" s="32" t="str">
        <f aca="false">$J55&amp;$K55</f>
        <v>B4</v>
      </c>
      <c r="T55" s="0" t="str">
        <f aca="false">IF($A55&lt;&gt;"","Project#"&amp;$A55&amp;"-"&amp;TEXT($B55,"0000")&amp;"_Experiment#"&amp;TEXT($C55,"0000")&amp;"_"&amp;$D55&amp;"."&amp;$E55&amp;"_Tray#"&amp;TEXT($G55,"0000")&amp;"_"&amp;"Pot#"&amp;TEXT($F55,"00000"),"")</f>
        <v>Project#2013-0014_Experiment#0001_Brachypodium.distachyon_Tray#0003_Pot#00054</v>
      </c>
      <c r="U55" s="0" t="n">
        <f aca="false">IF($A55&lt;&gt;"",VLOOKUP($F55,d110cc_csv_computations!$A$2:$O$1001,2),"")</f>
        <v>7</v>
      </c>
      <c r="V55" s="0" t="n">
        <f aca="false">IF($A55&lt;&gt;"",VLOOKUP($U55,LineNames!$A$2:$B$111,2),"")</f>
        <v>83</v>
      </c>
      <c r="W55" s="11"/>
      <c r="X55" s="0" t="str">
        <f aca="false">IF($A55&lt;&gt;"",VLOOKUP($U55,LineNames!$A$2:$C$111,3),"")</f>
        <v>No</v>
      </c>
      <c r="Y55" s="0" t="n">
        <f aca="false">IF($A55&lt;&gt;"",VLOOKUP($F55,d110cc_csv_computations!$A$2:$O$1001,5),"")</f>
        <v>1</v>
      </c>
      <c r="Z55" s="0" t="n">
        <f aca="false">IF($A55&lt;&gt;"",VLOOKUP($F55,d110cc_csv_computations!$A$2:$O$1001,15),"")</f>
        <v>54</v>
      </c>
    </row>
    <row collapsed="false" customFormat="false" customHeight="true" hidden="false" ht="15" outlineLevel="0" r="56">
      <c r="A56" s="0" t="n">
        <f aca="false">IF((ROW()-1)&lt;='Project Description'!$B$14,'Project Description'!$B$1, "")</f>
        <v>2013</v>
      </c>
      <c r="B56" s="0" t="n">
        <f aca="false">IF($A56&lt;&gt;"",'Project Description'!$B$2, "")</f>
        <v>14</v>
      </c>
      <c r="C56" s="0" t="n">
        <f aca="false">IF($A56&lt;&gt;"",'Project Description'!$B$3, "")</f>
        <v>1</v>
      </c>
      <c r="D56" s="0" t="str">
        <f aca="false">IF($A56&lt;&gt;"",VLOOKUP($G56,'Tray sheet'!$E$2:$G$121,2), "")</f>
        <v>Brachypodium</v>
      </c>
      <c r="E56" s="0" t="str">
        <f aca="false">IF($A56&lt;&gt;"",VLOOKUP($G56,'Tray sheet'!$E$2:$G$121,3), "")</f>
        <v>distachyon</v>
      </c>
      <c r="F56" s="0" t="n">
        <f aca="false">IF($A56&lt;&gt;"",ROW()-1,"")</f>
        <v>55</v>
      </c>
      <c r="G56" s="0" t="n">
        <f aca="false">IF($A56&lt;&gt;"",VLOOKUP($F56,d110cc_csv_computations!$A$2:$O$1001,12),"")</f>
        <v>3</v>
      </c>
      <c r="H56" s="0" t="n">
        <f aca="false">IF($A56&lt;&gt;"",VLOOKUP($F56,d110cc_csv_computations!$A$2:$O$1001,13),"")</f>
        <v>10</v>
      </c>
      <c r="I56" s="0" t="n">
        <f aca="false">IF($A56&lt;&gt;"",VLOOKUP($F56,d110cc_csv_computations!$A$2:$O$1001,7),"")</f>
        <v>2</v>
      </c>
      <c r="J56" s="0" t="str">
        <f aca="false">IF($A56&lt;&gt;"",VLOOKUP($I56,ColumnNames!$A$2:$B$5,2),"")</f>
        <v>B</v>
      </c>
      <c r="K56" s="0" t="n">
        <f aca="false">IF($A56&lt;&gt;"",VLOOKUP($F56,d110cc_csv_computations!$A$2:$O$1001,6),"")</f>
        <v>5</v>
      </c>
      <c r="L56" s="0" t="n">
        <f aca="false">IF($A56&lt;&gt;"",VLOOKUP($F56,d110cc_csv_computations!$A$2:$O$1001,3),"")</f>
        <v>5</v>
      </c>
      <c r="M56" s="0" t="n">
        <f aca="false">IF($A56&lt;&gt;"",VLOOKUP($F56,d110cc_csv_computations!$A$2:$O$1001,8),"")</f>
        <v>6</v>
      </c>
      <c r="N56" s="0" t="n">
        <f aca="false">IF($A56&lt;&gt;"",VLOOKUP($F56,d110cc_csv_computations!$A$2:$O$1001,4),"")</f>
        <v>6</v>
      </c>
      <c r="O56" s="32" t="str">
        <f aca="false">IF($A56&lt;&gt;"",INDEX('Tray sheet'!$H$2:$H$10000, $G56),"")</f>
        <v>Project#2013-0014_Experiment#0001_Brachypodium.distachyon_Tray#00003</v>
      </c>
      <c r="P56" s="32" t="str">
        <f aca="false">IF($A56&lt;&gt;"",INDEX('Tray sheet'!$J$2:$J$10000,$G56),"")</f>
        <v>Tray note</v>
      </c>
      <c r="Q56" s="0" t="n">
        <f aca="false">IF($A56&lt;&gt;"",VLOOKUP($F56,d110cc_csv_computations!$A$2:$O$1001,9),"")</f>
        <v>1</v>
      </c>
      <c r="R56" s="32" t="str">
        <f aca="false">IF($A56&lt;&gt;"",INDEX('Tray sheet'!$I$2:$I$10000,$G56),"")</f>
        <v>standard</v>
      </c>
      <c r="S56" s="32" t="str">
        <f aca="false">$J56&amp;$K56</f>
        <v>B5</v>
      </c>
      <c r="T56" s="0" t="str">
        <f aca="false">IF($A56&lt;&gt;"","Project#"&amp;$A56&amp;"-"&amp;TEXT($B56,"0000")&amp;"_Experiment#"&amp;TEXT($C56,"0000")&amp;"_"&amp;$D56&amp;"."&amp;$E56&amp;"_Tray#"&amp;TEXT($G56,"0000")&amp;"_"&amp;"Pot#"&amp;TEXT($F56,"00000"),"")</f>
        <v>Project#2013-0014_Experiment#0001_Brachypodium.distachyon_Tray#0003_Pot#00055</v>
      </c>
      <c r="U56" s="0" t="n">
        <f aca="false">IF($A56&lt;&gt;"",VLOOKUP($F56,d110cc_csv_computations!$A$2:$O$1001,2),"")</f>
        <v>8</v>
      </c>
      <c r="V56" s="0" t="n">
        <f aca="false">IF($A56&lt;&gt;"",VLOOKUP($U56,LineNames!$A$2:$B$111,2),"")</f>
        <v>84</v>
      </c>
      <c r="W56" s="11"/>
      <c r="X56" s="0" t="str">
        <f aca="false">IF($A56&lt;&gt;"",VLOOKUP($U56,LineNames!$A$2:$C$111,3),"")</f>
        <v>No</v>
      </c>
      <c r="Y56" s="0" t="n">
        <f aca="false">IF($A56&lt;&gt;"",VLOOKUP($F56,d110cc_csv_computations!$A$2:$O$1001,5),"")</f>
        <v>1</v>
      </c>
      <c r="Z56" s="0" t="n">
        <f aca="false">IF($A56&lt;&gt;"",VLOOKUP($F56,d110cc_csv_computations!$A$2:$O$1001,15),"")</f>
        <v>55</v>
      </c>
    </row>
    <row collapsed="false" customFormat="false" customHeight="true" hidden="false" ht="15" outlineLevel="0" r="57">
      <c r="A57" s="0" t="n">
        <f aca="false">IF((ROW()-1)&lt;='Project Description'!$B$14,'Project Description'!$B$1, "")</f>
        <v>2013</v>
      </c>
      <c r="B57" s="0" t="n">
        <f aca="false">IF($A57&lt;&gt;"",'Project Description'!$B$2, "")</f>
        <v>14</v>
      </c>
      <c r="C57" s="0" t="n">
        <f aca="false">IF($A57&lt;&gt;"",'Project Description'!$B$3, "")</f>
        <v>1</v>
      </c>
      <c r="D57" s="0" t="str">
        <f aca="false">IF($A57&lt;&gt;"",VLOOKUP($G57,'Tray sheet'!$E$2:$G$121,2), "")</f>
        <v>Brachypodium</v>
      </c>
      <c r="E57" s="0" t="str">
        <f aca="false">IF($A57&lt;&gt;"",VLOOKUP($G57,'Tray sheet'!$E$2:$G$121,3), "")</f>
        <v>distachyon</v>
      </c>
      <c r="F57" s="0" t="n">
        <f aca="false">IF($A57&lt;&gt;"",ROW()-1,"")</f>
        <v>56</v>
      </c>
      <c r="G57" s="0" t="n">
        <f aca="false">IF($A57&lt;&gt;"",VLOOKUP($F57,d110cc_csv_computations!$A$2:$O$1001,12),"")</f>
        <v>4</v>
      </c>
      <c r="H57" s="0" t="n">
        <f aca="false">IF($A57&lt;&gt;"",VLOOKUP($F57,d110cc_csv_computations!$A$2:$O$1001,13),"")</f>
        <v>6</v>
      </c>
      <c r="I57" s="0" t="n">
        <f aca="false">IF($A57&lt;&gt;"",VLOOKUP($F57,d110cc_csv_computations!$A$2:$O$1001,7),"")</f>
        <v>2</v>
      </c>
      <c r="J57" s="0" t="str">
        <f aca="false">IF($A57&lt;&gt;"",VLOOKUP($I57,ColumnNames!$A$2:$B$5,2),"")</f>
        <v>B</v>
      </c>
      <c r="K57" s="0" t="n">
        <f aca="false">IF($A57&lt;&gt;"",VLOOKUP($F57,d110cc_csv_computations!$A$2:$O$1001,6),"")</f>
        <v>1</v>
      </c>
      <c r="L57" s="0" t="n">
        <f aca="false">IF($A57&lt;&gt;"",VLOOKUP($F57,d110cc_csv_computations!$A$2:$O$1001,3),"")</f>
        <v>6</v>
      </c>
      <c r="M57" s="0" t="n">
        <f aca="false">IF($A57&lt;&gt;"",VLOOKUP($F57,d110cc_csv_computations!$A$2:$O$1001,8),"")</f>
        <v>6</v>
      </c>
      <c r="N57" s="0" t="n">
        <f aca="false">IF($A57&lt;&gt;"",VLOOKUP($F57,d110cc_csv_computations!$A$2:$O$1001,4),"")</f>
        <v>6</v>
      </c>
      <c r="O57" s="32" t="str">
        <f aca="false">IF($A57&lt;&gt;"",INDEX('Tray sheet'!$H$2:$H$10000, $G57),"")</f>
        <v>Project#2013-0014_Experiment#0001_Brachypodium.distachyon_Tray#00004</v>
      </c>
      <c r="P57" s="32" t="str">
        <f aca="false">IF($A57&lt;&gt;"",INDEX('Tray sheet'!$J$2:$J$10000,$G57),"")</f>
        <v>Tray note</v>
      </c>
      <c r="Q57" s="0" t="n">
        <f aca="false">IF($A57&lt;&gt;"",VLOOKUP($F57,d110cc_csv_computations!$A$2:$O$1001,9),"")</f>
        <v>2</v>
      </c>
      <c r="R57" s="32" t="str">
        <f aca="false">IF($A57&lt;&gt;"",INDEX('Tray sheet'!$I$2:$I$10000,$G57),"")</f>
        <v>standard</v>
      </c>
      <c r="S57" s="32" t="str">
        <f aca="false">$J57&amp;$K57</f>
        <v>B1</v>
      </c>
      <c r="T57" s="0" t="str">
        <f aca="false">IF($A57&lt;&gt;"","Project#"&amp;$A57&amp;"-"&amp;TEXT($B57,"0000")&amp;"_Experiment#"&amp;TEXT($C57,"0000")&amp;"_"&amp;$D57&amp;"."&amp;$E57&amp;"_Tray#"&amp;TEXT($G57,"0000")&amp;"_"&amp;"Pot#"&amp;TEXT($F57,"00000"),"")</f>
        <v>Project#2013-0014_Experiment#0001_Brachypodium.distachyon_Tray#0004_Pot#00056</v>
      </c>
      <c r="U57" s="0" t="n">
        <f aca="false">IF($A57&lt;&gt;"",VLOOKUP($F57,d110cc_csv_computations!$A$2:$O$1001,2),"")</f>
        <v>55</v>
      </c>
      <c r="V57" s="0" t="n">
        <f aca="false">IF($A57&lt;&gt;"",VLOOKUP($U57,LineNames!$A$2:$B$111,2),"")</f>
        <v>137</v>
      </c>
      <c r="W57" s="11"/>
      <c r="X57" s="0" t="str">
        <f aca="false">IF($A57&lt;&gt;"",VLOOKUP($U57,LineNames!$A$2:$C$111,3),"")</f>
        <v>No</v>
      </c>
      <c r="Y57" s="0" t="n">
        <f aca="false">IF($A57&lt;&gt;"",VLOOKUP($F57,d110cc_csv_computations!$A$2:$O$1001,5),"")</f>
        <v>1</v>
      </c>
      <c r="Z57" s="0" t="n">
        <f aca="false">IF($A57&lt;&gt;"",VLOOKUP($F57,d110cc_csv_computations!$A$2:$O$1001,15),"")</f>
        <v>56</v>
      </c>
    </row>
    <row collapsed="false" customFormat="false" customHeight="true" hidden="false" ht="15" outlineLevel="0" r="58">
      <c r="A58" s="0" t="n">
        <f aca="false">IF((ROW()-1)&lt;='Project Description'!$B$14,'Project Description'!$B$1, "")</f>
        <v>2013</v>
      </c>
      <c r="B58" s="0" t="n">
        <f aca="false">IF($A58&lt;&gt;"",'Project Description'!$B$2, "")</f>
        <v>14</v>
      </c>
      <c r="C58" s="0" t="n">
        <f aca="false">IF($A58&lt;&gt;"",'Project Description'!$B$3, "")</f>
        <v>1</v>
      </c>
      <c r="D58" s="0" t="str">
        <f aca="false">IF($A58&lt;&gt;"",VLOOKUP($G58,'Tray sheet'!$E$2:$G$121,2), "")</f>
        <v>Brachypodium</v>
      </c>
      <c r="E58" s="0" t="str">
        <f aca="false">IF($A58&lt;&gt;"",VLOOKUP($G58,'Tray sheet'!$E$2:$G$121,3), "")</f>
        <v>distachyon</v>
      </c>
      <c r="F58" s="0" t="n">
        <f aca="false">IF($A58&lt;&gt;"",ROW()-1,"")</f>
        <v>57</v>
      </c>
      <c r="G58" s="0" t="n">
        <f aca="false">IF($A58&lt;&gt;"",VLOOKUP($F58,d110cc_csv_computations!$A$2:$O$1001,12),"")</f>
        <v>4</v>
      </c>
      <c r="H58" s="0" t="n">
        <f aca="false">IF($A58&lt;&gt;"",VLOOKUP($F58,d110cc_csv_computations!$A$2:$O$1001,13),"")</f>
        <v>7</v>
      </c>
      <c r="I58" s="0" t="n">
        <f aca="false">IF($A58&lt;&gt;"",VLOOKUP($F58,d110cc_csv_computations!$A$2:$O$1001,7),"")</f>
        <v>2</v>
      </c>
      <c r="J58" s="0" t="str">
        <f aca="false">IF($A58&lt;&gt;"",VLOOKUP($I58,ColumnNames!$A$2:$B$5,2),"")</f>
        <v>B</v>
      </c>
      <c r="K58" s="0" t="n">
        <f aca="false">IF($A58&lt;&gt;"",VLOOKUP($F58,d110cc_csv_computations!$A$2:$O$1001,6),"")</f>
        <v>2</v>
      </c>
      <c r="L58" s="0" t="n">
        <f aca="false">IF($A58&lt;&gt;"",VLOOKUP($F58,d110cc_csv_computations!$A$2:$O$1001,3),"")</f>
        <v>7</v>
      </c>
      <c r="M58" s="0" t="n">
        <f aca="false">IF($A58&lt;&gt;"",VLOOKUP($F58,d110cc_csv_computations!$A$2:$O$1001,8),"")</f>
        <v>6</v>
      </c>
      <c r="N58" s="0" t="n">
        <f aca="false">IF($A58&lt;&gt;"",VLOOKUP($F58,d110cc_csv_computations!$A$2:$O$1001,4),"")</f>
        <v>6</v>
      </c>
      <c r="O58" s="32" t="str">
        <f aca="false">IF($A58&lt;&gt;"",INDEX('Tray sheet'!$H$2:$H$10000, $G58),"")</f>
        <v>Project#2013-0014_Experiment#0001_Brachypodium.distachyon_Tray#00004</v>
      </c>
      <c r="P58" s="32" t="str">
        <f aca="false">IF($A58&lt;&gt;"",INDEX('Tray sheet'!$J$2:$J$10000,$G58),"")</f>
        <v>Tray note</v>
      </c>
      <c r="Q58" s="0" t="n">
        <f aca="false">IF($A58&lt;&gt;"",VLOOKUP($F58,d110cc_csv_computations!$A$2:$O$1001,9),"")</f>
        <v>2</v>
      </c>
      <c r="R58" s="32" t="str">
        <f aca="false">IF($A58&lt;&gt;"",INDEX('Tray sheet'!$I$2:$I$10000,$G58),"")</f>
        <v>standard</v>
      </c>
      <c r="S58" s="32" t="str">
        <f aca="false">$J58&amp;$K58</f>
        <v>B2</v>
      </c>
      <c r="T58" s="0" t="str">
        <f aca="false">IF($A58&lt;&gt;"","Project#"&amp;$A58&amp;"-"&amp;TEXT($B58,"0000")&amp;"_Experiment#"&amp;TEXT($C58,"0000")&amp;"_"&amp;$D58&amp;"."&amp;$E58&amp;"_Tray#"&amp;TEXT($G58,"0000")&amp;"_"&amp;"Pot#"&amp;TEXT($F58,"00000"),"")</f>
        <v>Project#2013-0014_Experiment#0001_Brachypodium.distachyon_Tray#0004_Pot#00057</v>
      </c>
      <c r="U58" s="0" t="n">
        <f aca="false">IF($A58&lt;&gt;"",VLOOKUP($F58,d110cc_csv_computations!$A$2:$O$1001,2),"")</f>
        <v>84</v>
      </c>
      <c r="V58" s="0" t="n">
        <f aca="false">IF($A58&lt;&gt;"",VLOOKUP($U58,LineNames!$A$2:$B$111,2),"")</f>
        <v>171</v>
      </c>
      <c r="W58" s="11"/>
      <c r="X58" s="0" t="str">
        <f aca="false">IF($A58&lt;&gt;"",VLOOKUP($U58,LineNames!$A$2:$C$111,3),"")</f>
        <v>No</v>
      </c>
      <c r="Y58" s="0" t="n">
        <f aca="false">IF($A58&lt;&gt;"",VLOOKUP($F58,d110cc_csv_computations!$A$2:$O$1001,5),"")</f>
        <v>1</v>
      </c>
      <c r="Z58" s="0" t="n">
        <f aca="false">IF($A58&lt;&gt;"",VLOOKUP($F58,d110cc_csv_computations!$A$2:$O$1001,15),"")</f>
        <v>57</v>
      </c>
    </row>
    <row collapsed="false" customFormat="false" customHeight="true" hidden="false" ht="15" outlineLevel="0" r="59">
      <c r="A59" s="0" t="n">
        <f aca="false">IF((ROW()-1)&lt;='Project Description'!$B$14,'Project Description'!$B$1, "")</f>
        <v>2013</v>
      </c>
      <c r="B59" s="0" t="n">
        <f aca="false">IF($A59&lt;&gt;"",'Project Description'!$B$2, "")</f>
        <v>14</v>
      </c>
      <c r="C59" s="0" t="n">
        <f aca="false">IF($A59&lt;&gt;"",'Project Description'!$B$3, "")</f>
        <v>1</v>
      </c>
      <c r="D59" s="0" t="str">
        <f aca="false">IF($A59&lt;&gt;"",VLOOKUP($G59,'Tray sheet'!$E$2:$G$121,2), "")</f>
        <v>Brachypodium</v>
      </c>
      <c r="E59" s="0" t="str">
        <f aca="false">IF($A59&lt;&gt;"",VLOOKUP($G59,'Tray sheet'!$E$2:$G$121,3), "")</f>
        <v>distachyon</v>
      </c>
      <c r="F59" s="0" t="n">
        <f aca="false">IF($A59&lt;&gt;"",ROW()-1,"")</f>
        <v>58</v>
      </c>
      <c r="G59" s="0" t="n">
        <f aca="false">IF($A59&lt;&gt;"",VLOOKUP($F59,d110cc_csv_computations!$A$2:$O$1001,12),"")</f>
        <v>4</v>
      </c>
      <c r="H59" s="0" t="n">
        <f aca="false">IF($A59&lt;&gt;"",VLOOKUP($F59,d110cc_csv_computations!$A$2:$O$1001,13),"")</f>
        <v>8</v>
      </c>
      <c r="I59" s="0" t="n">
        <f aca="false">IF($A59&lt;&gt;"",VLOOKUP($F59,d110cc_csv_computations!$A$2:$O$1001,7),"")</f>
        <v>2</v>
      </c>
      <c r="J59" s="0" t="str">
        <f aca="false">IF($A59&lt;&gt;"",VLOOKUP($I59,ColumnNames!$A$2:$B$5,2),"")</f>
        <v>B</v>
      </c>
      <c r="K59" s="0" t="n">
        <f aca="false">IF($A59&lt;&gt;"",VLOOKUP($F59,d110cc_csv_computations!$A$2:$O$1001,6),"")</f>
        <v>3</v>
      </c>
      <c r="L59" s="0" t="n">
        <f aca="false">IF($A59&lt;&gt;"",VLOOKUP($F59,d110cc_csv_computations!$A$2:$O$1001,3),"")</f>
        <v>8</v>
      </c>
      <c r="M59" s="0" t="n">
        <f aca="false">IF($A59&lt;&gt;"",VLOOKUP($F59,d110cc_csv_computations!$A$2:$O$1001,8),"")</f>
        <v>6</v>
      </c>
      <c r="N59" s="0" t="n">
        <f aca="false">IF($A59&lt;&gt;"",VLOOKUP($F59,d110cc_csv_computations!$A$2:$O$1001,4),"")</f>
        <v>6</v>
      </c>
      <c r="O59" s="32" t="str">
        <f aca="false">IF($A59&lt;&gt;"",INDEX('Tray sheet'!$H$2:$H$10000, $G59),"")</f>
        <v>Project#2013-0014_Experiment#0001_Brachypodium.distachyon_Tray#00004</v>
      </c>
      <c r="P59" s="32" t="str">
        <f aca="false">IF($A59&lt;&gt;"",INDEX('Tray sheet'!$J$2:$J$10000,$G59),"")</f>
        <v>Tray note</v>
      </c>
      <c r="Q59" s="0" t="n">
        <f aca="false">IF($A59&lt;&gt;"",VLOOKUP($F59,d110cc_csv_computations!$A$2:$O$1001,9),"")</f>
        <v>2</v>
      </c>
      <c r="R59" s="32" t="str">
        <f aca="false">IF($A59&lt;&gt;"",INDEX('Tray sheet'!$I$2:$I$10000,$G59),"")</f>
        <v>standard</v>
      </c>
      <c r="S59" s="32" t="str">
        <f aca="false">$J59&amp;$K59</f>
        <v>B3</v>
      </c>
      <c r="T59" s="0" t="str">
        <f aca="false">IF($A59&lt;&gt;"","Project#"&amp;$A59&amp;"-"&amp;TEXT($B59,"0000")&amp;"_Experiment#"&amp;TEXT($C59,"0000")&amp;"_"&amp;$D59&amp;"."&amp;$E59&amp;"_Tray#"&amp;TEXT($G59,"0000")&amp;"_"&amp;"Pot#"&amp;TEXT($F59,"00000"),"")</f>
        <v>Project#2013-0014_Experiment#0001_Brachypodium.distachyon_Tray#0004_Pot#00058</v>
      </c>
      <c r="U59" s="0" t="n">
        <f aca="false">IF($A59&lt;&gt;"",VLOOKUP($F59,d110cc_csv_computations!$A$2:$O$1001,2),"")</f>
        <v>2</v>
      </c>
      <c r="V59" s="0" t="n">
        <f aca="false">IF($A59&lt;&gt;"",VLOOKUP($U59,LineNames!$A$2:$B$111,2),"")</f>
        <v>77</v>
      </c>
      <c r="W59" s="11"/>
      <c r="X59" s="0" t="str">
        <f aca="false">IF($A59&lt;&gt;"",VLOOKUP($U59,LineNames!$A$2:$C$111,3),"")</f>
        <v>No</v>
      </c>
      <c r="Y59" s="0" t="n">
        <f aca="false">IF($A59&lt;&gt;"",VLOOKUP($F59,d110cc_csv_computations!$A$2:$O$1001,5),"")</f>
        <v>1</v>
      </c>
      <c r="Z59" s="0" t="n">
        <f aca="false">IF($A59&lt;&gt;"",VLOOKUP($F59,d110cc_csv_computations!$A$2:$O$1001,15),"")</f>
        <v>58</v>
      </c>
    </row>
    <row collapsed="false" customFormat="false" customHeight="true" hidden="false" ht="15" outlineLevel="0" r="60">
      <c r="A60" s="0" t="n">
        <f aca="false">IF((ROW()-1)&lt;='Project Description'!$B$14,'Project Description'!$B$1, "")</f>
        <v>2013</v>
      </c>
      <c r="B60" s="0" t="n">
        <f aca="false">IF($A60&lt;&gt;"",'Project Description'!$B$2, "")</f>
        <v>14</v>
      </c>
      <c r="C60" s="0" t="n">
        <f aca="false">IF($A60&lt;&gt;"",'Project Description'!$B$3, "")</f>
        <v>1</v>
      </c>
      <c r="D60" s="0" t="str">
        <f aca="false">IF($A60&lt;&gt;"",VLOOKUP($G60,'Tray sheet'!$E$2:$G$121,2), "")</f>
        <v>Brachypodium</v>
      </c>
      <c r="E60" s="0" t="str">
        <f aca="false">IF($A60&lt;&gt;"",VLOOKUP($G60,'Tray sheet'!$E$2:$G$121,3), "")</f>
        <v>distachyon</v>
      </c>
      <c r="F60" s="0" t="n">
        <f aca="false">IF($A60&lt;&gt;"",ROW()-1,"")</f>
        <v>59</v>
      </c>
      <c r="G60" s="0" t="n">
        <f aca="false">IF($A60&lt;&gt;"",VLOOKUP($F60,d110cc_csv_computations!$A$2:$O$1001,12),"")</f>
        <v>4</v>
      </c>
      <c r="H60" s="0" t="n">
        <f aca="false">IF($A60&lt;&gt;"",VLOOKUP($F60,d110cc_csv_computations!$A$2:$O$1001,13),"")</f>
        <v>9</v>
      </c>
      <c r="I60" s="0" t="n">
        <f aca="false">IF($A60&lt;&gt;"",VLOOKUP($F60,d110cc_csv_computations!$A$2:$O$1001,7),"")</f>
        <v>2</v>
      </c>
      <c r="J60" s="0" t="str">
        <f aca="false">IF($A60&lt;&gt;"",VLOOKUP($I60,ColumnNames!$A$2:$B$5,2),"")</f>
        <v>B</v>
      </c>
      <c r="K60" s="0" t="n">
        <f aca="false">IF($A60&lt;&gt;"",VLOOKUP($F60,d110cc_csv_computations!$A$2:$O$1001,6),"")</f>
        <v>4</v>
      </c>
      <c r="L60" s="0" t="n">
        <f aca="false">IF($A60&lt;&gt;"",VLOOKUP($F60,d110cc_csv_computations!$A$2:$O$1001,3),"")</f>
        <v>9</v>
      </c>
      <c r="M60" s="0" t="n">
        <f aca="false">IF($A60&lt;&gt;"",VLOOKUP($F60,d110cc_csv_computations!$A$2:$O$1001,8),"")</f>
        <v>6</v>
      </c>
      <c r="N60" s="0" t="n">
        <f aca="false">IF($A60&lt;&gt;"",VLOOKUP($F60,d110cc_csv_computations!$A$2:$O$1001,4),"")</f>
        <v>6</v>
      </c>
      <c r="O60" s="32" t="str">
        <f aca="false">IF($A60&lt;&gt;"",INDEX('Tray sheet'!$H$2:$H$10000, $G60),"")</f>
        <v>Project#2013-0014_Experiment#0001_Brachypodium.distachyon_Tray#00004</v>
      </c>
      <c r="P60" s="32" t="str">
        <f aca="false">IF($A60&lt;&gt;"",INDEX('Tray sheet'!$J$2:$J$10000,$G60),"")</f>
        <v>Tray note</v>
      </c>
      <c r="Q60" s="0" t="n">
        <f aca="false">IF($A60&lt;&gt;"",VLOOKUP($F60,d110cc_csv_computations!$A$2:$O$1001,9),"")</f>
        <v>2</v>
      </c>
      <c r="R60" s="32" t="str">
        <f aca="false">IF($A60&lt;&gt;"",INDEX('Tray sheet'!$I$2:$I$10000,$G60),"")</f>
        <v>standard</v>
      </c>
      <c r="S60" s="32" t="str">
        <f aca="false">$J60&amp;$K60</f>
        <v>B4</v>
      </c>
      <c r="T60" s="0" t="str">
        <f aca="false">IF($A60&lt;&gt;"","Project#"&amp;$A60&amp;"-"&amp;TEXT($B60,"0000")&amp;"_Experiment#"&amp;TEXT($C60,"0000")&amp;"_"&amp;$D60&amp;"."&amp;$E60&amp;"_Tray#"&amp;TEXT($G60,"0000")&amp;"_"&amp;"Pot#"&amp;TEXT($F60,"00000"),"")</f>
        <v>Project#2013-0014_Experiment#0001_Brachypodium.distachyon_Tray#0004_Pot#00059</v>
      </c>
      <c r="U60" s="0" t="n">
        <f aca="false">IF($A60&lt;&gt;"",VLOOKUP($F60,d110cc_csv_computations!$A$2:$O$1001,2),"")</f>
        <v>110</v>
      </c>
      <c r="V60" s="0" t="str">
        <f aca="false">IF($A60&lt;&gt;"",VLOOKUP($U60,LineNames!$A$2:$B$111,2),"")</f>
        <v>Bd3-1</v>
      </c>
      <c r="W60" s="11"/>
      <c r="X60" s="0" t="str">
        <f aca="false">IF($A60&lt;&gt;"",VLOOKUP($U60,LineNames!$A$2:$C$111,3),"")</f>
        <v>Yes</v>
      </c>
      <c r="Y60" s="0" t="n">
        <f aca="false">IF($A60&lt;&gt;"",VLOOKUP($F60,d110cc_csv_computations!$A$2:$O$1001,5),"")</f>
        <v>1</v>
      </c>
      <c r="Z60" s="0" t="n">
        <f aca="false">IF($A60&lt;&gt;"",VLOOKUP($F60,d110cc_csv_computations!$A$2:$O$1001,15),"")</f>
        <v>59</v>
      </c>
    </row>
    <row collapsed="false" customFormat="false" customHeight="true" hidden="false" ht="15" outlineLevel="0" r="61">
      <c r="A61" s="0" t="n">
        <f aca="false">IF((ROW()-1)&lt;='Project Description'!$B$14,'Project Description'!$B$1, "")</f>
        <v>2013</v>
      </c>
      <c r="B61" s="0" t="n">
        <f aca="false">IF($A61&lt;&gt;"",'Project Description'!$B$2, "")</f>
        <v>14</v>
      </c>
      <c r="C61" s="0" t="n">
        <f aca="false">IF($A61&lt;&gt;"",'Project Description'!$B$3, "")</f>
        <v>1</v>
      </c>
      <c r="D61" s="0" t="str">
        <f aca="false">IF($A61&lt;&gt;"",VLOOKUP($G61,'Tray sheet'!$E$2:$G$121,2), "")</f>
        <v>Brachypodium</v>
      </c>
      <c r="E61" s="0" t="str">
        <f aca="false">IF($A61&lt;&gt;"",VLOOKUP($G61,'Tray sheet'!$E$2:$G$121,3), "")</f>
        <v>distachyon</v>
      </c>
      <c r="F61" s="0" t="n">
        <f aca="false">IF($A61&lt;&gt;"",ROW()-1,"")</f>
        <v>60</v>
      </c>
      <c r="G61" s="0" t="n">
        <f aca="false">IF($A61&lt;&gt;"",VLOOKUP($F61,d110cc_csv_computations!$A$2:$O$1001,12),"")</f>
        <v>4</v>
      </c>
      <c r="H61" s="0" t="n">
        <f aca="false">IF($A61&lt;&gt;"",VLOOKUP($F61,d110cc_csv_computations!$A$2:$O$1001,13),"")</f>
        <v>10</v>
      </c>
      <c r="I61" s="0" t="n">
        <f aca="false">IF($A61&lt;&gt;"",VLOOKUP($F61,d110cc_csv_computations!$A$2:$O$1001,7),"")</f>
        <v>2</v>
      </c>
      <c r="J61" s="0" t="str">
        <f aca="false">IF($A61&lt;&gt;"",VLOOKUP($I61,ColumnNames!$A$2:$B$5,2),"")</f>
        <v>B</v>
      </c>
      <c r="K61" s="0" t="n">
        <f aca="false">IF($A61&lt;&gt;"",VLOOKUP($F61,d110cc_csv_computations!$A$2:$O$1001,6),"")</f>
        <v>5</v>
      </c>
      <c r="L61" s="0" t="n">
        <f aca="false">IF($A61&lt;&gt;"",VLOOKUP($F61,d110cc_csv_computations!$A$2:$O$1001,3),"")</f>
        <v>10</v>
      </c>
      <c r="M61" s="0" t="n">
        <f aca="false">IF($A61&lt;&gt;"",VLOOKUP($F61,d110cc_csv_computations!$A$2:$O$1001,8),"")</f>
        <v>6</v>
      </c>
      <c r="N61" s="0" t="n">
        <f aca="false">IF($A61&lt;&gt;"",VLOOKUP($F61,d110cc_csv_computations!$A$2:$O$1001,4),"")</f>
        <v>6</v>
      </c>
      <c r="O61" s="32" t="str">
        <f aca="false">IF($A61&lt;&gt;"",INDEX('Tray sheet'!$H$2:$H$10000, $G61),"")</f>
        <v>Project#2013-0014_Experiment#0001_Brachypodium.distachyon_Tray#00004</v>
      </c>
      <c r="P61" s="32" t="str">
        <f aca="false">IF($A61&lt;&gt;"",INDEX('Tray sheet'!$J$2:$J$10000,$G61),"")</f>
        <v>Tray note</v>
      </c>
      <c r="Q61" s="0" t="n">
        <f aca="false">IF($A61&lt;&gt;"",VLOOKUP($F61,d110cc_csv_computations!$A$2:$O$1001,9),"")</f>
        <v>2</v>
      </c>
      <c r="R61" s="32" t="str">
        <f aca="false">IF($A61&lt;&gt;"",INDEX('Tray sheet'!$I$2:$I$10000,$G61),"")</f>
        <v>standard</v>
      </c>
      <c r="S61" s="32" t="str">
        <f aca="false">$J61&amp;$K61</f>
        <v>B5</v>
      </c>
      <c r="T61" s="0" t="str">
        <f aca="false">IF($A61&lt;&gt;"","Project#"&amp;$A61&amp;"-"&amp;TEXT($B61,"0000")&amp;"_Experiment#"&amp;TEXT($C61,"0000")&amp;"_"&amp;$D61&amp;"."&amp;$E61&amp;"_Tray#"&amp;TEXT($G61,"0000")&amp;"_"&amp;"Pot#"&amp;TEXT($F61,"00000"),"")</f>
        <v>Project#2013-0014_Experiment#0001_Brachypodium.distachyon_Tray#0004_Pot#00060</v>
      </c>
      <c r="U61" s="0" t="n">
        <f aca="false">IF($A61&lt;&gt;"",VLOOKUP($F61,d110cc_csv_computations!$A$2:$O$1001,2),"")</f>
        <v>5</v>
      </c>
      <c r="V61" s="0" t="n">
        <f aca="false">IF($A61&lt;&gt;"",VLOOKUP($U61,LineNames!$A$2:$B$111,2),"")</f>
        <v>80</v>
      </c>
      <c r="W61" s="11"/>
      <c r="X61" s="0" t="str">
        <f aca="false">IF($A61&lt;&gt;"",VLOOKUP($U61,LineNames!$A$2:$C$111,3),"")</f>
        <v>No</v>
      </c>
      <c r="Y61" s="0" t="n">
        <f aca="false">IF($A61&lt;&gt;"",VLOOKUP($F61,d110cc_csv_computations!$A$2:$O$1001,5),"")</f>
        <v>1</v>
      </c>
      <c r="Z61" s="0" t="n">
        <f aca="false">IF($A61&lt;&gt;"",VLOOKUP($F61,d110cc_csv_computations!$A$2:$O$1001,15),"")</f>
        <v>60</v>
      </c>
    </row>
    <row collapsed="false" customFormat="false" customHeight="true" hidden="false" ht="15" outlineLevel="0" r="62">
      <c r="A62" s="0" t="n">
        <f aca="false">IF((ROW()-1)&lt;='Project Description'!$B$14,'Project Description'!$B$1, "")</f>
        <v>2013</v>
      </c>
      <c r="B62" s="0" t="n">
        <f aca="false">IF($A62&lt;&gt;"",'Project Description'!$B$2, "")</f>
        <v>14</v>
      </c>
      <c r="C62" s="0" t="n">
        <f aca="false">IF($A62&lt;&gt;"",'Project Description'!$B$3, "")</f>
        <v>1</v>
      </c>
      <c r="D62" s="0" t="str">
        <f aca="false">IF($A62&lt;&gt;"",VLOOKUP($G62,'Tray sheet'!$E$2:$G$121,2), "")</f>
        <v>Brachypodium</v>
      </c>
      <c r="E62" s="0" t="str">
        <f aca="false">IF($A62&lt;&gt;"",VLOOKUP($G62,'Tray sheet'!$E$2:$G$121,3), "")</f>
        <v>distachyon</v>
      </c>
      <c r="F62" s="0" t="n">
        <f aca="false">IF($A62&lt;&gt;"",ROW()-1,"")</f>
        <v>61</v>
      </c>
      <c r="G62" s="0" t="n">
        <f aca="false">IF($A62&lt;&gt;"",VLOOKUP($F62,d110cc_csv_computations!$A$2:$O$1001,12),"")</f>
        <v>3</v>
      </c>
      <c r="H62" s="0" t="n">
        <f aca="false">IF($A62&lt;&gt;"",VLOOKUP($F62,d110cc_csv_computations!$A$2:$O$1001,13),"")</f>
        <v>11</v>
      </c>
      <c r="I62" s="0" t="n">
        <f aca="false">IF($A62&lt;&gt;"",VLOOKUP($F62,d110cc_csv_computations!$A$2:$O$1001,7),"")</f>
        <v>3</v>
      </c>
      <c r="J62" s="0" t="str">
        <f aca="false">IF($A62&lt;&gt;"",VLOOKUP($I62,ColumnNames!$A$2:$B$5,2),"")</f>
        <v>C</v>
      </c>
      <c r="K62" s="0" t="n">
        <f aca="false">IF($A62&lt;&gt;"",VLOOKUP($F62,d110cc_csv_computations!$A$2:$O$1001,6),"")</f>
        <v>1</v>
      </c>
      <c r="L62" s="0" t="n">
        <f aca="false">IF($A62&lt;&gt;"",VLOOKUP($F62,d110cc_csv_computations!$A$2:$O$1001,3),"")</f>
        <v>1</v>
      </c>
      <c r="M62" s="0" t="n">
        <f aca="false">IF($A62&lt;&gt;"",VLOOKUP($F62,d110cc_csv_computations!$A$2:$O$1001,8),"")</f>
        <v>7</v>
      </c>
      <c r="N62" s="0" t="n">
        <f aca="false">IF($A62&lt;&gt;"",VLOOKUP($F62,d110cc_csv_computations!$A$2:$O$1001,4),"")</f>
        <v>7</v>
      </c>
      <c r="O62" s="32" t="str">
        <f aca="false">IF($A62&lt;&gt;"",INDEX('Tray sheet'!$H$2:$H$10000, $G62),"")</f>
        <v>Project#2013-0014_Experiment#0001_Brachypodium.distachyon_Tray#00003</v>
      </c>
      <c r="P62" s="32" t="str">
        <f aca="false">IF($A62&lt;&gt;"",INDEX('Tray sheet'!$J$2:$J$10000,$G62),"")</f>
        <v>Tray note</v>
      </c>
      <c r="Q62" s="0" t="n">
        <f aca="false">IF($A62&lt;&gt;"",VLOOKUP($F62,d110cc_csv_computations!$A$2:$O$1001,9),"")</f>
        <v>1</v>
      </c>
      <c r="R62" s="32" t="str">
        <f aca="false">IF($A62&lt;&gt;"",INDEX('Tray sheet'!$I$2:$I$10000,$G62),"")</f>
        <v>standard</v>
      </c>
      <c r="S62" s="32" t="str">
        <f aca="false">$J62&amp;$K62</f>
        <v>C1</v>
      </c>
      <c r="T62" s="0" t="str">
        <f aca="false">IF($A62&lt;&gt;"","Project#"&amp;$A62&amp;"-"&amp;TEXT($B62,"0000")&amp;"_Experiment#"&amp;TEXT($C62,"0000")&amp;"_"&amp;$D62&amp;"."&amp;$E62&amp;"_Tray#"&amp;TEXT($G62,"0000")&amp;"_"&amp;"Pot#"&amp;TEXT($F62,"00000"),"")</f>
        <v>Project#2013-0014_Experiment#0001_Brachypodium.distachyon_Tray#0003_Pot#00061</v>
      </c>
      <c r="U62" s="0" t="n">
        <f aca="false">IF($A62&lt;&gt;"",VLOOKUP($F62,d110cc_csv_computations!$A$2:$O$1001,2),"")</f>
        <v>51</v>
      </c>
      <c r="V62" s="0" t="n">
        <f aca="false">IF($A62&lt;&gt;"",VLOOKUP($U62,LineNames!$A$2:$B$111,2),"")</f>
        <v>130</v>
      </c>
      <c r="W62" s="11"/>
      <c r="X62" s="0" t="str">
        <f aca="false">IF($A62&lt;&gt;"",VLOOKUP($U62,LineNames!$A$2:$C$111,3),"")</f>
        <v>No</v>
      </c>
      <c r="Y62" s="0" t="n">
        <f aca="false">IF($A62&lt;&gt;"",VLOOKUP($F62,d110cc_csv_computations!$A$2:$O$1001,5),"")</f>
        <v>1</v>
      </c>
      <c r="Z62" s="0" t="n">
        <f aca="false">IF($A62&lt;&gt;"",VLOOKUP($F62,d110cc_csv_computations!$A$2:$O$1001,15),"")</f>
        <v>61</v>
      </c>
    </row>
    <row collapsed="false" customFormat="false" customHeight="true" hidden="false" ht="15" outlineLevel="0" r="63">
      <c r="A63" s="0" t="n">
        <f aca="false">IF((ROW()-1)&lt;='Project Description'!$B$14,'Project Description'!$B$1, "")</f>
        <v>2013</v>
      </c>
      <c r="B63" s="0" t="n">
        <f aca="false">IF($A63&lt;&gt;"",'Project Description'!$B$2, "")</f>
        <v>14</v>
      </c>
      <c r="C63" s="0" t="n">
        <f aca="false">IF($A63&lt;&gt;"",'Project Description'!$B$3, "")</f>
        <v>1</v>
      </c>
      <c r="D63" s="0" t="str">
        <f aca="false">IF($A63&lt;&gt;"",VLOOKUP($G63,'Tray sheet'!$E$2:$G$121,2), "")</f>
        <v>Brachypodium</v>
      </c>
      <c r="E63" s="0" t="str">
        <f aca="false">IF($A63&lt;&gt;"",VLOOKUP($G63,'Tray sheet'!$E$2:$G$121,3), "")</f>
        <v>distachyon</v>
      </c>
      <c r="F63" s="0" t="n">
        <f aca="false">IF($A63&lt;&gt;"",ROW()-1,"")</f>
        <v>62</v>
      </c>
      <c r="G63" s="0" t="n">
        <f aca="false">IF($A63&lt;&gt;"",VLOOKUP($F63,d110cc_csv_computations!$A$2:$O$1001,12),"")</f>
        <v>3</v>
      </c>
      <c r="H63" s="0" t="n">
        <f aca="false">IF($A63&lt;&gt;"",VLOOKUP($F63,d110cc_csv_computations!$A$2:$O$1001,13),"")</f>
        <v>12</v>
      </c>
      <c r="I63" s="0" t="n">
        <f aca="false">IF($A63&lt;&gt;"",VLOOKUP($F63,d110cc_csv_computations!$A$2:$O$1001,7),"")</f>
        <v>3</v>
      </c>
      <c r="J63" s="0" t="str">
        <f aca="false">IF($A63&lt;&gt;"",VLOOKUP($I63,ColumnNames!$A$2:$B$5,2),"")</f>
        <v>C</v>
      </c>
      <c r="K63" s="0" t="n">
        <f aca="false">IF($A63&lt;&gt;"",VLOOKUP($F63,d110cc_csv_computations!$A$2:$O$1001,6),"")</f>
        <v>2</v>
      </c>
      <c r="L63" s="0" t="n">
        <f aca="false">IF($A63&lt;&gt;"",VLOOKUP($F63,d110cc_csv_computations!$A$2:$O$1001,3),"")</f>
        <v>2</v>
      </c>
      <c r="M63" s="0" t="n">
        <f aca="false">IF($A63&lt;&gt;"",VLOOKUP($F63,d110cc_csv_computations!$A$2:$O$1001,8),"")</f>
        <v>7</v>
      </c>
      <c r="N63" s="0" t="n">
        <f aca="false">IF($A63&lt;&gt;"",VLOOKUP($F63,d110cc_csv_computations!$A$2:$O$1001,4),"")</f>
        <v>7</v>
      </c>
      <c r="O63" s="32" t="str">
        <f aca="false">IF($A63&lt;&gt;"",INDEX('Tray sheet'!$H$2:$H$10000, $G63),"")</f>
        <v>Project#2013-0014_Experiment#0001_Brachypodium.distachyon_Tray#00003</v>
      </c>
      <c r="P63" s="32" t="str">
        <f aca="false">IF($A63&lt;&gt;"",INDEX('Tray sheet'!$J$2:$J$10000,$G63),"")</f>
        <v>Tray note</v>
      </c>
      <c r="Q63" s="0" t="n">
        <f aca="false">IF($A63&lt;&gt;"",VLOOKUP($F63,d110cc_csv_computations!$A$2:$O$1001,9),"")</f>
        <v>1</v>
      </c>
      <c r="R63" s="32" t="str">
        <f aca="false">IF($A63&lt;&gt;"",INDEX('Tray sheet'!$I$2:$I$10000,$G63),"")</f>
        <v>standard</v>
      </c>
      <c r="S63" s="32" t="str">
        <f aca="false">$J63&amp;$K63</f>
        <v>C2</v>
      </c>
      <c r="T63" s="0" t="str">
        <f aca="false">IF($A63&lt;&gt;"","Project#"&amp;$A63&amp;"-"&amp;TEXT($B63,"0000")&amp;"_Experiment#"&amp;TEXT($C63,"0000")&amp;"_"&amp;$D63&amp;"."&amp;$E63&amp;"_Tray#"&amp;TEXT($G63,"0000")&amp;"_"&amp;"Pot#"&amp;TEXT($F63,"00000"),"")</f>
        <v>Project#2013-0014_Experiment#0001_Brachypodium.distachyon_Tray#0003_Pot#00062</v>
      </c>
      <c r="U63" s="0" t="n">
        <f aca="false">IF($A63&lt;&gt;"",VLOOKUP($F63,d110cc_csv_computations!$A$2:$O$1001,2),"")</f>
        <v>24</v>
      </c>
      <c r="V63" s="0" t="n">
        <f aca="false">IF($A63&lt;&gt;"",VLOOKUP($U63,LineNames!$A$2:$B$111,2),"")</f>
        <v>101</v>
      </c>
      <c r="W63" s="11"/>
      <c r="X63" s="0" t="str">
        <f aca="false">IF($A63&lt;&gt;"",VLOOKUP($U63,LineNames!$A$2:$C$111,3),"")</f>
        <v>No</v>
      </c>
      <c r="Y63" s="0" t="n">
        <f aca="false">IF($A63&lt;&gt;"",VLOOKUP($F63,d110cc_csv_computations!$A$2:$O$1001,5),"")</f>
        <v>1</v>
      </c>
      <c r="Z63" s="0" t="n">
        <f aca="false">IF($A63&lt;&gt;"",VLOOKUP($F63,d110cc_csv_computations!$A$2:$O$1001,15),"")</f>
        <v>62</v>
      </c>
    </row>
    <row collapsed="false" customFormat="false" customHeight="true" hidden="false" ht="15" outlineLevel="0" r="64">
      <c r="A64" s="0" t="n">
        <f aca="false">IF((ROW()-1)&lt;='Project Description'!$B$14,'Project Description'!$B$1, "")</f>
        <v>2013</v>
      </c>
      <c r="B64" s="0" t="n">
        <f aca="false">IF($A64&lt;&gt;"",'Project Description'!$B$2, "")</f>
        <v>14</v>
      </c>
      <c r="C64" s="0" t="n">
        <f aca="false">IF($A64&lt;&gt;"",'Project Description'!$B$3, "")</f>
        <v>1</v>
      </c>
      <c r="D64" s="0" t="str">
        <f aca="false">IF($A64&lt;&gt;"",VLOOKUP($G64,'Tray sheet'!$E$2:$G$121,2), "")</f>
        <v>Brachypodium</v>
      </c>
      <c r="E64" s="0" t="str">
        <f aca="false">IF($A64&lt;&gt;"",VLOOKUP($G64,'Tray sheet'!$E$2:$G$121,3), "")</f>
        <v>distachyon</v>
      </c>
      <c r="F64" s="0" t="n">
        <f aca="false">IF($A64&lt;&gt;"",ROW()-1,"")</f>
        <v>63</v>
      </c>
      <c r="G64" s="0" t="n">
        <f aca="false">IF($A64&lt;&gt;"",VLOOKUP($F64,d110cc_csv_computations!$A$2:$O$1001,12),"")</f>
        <v>3</v>
      </c>
      <c r="H64" s="0" t="n">
        <f aca="false">IF($A64&lt;&gt;"",VLOOKUP($F64,d110cc_csv_computations!$A$2:$O$1001,13),"")</f>
        <v>13</v>
      </c>
      <c r="I64" s="0" t="n">
        <f aca="false">IF($A64&lt;&gt;"",VLOOKUP($F64,d110cc_csv_computations!$A$2:$O$1001,7),"")</f>
        <v>3</v>
      </c>
      <c r="J64" s="0" t="str">
        <f aca="false">IF($A64&lt;&gt;"",VLOOKUP($I64,ColumnNames!$A$2:$B$5,2),"")</f>
        <v>C</v>
      </c>
      <c r="K64" s="0" t="n">
        <f aca="false">IF($A64&lt;&gt;"",VLOOKUP($F64,d110cc_csv_computations!$A$2:$O$1001,6),"")</f>
        <v>3</v>
      </c>
      <c r="L64" s="0" t="n">
        <f aca="false">IF($A64&lt;&gt;"",VLOOKUP($F64,d110cc_csv_computations!$A$2:$O$1001,3),"")</f>
        <v>3</v>
      </c>
      <c r="M64" s="0" t="n">
        <f aca="false">IF($A64&lt;&gt;"",VLOOKUP($F64,d110cc_csv_computations!$A$2:$O$1001,8),"")</f>
        <v>7</v>
      </c>
      <c r="N64" s="0" t="n">
        <f aca="false">IF($A64&lt;&gt;"",VLOOKUP($F64,d110cc_csv_computations!$A$2:$O$1001,4),"")</f>
        <v>7</v>
      </c>
      <c r="O64" s="32" t="str">
        <f aca="false">IF($A64&lt;&gt;"",INDEX('Tray sheet'!$H$2:$H$10000, $G64),"")</f>
        <v>Project#2013-0014_Experiment#0001_Brachypodium.distachyon_Tray#00003</v>
      </c>
      <c r="P64" s="32" t="str">
        <f aca="false">IF($A64&lt;&gt;"",INDEX('Tray sheet'!$J$2:$J$10000,$G64),"")</f>
        <v>Tray note</v>
      </c>
      <c r="Q64" s="0" t="n">
        <f aca="false">IF($A64&lt;&gt;"",VLOOKUP($F64,d110cc_csv_computations!$A$2:$O$1001,9),"")</f>
        <v>1</v>
      </c>
      <c r="R64" s="32" t="str">
        <f aca="false">IF($A64&lt;&gt;"",INDEX('Tray sheet'!$I$2:$I$10000,$G64),"")</f>
        <v>standard</v>
      </c>
      <c r="S64" s="32" t="str">
        <f aca="false">$J64&amp;$K64</f>
        <v>C3</v>
      </c>
      <c r="T64" s="0" t="str">
        <f aca="false">IF($A64&lt;&gt;"","Project#"&amp;$A64&amp;"-"&amp;TEXT($B64,"0000")&amp;"_Experiment#"&amp;TEXT($C64,"0000")&amp;"_"&amp;$D64&amp;"."&amp;$E64&amp;"_Tray#"&amp;TEXT($G64,"0000")&amp;"_"&amp;"Pot#"&amp;TEXT($F64,"00000"),"")</f>
        <v>Project#2013-0014_Experiment#0001_Brachypodium.distachyon_Tray#0003_Pot#00063</v>
      </c>
      <c r="U64" s="0" t="n">
        <f aca="false">IF($A64&lt;&gt;"",VLOOKUP($F64,d110cc_csv_computations!$A$2:$O$1001,2),"")</f>
        <v>109</v>
      </c>
      <c r="V64" s="0" t="str">
        <f aca="false">IF($A64&lt;&gt;"",VLOOKUP($U64,LineNames!$A$2:$B$111,2),"")</f>
        <v>Bd21</v>
      </c>
      <c r="W64" s="11"/>
      <c r="X64" s="0" t="str">
        <f aca="false">IF($A64&lt;&gt;"",VLOOKUP($U64,LineNames!$A$2:$C$111,3),"")</f>
        <v>Yes</v>
      </c>
      <c r="Y64" s="0" t="n">
        <f aca="false">IF($A64&lt;&gt;"",VLOOKUP($F64,d110cc_csv_computations!$A$2:$O$1001,5),"")</f>
        <v>1</v>
      </c>
      <c r="Z64" s="0" t="n">
        <f aca="false">IF($A64&lt;&gt;"",VLOOKUP($F64,d110cc_csv_computations!$A$2:$O$1001,15),"")</f>
        <v>63</v>
      </c>
    </row>
    <row collapsed="false" customFormat="false" customHeight="true" hidden="false" ht="15" outlineLevel="0" r="65">
      <c r="A65" s="0" t="n">
        <f aca="false">IF((ROW()-1)&lt;='Project Description'!$B$14,'Project Description'!$B$1, "")</f>
        <v>2013</v>
      </c>
      <c r="B65" s="0" t="n">
        <f aca="false">IF($A65&lt;&gt;"",'Project Description'!$B$2, "")</f>
        <v>14</v>
      </c>
      <c r="C65" s="0" t="n">
        <f aca="false">IF($A65&lt;&gt;"",'Project Description'!$B$3, "")</f>
        <v>1</v>
      </c>
      <c r="D65" s="0" t="str">
        <f aca="false">IF($A65&lt;&gt;"",VLOOKUP($G65,'Tray sheet'!$E$2:$G$121,2), "")</f>
        <v>Brachypodium</v>
      </c>
      <c r="E65" s="0" t="str">
        <f aca="false">IF($A65&lt;&gt;"",VLOOKUP($G65,'Tray sheet'!$E$2:$G$121,3), "")</f>
        <v>distachyon</v>
      </c>
      <c r="F65" s="0" t="n">
        <f aca="false">IF($A65&lt;&gt;"",ROW()-1,"")</f>
        <v>64</v>
      </c>
      <c r="G65" s="0" t="n">
        <f aca="false">IF($A65&lt;&gt;"",VLOOKUP($F65,d110cc_csv_computations!$A$2:$O$1001,12),"")</f>
        <v>3</v>
      </c>
      <c r="H65" s="0" t="n">
        <f aca="false">IF($A65&lt;&gt;"",VLOOKUP($F65,d110cc_csv_computations!$A$2:$O$1001,13),"")</f>
        <v>14</v>
      </c>
      <c r="I65" s="0" t="n">
        <f aca="false">IF($A65&lt;&gt;"",VLOOKUP($F65,d110cc_csv_computations!$A$2:$O$1001,7),"")</f>
        <v>3</v>
      </c>
      <c r="J65" s="0" t="str">
        <f aca="false">IF($A65&lt;&gt;"",VLOOKUP($I65,ColumnNames!$A$2:$B$5,2),"")</f>
        <v>C</v>
      </c>
      <c r="K65" s="0" t="n">
        <f aca="false">IF($A65&lt;&gt;"",VLOOKUP($F65,d110cc_csv_computations!$A$2:$O$1001,6),"")</f>
        <v>4</v>
      </c>
      <c r="L65" s="0" t="n">
        <f aca="false">IF($A65&lt;&gt;"",VLOOKUP($F65,d110cc_csv_computations!$A$2:$O$1001,3),"")</f>
        <v>4</v>
      </c>
      <c r="M65" s="0" t="n">
        <f aca="false">IF($A65&lt;&gt;"",VLOOKUP($F65,d110cc_csv_computations!$A$2:$O$1001,8),"")</f>
        <v>7</v>
      </c>
      <c r="N65" s="0" t="n">
        <f aca="false">IF($A65&lt;&gt;"",VLOOKUP($F65,d110cc_csv_computations!$A$2:$O$1001,4),"")</f>
        <v>7</v>
      </c>
      <c r="O65" s="32" t="str">
        <f aca="false">IF($A65&lt;&gt;"",INDEX('Tray sheet'!$H$2:$H$10000, $G65),"")</f>
        <v>Project#2013-0014_Experiment#0001_Brachypodium.distachyon_Tray#00003</v>
      </c>
      <c r="P65" s="32" t="str">
        <f aca="false">IF($A65&lt;&gt;"",INDEX('Tray sheet'!$J$2:$J$10000,$G65),"")</f>
        <v>Tray note</v>
      </c>
      <c r="Q65" s="0" t="n">
        <f aca="false">IF($A65&lt;&gt;"",VLOOKUP($F65,d110cc_csv_computations!$A$2:$O$1001,9),"")</f>
        <v>1</v>
      </c>
      <c r="R65" s="32" t="str">
        <f aca="false">IF($A65&lt;&gt;"",INDEX('Tray sheet'!$I$2:$I$10000,$G65),"")</f>
        <v>standard</v>
      </c>
      <c r="S65" s="32" t="str">
        <f aca="false">$J65&amp;$K65</f>
        <v>C4</v>
      </c>
      <c r="T65" s="0" t="str">
        <f aca="false">IF($A65&lt;&gt;"","Project#"&amp;$A65&amp;"-"&amp;TEXT($B65,"0000")&amp;"_Experiment#"&amp;TEXT($C65,"0000")&amp;"_"&amp;$D65&amp;"."&amp;$E65&amp;"_Tray#"&amp;TEXT($G65,"0000")&amp;"_"&amp;"Pot#"&amp;TEXT($F65,"00000"),"")</f>
        <v>Project#2013-0014_Experiment#0001_Brachypodium.distachyon_Tray#0003_Pot#00064</v>
      </c>
      <c r="U65" s="0" t="n">
        <f aca="false">IF($A65&lt;&gt;"",VLOOKUP($F65,d110cc_csv_computations!$A$2:$O$1001,2),"")</f>
        <v>76</v>
      </c>
      <c r="V65" s="0" t="n">
        <f aca="false">IF($A65&lt;&gt;"",VLOOKUP($U65,LineNames!$A$2:$B$111,2),"")</f>
        <v>162</v>
      </c>
      <c r="W65" s="11"/>
      <c r="X65" s="0" t="str">
        <f aca="false">IF($A65&lt;&gt;"",VLOOKUP($U65,LineNames!$A$2:$C$111,3),"")</f>
        <v>No</v>
      </c>
      <c r="Y65" s="0" t="n">
        <f aca="false">IF($A65&lt;&gt;"",VLOOKUP($F65,d110cc_csv_computations!$A$2:$O$1001,5),"")</f>
        <v>1</v>
      </c>
      <c r="Z65" s="0" t="n">
        <f aca="false">IF($A65&lt;&gt;"",VLOOKUP($F65,d110cc_csv_computations!$A$2:$O$1001,15),"")</f>
        <v>64</v>
      </c>
    </row>
    <row collapsed="false" customFormat="false" customHeight="true" hidden="false" ht="15" outlineLevel="0" r="66">
      <c r="A66" s="0" t="n">
        <f aca="false">IF((ROW()-1)&lt;='Project Description'!$B$14,'Project Description'!$B$1, "")</f>
        <v>2013</v>
      </c>
      <c r="B66" s="0" t="n">
        <f aca="false">IF($A66&lt;&gt;"",'Project Description'!$B$2, "")</f>
        <v>14</v>
      </c>
      <c r="C66" s="0" t="n">
        <f aca="false">IF($A66&lt;&gt;"",'Project Description'!$B$3, "")</f>
        <v>1</v>
      </c>
      <c r="D66" s="0" t="str">
        <f aca="false">IF($A66&lt;&gt;"",VLOOKUP($G66,'Tray sheet'!$E$2:$G$121,2), "")</f>
        <v>Brachypodium</v>
      </c>
      <c r="E66" s="0" t="str">
        <f aca="false">IF($A66&lt;&gt;"",VLOOKUP($G66,'Tray sheet'!$E$2:$G$121,3), "")</f>
        <v>distachyon</v>
      </c>
      <c r="F66" s="0" t="n">
        <f aca="false">IF($A66&lt;&gt;"",ROW()-1,"")</f>
        <v>65</v>
      </c>
      <c r="G66" s="0" t="n">
        <f aca="false">IF($A66&lt;&gt;"",VLOOKUP($F66,d110cc_csv_computations!$A$2:$O$1001,12),"")</f>
        <v>3</v>
      </c>
      <c r="H66" s="0" t="n">
        <f aca="false">IF($A66&lt;&gt;"",VLOOKUP($F66,d110cc_csv_computations!$A$2:$O$1001,13),"")</f>
        <v>15</v>
      </c>
      <c r="I66" s="0" t="n">
        <f aca="false">IF($A66&lt;&gt;"",VLOOKUP($F66,d110cc_csv_computations!$A$2:$O$1001,7),"")</f>
        <v>3</v>
      </c>
      <c r="J66" s="0" t="str">
        <f aca="false">IF($A66&lt;&gt;"",VLOOKUP($I66,ColumnNames!$A$2:$B$5,2),"")</f>
        <v>C</v>
      </c>
      <c r="K66" s="0" t="n">
        <f aca="false">IF($A66&lt;&gt;"",VLOOKUP($F66,d110cc_csv_computations!$A$2:$O$1001,6),"")</f>
        <v>5</v>
      </c>
      <c r="L66" s="0" t="n">
        <f aca="false">IF($A66&lt;&gt;"",VLOOKUP($F66,d110cc_csv_computations!$A$2:$O$1001,3),"")</f>
        <v>5</v>
      </c>
      <c r="M66" s="0" t="n">
        <f aca="false">IF($A66&lt;&gt;"",VLOOKUP($F66,d110cc_csv_computations!$A$2:$O$1001,8),"")</f>
        <v>7</v>
      </c>
      <c r="N66" s="0" t="n">
        <f aca="false">IF($A66&lt;&gt;"",VLOOKUP($F66,d110cc_csv_computations!$A$2:$O$1001,4),"")</f>
        <v>7</v>
      </c>
      <c r="O66" s="32" t="str">
        <f aca="false">IF($A66&lt;&gt;"",INDEX('Tray sheet'!$H$2:$H$10000, $G66),"")</f>
        <v>Project#2013-0014_Experiment#0001_Brachypodium.distachyon_Tray#00003</v>
      </c>
      <c r="P66" s="32" t="str">
        <f aca="false">IF($A66&lt;&gt;"",INDEX('Tray sheet'!$J$2:$J$10000,$G66),"")</f>
        <v>Tray note</v>
      </c>
      <c r="Q66" s="0" t="n">
        <f aca="false">IF($A66&lt;&gt;"",VLOOKUP($F66,d110cc_csv_computations!$A$2:$O$1001,9),"")</f>
        <v>1</v>
      </c>
      <c r="R66" s="32" t="str">
        <f aca="false">IF($A66&lt;&gt;"",INDEX('Tray sheet'!$I$2:$I$10000,$G66),"")</f>
        <v>standard</v>
      </c>
      <c r="S66" s="32" t="str">
        <f aca="false">$J66&amp;$K66</f>
        <v>C5</v>
      </c>
      <c r="T66" s="0" t="str">
        <f aca="false">IF($A66&lt;&gt;"","Project#"&amp;$A66&amp;"-"&amp;TEXT($B66,"0000")&amp;"_Experiment#"&amp;TEXT($C66,"0000")&amp;"_"&amp;$D66&amp;"."&amp;$E66&amp;"_Tray#"&amp;TEXT($G66,"0000")&amp;"_"&amp;"Pot#"&amp;TEXT($F66,"00000"),"")</f>
        <v>Project#2013-0014_Experiment#0001_Brachypodium.distachyon_Tray#0003_Pot#00065</v>
      </c>
      <c r="U66" s="0" t="n">
        <f aca="false">IF($A66&lt;&gt;"",VLOOKUP($F66,d110cc_csv_computations!$A$2:$O$1001,2),"")</f>
        <v>32</v>
      </c>
      <c r="V66" s="0" t="n">
        <f aca="false">IF($A66&lt;&gt;"",VLOOKUP($U66,LineNames!$A$2:$B$111,2),"")</f>
        <v>111</v>
      </c>
      <c r="W66" s="11"/>
      <c r="X66" s="0" t="str">
        <f aca="false">IF($A66&lt;&gt;"",VLOOKUP($U66,LineNames!$A$2:$C$111,3),"")</f>
        <v>No</v>
      </c>
      <c r="Y66" s="0" t="n">
        <f aca="false">IF($A66&lt;&gt;"",VLOOKUP($F66,d110cc_csv_computations!$A$2:$O$1001,5),"")</f>
        <v>1</v>
      </c>
      <c r="Z66" s="0" t="n">
        <f aca="false">IF($A66&lt;&gt;"",VLOOKUP($F66,d110cc_csv_computations!$A$2:$O$1001,15),"")</f>
        <v>65</v>
      </c>
    </row>
    <row collapsed="false" customFormat="false" customHeight="true" hidden="false" ht="15" outlineLevel="0" r="67">
      <c r="A67" s="0" t="n">
        <f aca="false">IF((ROW()-1)&lt;='Project Description'!$B$14,'Project Description'!$B$1, "")</f>
        <v>2013</v>
      </c>
      <c r="B67" s="0" t="n">
        <f aca="false">IF($A67&lt;&gt;"",'Project Description'!$B$2, "")</f>
        <v>14</v>
      </c>
      <c r="C67" s="0" t="n">
        <f aca="false">IF($A67&lt;&gt;"",'Project Description'!$B$3, "")</f>
        <v>1</v>
      </c>
      <c r="D67" s="0" t="str">
        <f aca="false">IF($A67&lt;&gt;"",VLOOKUP($G67,'Tray sheet'!$E$2:$G$121,2), "")</f>
        <v>Brachypodium</v>
      </c>
      <c r="E67" s="0" t="str">
        <f aca="false">IF($A67&lt;&gt;"",VLOOKUP($G67,'Tray sheet'!$E$2:$G$121,3), "")</f>
        <v>distachyon</v>
      </c>
      <c r="F67" s="0" t="n">
        <f aca="false">IF($A67&lt;&gt;"",ROW()-1,"")</f>
        <v>66</v>
      </c>
      <c r="G67" s="0" t="n">
        <f aca="false">IF($A67&lt;&gt;"",VLOOKUP($F67,d110cc_csv_computations!$A$2:$O$1001,12),"")</f>
        <v>4</v>
      </c>
      <c r="H67" s="0" t="n">
        <f aca="false">IF($A67&lt;&gt;"",VLOOKUP($F67,d110cc_csv_computations!$A$2:$O$1001,13),"")</f>
        <v>11</v>
      </c>
      <c r="I67" s="0" t="n">
        <f aca="false">IF($A67&lt;&gt;"",VLOOKUP($F67,d110cc_csv_computations!$A$2:$O$1001,7),"")</f>
        <v>3</v>
      </c>
      <c r="J67" s="0" t="str">
        <f aca="false">IF($A67&lt;&gt;"",VLOOKUP($I67,ColumnNames!$A$2:$B$5,2),"")</f>
        <v>C</v>
      </c>
      <c r="K67" s="0" t="n">
        <f aca="false">IF($A67&lt;&gt;"",VLOOKUP($F67,d110cc_csv_computations!$A$2:$O$1001,6),"")</f>
        <v>1</v>
      </c>
      <c r="L67" s="0" t="n">
        <f aca="false">IF($A67&lt;&gt;"",VLOOKUP($F67,d110cc_csv_computations!$A$2:$O$1001,3),"")</f>
        <v>6</v>
      </c>
      <c r="M67" s="0" t="n">
        <f aca="false">IF($A67&lt;&gt;"",VLOOKUP($F67,d110cc_csv_computations!$A$2:$O$1001,8),"")</f>
        <v>7</v>
      </c>
      <c r="N67" s="0" t="n">
        <f aca="false">IF($A67&lt;&gt;"",VLOOKUP($F67,d110cc_csv_computations!$A$2:$O$1001,4),"")</f>
        <v>7</v>
      </c>
      <c r="O67" s="32" t="str">
        <f aca="false">IF($A67&lt;&gt;"",INDEX('Tray sheet'!$H$2:$H$10000, $G67),"")</f>
        <v>Project#2013-0014_Experiment#0001_Brachypodium.distachyon_Tray#00004</v>
      </c>
      <c r="P67" s="32" t="str">
        <f aca="false">IF($A67&lt;&gt;"",INDEX('Tray sheet'!$J$2:$J$10000,$G67),"")</f>
        <v>Tray note</v>
      </c>
      <c r="Q67" s="0" t="n">
        <f aca="false">IF($A67&lt;&gt;"",VLOOKUP($F67,d110cc_csv_computations!$A$2:$O$1001,9),"")</f>
        <v>2</v>
      </c>
      <c r="R67" s="32" t="str">
        <f aca="false">IF($A67&lt;&gt;"",INDEX('Tray sheet'!$I$2:$I$10000,$G67),"")</f>
        <v>standard</v>
      </c>
      <c r="S67" s="32" t="str">
        <f aca="false">$J67&amp;$K67</f>
        <v>C1</v>
      </c>
      <c r="T67" s="0" t="str">
        <f aca="false">IF($A67&lt;&gt;"","Project#"&amp;$A67&amp;"-"&amp;TEXT($B67,"0000")&amp;"_Experiment#"&amp;TEXT($C67,"0000")&amp;"_"&amp;$D67&amp;"."&amp;$E67&amp;"_Tray#"&amp;TEXT($G67,"0000")&amp;"_"&amp;"Pot#"&amp;TEXT($F67,"00000"),"")</f>
        <v>Project#2013-0014_Experiment#0001_Brachypodium.distachyon_Tray#0004_Pot#00066</v>
      </c>
      <c r="U67" s="0" t="n">
        <f aca="false">IF($A67&lt;&gt;"",VLOOKUP($F67,d110cc_csv_computations!$A$2:$O$1001,2),"")</f>
        <v>89</v>
      </c>
      <c r="V67" s="0" t="n">
        <f aca="false">IF($A67&lt;&gt;"",VLOOKUP($U67,LineNames!$A$2:$B$111,2),"")</f>
        <v>176</v>
      </c>
      <c r="W67" s="11"/>
      <c r="X67" s="0" t="str">
        <f aca="false">IF($A67&lt;&gt;"",VLOOKUP($U67,LineNames!$A$2:$C$111,3),"")</f>
        <v>No</v>
      </c>
      <c r="Y67" s="0" t="n">
        <f aca="false">IF($A67&lt;&gt;"",VLOOKUP($F67,d110cc_csv_computations!$A$2:$O$1001,5),"")</f>
        <v>1</v>
      </c>
      <c r="Z67" s="0" t="n">
        <f aca="false">IF($A67&lt;&gt;"",VLOOKUP($F67,d110cc_csv_computations!$A$2:$O$1001,15),"")</f>
        <v>66</v>
      </c>
    </row>
    <row collapsed="false" customFormat="false" customHeight="true" hidden="false" ht="15" outlineLevel="0" r="68">
      <c r="A68" s="0" t="n">
        <f aca="false">IF((ROW()-1)&lt;='Project Description'!$B$14,'Project Description'!$B$1, "")</f>
        <v>2013</v>
      </c>
      <c r="B68" s="0" t="n">
        <f aca="false">IF($A68&lt;&gt;"",'Project Description'!$B$2, "")</f>
        <v>14</v>
      </c>
      <c r="C68" s="0" t="n">
        <f aca="false">IF($A68&lt;&gt;"",'Project Description'!$B$3, "")</f>
        <v>1</v>
      </c>
      <c r="D68" s="0" t="str">
        <f aca="false">IF($A68&lt;&gt;"",VLOOKUP($G68,'Tray sheet'!$E$2:$G$121,2), "")</f>
        <v>Brachypodium</v>
      </c>
      <c r="E68" s="0" t="str">
        <f aca="false">IF($A68&lt;&gt;"",VLOOKUP($G68,'Tray sheet'!$E$2:$G$121,3), "")</f>
        <v>distachyon</v>
      </c>
      <c r="F68" s="0" t="n">
        <f aca="false">IF($A68&lt;&gt;"",ROW()-1,"")</f>
        <v>67</v>
      </c>
      <c r="G68" s="0" t="n">
        <f aca="false">IF($A68&lt;&gt;"",VLOOKUP($F68,d110cc_csv_computations!$A$2:$O$1001,12),"")</f>
        <v>4</v>
      </c>
      <c r="H68" s="0" t="n">
        <f aca="false">IF($A68&lt;&gt;"",VLOOKUP($F68,d110cc_csv_computations!$A$2:$O$1001,13),"")</f>
        <v>12</v>
      </c>
      <c r="I68" s="0" t="n">
        <f aca="false">IF($A68&lt;&gt;"",VLOOKUP($F68,d110cc_csv_computations!$A$2:$O$1001,7),"")</f>
        <v>3</v>
      </c>
      <c r="J68" s="0" t="str">
        <f aca="false">IF($A68&lt;&gt;"",VLOOKUP($I68,ColumnNames!$A$2:$B$5,2),"")</f>
        <v>C</v>
      </c>
      <c r="K68" s="0" t="n">
        <f aca="false">IF($A68&lt;&gt;"",VLOOKUP($F68,d110cc_csv_computations!$A$2:$O$1001,6),"")</f>
        <v>2</v>
      </c>
      <c r="L68" s="0" t="n">
        <f aca="false">IF($A68&lt;&gt;"",VLOOKUP($F68,d110cc_csv_computations!$A$2:$O$1001,3),"")</f>
        <v>7</v>
      </c>
      <c r="M68" s="0" t="n">
        <f aca="false">IF($A68&lt;&gt;"",VLOOKUP($F68,d110cc_csv_computations!$A$2:$O$1001,8),"")</f>
        <v>7</v>
      </c>
      <c r="N68" s="0" t="n">
        <f aca="false">IF($A68&lt;&gt;"",VLOOKUP($F68,d110cc_csv_computations!$A$2:$O$1001,4),"")</f>
        <v>7</v>
      </c>
      <c r="O68" s="32" t="str">
        <f aca="false">IF($A68&lt;&gt;"",INDEX('Tray sheet'!$H$2:$H$10000, $G68),"")</f>
        <v>Project#2013-0014_Experiment#0001_Brachypodium.distachyon_Tray#00004</v>
      </c>
      <c r="P68" s="32" t="str">
        <f aca="false">IF($A68&lt;&gt;"",INDEX('Tray sheet'!$J$2:$J$10000,$G68),"")</f>
        <v>Tray note</v>
      </c>
      <c r="Q68" s="0" t="n">
        <f aca="false">IF($A68&lt;&gt;"",VLOOKUP($F68,d110cc_csv_computations!$A$2:$O$1001,9),"")</f>
        <v>2</v>
      </c>
      <c r="R68" s="32" t="str">
        <f aca="false">IF($A68&lt;&gt;"",INDEX('Tray sheet'!$I$2:$I$10000,$G68),"")</f>
        <v>standard</v>
      </c>
      <c r="S68" s="32" t="str">
        <f aca="false">$J68&amp;$K68</f>
        <v>C2</v>
      </c>
      <c r="T68" s="0" t="str">
        <f aca="false">IF($A68&lt;&gt;"","Project#"&amp;$A68&amp;"-"&amp;TEXT($B68,"0000")&amp;"_Experiment#"&amp;TEXT($C68,"0000")&amp;"_"&amp;$D68&amp;"."&amp;$E68&amp;"_Tray#"&amp;TEXT($G68,"0000")&amp;"_"&amp;"Pot#"&amp;TEXT($F68,"00000"),"")</f>
        <v>Project#2013-0014_Experiment#0001_Brachypodium.distachyon_Tray#0004_Pot#00067</v>
      </c>
      <c r="U68" s="0" t="n">
        <f aca="false">IF($A68&lt;&gt;"",VLOOKUP($F68,d110cc_csv_computations!$A$2:$O$1001,2),"")</f>
        <v>91</v>
      </c>
      <c r="V68" s="0" t="n">
        <f aca="false">IF($A68&lt;&gt;"",VLOOKUP($U68,LineNames!$A$2:$B$111,2),"")</f>
        <v>182</v>
      </c>
      <c r="W68" s="11"/>
      <c r="X68" s="0" t="str">
        <f aca="false">IF($A68&lt;&gt;"",VLOOKUP($U68,LineNames!$A$2:$C$111,3),"")</f>
        <v>No</v>
      </c>
      <c r="Y68" s="0" t="n">
        <f aca="false">IF($A68&lt;&gt;"",VLOOKUP($F68,d110cc_csv_computations!$A$2:$O$1001,5),"")</f>
        <v>1</v>
      </c>
      <c r="Z68" s="0" t="n">
        <f aca="false">IF($A68&lt;&gt;"",VLOOKUP($F68,d110cc_csv_computations!$A$2:$O$1001,15),"")</f>
        <v>67</v>
      </c>
    </row>
    <row collapsed="false" customFormat="false" customHeight="true" hidden="false" ht="15" outlineLevel="0" r="69">
      <c r="A69" s="0" t="n">
        <f aca="false">IF((ROW()-1)&lt;='Project Description'!$B$14,'Project Description'!$B$1, "")</f>
        <v>2013</v>
      </c>
      <c r="B69" s="0" t="n">
        <f aca="false">IF($A69&lt;&gt;"",'Project Description'!$B$2, "")</f>
        <v>14</v>
      </c>
      <c r="C69" s="0" t="n">
        <f aca="false">IF($A69&lt;&gt;"",'Project Description'!$B$3, "")</f>
        <v>1</v>
      </c>
      <c r="D69" s="0" t="str">
        <f aca="false">IF($A69&lt;&gt;"",VLOOKUP($G69,'Tray sheet'!$E$2:$G$121,2), "")</f>
        <v>Brachypodium</v>
      </c>
      <c r="E69" s="0" t="str">
        <f aca="false">IF($A69&lt;&gt;"",VLOOKUP($G69,'Tray sheet'!$E$2:$G$121,3), "")</f>
        <v>distachyon</v>
      </c>
      <c r="F69" s="0" t="n">
        <f aca="false">IF($A69&lt;&gt;"",ROW()-1,"")</f>
        <v>68</v>
      </c>
      <c r="G69" s="0" t="n">
        <f aca="false">IF($A69&lt;&gt;"",VLOOKUP($F69,d110cc_csv_computations!$A$2:$O$1001,12),"")</f>
        <v>4</v>
      </c>
      <c r="H69" s="0" t="n">
        <f aca="false">IF($A69&lt;&gt;"",VLOOKUP($F69,d110cc_csv_computations!$A$2:$O$1001,13),"")</f>
        <v>13</v>
      </c>
      <c r="I69" s="0" t="n">
        <f aca="false">IF($A69&lt;&gt;"",VLOOKUP($F69,d110cc_csv_computations!$A$2:$O$1001,7),"")</f>
        <v>3</v>
      </c>
      <c r="J69" s="0" t="str">
        <f aca="false">IF($A69&lt;&gt;"",VLOOKUP($I69,ColumnNames!$A$2:$B$5,2),"")</f>
        <v>C</v>
      </c>
      <c r="K69" s="0" t="n">
        <f aca="false">IF($A69&lt;&gt;"",VLOOKUP($F69,d110cc_csv_computations!$A$2:$O$1001,6),"")</f>
        <v>3</v>
      </c>
      <c r="L69" s="0" t="n">
        <f aca="false">IF($A69&lt;&gt;"",VLOOKUP($F69,d110cc_csv_computations!$A$2:$O$1001,3),"")</f>
        <v>8</v>
      </c>
      <c r="M69" s="0" t="n">
        <f aca="false">IF($A69&lt;&gt;"",VLOOKUP($F69,d110cc_csv_computations!$A$2:$O$1001,8),"")</f>
        <v>7</v>
      </c>
      <c r="N69" s="0" t="n">
        <f aca="false">IF($A69&lt;&gt;"",VLOOKUP($F69,d110cc_csv_computations!$A$2:$O$1001,4),"")</f>
        <v>7</v>
      </c>
      <c r="O69" s="32" t="str">
        <f aca="false">IF($A69&lt;&gt;"",INDEX('Tray sheet'!$H$2:$H$10000, $G69),"")</f>
        <v>Project#2013-0014_Experiment#0001_Brachypodium.distachyon_Tray#00004</v>
      </c>
      <c r="P69" s="32" t="str">
        <f aca="false">IF($A69&lt;&gt;"",INDEX('Tray sheet'!$J$2:$J$10000,$G69),"")</f>
        <v>Tray note</v>
      </c>
      <c r="Q69" s="0" t="n">
        <f aca="false">IF($A69&lt;&gt;"",VLOOKUP($F69,d110cc_csv_computations!$A$2:$O$1001,9),"")</f>
        <v>2</v>
      </c>
      <c r="R69" s="32" t="str">
        <f aca="false">IF($A69&lt;&gt;"",INDEX('Tray sheet'!$I$2:$I$10000,$G69),"")</f>
        <v>standard</v>
      </c>
      <c r="S69" s="32" t="str">
        <f aca="false">$J69&amp;$K69</f>
        <v>C3</v>
      </c>
      <c r="T69" s="0" t="str">
        <f aca="false">IF($A69&lt;&gt;"","Project#"&amp;$A69&amp;"-"&amp;TEXT($B69,"0000")&amp;"_Experiment#"&amp;TEXT($C69,"0000")&amp;"_"&amp;$D69&amp;"."&amp;$E69&amp;"_Tray#"&amp;TEXT($G69,"0000")&amp;"_"&amp;"Pot#"&amp;TEXT($F69,"00000"),"")</f>
        <v>Project#2013-0014_Experiment#0001_Brachypodium.distachyon_Tray#0004_Pot#00068</v>
      </c>
      <c r="U69" s="0" t="n">
        <f aca="false">IF($A69&lt;&gt;"",VLOOKUP($F69,d110cc_csv_computations!$A$2:$O$1001,2),"")</f>
        <v>100</v>
      </c>
      <c r="V69" s="0" t="n">
        <f aca="false">IF($A69&lt;&gt;"",VLOOKUP($U69,LineNames!$A$2:$B$111,2),"")</f>
        <v>35</v>
      </c>
      <c r="W69" s="11"/>
      <c r="X69" s="0" t="str">
        <f aca="false">IF($A69&lt;&gt;"",VLOOKUP($U69,LineNames!$A$2:$C$111,3),"")</f>
        <v>No</v>
      </c>
      <c r="Y69" s="0" t="n">
        <f aca="false">IF($A69&lt;&gt;"",VLOOKUP($F69,d110cc_csv_computations!$A$2:$O$1001,5),"")</f>
        <v>1</v>
      </c>
      <c r="Z69" s="0" t="n">
        <f aca="false">IF($A69&lt;&gt;"",VLOOKUP($F69,d110cc_csv_computations!$A$2:$O$1001,15),"")</f>
        <v>68</v>
      </c>
    </row>
    <row collapsed="false" customFormat="false" customHeight="true" hidden="false" ht="15" outlineLevel="0" r="70">
      <c r="A70" s="0" t="n">
        <f aca="false">IF((ROW()-1)&lt;='Project Description'!$B$14,'Project Description'!$B$1, "")</f>
        <v>2013</v>
      </c>
      <c r="B70" s="0" t="n">
        <f aca="false">IF($A70&lt;&gt;"",'Project Description'!$B$2, "")</f>
        <v>14</v>
      </c>
      <c r="C70" s="0" t="n">
        <f aca="false">IF($A70&lt;&gt;"",'Project Description'!$B$3, "")</f>
        <v>1</v>
      </c>
      <c r="D70" s="0" t="str">
        <f aca="false">IF($A70&lt;&gt;"",VLOOKUP($G70,'Tray sheet'!$E$2:$G$121,2), "")</f>
        <v>Brachypodium</v>
      </c>
      <c r="E70" s="0" t="str">
        <f aca="false">IF($A70&lt;&gt;"",VLOOKUP($G70,'Tray sheet'!$E$2:$G$121,3), "")</f>
        <v>distachyon</v>
      </c>
      <c r="F70" s="0" t="n">
        <f aca="false">IF($A70&lt;&gt;"",ROW()-1,"")</f>
        <v>69</v>
      </c>
      <c r="G70" s="0" t="n">
        <f aca="false">IF($A70&lt;&gt;"",VLOOKUP($F70,d110cc_csv_computations!$A$2:$O$1001,12),"")</f>
        <v>4</v>
      </c>
      <c r="H70" s="0" t="n">
        <f aca="false">IF($A70&lt;&gt;"",VLOOKUP($F70,d110cc_csv_computations!$A$2:$O$1001,13),"")</f>
        <v>14</v>
      </c>
      <c r="I70" s="0" t="n">
        <f aca="false">IF($A70&lt;&gt;"",VLOOKUP($F70,d110cc_csv_computations!$A$2:$O$1001,7),"")</f>
        <v>3</v>
      </c>
      <c r="J70" s="0" t="str">
        <f aca="false">IF($A70&lt;&gt;"",VLOOKUP($I70,ColumnNames!$A$2:$B$5,2),"")</f>
        <v>C</v>
      </c>
      <c r="K70" s="0" t="n">
        <f aca="false">IF($A70&lt;&gt;"",VLOOKUP($F70,d110cc_csv_computations!$A$2:$O$1001,6),"")</f>
        <v>4</v>
      </c>
      <c r="L70" s="0" t="n">
        <f aca="false">IF($A70&lt;&gt;"",VLOOKUP($F70,d110cc_csv_computations!$A$2:$O$1001,3),"")</f>
        <v>9</v>
      </c>
      <c r="M70" s="0" t="n">
        <f aca="false">IF($A70&lt;&gt;"",VLOOKUP($F70,d110cc_csv_computations!$A$2:$O$1001,8),"")</f>
        <v>7</v>
      </c>
      <c r="N70" s="0" t="n">
        <f aca="false">IF($A70&lt;&gt;"",VLOOKUP($F70,d110cc_csv_computations!$A$2:$O$1001,4),"")</f>
        <v>7</v>
      </c>
      <c r="O70" s="32" t="str">
        <f aca="false">IF($A70&lt;&gt;"",INDEX('Tray sheet'!$H$2:$H$10000, $G70),"")</f>
        <v>Project#2013-0014_Experiment#0001_Brachypodium.distachyon_Tray#00004</v>
      </c>
      <c r="P70" s="32" t="str">
        <f aca="false">IF($A70&lt;&gt;"",INDEX('Tray sheet'!$J$2:$J$10000,$G70),"")</f>
        <v>Tray note</v>
      </c>
      <c r="Q70" s="0" t="n">
        <f aca="false">IF($A70&lt;&gt;"",VLOOKUP($F70,d110cc_csv_computations!$A$2:$O$1001,9),"")</f>
        <v>2</v>
      </c>
      <c r="R70" s="32" t="str">
        <f aca="false">IF($A70&lt;&gt;"",INDEX('Tray sheet'!$I$2:$I$10000,$G70),"")</f>
        <v>standard</v>
      </c>
      <c r="S70" s="32" t="str">
        <f aca="false">$J70&amp;$K70</f>
        <v>C4</v>
      </c>
      <c r="T70" s="0" t="str">
        <f aca="false">IF($A70&lt;&gt;"","Project#"&amp;$A70&amp;"-"&amp;TEXT($B70,"0000")&amp;"_Experiment#"&amp;TEXT($C70,"0000")&amp;"_"&amp;$D70&amp;"."&amp;$E70&amp;"_Tray#"&amp;TEXT($G70,"0000")&amp;"_"&amp;"Pot#"&amp;TEXT($F70,"00000"),"")</f>
        <v>Project#2013-0014_Experiment#0001_Brachypodium.distachyon_Tray#0004_Pot#00069</v>
      </c>
      <c r="U70" s="0" t="n">
        <f aca="false">IF($A70&lt;&gt;"",VLOOKUP($F70,d110cc_csv_computations!$A$2:$O$1001,2),"")</f>
        <v>87</v>
      </c>
      <c r="V70" s="0" t="n">
        <f aca="false">IF($A70&lt;&gt;"",VLOOKUP($U70,LineNames!$A$2:$B$111,2),"")</f>
        <v>174</v>
      </c>
      <c r="W70" s="11"/>
      <c r="X70" s="0" t="str">
        <f aca="false">IF($A70&lt;&gt;"",VLOOKUP($U70,LineNames!$A$2:$C$111,3),"")</f>
        <v>No</v>
      </c>
      <c r="Y70" s="0" t="n">
        <f aca="false">IF($A70&lt;&gt;"",VLOOKUP($F70,d110cc_csv_computations!$A$2:$O$1001,5),"")</f>
        <v>1</v>
      </c>
      <c r="Z70" s="0" t="n">
        <f aca="false">IF($A70&lt;&gt;"",VLOOKUP($F70,d110cc_csv_computations!$A$2:$O$1001,15),"")</f>
        <v>69</v>
      </c>
    </row>
    <row collapsed="false" customFormat="false" customHeight="true" hidden="false" ht="15" outlineLevel="0" r="71">
      <c r="A71" s="0" t="n">
        <f aca="false">IF((ROW()-1)&lt;='Project Description'!$B$14,'Project Description'!$B$1, "")</f>
        <v>2013</v>
      </c>
      <c r="B71" s="0" t="n">
        <f aca="false">IF($A71&lt;&gt;"",'Project Description'!$B$2, "")</f>
        <v>14</v>
      </c>
      <c r="C71" s="0" t="n">
        <f aca="false">IF($A71&lt;&gt;"",'Project Description'!$B$3, "")</f>
        <v>1</v>
      </c>
      <c r="D71" s="0" t="str">
        <f aca="false">IF($A71&lt;&gt;"",VLOOKUP($G71,'Tray sheet'!$E$2:$G$121,2), "")</f>
        <v>Brachypodium</v>
      </c>
      <c r="E71" s="0" t="str">
        <f aca="false">IF($A71&lt;&gt;"",VLOOKUP($G71,'Tray sheet'!$E$2:$G$121,3), "")</f>
        <v>distachyon</v>
      </c>
      <c r="F71" s="0" t="n">
        <f aca="false">IF($A71&lt;&gt;"",ROW()-1,"")</f>
        <v>70</v>
      </c>
      <c r="G71" s="0" t="n">
        <f aca="false">IF($A71&lt;&gt;"",VLOOKUP($F71,d110cc_csv_computations!$A$2:$O$1001,12),"")</f>
        <v>4</v>
      </c>
      <c r="H71" s="0" t="n">
        <f aca="false">IF($A71&lt;&gt;"",VLOOKUP($F71,d110cc_csv_computations!$A$2:$O$1001,13),"")</f>
        <v>15</v>
      </c>
      <c r="I71" s="0" t="n">
        <f aca="false">IF($A71&lt;&gt;"",VLOOKUP($F71,d110cc_csv_computations!$A$2:$O$1001,7),"")</f>
        <v>3</v>
      </c>
      <c r="J71" s="0" t="str">
        <f aca="false">IF($A71&lt;&gt;"",VLOOKUP($I71,ColumnNames!$A$2:$B$5,2),"")</f>
        <v>C</v>
      </c>
      <c r="K71" s="0" t="n">
        <f aca="false">IF($A71&lt;&gt;"",VLOOKUP($F71,d110cc_csv_computations!$A$2:$O$1001,6),"")</f>
        <v>5</v>
      </c>
      <c r="L71" s="0" t="n">
        <f aca="false">IF($A71&lt;&gt;"",VLOOKUP($F71,d110cc_csv_computations!$A$2:$O$1001,3),"")</f>
        <v>10</v>
      </c>
      <c r="M71" s="0" t="n">
        <f aca="false">IF($A71&lt;&gt;"",VLOOKUP($F71,d110cc_csv_computations!$A$2:$O$1001,8),"")</f>
        <v>7</v>
      </c>
      <c r="N71" s="0" t="n">
        <f aca="false">IF($A71&lt;&gt;"",VLOOKUP($F71,d110cc_csv_computations!$A$2:$O$1001,4),"")</f>
        <v>7</v>
      </c>
      <c r="O71" s="32" t="str">
        <f aca="false">IF($A71&lt;&gt;"",INDEX('Tray sheet'!$H$2:$H$10000, $G71),"")</f>
        <v>Project#2013-0014_Experiment#0001_Brachypodium.distachyon_Tray#00004</v>
      </c>
      <c r="P71" s="32" t="str">
        <f aca="false">IF($A71&lt;&gt;"",INDEX('Tray sheet'!$J$2:$J$10000,$G71),"")</f>
        <v>Tray note</v>
      </c>
      <c r="Q71" s="0" t="n">
        <f aca="false">IF($A71&lt;&gt;"",VLOOKUP($F71,d110cc_csv_computations!$A$2:$O$1001,9),"")</f>
        <v>2</v>
      </c>
      <c r="R71" s="32" t="str">
        <f aca="false">IF($A71&lt;&gt;"",INDEX('Tray sheet'!$I$2:$I$10000,$G71),"")</f>
        <v>standard</v>
      </c>
      <c r="S71" s="32" t="str">
        <f aca="false">$J71&amp;$K71</f>
        <v>C5</v>
      </c>
      <c r="T71" s="0" t="str">
        <f aca="false">IF($A71&lt;&gt;"","Project#"&amp;$A71&amp;"-"&amp;TEXT($B71,"0000")&amp;"_Experiment#"&amp;TEXT($C71,"0000")&amp;"_"&amp;$D71&amp;"."&amp;$E71&amp;"_Tray#"&amp;TEXT($G71,"0000")&amp;"_"&amp;"Pot#"&amp;TEXT($F71,"00000"),"")</f>
        <v>Project#2013-0014_Experiment#0001_Brachypodium.distachyon_Tray#0004_Pot#00070</v>
      </c>
      <c r="U71" s="0" t="n">
        <f aca="false">IF($A71&lt;&gt;"",VLOOKUP($F71,d110cc_csv_computations!$A$2:$O$1001,2),"")</f>
        <v>69</v>
      </c>
      <c r="V71" s="0" t="n">
        <f aca="false">IF($A71&lt;&gt;"",VLOOKUP($U71,LineNames!$A$2:$B$111,2),"")</f>
        <v>155</v>
      </c>
      <c r="W71" s="11"/>
      <c r="X71" s="0" t="str">
        <f aca="false">IF($A71&lt;&gt;"",VLOOKUP($U71,LineNames!$A$2:$C$111,3),"")</f>
        <v>No</v>
      </c>
      <c r="Y71" s="0" t="n">
        <f aca="false">IF($A71&lt;&gt;"",VLOOKUP($F71,d110cc_csv_computations!$A$2:$O$1001,5),"")</f>
        <v>1</v>
      </c>
      <c r="Z71" s="0" t="n">
        <f aca="false">IF($A71&lt;&gt;"",VLOOKUP($F71,d110cc_csv_computations!$A$2:$O$1001,15),"")</f>
        <v>70</v>
      </c>
    </row>
    <row collapsed="false" customFormat="false" customHeight="true" hidden="false" ht="15" outlineLevel="0" r="72">
      <c r="A72" s="0" t="n">
        <f aca="false">IF((ROW()-1)&lt;='Project Description'!$B$14,'Project Description'!$B$1, "")</f>
        <v>2013</v>
      </c>
      <c r="B72" s="0" t="n">
        <f aca="false">IF($A72&lt;&gt;"",'Project Description'!$B$2, "")</f>
        <v>14</v>
      </c>
      <c r="C72" s="0" t="n">
        <f aca="false">IF($A72&lt;&gt;"",'Project Description'!$B$3, "")</f>
        <v>1</v>
      </c>
      <c r="D72" s="0" t="str">
        <f aca="false">IF($A72&lt;&gt;"",VLOOKUP($G72,'Tray sheet'!$E$2:$G$121,2), "")</f>
        <v>Brachypodium</v>
      </c>
      <c r="E72" s="0" t="str">
        <f aca="false">IF($A72&lt;&gt;"",VLOOKUP($G72,'Tray sheet'!$E$2:$G$121,3), "")</f>
        <v>distachyon</v>
      </c>
      <c r="F72" s="0" t="n">
        <f aca="false">IF($A72&lt;&gt;"",ROW()-1,"")</f>
        <v>71</v>
      </c>
      <c r="G72" s="0" t="n">
        <f aca="false">IF($A72&lt;&gt;"",VLOOKUP($F72,d110cc_csv_computations!$A$2:$O$1001,12),"")</f>
        <v>3</v>
      </c>
      <c r="H72" s="0" t="n">
        <f aca="false">IF($A72&lt;&gt;"",VLOOKUP($F72,d110cc_csv_computations!$A$2:$O$1001,13),"")</f>
        <v>16</v>
      </c>
      <c r="I72" s="0" t="n">
        <f aca="false">IF($A72&lt;&gt;"",VLOOKUP($F72,d110cc_csv_computations!$A$2:$O$1001,7),"")</f>
        <v>4</v>
      </c>
      <c r="J72" s="0" t="str">
        <f aca="false">IF($A72&lt;&gt;"",VLOOKUP($I72,ColumnNames!$A$2:$B$5,2),"")</f>
        <v>D</v>
      </c>
      <c r="K72" s="0" t="n">
        <f aca="false">IF($A72&lt;&gt;"",VLOOKUP($F72,d110cc_csv_computations!$A$2:$O$1001,6),"")</f>
        <v>1</v>
      </c>
      <c r="L72" s="0" t="n">
        <f aca="false">IF($A72&lt;&gt;"",VLOOKUP($F72,d110cc_csv_computations!$A$2:$O$1001,3),"")</f>
        <v>1</v>
      </c>
      <c r="M72" s="0" t="n">
        <f aca="false">IF($A72&lt;&gt;"",VLOOKUP($F72,d110cc_csv_computations!$A$2:$O$1001,8),"")</f>
        <v>8</v>
      </c>
      <c r="N72" s="0" t="n">
        <f aca="false">IF($A72&lt;&gt;"",VLOOKUP($F72,d110cc_csv_computations!$A$2:$O$1001,4),"")</f>
        <v>8</v>
      </c>
      <c r="O72" s="32" t="str">
        <f aca="false">IF($A72&lt;&gt;"",INDEX('Tray sheet'!$H$2:$H$10000, $G72),"")</f>
        <v>Project#2013-0014_Experiment#0001_Brachypodium.distachyon_Tray#00003</v>
      </c>
      <c r="P72" s="32" t="str">
        <f aca="false">IF($A72&lt;&gt;"",INDEX('Tray sheet'!$J$2:$J$10000,$G72),"")</f>
        <v>Tray note</v>
      </c>
      <c r="Q72" s="0" t="n">
        <f aca="false">IF($A72&lt;&gt;"",VLOOKUP($F72,d110cc_csv_computations!$A$2:$O$1001,9),"")</f>
        <v>1</v>
      </c>
      <c r="R72" s="32" t="str">
        <f aca="false">IF($A72&lt;&gt;"",INDEX('Tray sheet'!$I$2:$I$10000,$G72),"")</f>
        <v>standard</v>
      </c>
      <c r="S72" s="32" t="str">
        <f aca="false">$J72&amp;$K72</f>
        <v>D1</v>
      </c>
      <c r="T72" s="0" t="str">
        <f aca="false">IF($A72&lt;&gt;"","Project#"&amp;$A72&amp;"-"&amp;TEXT($B72,"0000")&amp;"_Experiment#"&amp;TEXT($C72,"0000")&amp;"_"&amp;$D72&amp;"."&amp;$E72&amp;"_Tray#"&amp;TEXT($G72,"0000")&amp;"_"&amp;"Pot#"&amp;TEXT($F72,"00000"),"")</f>
        <v>Project#2013-0014_Experiment#0001_Brachypodium.distachyon_Tray#0003_Pot#00071</v>
      </c>
      <c r="U72" s="0" t="n">
        <f aca="false">IF($A72&lt;&gt;"",VLOOKUP($F72,d110cc_csv_computations!$A$2:$O$1001,2),"")</f>
        <v>18</v>
      </c>
      <c r="V72" s="0" t="n">
        <f aca="false">IF($A72&lt;&gt;"",VLOOKUP($U72,LineNames!$A$2:$B$111,2),"")</f>
        <v>95</v>
      </c>
      <c r="W72" s="11"/>
      <c r="X72" s="0" t="str">
        <f aca="false">IF($A72&lt;&gt;"",VLOOKUP($U72,LineNames!$A$2:$C$111,3),"")</f>
        <v>No</v>
      </c>
      <c r="Y72" s="0" t="n">
        <f aca="false">IF($A72&lt;&gt;"",VLOOKUP($F72,d110cc_csv_computations!$A$2:$O$1001,5),"")</f>
        <v>1</v>
      </c>
      <c r="Z72" s="0" t="n">
        <f aca="false">IF($A72&lt;&gt;"",VLOOKUP($F72,d110cc_csv_computations!$A$2:$O$1001,15),"")</f>
        <v>71</v>
      </c>
    </row>
    <row collapsed="false" customFormat="false" customHeight="true" hidden="false" ht="15" outlineLevel="0" r="73">
      <c r="A73" s="0" t="n">
        <f aca="false">IF((ROW()-1)&lt;='Project Description'!$B$14,'Project Description'!$B$1, "")</f>
        <v>2013</v>
      </c>
      <c r="B73" s="0" t="n">
        <f aca="false">IF($A73&lt;&gt;"",'Project Description'!$B$2, "")</f>
        <v>14</v>
      </c>
      <c r="C73" s="0" t="n">
        <f aca="false">IF($A73&lt;&gt;"",'Project Description'!$B$3, "")</f>
        <v>1</v>
      </c>
      <c r="D73" s="0" t="str">
        <f aca="false">IF($A73&lt;&gt;"",VLOOKUP($G73,'Tray sheet'!$E$2:$G$121,2), "")</f>
        <v>Brachypodium</v>
      </c>
      <c r="E73" s="0" t="str">
        <f aca="false">IF($A73&lt;&gt;"",VLOOKUP($G73,'Tray sheet'!$E$2:$G$121,3), "")</f>
        <v>distachyon</v>
      </c>
      <c r="F73" s="0" t="n">
        <f aca="false">IF($A73&lt;&gt;"",ROW()-1,"")</f>
        <v>72</v>
      </c>
      <c r="G73" s="0" t="n">
        <f aca="false">IF($A73&lt;&gt;"",VLOOKUP($F73,d110cc_csv_computations!$A$2:$O$1001,12),"")</f>
        <v>3</v>
      </c>
      <c r="H73" s="0" t="n">
        <f aca="false">IF($A73&lt;&gt;"",VLOOKUP($F73,d110cc_csv_computations!$A$2:$O$1001,13),"")</f>
        <v>17</v>
      </c>
      <c r="I73" s="0" t="n">
        <f aca="false">IF($A73&lt;&gt;"",VLOOKUP($F73,d110cc_csv_computations!$A$2:$O$1001,7),"")</f>
        <v>4</v>
      </c>
      <c r="J73" s="0" t="str">
        <f aca="false">IF($A73&lt;&gt;"",VLOOKUP($I73,ColumnNames!$A$2:$B$5,2),"")</f>
        <v>D</v>
      </c>
      <c r="K73" s="0" t="n">
        <f aca="false">IF($A73&lt;&gt;"",VLOOKUP($F73,d110cc_csv_computations!$A$2:$O$1001,6),"")</f>
        <v>2</v>
      </c>
      <c r="L73" s="0" t="n">
        <f aca="false">IF($A73&lt;&gt;"",VLOOKUP($F73,d110cc_csv_computations!$A$2:$O$1001,3),"")</f>
        <v>2</v>
      </c>
      <c r="M73" s="0" t="n">
        <f aca="false">IF($A73&lt;&gt;"",VLOOKUP($F73,d110cc_csv_computations!$A$2:$O$1001,8),"")</f>
        <v>8</v>
      </c>
      <c r="N73" s="0" t="n">
        <f aca="false">IF($A73&lt;&gt;"",VLOOKUP($F73,d110cc_csv_computations!$A$2:$O$1001,4),"")</f>
        <v>8</v>
      </c>
      <c r="O73" s="32" t="str">
        <f aca="false">IF($A73&lt;&gt;"",INDEX('Tray sheet'!$H$2:$H$10000, $G73),"")</f>
        <v>Project#2013-0014_Experiment#0001_Brachypodium.distachyon_Tray#00003</v>
      </c>
      <c r="P73" s="32" t="str">
        <f aca="false">IF($A73&lt;&gt;"",INDEX('Tray sheet'!$J$2:$J$10000,$G73),"")</f>
        <v>Tray note</v>
      </c>
      <c r="Q73" s="0" t="n">
        <f aca="false">IF($A73&lt;&gt;"",VLOOKUP($F73,d110cc_csv_computations!$A$2:$O$1001,9),"")</f>
        <v>1</v>
      </c>
      <c r="R73" s="32" t="str">
        <f aca="false">IF($A73&lt;&gt;"",INDEX('Tray sheet'!$I$2:$I$10000,$G73),"")</f>
        <v>standard</v>
      </c>
      <c r="S73" s="32" t="str">
        <f aca="false">$J73&amp;$K73</f>
        <v>D2</v>
      </c>
      <c r="T73" s="0" t="str">
        <f aca="false">IF($A73&lt;&gt;"","Project#"&amp;$A73&amp;"-"&amp;TEXT($B73,"0000")&amp;"_Experiment#"&amp;TEXT($C73,"0000")&amp;"_"&amp;$D73&amp;"."&amp;$E73&amp;"_Tray#"&amp;TEXT($G73,"0000")&amp;"_"&amp;"Pot#"&amp;TEXT($F73,"00000"),"")</f>
        <v>Project#2013-0014_Experiment#0001_Brachypodium.distachyon_Tray#0003_Pot#00072</v>
      </c>
      <c r="U73" s="0" t="n">
        <f aca="false">IF($A73&lt;&gt;"",VLOOKUP($F73,d110cc_csv_computations!$A$2:$O$1001,2),"")</f>
        <v>110</v>
      </c>
      <c r="V73" s="0" t="str">
        <f aca="false">IF($A73&lt;&gt;"",VLOOKUP($U73,LineNames!$A$2:$B$111,2),"")</f>
        <v>Bd3-1</v>
      </c>
      <c r="W73" s="11"/>
      <c r="X73" s="0" t="str">
        <f aca="false">IF($A73&lt;&gt;"",VLOOKUP($U73,LineNames!$A$2:$C$111,3),"")</f>
        <v>Yes</v>
      </c>
      <c r="Y73" s="0" t="n">
        <f aca="false">IF($A73&lt;&gt;"",VLOOKUP($F73,d110cc_csv_computations!$A$2:$O$1001,5),"")</f>
        <v>1</v>
      </c>
      <c r="Z73" s="0" t="n">
        <f aca="false">IF($A73&lt;&gt;"",VLOOKUP($F73,d110cc_csv_computations!$A$2:$O$1001,15),"")</f>
        <v>72</v>
      </c>
    </row>
    <row collapsed="false" customFormat="false" customHeight="true" hidden="false" ht="15" outlineLevel="0" r="74">
      <c r="A74" s="0" t="n">
        <f aca="false">IF((ROW()-1)&lt;='Project Description'!$B$14,'Project Description'!$B$1, "")</f>
        <v>2013</v>
      </c>
      <c r="B74" s="0" t="n">
        <f aca="false">IF($A74&lt;&gt;"",'Project Description'!$B$2, "")</f>
        <v>14</v>
      </c>
      <c r="C74" s="0" t="n">
        <f aca="false">IF($A74&lt;&gt;"",'Project Description'!$B$3, "")</f>
        <v>1</v>
      </c>
      <c r="D74" s="0" t="str">
        <f aca="false">IF($A74&lt;&gt;"",VLOOKUP($G74,'Tray sheet'!$E$2:$G$121,2), "")</f>
        <v>Brachypodium</v>
      </c>
      <c r="E74" s="0" t="str">
        <f aca="false">IF($A74&lt;&gt;"",VLOOKUP($G74,'Tray sheet'!$E$2:$G$121,3), "")</f>
        <v>distachyon</v>
      </c>
      <c r="F74" s="0" t="n">
        <f aca="false">IF($A74&lt;&gt;"",ROW()-1,"")</f>
        <v>73</v>
      </c>
      <c r="G74" s="0" t="n">
        <f aca="false">IF($A74&lt;&gt;"",VLOOKUP($F74,d110cc_csv_computations!$A$2:$O$1001,12),"")</f>
        <v>3</v>
      </c>
      <c r="H74" s="0" t="n">
        <f aca="false">IF($A74&lt;&gt;"",VLOOKUP($F74,d110cc_csv_computations!$A$2:$O$1001,13),"")</f>
        <v>18</v>
      </c>
      <c r="I74" s="0" t="n">
        <f aca="false">IF($A74&lt;&gt;"",VLOOKUP($F74,d110cc_csv_computations!$A$2:$O$1001,7),"")</f>
        <v>4</v>
      </c>
      <c r="J74" s="0" t="str">
        <f aca="false">IF($A74&lt;&gt;"",VLOOKUP($I74,ColumnNames!$A$2:$B$5,2),"")</f>
        <v>D</v>
      </c>
      <c r="K74" s="0" t="n">
        <f aca="false">IF($A74&lt;&gt;"",VLOOKUP($F74,d110cc_csv_computations!$A$2:$O$1001,6),"")</f>
        <v>3</v>
      </c>
      <c r="L74" s="0" t="n">
        <f aca="false">IF($A74&lt;&gt;"",VLOOKUP($F74,d110cc_csv_computations!$A$2:$O$1001,3),"")</f>
        <v>3</v>
      </c>
      <c r="M74" s="0" t="n">
        <f aca="false">IF($A74&lt;&gt;"",VLOOKUP($F74,d110cc_csv_computations!$A$2:$O$1001,8),"")</f>
        <v>8</v>
      </c>
      <c r="N74" s="0" t="n">
        <f aca="false">IF($A74&lt;&gt;"",VLOOKUP($F74,d110cc_csv_computations!$A$2:$O$1001,4),"")</f>
        <v>8</v>
      </c>
      <c r="O74" s="32" t="str">
        <f aca="false">IF($A74&lt;&gt;"",INDEX('Tray sheet'!$H$2:$H$10000, $G74),"")</f>
        <v>Project#2013-0014_Experiment#0001_Brachypodium.distachyon_Tray#00003</v>
      </c>
      <c r="P74" s="32" t="str">
        <f aca="false">IF($A74&lt;&gt;"",INDEX('Tray sheet'!$J$2:$J$10000,$G74),"")</f>
        <v>Tray note</v>
      </c>
      <c r="Q74" s="0" t="n">
        <f aca="false">IF($A74&lt;&gt;"",VLOOKUP($F74,d110cc_csv_computations!$A$2:$O$1001,9),"")</f>
        <v>1</v>
      </c>
      <c r="R74" s="32" t="str">
        <f aca="false">IF($A74&lt;&gt;"",INDEX('Tray sheet'!$I$2:$I$10000,$G74),"")</f>
        <v>standard</v>
      </c>
      <c r="S74" s="32" t="str">
        <f aca="false">$J74&amp;$K74</f>
        <v>D3</v>
      </c>
      <c r="T74" s="0" t="str">
        <f aca="false">IF($A74&lt;&gt;"","Project#"&amp;$A74&amp;"-"&amp;TEXT($B74,"0000")&amp;"_Experiment#"&amp;TEXT($C74,"0000")&amp;"_"&amp;$D74&amp;"."&amp;$E74&amp;"_Tray#"&amp;TEXT($G74,"0000")&amp;"_"&amp;"Pot#"&amp;TEXT($F74,"00000"),"")</f>
        <v>Project#2013-0014_Experiment#0001_Brachypodium.distachyon_Tray#0003_Pot#00073</v>
      </c>
      <c r="U74" s="0" t="n">
        <f aca="false">IF($A74&lt;&gt;"",VLOOKUP($F74,d110cc_csv_computations!$A$2:$O$1001,2),"")</f>
        <v>39</v>
      </c>
      <c r="V74" s="0" t="n">
        <f aca="false">IF($A74&lt;&gt;"",VLOOKUP($U74,LineNames!$A$2:$B$111,2),"")</f>
        <v>118</v>
      </c>
      <c r="W74" s="11"/>
      <c r="X74" s="0" t="str">
        <f aca="false">IF($A74&lt;&gt;"",VLOOKUP($U74,LineNames!$A$2:$C$111,3),"")</f>
        <v>No</v>
      </c>
      <c r="Y74" s="0" t="n">
        <f aca="false">IF($A74&lt;&gt;"",VLOOKUP($F74,d110cc_csv_computations!$A$2:$O$1001,5),"")</f>
        <v>1</v>
      </c>
      <c r="Z74" s="0" t="n">
        <f aca="false">IF($A74&lt;&gt;"",VLOOKUP($F74,d110cc_csv_computations!$A$2:$O$1001,15),"")</f>
        <v>73</v>
      </c>
    </row>
    <row collapsed="false" customFormat="false" customHeight="true" hidden="false" ht="15" outlineLevel="0" r="75">
      <c r="A75" s="0" t="n">
        <f aca="false">IF((ROW()-1)&lt;='Project Description'!$B$14,'Project Description'!$B$1, "")</f>
        <v>2013</v>
      </c>
      <c r="B75" s="0" t="n">
        <f aca="false">IF($A75&lt;&gt;"",'Project Description'!$B$2, "")</f>
        <v>14</v>
      </c>
      <c r="C75" s="0" t="n">
        <f aca="false">IF($A75&lt;&gt;"",'Project Description'!$B$3, "")</f>
        <v>1</v>
      </c>
      <c r="D75" s="0" t="str">
        <f aca="false">IF($A75&lt;&gt;"",VLOOKUP($G75,'Tray sheet'!$E$2:$G$121,2), "")</f>
        <v>Brachypodium</v>
      </c>
      <c r="E75" s="0" t="str">
        <f aca="false">IF($A75&lt;&gt;"",VLOOKUP($G75,'Tray sheet'!$E$2:$G$121,3), "")</f>
        <v>distachyon</v>
      </c>
      <c r="F75" s="0" t="n">
        <f aca="false">IF($A75&lt;&gt;"",ROW()-1,"")</f>
        <v>74</v>
      </c>
      <c r="G75" s="0" t="n">
        <f aca="false">IF($A75&lt;&gt;"",VLOOKUP($F75,d110cc_csv_computations!$A$2:$O$1001,12),"")</f>
        <v>3</v>
      </c>
      <c r="H75" s="0" t="n">
        <f aca="false">IF($A75&lt;&gt;"",VLOOKUP($F75,d110cc_csv_computations!$A$2:$O$1001,13),"")</f>
        <v>19</v>
      </c>
      <c r="I75" s="0" t="n">
        <f aca="false">IF($A75&lt;&gt;"",VLOOKUP($F75,d110cc_csv_computations!$A$2:$O$1001,7),"")</f>
        <v>4</v>
      </c>
      <c r="J75" s="0" t="str">
        <f aca="false">IF($A75&lt;&gt;"",VLOOKUP($I75,ColumnNames!$A$2:$B$5,2),"")</f>
        <v>D</v>
      </c>
      <c r="K75" s="0" t="n">
        <f aca="false">IF($A75&lt;&gt;"",VLOOKUP($F75,d110cc_csv_computations!$A$2:$O$1001,6),"")</f>
        <v>4</v>
      </c>
      <c r="L75" s="0" t="n">
        <f aca="false">IF($A75&lt;&gt;"",VLOOKUP($F75,d110cc_csv_computations!$A$2:$O$1001,3),"")</f>
        <v>4</v>
      </c>
      <c r="M75" s="0" t="n">
        <f aca="false">IF($A75&lt;&gt;"",VLOOKUP($F75,d110cc_csv_computations!$A$2:$O$1001,8),"")</f>
        <v>8</v>
      </c>
      <c r="N75" s="0" t="n">
        <f aca="false">IF($A75&lt;&gt;"",VLOOKUP($F75,d110cc_csv_computations!$A$2:$O$1001,4),"")</f>
        <v>8</v>
      </c>
      <c r="O75" s="32" t="str">
        <f aca="false">IF($A75&lt;&gt;"",INDEX('Tray sheet'!$H$2:$H$10000, $G75),"")</f>
        <v>Project#2013-0014_Experiment#0001_Brachypodium.distachyon_Tray#00003</v>
      </c>
      <c r="P75" s="32" t="str">
        <f aca="false">IF($A75&lt;&gt;"",INDEX('Tray sheet'!$J$2:$J$10000,$G75),"")</f>
        <v>Tray note</v>
      </c>
      <c r="Q75" s="0" t="n">
        <f aca="false">IF($A75&lt;&gt;"",VLOOKUP($F75,d110cc_csv_computations!$A$2:$O$1001,9),"")</f>
        <v>1</v>
      </c>
      <c r="R75" s="32" t="str">
        <f aca="false">IF($A75&lt;&gt;"",INDEX('Tray sheet'!$I$2:$I$10000,$G75),"")</f>
        <v>standard</v>
      </c>
      <c r="S75" s="32" t="str">
        <f aca="false">$J75&amp;$K75</f>
        <v>D4</v>
      </c>
      <c r="T75" s="0" t="str">
        <f aca="false">IF($A75&lt;&gt;"","Project#"&amp;$A75&amp;"-"&amp;TEXT($B75,"0000")&amp;"_Experiment#"&amp;TEXT($C75,"0000")&amp;"_"&amp;$D75&amp;"."&amp;$E75&amp;"_Tray#"&amp;TEXT($G75,"0000")&amp;"_"&amp;"Pot#"&amp;TEXT($F75,"00000"),"")</f>
        <v>Project#2013-0014_Experiment#0001_Brachypodium.distachyon_Tray#0003_Pot#00074</v>
      </c>
      <c r="U75" s="0" t="n">
        <f aca="false">IF($A75&lt;&gt;"",VLOOKUP($F75,d110cc_csv_computations!$A$2:$O$1001,2),"")</f>
        <v>31</v>
      </c>
      <c r="V75" s="0" t="n">
        <f aca="false">IF($A75&lt;&gt;"",VLOOKUP($U75,LineNames!$A$2:$B$111,2),"")</f>
        <v>109</v>
      </c>
      <c r="W75" s="11"/>
      <c r="X75" s="0" t="str">
        <f aca="false">IF($A75&lt;&gt;"",VLOOKUP($U75,LineNames!$A$2:$C$111,3),"")</f>
        <v>No</v>
      </c>
      <c r="Y75" s="0" t="n">
        <f aca="false">IF($A75&lt;&gt;"",VLOOKUP($F75,d110cc_csv_computations!$A$2:$O$1001,5),"")</f>
        <v>1</v>
      </c>
      <c r="Z75" s="0" t="n">
        <f aca="false">IF($A75&lt;&gt;"",VLOOKUP($F75,d110cc_csv_computations!$A$2:$O$1001,15),"")</f>
        <v>74</v>
      </c>
    </row>
    <row collapsed="false" customFormat="false" customHeight="true" hidden="false" ht="15" outlineLevel="0" r="76">
      <c r="A76" s="0" t="n">
        <f aca="false">IF((ROW()-1)&lt;='Project Description'!$B$14,'Project Description'!$B$1, "")</f>
        <v>2013</v>
      </c>
      <c r="B76" s="0" t="n">
        <f aca="false">IF($A76&lt;&gt;"",'Project Description'!$B$2, "")</f>
        <v>14</v>
      </c>
      <c r="C76" s="0" t="n">
        <f aca="false">IF($A76&lt;&gt;"",'Project Description'!$B$3, "")</f>
        <v>1</v>
      </c>
      <c r="D76" s="0" t="str">
        <f aca="false">IF($A76&lt;&gt;"",VLOOKUP($G76,'Tray sheet'!$E$2:$G$121,2), "")</f>
        <v>Brachypodium</v>
      </c>
      <c r="E76" s="0" t="str">
        <f aca="false">IF($A76&lt;&gt;"",VLOOKUP($G76,'Tray sheet'!$E$2:$G$121,3), "")</f>
        <v>distachyon</v>
      </c>
      <c r="F76" s="0" t="n">
        <f aca="false">IF($A76&lt;&gt;"",ROW()-1,"")</f>
        <v>75</v>
      </c>
      <c r="G76" s="0" t="n">
        <f aca="false">IF($A76&lt;&gt;"",VLOOKUP($F76,d110cc_csv_computations!$A$2:$O$1001,12),"")</f>
        <v>3</v>
      </c>
      <c r="H76" s="0" t="n">
        <f aca="false">IF($A76&lt;&gt;"",VLOOKUP($F76,d110cc_csv_computations!$A$2:$O$1001,13),"")</f>
        <v>20</v>
      </c>
      <c r="I76" s="0" t="n">
        <f aca="false">IF($A76&lt;&gt;"",VLOOKUP($F76,d110cc_csv_computations!$A$2:$O$1001,7),"")</f>
        <v>4</v>
      </c>
      <c r="J76" s="0" t="str">
        <f aca="false">IF($A76&lt;&gt;"",VLOOKUP($I76,ColumnNames!$A$2:$B$5,2),"")</f>
        <v>D</v>
      </c>
      <c r="K76" s="0" t="n">
        <f aca="false">IF($A76&lt;&gt;"",VLOOKUP($F76,d110cc_csv_computations!$A$2:$O$1001,6),"")</f>
        <v>5</v>
      </c>
      <c r="L76" s="0" t="n">
        <f aca="false">IF($A76&lt;&gt;"",VLOOKUP($F76,d110cc_csv_computations!$A$2:$O$1001,3),"")</f>
        <v>5</v>
      </c>
      <c r="M76" s="0" t="n">
        <f aca="false">IF($A76&lt;&gt;"",VLOOKUP($F76,d110cc_csv_computations!$A$2:$O$1001,8),"")</f>
        <v>8</v>
      </c>
      <c r="N76" s="0" t="n">
        <f aca="false">IF($A76&lt;&gt;"",VLOOKUP($F76,d110cc_csv_computations!$A$2:$O$1001,4),"")</f>
        <v>8</v>
      </c>
      <c r="O76" s="32" t="str">
        <f aca="false">IF($A76&lt;&gt;"",INDEX('Tray sheet'!$H$2:$H$10000, $G76),"")</f>
        <v>Project#2013-0014_Experiment#0001_Brachypodium.distachyon_Tray#00003</v>
      </c>
      <c r="P76" s="32" t="str">
        <f aca="false">IF($A76&lt;&gt;"",INDEX('Tray sheet'!$J$2:$J$10000,$G76),"")</f>
        <v>Tray note</v>
      </c>
      <c r="Q76" s="0" t="n">
        <f aca="false">IF($A76&lt;&gt;"",VLOOKUP($F76,d110cc_csv_computations!$A$2:$O$1001,9),"")</f>
        <v>1</v>
      </c>
      <c r="R76" s="32" t="str">
        <f aca="false">IF($A76&lt;&gt;"",INDEX('Tray sheet'!$I$2:$I$10000,$G76),"")</f>
        <v>standard</v>
      </c>
      <c r="S76" s="32" t="str">
        <f aca="false">$J76&amp;$K76</f>
        <v>D5</v>
      </c>
      <c r="T76" s="0" t="str">
        <f aca="false">IF($A76&lt;&gt;"","Project#"&amp;$A76&amp;"-"&amp;TEXT($B76,"0000")&amp;"_Experiment#"&amp;TEXT($C76,"0000")&amp;"_"&amp;$D76&amp;"."&amp;$E76&amp;"_Tray#"&amp;TEXT($G76,"0000")&amp;"_"&amp;"Pot#"&amp;TEXT($F76,"00000"),"")</f>
        <v>Project#2013-0014_Experiment#0001_Brachypodium.distachyon_Tray#0003_Pot#00075</v>
      </c>
      <c r="U76" s="0" t="n">
        <f aca="false">IF($A76&lt;&gt;"",VLOOKUP($F76,d110cc_csv_computations!$A$2:$O$1001,2),"")</f>
        <v>70</v>
      </c>
      <c r="V76" s="0" t="n">
        <f aca="false">IF($A76&lt;&gt;"",VLOOKUP($U76,LineNames!$A$2:$B$111,2),"")</f>
        <v>156</v>
      </c>
      <c r="W76" s="11"/>
      <c r="X76" s="0" t="str">
        <f aca="false">IF($A76&lt;&gt;"",VLOOKUP($U76,LineNames!$A$2:$C$111,3),"")</f>
        <v>No</v>
      </c>
      <c r="Y76" s="0" t="n">
        <f aca="false">IF($A76&lt;&gt;"",VLOOKUP($F76,d110cc_csv_computations!$A$2:$O$1001,5),"")</f>
        <v>1</v>
      </c>
      <c r="Z76" s="0" t="n">
        <f aca="false">IF($A76&lt;&gt;"",VLOOKUP($F76,d110cc_csv_computations!$A$2:$O$1001,15),"")</f>
        <v>75</v>
      </c>
    </row>
    <row collapsed="false" customFormat="false" customHeight="true" hidden="false" ht="15" outlineLevel="0" r="77">
      <c r="A77" s="0" t="n">
        <f aca="false">IF((ROW()-1)&lt;='Project Description'!$B$14,'Project Description'!$B$1, "")</f>
        <v>2013</v>
      </c>
      <c r="B77" s="0" t="n">
        <f aca="false">IF($A77&lt;&gt;"",'Project Description'!$B$2, "")</f>
        <v>14</v>
      </c>
      <c r="C77" s="0" t="n">
        <f aca="false">IF($A77&lt;&gt;"",'Project Description'!$B$3, "")</f>
        <v>1</v>
      </c>
      <c r="D77" s="0" t="str">
        <f aca="false">IF($A77&lt;&gt;"",VLOOKUP($G77,'Tray sheet'!$E$2:$G$121,2), "")</f>
        <v>Brachypodium</v>
      </c>
      <c r="E77" s="0" t="str">
        <f aca="false">IF($A77&lt;&gt;"",VLOOKUP($G77,'Tray sheet'!$E$2:$G$121,3), "")</f>
        <v>distachyon</v>
      </c>
      <c r="F77" s="0" t="n">
        <f aca="false">IF($A77&lt;&gt;"",ROW()-1,"")</f>
        <v>76</v>
      </c>
      <c r="G77" s="0" t="n">
        <f aca="false">IF($A77&lt;&gt;"",VLOOKUP($F77,d110cc_csv_computations!$A$2:$O$1001,12),"")</f>
        <v>4</v>
      </c>
      <c r="H77" s="0" t="n">
        <f aca="false">IF($A77&lt;&gt;"",VLOOKUP($F77,d110cc_csv_computations!$A$2:$O$1001,13),"")</f>
        <v>16</v>
      </c>
      <c r="I77" s="0" t="n">
        <f aca="false">IF($A77&lt;&gt;"",VLOOKUP($F77,d110cc_csv_computations!$A$2:$O$1001,7),"")</f>
        <v>4</v>
      </c>
      <c r="J77" s="0" t="str">
        <f aca="false">IF($A77&lt;&gt;"",VLOOKUP($I77,ColumnNames!$A$2:$B$5,2),"")</f>
        <v>D</v>
      </c>
      <c r="K77" s="0" t="n">
        <f aca="false">IF($A77&lt;&gt;"",VLOOKUP($F77,d110cc_csv_computations!$A$2:$O$1001,6),"")</f>
        <v>1</v>
      </c>
      <c r="L77" s="0" t="n">
        <f aca="false">IF($A77&lt;&gt;"",VLOOKUP($F77,d110cc_csv_computations!$A$2:$O$1001,3),"")</f>
        <v>6</v>
      </c>
      <c r="M77" s="0" t="n">
        <f aca="false">IF($A77&lt;&gt;"",VLOOKUP($F77,d110cc_csv_computations!$A$2:$O$1001,8),"")</f>
        <v>8</v>
      </c>
      <c r="N77" s="0" t="n">
        <f aca="false">IF($A77&lt;&gt;"",VLOOKUP($F77,d110cc_csv_computations!$A$2:$O$1001,4),"")</f>
        <v>8</v>
      </c>
      <c r="O77" s="32" t="str">
        <f aca="false">IF($A77&lt;&gt;"",INDEX('Tray sheet'!$H$2:$H$10000, $G77),"")</f>
        <v>Project#2013-0014_Experiment#0001_Brachypodium.distachyon_Tray#00004</v>
      </c>
      <c r="P77" s="32" t="str">
        <f aca="false">IF($A77&lt;&gt;"",INDEX('Tray sheet'!$J$2:$J$10000,$G77),"")</f>
        <v>Tray note</v>
      </c>
      <c r="Q77" s="0" t="n">
        <f aca="false">IF($A77&lt;&gt;"",VLOOKUP($F77,d110cc_csv_computations!$A$2:$O$1001,9),"")</f>
        <v>2</v>
      </c>
      <c r="R77" s="32" t="str">
        <f aca="false">IF($A77&lt;&gt;"",INDEX('Tray sheet'!$I$2:$I$10000,$G77),"")</f>
        <v>standard</v>
      </c>
      <c r="S77" s="32" t="str">
        <f aca="false">$J77&amp;$K77</f>
        <v>D1</v>
      </c>
      <c r="T77" s="0" t="str">
        <f aca="false">IF($A77&lt;&gt;"","Project#"&amp;$A77&amp;"-"&amp;TEXT($B77,"0000")&amp;"_Experiment#"&amp;TEXT($C77,"0000")&amp;"_"&amp;$D77&amp;"."&amp;$E77&amp;"_Tray#"&amp;TEXT($G77,"0000")&amp;"_"&amp;"Pot#"&amp;TEXT($F77,"00000"),"")</f>
        <v>Project#2013-0014_Experiment#0001_Brachypodium.distachyon_Tray#0004_Pot#00076</v>
      </c>
      <c r="U77" s="0" t="n">
        <f aca="false">IF($A77&lt;&gt;"",VLOOKUP($F77,d110cc_csv_computations!$A$2:$O$1001,2),"")</f>
        <v>45</v>
      </c>
      <c r="V77" s="0" t="n">
        <f aca="false">IF($A77&lt;&gt;"",VLOOKUP($U77,LineNames!$A$2:$B$111,2),"")</f>
        <v>124</v>
      </c>
      <c r="W77" s="11"/>
      <c r="X77" s="0" t="str">
        <f aca="false">IF($A77&lt;&gt;"",VLOOKUP($U77,LineNames!$A$2:$C$111,3),"")</f>
        <v>No</v>
      </c>
      <c r="Y77" s="0" t="n">
        <f aca="false">IF($A77&lt;&gt;"",VLOOKUP($F77,d110cc_csv_computations!$A$2:$O$1001,5),"")</f>
        <v>1</v>
      </c>
      <c r="Z77" s="0" t="n">
        <f aca="false">IF($A77&lt;&gt;"",VLOOKUP($F77,d110cc_csv_computations!$A$2:$O$1001,15),"")</f>
        <v>76</v>
      </c>
    </row>
    <row collapsed="false" customFormat="false" customHeight="true" hidden="false" ht="15" outlineLevel="0" r="78">
      <c r="A78" s="0" t="n">
        <f aca="false">IF((ROW()-1)&lt;='Project Description'!$B$14,'Project Description'!$B$1, "")</f>
        <v>2013</v>
      </c>
      <c r="B78" s="0" t="n">
        <f aca="false">IF($A78&lt;&gt;"",'Project Description'!$B$2, "")</f>
        <v>14</v>
      </c>
      <c r="C78" s="0" t="n">
        <f aca="false">IF($A78&lt;&gt;"",'Project Description'!$B$3, "")</f>
        <v>1</v>
      </c>
      <c r="D78" s="0" t="str">
        <f aca="false">IF($A78&lt;&gt;"",VLOOKUP($G78,'Tray sheet'!$E$2:$G$121,2), "")</f>
        <v>Brachypodium</v>
      </c>
      <c r="E78" s="0" t="str">
        <f aca="false">IF($A78&lt;&gt;"",VLOOKUP($G78,'Tray sheet'!$E$2:$G$121,3), "")</f>
        <v>distachyon</v>
      </c>
      <c r="F78" s="0" t="n">
        <f aca="false">IF($A78&lt;&gt;"",ROW()-1,"")</f>
        <v>77</v>
      </c>
      <c r="G78" s="0" t="n">
        <f aca="false">IF($A78&lt;&gt;"",VLOOKUP($F78,d110cc_csv_computations!$A$2:$O$1001,12),"")</f>
        <v>4</v>
      </c>
      <c r="H78" s="0" t="n">
        <f aca="false">IF($A78&lt;&gt;"",VLOOKUP($F78,d110cc_csv_computations!$A$2:$O$1001,13),"")</f>
        <v>17</v>
      </c>
      <c r="I78" s="0" t="n">
        <f aca="false">IF($A78&lt;&gt;"",VLOOKUP($F78,d110cc_csv_computations!$A$2:$O$1001,7),"")</f>
        <v>4</v>
      </c>
      <c r="J78" s="0" t="str">
        <f aca="false">IF($A78&lt;&gt;"",VLOOKUP($I78,ColumnNames!$A$2:$B$5,2),"")</f>
        <v>D</v>
      </c>
      <c r="K78" s="0" t="n">
        <f aca="false">IF($A78&lt;&gt;"",VLOOKUP($F78,d110cc_csv_computations!$A$2:$O$1001,6),"")</f>
        <v>2</v>
      </c>
      <c r="L78" s="0" t="n">
        <f aca="false">IF($A78&lt;&gt;"",VLOOKUP($F78,d110cc_csv_computations!$A$2:$O$1001,3),"")</f>
        <v>7</v>
      </c>
      <c r="M78" s="0" t="n">
        <f aca="false">IF($A78&lt;&gt;"",VLOOKUP($F78,d110cc_csv_computations!$A$2:$O$1001,8),"")</f>
        <v>8</v>
      </c>
      <c r="N78" s="0" t="n">
        <f aca="false">IF($A78&lt;&gt;"",VLOOKUP($F78,d110cc_csv_computations!$A$2:$O$1001,4),"")</f>
        <v>8</v>
      </c>
      <c r="O78" s="32" t="str">
        <f aca="false">IF($A78&lt;&gt;"",INDEX('Tray sheet'!$H$2:$H$10000, $G78),"")</f>
        <v>Project#2013-0014_Experiment#0001_Brachypodium.distachyon_Tray#00004</v>
      </c>
      <c r="P78" s="32" t="str">
        <f aca="false">IF($A78&lt;&gt;"",INDEX('Tray sheet'!$J$2:$J$10000,$G78),"")</f>
        <v>Tray note</v>
      </c>
      <c r="Q78" s="0" t="n">
        <f aca="false">IF($A78&lt;&gt;"",VLOOKUP($F78,d110cc_csv_computations!$A$2:$O$1001,9),"")</f>
        <v>2</v>
      </c>
      <c r="R78" s="32" t="str">
        <f aca="false">IF($A78&lt;&gt;"",INDEX('Tray sheet'!$I$2:$I$10000,$G78),"")</f>
        <v>standard</v>
      </c>
      <c r="S78" s="32" t="str">
        <f aca="false">$J78&amp;$K78</f>
        <v>D2</v>
      </c>
      <c r="T78" s="0" t="str">
        <f aca="false">IF($A78&lt;&gt;"","Project#"&amp;$A78&amp;"-"&amp;TEXT($B78,"0000")&amp;"_Experiment#"&amp;TEXT($C78,"0000")&amp;"_"&amp;$D78&amp;"."&amp;$E78&amp;"_Tray#"&amp;TEXT($G78,"0000")&amp;"_"&amp;"Pot#"&amp;TEXT($F78,"00000"),"")</f>
        <v>Project#2013-0014_Experiment#0001_Brachypodium.distachyon_Tray#0004_Pot#00077</v>
      </c>
      <c r="U78" s="0" t="n">
        <f aca="false">IF($A78&lt;&gt;"",VLOOKUP($F78,d110cc_csv_computations!$A$2:$O$1001,2),"")</f>
        <v>109</v>
      </c>
      <c r="V78" s="0" t="str">
        <f aca="false">IF($A78&lt;&gt;"",VLOOKUP($U78,LineNames!$A$2:$B$111,2),"")</f>
        <v>Bd21</v>
      </c>
      <c r="W78" s="11"/>
      <c r="X78" s="0" t="str">
        <f aca="false">IF($A78&lt;&gt;"",VLOOKUP($U78,LineNames!$A$2:$C$111,3),"")</f>
        <v>Yes</v>
      </c>
      <c r="Y78" s="0" t="n">
        <f aca="false">IF($A78&lt;&gt;"",VLOOKUP($F78,d110cc_csv_computations!$A$2:$O$1001,5),"")</f>
        <v>1</v>
      </c>
      <c r="Z78" s="0" t="n">
        <f aca="false">IF($A78&lt;&gt;"",VLOOKUP($F78,d110cc_csv_computations!$A$2:$O$1001,15),"")</f>
        <v>77</v>
      </c>
    </row>
    <row collapsed="false" customFormat="false" customHeight="true" hidden="false" ht="15" outlineLevel="0" r="79">
      <c r="A79" s="0" t="n">
        <f aca="false">IF((ROW()-1)&lt;='Project Description'!$B$14,'Project Description'!$B$1, "")</f>
        <v>2013</v>
      </c>
      <c r="B79" s="0" t="n">
        <f aca="false">IF($A79&lt;&gt;"",'Project Description'!$B$2, "")</f>
        <v>14</v>
      </c>
      <c r="C79" s="0" t="n">
        <f aca="false">IF($A79&lt;&gt;"",'Project Description'!$B$3, "")</f>
        <v>1</v>
      </c>
      <c r="D79" s="0" t="str">
        <f aca="false">IF($A79&lt;&gt;"",VLOOKUP($G79,'Tray sheet'!$E$2:$G$121,2), "")</f>
        <v>Brachypodium</v>
      </c>
      <c r="E79" s="0" t="str">
        <f aca="false">IF($A79&lt;&gt;"",VLOOKUP($G79,'Tray sheet'!$E$2:$G$121,3), "")</f>
        <v>distachyon</v>
      </c>
      <c r="F79" s="0" t="n">
        <f aca="false">IF($A79&lt;&gt;"",ROW()-1,"")</f>
        <v>78</v>
      </c>
      <c r="G79" s="0" t="n">
        <f aca="false">IF($A79&lt;&gt;"",VLOOKUP($F79,d110cc_csv_computations!$A$2:$O$1001,12),"")</f>
        <v>4</v>
      </c>
      <c r="H79" s="0" t="n">
        <f aca="false">IF($A79&lt;&gt;"",VLOOKUP($F79,d110cc_csv_computations!$A$2:$O$1001,13),"")</f>
        <v>18</v>
      </c>
      <c r="I79" s="0" t="n">
        <f aca="false">IF($A79&lt;&gt;"",VLOOKUP($F79,d110cc_csv_computations!$A$2:$O$1001,7),"")</f>
        <v>4</v>
      </c>
      <c r="J79" s="0" t="str">
        <f aca="false">IF($A79&lt;&gt;"",VLOOKUP($I79,ColumnNames!$A$2:$B$5,2),"")</f>
        <v>D</v>
      </c>
      <c r="K79" s="0" t="n">
        <f aca="false">IF($A79&lt;&gt;"",VLOOKUP($F79,d110cc_csv_computations!$A$2:$O$1001,6),"")</f>
        <v>3</v>
      </c>
      <c r="L79" s="0" t="n">
        <f aca="false">IF($A79&lt;&gt;"",VLOOKUP($F79,d110cc_csv_computations!$A$2:$O$1001,3),"")</f>
        <v>8</v>
      </c>
      <c r="M79" s="0" t="n">
        <f aca="false">IF($A79&lt;&gt;"",VLOOKUP($F79,d110cc_csv_computations!$A$2:$O$1001,8),"")</f>
        <v>8</v>
      </c>
      <c r="N79" s="0" t="n">
        <f aca="false">IF($A79&lt;&gt;"",VLOOKUP($F79,d110cc_csv_computations!$A$2:$O$1001,4),"")</f>
        <v>8</v>
      </c>
      <c r="O79" s="32" t="str">
        <f aca="false">IF($A79&lt;&gt;"",INDEX('Tray sheet'!$H$2:$H$10000, $G79),"")</f>
        <v>Project#2013-0014_Experiment#0001_Brachypodium.distachyon_Tray#00004</v>
      </c>
      <c r="P79" s="32" t="str">
        <f aca="false">IF($A79&lt;&gt;"",INDEX('Tray sheet'!$J$2:$J$10000,$G79),"")</f>
        <v>Tray note</v>
      </c>
      <c r="Q79" s="0" t="n">
        <f aca="false">IF($A79&lt;&gt;"",VLOOKUP($F79,d110cc_csv_computations!$A$2:$O$1001,9),"")</f>
        <v>2</v>
      </c>
      <c r="R79" s="32" t="str">
        <f aca="false">IF($A79&lt;&gt;"",INDEX('Tray sheet'!$I$2:$I$10000,$G79),"")</f>
        <v>standard</v>
      </c>
      <c r="S79" s="32" t="str">
        <f aca="false">$J79&amp;$K79</f>
        <v>D3</v>
      </c>
      <c r="T79" s="0" t="str">
        <f aca="false">IF($A79&lt;&gt;"","Project#"&amp;$A79&amp;"-"&amp;TEXT($B79,"0000")&amp;"_Experiment#"&amp;TEXT($C79,"0000")&amp;"_"&amp;$D79&amp;"."&amp;$E79&amp;"_Tray#"&amp;TEXT($G79,"0000")&amp;"_"&amp;"Pot#"&amp;TEXT($F79,"00000"),"")</f>
        <v>Project#2013-0014_Experiment#0001_Brachypodium.distachyon_Tray#0004_Pot#00078</v>
      </c>
      <c r="U79" s="0" t="n">
        <f aca="false">IF($A79&lt;&gt;"",VLOOKUP($F79,d110cc_csv_computations!$A$2:$O$1001,2),"")</f>
        <v>73</v>
      </c>
      <c r="V79" s="0" t="n">
        <f aca="false">IF($A79&lt;&gt;"",VLOOKUP($U79,LineNames!$A$2:$B$111,2),"")</f>
        <v>159</v>
      </c>
      <c r="W79" s="11"/>
      <c r="X79" s="0" t="str">
        <f aca="false">IF($A79&lt;&gt;"",VLOOKUP($U79,LineNames!$A$2:$C$111,3),"")</f>
        <v>No</v>
      </c>
      <c r="Y79" s="0" t="n">
        <f aca="false">IF($A79&lt;&gt;"",VLOOKUP($F79,d110cc_csv_computations!$A$2:$O$1001,5),"")</f>
        <v>1</v>
      </c>
      <c r="Z79" s="0" t="n">
        <f aca="false">IF($A79&lt;&gt;"",VLOOKUP($F79,d110cc_csv_computations!$A$2:$O$1001,15),"")</f>
        <v>78</v>
      </c>
    </row>
    <row collapsed="false" customFormat="false" customHeight="true" hidden="false" ht="15" outlineLevel="0" r="80">
      <c r="A80" s="0" t="n">
        <f aca="false">IF((ROW()-1)&lt;='Project Description'!$B$14,'Project Description'!$B$1, "")</f>
        <v>2013</v>
      </c>
      <c r="B80" s="0" t="n">
        <f aca="false">IF($A80&lt;&gt;"",'Project Description'!$B$2, "")</f>
        <v>14</v>
      </c>
      <c r="C80" s="0" t="n">
        <f aca="false">IF($A80&lt;&gt;"",'Project Description'!$B$3, "")</f>
        <v>1</v>
      </c>
      <c r="D80" s="0" t="str">
        <f aca="false">IF($A80&lt;&gt;"",VLOOKUP($G80,'Tray sheet'!$E$2:$G$121,2), "")</f>
        <v>Brachypodium</v>
      </c>
      <c r="E80" s="0" t="str">
        <f aca="false">IF($A80&lt;&gt;"",VLOOKUP($G80,'Tray sheet'!$E$2:$G$121,3), "")</f>
        <v>distachyon</v>
      </c>
      <c r="F80" s="0" t="n">
        <f aca="false">IF($A80&lt;&gt;"",ROW()-1,"")</f>
        <v>79</v>
      </c>
      <c r="G80" s="0" t="n">
        <f aca="false">IF($A80&lt;&gt;"",VLOOKUP($F80,d110cc_csv_computations!$A$2:$O$1001,12),"")</f>
        <v>4</v>
      </c>
      <c r="H80" s="0" t="n">
        <f aca="false">IF($A80&lt;&gt;"",VLOOKUP($F80,d110cc_csv_computations!$A$2:$O$1001,13),"")</f>
        <v>19</v>
      </c>
      <c r="I80" s="0" t="n">
        <f aca="false">IF($A80&lt;&gt;"",VLOOKUP($F80,d110cc_csv_computations!$A$2:$O$1001,7),"")</f>
        <v>4</v>
      </c>
      <c r="J80" s="0" t="str">
        <f aca="false">IF($A80&lt;&gt;"",VLOOKUP($I80,ColumnNames!$A$2:$B$5,2),"")</f>
        <v>D</v>
      </c>
      <c r="K80" s="0" t="n">
        <f aca="false">IF($A80&lt;&gt;"",VLOOKUP($F80,d110cc_csv_computations!$A$2:$O$1001,6),"")</f>
        <v>4</v>
      </c>
      <c r="L80" s="0" t="n">
        <f aca="false">IF($A80&lt;&gt;"",VLOOKUP($F80,d110cc_csv_computations!$A$2:$O$1001,3),"")</f>
        <v>9</v>
      </c>
      <c r="M80" s="0" t="n">
        <f aca="false">IF($A80&lt;&gt;"",VLOOKUP($F80,d110cc_csv_computations!$A$2:$O$1001,8),"")</f>
        <v>8</v>
      </c>
      <c r="N80" s="0" t="n">
        <f aca="false">IF($A80&lt;&gt;"",VLOOKUP($F80,d110cc_csv_computations!$A$2:$O$1001,4),"")</f>
        <v>8</v>
      </c>
      <c r="O80" s="32" t="str">
        <f aca="false">IF($A80&lt;&gt;"",INDEX('Tray sheet'!$H$2:$H$10000, $G80),"")</f>
        <v>Project#2013-0014_Experiment#0001_Brachypodium.distachyon_Tray#00004</v>
      </c>
      <c r="P80" s="32" t="str">
        <f aca="false">IF($A80&lt;&gt;"",INDEX('Tray sheet'!$J$2:$J$10000,$G80),"")</f>
        <v>Tray note</v>
      </c>
      <c r="Q80" s="0" t="n">
        <f aca="false">IF($A80&lt;&gt;"",VLOOKUP($F80,d110cc_csv_computations!$A$2:$O$1001,9),"")</f>
        <v>2</v>
      </c>
      <c r="R80" s="32" t="str">
        <f aca="false">IF($A80&lt;&gt;"",INDEX('Tray sheet'!$I$2:$I$10000,$G80),"")</f>
        <v>standard</v>
      </c>
      <c r="S80" s="32" t="str">
        <f aca="false">$J80&amp;$K80</f>
        <v>D4</v>
      </c>
      <c r="T80" s="0" t="str">
        <f aca="false">IF($A80&lt;&gt;"","Project#"&amp;$A80&amp;"-"&amp;TEXT($B80,"0000")&amp;"_Experiment#"&amp;TEXT($C80,"0000")&amp;"_"&amp;$D80&amp;"."&amp;$E80&amp;"_Tray#"&amp;TEXT($G80,"0000")&amp;"_"&amp;"Pot#"&amp;TEXT($F80,"00000"),"")</f>
        <v>Project#2013-0014_Experiment#0001_Brachypodium.distachyon_Tray#0004_Pot#00079</v>
      </c>
      <c r="U80" s="0" t="n">
        <f aca="false">IF($A80&lt;&gt;"",VLOOKUP($F80,d110cc_csv_computations!$A$2:$O$1001,2),"")</f>
        <v>53</v>
      </c>
      <c r="V80" s="0" t="n">
        <f aca="false">IF($A80&lt;&gt;"",VLOOKUP($U80,LineNames!$A$2:$B$111,2),"")</f>
        <v>132</v>
      </c>
      <c r="W80" s="11"/>
      <c r="X80" s="0" t="str">
        <f aca="false">IF($A80&lt;&gt;"",VLOOKUP($U80,LineNames!$A$2:$C$111,3),"")</f>
        <v>No</v>
      </c>
      <c r="Y80" s="0" t="n">
        <f aca="false">IF($A80&lt;&gt;"",VLOOKUP($F80,d110cc_csv_computations!$A$2:$O$1001,5),"")</f>
        <v>1</v>
      </c>
      <c r="Z80" s="0" t="n">
        <f aca="false">IF($A80&lt;&gt;"",VLOOKUP($F80,d110cc_csv_computations!$A$2:$O$1001,15),"")</f>
        <v>79</v>
      </c>
    </row>
    <row collapsed="false" customFormat="false" customHeight="true" hidden="false" ht="15" outlineLevel="0" r="81">
      <c r="A81" s="0" t="n">
        <f aca="false">IF((ROW()-1)&lt;='Project Description'!$B$14,'Project Description'!$B$1, "")</f>
        <v>2013</v>
      </c>
      <c r="B81" s="0" t="n">
        <f aca="false">IF($A81&lt;&gt;"",'Project Description'!$B$2, "")</f>
        <v>14</v>
      </c>
      <c r="C81" s="0" t="n">
        <f aca="false">IF($A81&lt;&gt;"",'Project Description'!$B$3, "")</f>
        <v>1</v>
      </c>
      <c r="D81" s="0" t="str">
        <f aca="false">IF($A81&lt;&gt;"",VLOOKUP($G81,'Tray sheet'!$E$2:$G$121,2), "")</f>
        <v>Brachypodium</v>
      </c>
      <c r="E81" s="0" t="str">
        <f aca="false">IF($A81&lt;&gt;"",VLOOKUP($G81,'Tray sheet'!$E$2:$G$121,3), "")</f>
        <v>distachyon</v>
      </c>
      <c r="F81" s="0" t="n">
        <f aca="false">IF($A81&lt;&gt;"",ROW()-1,"")</f>
        <v>80</v>
      </c>
      <c r="G81" s="0" t="n">
        <f aca="false">IF($A81&lt;&gt;"",VLOOKUP($F81,d110cc_csv_computations!$A$2:$O$1001,12),"")</f>
        <v>4</v>
      </c>
      <c r="H81" s="0" t="n">
        <f aca="false">IF($A81&lt;&gt;"",VLOOKUP($F81,d110cc_csv_computations!$A$2:$O$1001,13),"")</f>
        <v>20</v>
      </c>
      <c r="I81" s="0" t="n">
        <f aca="false">IF($A81&lt;&gt;"",VLOOKUP($F81,d110cc_csv_computations!$A$2:$O$1001,7),"")</f>
        <v>4</v>
      </c>
      <c r="J81" s="0" t="str">
        <f aca="false">IF($A81&lt;&gt;"",VLOOKUP($I81,ColumnNames!$A$2:$B$5,2),"")</f>
        <v>D</v>
      </c>
      <c r="K81" s="0" t="n">
        <f aca="false">IF($A81&lt;&gt;"",VLOOKUP($F81,d110cc_csv_computations!$A$2:$O$1001,6),"")</f>
        <v>5</v>
      </c>
      <c r="L81" s="0" t="n">
        <f aca="false">IF($A81&lt;&gt;"",VLOOKUP($F81,d110cc_csv_computations!$A$2:$O$1001,3),"")</f>
        <v>10</v>
      </c>
      <c r="M81" s="0" t="n">
        <f aca="false">IF($A81&lt;&gt;"",VLOOKUP($F81,d110cc_csv_computations!$A$2:$O$1001,8),"")</f>
        <v>8</v>
      </c>
      <c r="N81" s="0" t="n">
        <f aca="false">IF($A81&lt;&gt;"",VLOOKUP($F81,d110cc_csv_computations!$A$2:$O$1001,4),"")</f>
        <v>8</v>
      </c>
      <c r="O81" s="32" t="str">
        <f aca="false">IF($A81&lt;&gt;"",INDEX('Tray sheet'!$H$2:$H$10000, $G81),"")</f>
        <v>Project#2013-0014_Experiment#0001_Brachypodium.distachyon_Tray#00004</v>
      </c>
      <c r="P81" s="32" t="str">
        <f aca="false">IF($A81&lt;&gt;"",INDEX('Tray sheet'!$J$2:$J$10000,$G81),"")</f>
        <v>Tray note</v>
      </c>
      <c r="Q81" s="0" t="n">
        <f aca="false">IF($A81&lt;&gt;"",VLOOKUP($F81,d110cc_csv_computations!$A$2:$O$1001,9),"")</f>
        <v>2</v>
      </c>
      <c r="R81" s="32" t="str">
        <f aca="false">IF($A81&lt;&gt;"",INDEX('Tray sheet'!$I$2:$I$10000,$G81),"")</f>
        <v>standard</v>
      </c>
      <c r="S81" s="32" t="str">
        <f aca="false">$J81&amp;$K81</f>
        <v>D5</v>
      </c>
      <c r="T81" s="0" t="str">
        <f aca="false">IF($A81&lt;&gt;"","Project#"&amp;$A81&amp;"-"&amp;TEXT($B81,"0000")&amp;"_Experiment#"&amp;TEXT($C81,"0000")&amp;"_"&amp;$D81&amp;"."&amp;$E81&amp;"_Tray#"&amp;TEXT($G81,"0000")&amp;"_"&amp;"Pot#"&amp;TEXT($F81,"00000"),"")</f>
        <v>Project#2013-0014_Experiment#0001_Brachypodium.distachyon_Tray#0004_Pot#00080</v>
      </c>
      <c r="U81" s="0" t="n">
        <f aca="false">IF($A81&lt;&gt;"",VLOOKUP($F81,d110cc_csv_computations!$A$2:$O$1001,2),"")</f>
        <v>42</v>
      </c>
      <c r="V81" s="0" t="n">
        <f aca="false">IF($A81&lt;&gt;"",VLOOKUP($U81,LineNames!$A$2:$B$111,2),"")</f>
        <v>121</v>
      </c>
      <c r="W81" s="11"/>
      <c r="X81" s="0" t="str">
        <f aca="false">IF($A81&lt;&gt;"",VLOOKUP($U81,LineNames!$A$2:$C$111,3),"")</f>
        <v>No</v>
      </c>
      <c r="Y81" s="0" t="n">
        <f aca="false">IF($A81&lt;&gt;"",VLOOKUP($F81,d110cc_csv_computations!$A$2:$O$1001,5),"")</f>
        <v>1</v>
      </c>
      <c r="Z81" s="0" t="n">
        <f aca="false">IF($A81&lt;&gt;"",VLOOKUP($F81,d110cc_csv_computations!$A$2:$O$1001,15),"")</f>
        <v>80</v>
      </c>
    </row>
    <row collapsed="false" customFormat="false" customHeight="true" hidden="false" ht="15" outlineLevel="0" r="82">
      <c r="A82" s="0" t="n">
        <f aca="false">IF((ROW()-1)&lt;='Project Description'!$B$14,'Project Description'!$B$1, "")</f>
        <v>2013</v>
      </c>
      <c r="B82" s="0" t="n">
        <f aca="false">IF($A82&lt;&gt;"",'Project Description'!$B$2, "")</f>
        <v>14</v>
      </c>
      <c r="C82" s="0" t="n">
        <f aca="false">IF($A82&lt;&gt;"",'Project Description'!$B$3, "")</f>
        <v>1</v>
      </c>
      <c r="D82" s="0" t="str">
        <f aca="false">IF($A82&lt;&gt;"",VLOOKUP($G82,'Tray sheet'!$E$2:$G$121,2), "")</f>
        <v>Brachypodium</v>
      </c>
      <c r="E82" s="0" t="str">
        <f aca="false">IF($A82&lt;&gt;"",VLOOKUP($G82,'Tray sheet'!$E$2:$G$121,3), "")</f>
        <v>distachyon</v>
      </c>
      <c r="F82" s="0" t="n">
        <f aca="false">IF($A82&lt;&gt;"",ROW()-1,"")</f>
        <v>81</v>
      </c>
      <c r="G82" s="0" t="n">
        <f aca="false">IF($A82&lt;&gt;"",VLOOKUP($F82,d110cc_csv_computations!$A$2:$O$1001,12),"")</f>
        <v>5</v>
      </c>
      <c r="H82" s="0" t="n">
        <f aca="false">IF($A82&lt;&gt;"",VLOOKUP($F82,d110cc_csv_computations!$A$2:$O$1001,13),"")</f>
        <v>1</v>
      </c>
      <c r="I82" s="0" t="n">
        <f aca="false">IF($A82&lt;&gt;"",VLOOKUP($F82,d110cc_csv_computations!$A$2:$O$1001,7),"")</f>
        <v>1</v>
      </c>
      <c r="J82" s="0" t="str">
        <f aca="false">IF($A82&lt;&gt;"",VLOOKUP($I82,ColumnNames!$A$2:$B$5,2),"")</f>
        <v>A</v>
      </c>
      <c r="K82" s="0" t="n">
        <f aca="false">IF($A82&lt;&gt;"",VLOOKUP($F82,d110cc_csv_computations!$A$2:$O$1001,6),"")</f>
        <v>1</v>
      </c>
      <c r="L82" s="0" t="n">
        <f aca="false">IF($A82&lt;&gt;"",VLOOKUP($F82,d110cc_csv_computations!$A$2:$O$1001,3),"")</f>
        <v>1</v>
      </c>
      <c r="M82" s="0" t="n">
        <f aca="false">IF($A82&lt;&gt;"",VLOOKUP($F82,d110cc_csv_computations!$A$2:$O$1001,8),"")</f>
        <v>9</v>
      </c>
      <c r="N82" s="0" t="n">
        <f aca="false">IF($A82&lt;&gt;"",VLOOKUP($F82,d110cc_csv_computations!$A$2:$O$1001,4),"")</f>
        <v>9</v>
      </c>
      <c r="O82" s="32" t="str">
        <f aca="false">IF($A82&lt;&gt;"",INDEX('Tray sheet'!$H$2:$H$10000, $G82),"")</f>
        <v>Project#2013-0014_Experiment#0001_Brachypodium.distachyon_Tray#00005</v>
      </c>
      <c r="P82" s="32" t="str">
        <f aca="false">IF($A82&lt;&gt;"",INDEX('Tray sheet'!$J$2:$J$10000,$G82),"")</f>
        <v>Tray note</v>
      </c>
      <c r="Q82" s="0" t="n">
        <f aca="false">IF($A82&lt;&gt;"",VLOOKUP($F82,d110cc_csv_computations!$A$2:$O$1001,9),"")</f>
        <v>1</v>
      </c>
      <c r="R82" s="32" t="str">
        <f aca="false">IF($A82&lt;&gt;"",INDEX('Tray sheet'!$I$2:$I$10000,$G82),"")</f>
        <v>standard</v>
      </c>
      <c r="S82" s="32" t="str">
        <f aca="false">$J82&amp;$K82</f>
        <v>A1</v>
      </c>
      <c r="T82" s="0" t="str">
        <f aca="false">IF($A82&lt;&gt;"","Project#"&amp;$A82&amp;"-"&amp;TEXT($B82,"0000")&amp;"_Experiment#"&amp;TEXT($C82,"0000")&amp;"_"&amp;$D82&amp;"."&amp;$E82&amp;"_Tray#"&amp;TEXT($G82,"0000")&amp;"_"&amp;"Pot#"&amp;TEXT($F82,"00000"),"")</f>
        <v>Project#2013-0014_Experiment#0001_Brachypodium.distachyon_Tray#0005_Pot#00081</v>
      </c>
      <c r="U82" s="0" t="n">
        <f aca="false">IF($A82&lt;&gt;"",VLOOKUP($F82,d110cc_csv_computations!$A$2:$O$1001,2),"")</f>
        <v>58</v>
      </c>
      <c r="V82" s="0" t="n">
        <f aca="false">IF($A82&lt;&gt;"",VLOOKUP($U82,LineNames!$A$2:$B$111,2),"")</f>
        <v>140</v>
      </c>
      <c r="W82" s="11"/>
      <c r="X82" s="0" t="str">
        <f aca="false">IF($A82&lt;&gt;"",VLOOKUP($U82,LineNames!$A$2:$C$111,3),"")</f>
        <v>No</v>
      </c>
      <c r="Y82" s="0" t="n">
        <f aca="false">IF($A82&lt;&gt;"",VLOOKUP($F82,d110cc_csv_computations!$A$2:$O$1001,5),"")</f>
        <v>1</v>
      </c>
      <c r="Z82" s="0" t="n">
        <f aca="false">IF($A82&lt;&gt;"",VLOOKUP($F82,d110cc_csv_computations!$A$2:$O$1001,15),"")</f>
        <v>81</v>
      </c>
    </row>
    <row collapsed="false" customFormat="false" customHeight="true" hidden="false" ht="15" outlineLevel="0" r="83">
      <c r="A83" s="0" t="n">
        <f aca="false">IF((ROW()-1)&lt;='Project Description'!$B$14,'Project Description'!$B$1, "")</f>
        <v>2013</v>
      </c>
      <c r="B83" s="0" t="n">
        <f aca="false">IF($A83&lt;&gt;"",'Project Description'!$B$2, "")</f>
        <v>14</v>
      </c>
      <c r="C83" s="0" t="n">
        <f aca="false">IF($A83&lt;&gt;"",'Project Description'!$B$3, "")</f>
        <v>1</v>
      </c>
      <c r="D83" s="0" t="str">
        <f aca="false">IF($A83&lt;&gt;"",VLOOKUP($G83,'Tray sheet'!$E$2:$G$121,2), "")</f>
        <v>Brachypodium</v>
      </c>
      <c r="E83" s="0" t="str">
        <f aca="false">IF($A83&lt;&gt;"",VLOOKUP($G83,'Tray sheet'!$E$2:$G$121,3), "")</f>
        <v>distachyon</v>
      </c>
      <c r="F83" s="0" t="n">
        <f aca="false">IF($A83&lt;&gt;"",ROW()-1,"")</f>
        <v>82</v>
      </c>
      <c r="G83" s="0" t="n">
        <f aca="false">IF($A83&lt;&gt;"",VLOOKUP($F83,d110cc_csv_computations!$A$2:$O$1001,12),"")</f>
        <v>5</v>
      </c>
      <c r="H83" s="0" t="n">
        <f aca="false">IF($A83&lt;&gt;"",VLOOKUP($F83,d110cc_csv_computations!$A$2:$O$1001,13),"")</f>
        <v>2</v>
      </c>
      <c r="I83" s="0" t="n">
        <f aca="false">IF($A83&lt;&gt;"",VLOOKUP($F83,d110cc_csv_computations!$A$2:$O$1001,7),"")</f>
        <v>1</v>
      </c>
      <c r="J83" s="0" t="str">
        <f aca="false">IF($A83&lt;&gt;"",VLOOKUP($I83,ColumnNames!$A$2:$B$5,2),"")</f>
        <v>A</v>
      </c>
      <c r="K83" s="0" t="n">
        <f aca="false">IF($A83&lt;&gt;"",VLOOKUP($F83,d110cc_csv_computations!$A$2:$O$1001,6),"")</f>
        <v>2</v>
      </c>
      <c r="L83" s="0" t="n">
        <f aca="false">IF($A83&lt;&gt;"",VLOOKUP($F83,d110cc_csv_computations!$A$2:$O$1001,3),"")</f>
        <v>2</v>
      </c>
      <c r="M83" s="0" t="n">
        <f aca="false">IF($A83&lt;&gt;"",VLOOKUP($F83,d110cc_csv_computations!$A$2:$O$1001,8),"")</f>
        <v>9</v>
      </c>
      <c r="N83" s="0" t="n">
        <f aca="false">IF($A83&lt;&gt;"",VLOOKUP($F83,d110cc_csv_computations!$A$2:$O$1001,4),"")</f>
        <v>9</v>
      </c>
      <c r="O83" s="32" t="str">
        <f aca="false">IF($A83&lt;&gt;"",INDEX('Tray sheet'!$H$2:$H$10000, $G83),"")</f>
        <v>Project#2013-0014_Experiment#0001_Brachypodium.distachyon_Tray#00005</v>
      </c>
      <c r="P83" s="32" t="str">
        <f aca="false">IF($A83&lt;&gt;"",INDEX('Tray sheet'!$J$2:$J$10000,$G83),"")</f>
        <v>Tray note</v>
      </c>
      <c r="Q83" s="0" t="n">
        <f aca="false">IF($A83&lt;&gt;"",VLOOKUP($F83,d110cc_csv_computations!$A$2:$O$1001,9),"")</f>
        <v>1</v>
      </c>
      <c r="R83" s="32" t="str">
        <f aca="false">IF($A83&lt;&gt;"",INDEX('Tray sheet'!$I$2:$I$10000,$G83),"")</f>
        <v>standard</v>
      </c>
      <c r="S83" s="32" t="str">
        <f aca="false">$J83&amp;$K83</f>
        <v>A2</v>
      </c>
      <c r="T83" s="0" t="str">
        <f aca="false">IF($A83&lt;&gt;"","Project#"&amp;$A83&amp;"-"&amp;TEXT($B83,"0000")&amp;"_Experiment#"&amp;TEXT($C83,"0000")&amp;"_"&amp;$D83&amp;"."&amp;$E83&amp;"_Tray#"&amp;TEXT($G83,"0000")&amp;"_"&amp;"Pot#"&amp;TEXT($F83,"00000"),"")</f>
        <v>Project#2013-0014_Experiment#0001_Brachypodium.distachyon_Tray#0005_Pot#00082</v>
      </c>
      <c r="U83" s="0" t="n">
        <f aca="false">IF($A83&lt;&gt;"",VLOOKUP($F83,d110cc_csv_computations!$A$2:$O$1001,2),"")</f>
        <v>49</v>
      </c>
      <c r="V83" s="0" t="n">
        <f aca="false">IF($A83&lt;&gt;"",VLOOKUP($U83,LineNames!$A$2:$B$111,2),"")</f>
        <v>128</v>
      </c>
      <c r="W83" s="11"/>
      <c r="X83" s="0" t="str">
        <f aca="false">IF($A83&lt;&gt;"",VLOOKUP($U83,LineNames!$A$2:$C$111,3),"")</f>
        <v>No</v>
      </c>
      <c r="Y83" s="0" t="n">
        <f aca="false">IF($A83&lt;&gt;"",VLOOKUP($F83,d110cc_csv_computations!$A$2:$O$1001,5),"")</f>
        <v>1</v>
      </c>
      <c r="Z83" s="0" t="n">
        <f aca="false">IF($A83&lt;&gt;"",VLOOKUP($F83,d110cc_csv_computations!$A$2:$O$1001,15),"")</f>
        <v>82</v>
      </c>
    </row>
    <row collapsed="false" customFormat="false" customHeight="true" hidden="false" ht="15" outlineLevel="0" r="84">
      <c r="A84" s="0" t="n">
        <f aca="false">IF((ROW()-1)&lt;='Project Description'!$B$14,'Project Description'!$B$1, "")</f>
        <v>2013</v>
      </c>
      <c r="B84" s="0" t="n">
        <f aca="false">IF($A84&lt;&gt;"",'Project Description'!$B$2, "")</f>
        <v>14</v>
      </c>
      <c r="C84" s="0" t="n">
        <f aca="false">IF($A84&lt;&gt;"",'Project Description'!$B$3, "")</f>
        <v>1</v>
      </c>
      <c r="D84" s="0" t="str">
        <f aca="false">IF($A84&lt;&gt;"",VLOOKUP($G84,'Tray sheet'!$E$2:$G$121,2), "")</f>
        <v>Brachypodium</v>
      </c>
      <c r="E84" s="0" t="str">
        <f aca="false">IF($A84&lt;&gt;"",VLOOKUP($G84,'Tray sheet'!$E$2:$G$121,3), "")</f>
        <v>distachyon</v>
      </c>
      <c r="F84" s="0" t="n">
        <f aca="false">IF($A84&lt;&gt;"",ROW()-1,"")</f>
        <v>83</v>
      </c>
      <c r="G84" s="0" t="n">
        <f aca="false">IF($A84&lt;&gt;"",VLOOKUP($F84,d110cc_csv_computations!$A$2:$O$1001,12),"")</f>
        <v>5</v>
      </c>
      <c r="H84" s="0" t="n">
        <f aca="false">IF($A84&lt;&gt;"",VLOOKUP($F84,d110cc_csv_computations!$A$2:$O$1001,13),"")</f>
        <v>3</v>
      </c>
      <c r="I84" s="0" t="n">
        <f aca="false">IF($A84&lt;&gt;"",VLOOKUP($F84,d110cc_csv_computations!$A$2:$O$1001,7),"")</f>
        <v>1</v>
      </c>
      <c r="J84" s="0" t="str">
        <f aca="false">IF($A84&lt;&gt;"",VLOOKUP($I84,ColumnNames!$A$2:$B$5,2),"")</f>
        <v>A</v>
      </c>
      <c r="K84" s="0" t="n">
        <f aca="false">IF($A84&lt;&gt;"",VLOOKUP($F84,d110cc_csv_computations!$A$2:$O$1001,6),"")</f>
        <v>3</v>
      </c>
      <c r="L84" s="0" t="n">
        <f aca="false">IF($A84&lt;&gt;"",VLOOKUP($F84,d110cc_csv_computations!$A$2:$O$1001,3),"")</f>
        <v>3</v>
      </c>
      <c r="M84" s="0" t="n">
        <f aca="false">IF($A84&lt;&gt;"",VLOOKUP($F84,d110cc_csv_computations!$A$2:$O$1001,8),"")</f>
        <v>9</v>
      </c>
      <c r="N84" s="0" t="n">
        <f aca="false">IF($A84&lt;&gt;"",VLOOKUP($F84,d110cc_csv_computations!$A$2:$O$1001,4),"")</f>
        <v>9</v>
      </c>
      <c r="O84" s="32" t="str">
        <f aca="false">IF($A84&lt;&gt;"",INDEX('Tray sheet'!$H$2:$H$10000, $G84),"")</f>
        <v>Project#2013-0014_Experiment#0001_Brachypodium.distachyon_Tray#00005</v>
      </c>
      <c r="P84" s="32" t="str">
        <f aca="false">IF($A84&lt;&gt;"",INDEX('Tray sheet'!$J$2:$J$10000,$G84),"")</f>
        <v>Tray note</v>
      </c>
      <c r="Q84" s="0" t="n">
        <f aca="false">IF($A84&lt;&gt;"",VLOOKUP($F84,d110cc_csv_computations!$A$2:$O$1001,9),"")</f>
        <v>1</v>
      </c>
      <c r="R84" s="32" t="str">
        <f aca="false">IF($A84&lt;&gt;"",INDEX('Tray sheet'!$I$2:$I$10000,$G84),"")</f>
        <v>standard</v>
      </c>
      <c r="S84" s="32" t="str">
        <f aca="false">$J84&amp;$K84</f>
        <v>A3</v>
      </c>
      <c r="T84" s="0" t="str">
        <f aca="false">IF($A84&lt;&gt;"","Project#"&amp;$A84&amp;"-"&amp;TEXT($B84,"0000")&amp;"_Experiment#"&amp;TEXT($C84,"0000")&amp;"_"&amp;$D84&amp;"."&amp;$E84&amp;"_Tray#"&amp;TEXT($G84,"0000")&amp;"_"&amp;"Pot#"&amp;TEXT($F84,"00000"),"")</f>
        <v>Project#2013-0014_Experiment#0001_Brachypodium.distachyon_Tray#0005_Pot#00083</v>
      </c>
      <c r="U84" s="0" t="n">
        <f aca="false">IF($A84&lt;&gt;"",VLOOKUP($F84,d110cc_csv_computations!$A$2:$O$1001,2),"")</f>
        <v>96</v>
      </c>
      <c r="V84" s="0" t="n">
        <f aca="false">IF($A84&lt;&gt;"",VLOOKUP($U84,LineNames!$A$2:$B$111,2),"")</f>
        <v>19</v>
      </c>
      <c r="W84" s="11"/>
      <c r="X84" s="0" t="str">
        <f aca="false">IF($A84&lt;&gt;"",VLOOKUP($U84,LineNames!$A$2:$C$111,3),"")</f>
        <v>No</v>
      </c>
      <c r="Y84" s="0" t="n">
        <f aca="false">IF($A84&lt;&gt;"",VLOOKUP($F84,d110cc_csv_computations!$A$2:$O$1001,5),"")</f>
        <v>1</v>
      </c>
      <c r="Z84" s="0" t="n">
        <f aca="false">IF($A84&lt;&gt;"",VLOOKUP($F84,d110cc_csv_computations!$A$2:$O$1001,15),"")</f>
        <v>83</v>
      </c>
    </row>
    <row collapsed="false" customFormat="false" customHeight="true" hidden="false" ht="15" outlineLevel="0" r="85">
      <c r="A85" s="0" t="n">
        <f aca="false">IF((ROW()-1)&lt;='Project Description'!$B$14,'Project Description'!$B$1, "")</f>
        <v>2013</v>
      </c>
      <c r="B85" s="0" t="n">
        <f aca="false">IF($A85&lt;&gt;"",'Project Description'!$B$2, "")</f>
        <v>14</v>
      </c>
      <c r="C85" s="0" t="n">
        <f aca="false">IF($A85&lt;&gt;"",'Project Description'!$B$3, "")</f>
        <v>1</v>
      </c>
      <c r="D85" s="0" t="str">
        <f aca="false">IF($A85&lt;&gt;"",VLOOKUP($G85,'Tray sheet'!$E$2:$G$121,2), "")</f>
        <v>Brachypodium</v>
      </c>
      <c r="E85" s="0" t="str">
        <f aca="false">IF($A85&lt;&gt;"",VLOOKUP($G85,'Tray sheet'!$E$2:$G$121,3), "")</f>
        <v>distachyon</v>
      </c>
      <c r="F85" s="0" t="n">
        <f aca="false">IF($A85&lt;&gt;"",ROW()-1,"")</f>
        <v>84</v>
      </c>
      <c r="G85" s="0" t="n">
        <f aca="false">IF($A85&lt;&gt;"",VLOOKUP($F85,d110cc_csv_computations!$A$2:$O$1001,12),"")</f>
        <v>5</v>
      </c>
      <c r="H85" s="0" t="n">
        <f aca="false">IF($A85&lt;&gt;"",VLOOKUP($F85,d110cc_csv_computations!$A$2:$O$1001,13),"")</f>
        <v>4</v>
      </c>
      <c r="I85" s="0" t="n">
        <f aca="false">IF($A85&lt;&gt;"",VLOOKUP($F85,d110cc_csv_computations!$A$2:$O$1001,7),"")</f>
        <v>1</v>
      </c>
      <c r="J85" s="0" t="str">
        <f aca="false">IF($A85&lt;&gt;"",VLOOKUP($I85,ColumnNames!$A$2:$B$5,2),"")</f>
        <v>A</v>
      </c>
      <c r="K85" s="0" t="n">
        <f aca="false">IF($A85&lt;&gt;"",VLOOKUP($F85,d110cc_csv_computations!$A$2:$O$1001,6),"")</f>
        <v>4</v>
      </c>
      <c r="L85" s="0" t="n">
        <f aca="false">IF($A85&lt;&gt;"",VLOOKUP($F85,d110cc_csv_computations!$A$2:$O$1001,3),"")</f>
        <v>4</v>
      </c>
      <c r="M85" s="0" t="n">
        <f aca="false">IF($A85&lt;&gt;"",VLOOKUP($F85,d110cc_csv_computations!$A$2:$O$1001,8),"")</f>
        <v>9</v>
      </c>
      <c r="N85" s="0" t="n">
        <f aca="false">IF($A85&lt;&gt;"",VLOOKUP($F85,d110cc_csv_computations!$A$2:$O$1001,4),"")</f>
        <v>9</v>
      </c>
      <c r="O85" s="32" t="str">
        <f aca="false">IF($A85&lt;&gt;"",INDEX('Tray sheet'!$H$2:$H$10000, $G85),"")</f>
        <v>Project#2013-0014_Experiment#0001_Brachypodium.distachyon_Tray#00005</v>
      </c>
      <c r="P85" s="32" t="str">
        <f aca="false">IF($A85&lt;&gt;"",INDEX('Tray sheet'!$J$2:$J$10000,$G85),"")</f>
        <v>Tray note</v>
      </c>
      <c r="Q85" s="0" t="n">
        <f aca="false">IF($A85&lt;&gt;"",VLOOKUP($F85,d110cc_csv_computations!$A$2:$O$1001,9),"")</f>
        <v>1</v>
      </c>
      <c r="R85" s="32" t="str">
        <f aca="false">IF($A85&lt;&gt;"",INDEX('Tray sheet'!$I$2:$I$10000,$G85),"")</f>
        <v>standard</v>
      </c>
      <c r="S85" s="32" t="str">
        <f aca="false">$J85&amp;$K85</f>
        <v>A4</v>
      </c>
      <c r="T85" s="0" t="str">
        <f aca="false">IF($A85&lt;&gt;"","Project#"&amp;$A85&amp;"-"&amp;TEXT($B85,"0000")&amp;"_Experiment#"&amp;TEXT($C85,"0000")&amp;"_"&amp;$D85&amp;"."&amp;$E85&amp;"_Tray#"&amp;TEXT($G85,"0000")&amp;"_"&amp;"Pot#"&amp;TEXT($F85,"00000"),"")</f>
        <v>Project#2013-0014_Experiment#0001_Brachypodium.distachyon_Tray#0005_Pot#00084</v>
      </c>
      <c r="U85" s="0" t="n">
        <f aca="false">IF($A85&lt;&gt;"",VLOOKUP($F85,d110cc_csv_computations!$A$2:$O$1001,2),"")</f>
        <v>97</v>
      </c>
      <c r="V85" s="0" t="n">
        <f aca="false">IF($A85&lt;&gt;"",VLOOKUP($U85,LineNames!$A$2:$B$111,2),"")</f>
        <v>26</v>
      </c>
      <c r="W85" s="11"/>
      <c r="X85" s="0" t="str">
        <f aca="false">IF($A85&lt;&gt;"",VLOOKUP($U85,LineNames!$A$2:$C$111,3),"")</f>
        <v>No</v>
      </c>
      <c r="Y85" s="0" t="n">
        <f aca="false">IF($A85&lt;&gt;"",VLOOKUP($F85,d110cc_csv_computations!$A$2:$O$1001,5),"")</f>
        <v>1</v>
      </c>
      <c r="Z85" s="0" t="n">
        <f aca="false">IF($A85&lt;&gt;"",VLOOKUP($F85,d110cc_csv_computations!$A$2:$O$1001,15),"")</f>
        <v>84</v>
      </c>
    </row>
    <row collapsed="false" customFormat="false" customHeight="true" hidden="false" ht="15" outlineLevel="0" r="86">
      <c r="A86" s="0" t="n">
        <f aca="false">IF((ROW()-1)&lt;='Project Description'!$B$14,'Project Description'!$B$1, "")</f>
        <v>2013</v>
      </c>
      <c r="B86" s="0" t="n">
        <f aca="false">IF($A86&lt;&gt;"",'Project Description'!$B$2, "")</f>
        <v>14</v>
      </c>
      <c r="C86" s="0" t="n">
        <f aca="false">IF($A86&lt;&gt;"",'Project Description'!$B$3, "")</f>
        <v>1</v>
      </c>
      <c r="D86" s="0" t="str">
        <f aca="false">IF($A86&lt;&gt;"",VLOOKUP($G86,'Tray sheet'!$E$2:$G$121,2), "")</f>
        <v>Brachypodium</v>
      </c>
      <c r="E86" s="0" t="str">
        <f aca="false">IF($A86&lt;&gt;"",VLOOKUP($G86,'Tray sheet'!$E$2:$G$121,3), "")</f>
        <v>distachyon</v>
      </c>
      <c r="F86" s="0" t="n">
        <f aca="false">IF($A86&lt;&gt;"",ROW()-1,"")</f>
        <v>85</v>
      </c>
      <c r="G86" s="0" t="n">
        <f aca="false">IF($A86&lt;&gt;"",VLOOKUP($F86,d110cc_csv_computations!$A$2:$O$1001,12),"")</f>
        <v>5</v>
      </c>
      <c r="H86" s="0" t="n">
        <f aca="false">IF($A86&lt;&gt;"",VLOOKUP($F86,d110cc_csv_computations!$A$2:$O$1001,13),"")</f>
        <v>5</v>
      </c>
      <c r="I86" s="0" t="n">
        <f aca="false">IF($A86&lt;&gt;"",VLOOKUP($F86,d110cc_csv_computations!$A$2:$O$1001,7),"")</f>
        <v>1</v>
      </c>
      <c r="J86" s="0" t="str">
        <f aca="false">IF($A86&lt;&gt;"",VLOOKUP($I86,ColumnNames!$A$2:$B$5,2),"")</f>
        <v>A</v>
      </c>
      <c r="K86" s="0" t="n">
        <f aca="false">IF($A86&lt;&gt;"",VLOOKUP($F86,d110cc_csv_computations!$A$2:$O$1001,6),"")</f>
        <v>5</v>
      </c>
      <c r="L86" s="0" t="n">
        <f aca="false">IF($A86&lt;&gt;"",VLOOKUP($F86,d110cc_csv_computations!$A$2:$O$1001,3),"")</f>
        <v>5</v>
      </c>
      <c r="M86" s="0" t="n">
        <f aca="false">IF($A86&lt;&gt;"",VLOOKUP($F86,d110cc_csv_computations!$A$2:$O$1001,8),"")</f>
        <v>9</v>
      </c>
      <c r="N86" s="0" t="n">
        <f aca="false">IF($A86&lt;&gt;"",VLOOKUP($F86,d110cc_csv_computations!$A$2:$O$1001,4),"")</f>
        <v>9</v>
      </c>
      <c r="O86" s="32" t="str">
        <f aca="false">IF($A86&lt;&gt;"",INDEX('Tray sheet'!$H$2:$H$10000, $G86),"")</f>
        <v>Project#2013-0014_Experiment#0001_Brachypodium.distachyon_Tray#00005</v>
      </c>
      <c r="P86" s="32" t="str">
        <f aca="false">IF($A86&lt;&gt;"",INDEX('Tray sheet'!$J$2:$J$10000,$G86),"")</f>
        <v>Tray note</v>
      </c>
      <c r="Q86" s="0" t="n">
        <f aca="false">IF($A86&lt;&gt;"",VLOOKUP($F86,d110cc_csv_computations!$A$2:$O$1001,9),"")</f>
        <v>1</v>
      </c>
      <c r="R86" s="32" t="str">
        <f aca="false">IF($A86&lt;&gt;"",INDEX('Tray sheet'!$I$2:$I$10000,$G86),"")</f>
        <v>standard</v>
      </c>
      <c r="S86" s="32" t="str">
        <f aca="false">$J86&amp;$K86</f>
        <v>A5</v>
      </c>
      <c r="T86" s="0" t="str">
        <f aca="false">IF($A86&lt;&gt;"","Project#"&amp;$A86&amp;"-"&amp;TEXT($B86,"0000")&amp;"_Experiment#"&amp;TEXT($C86,"0000")&amp;"_"&amp;$D86&amp;"."&amp;$E86&amp;"_Tray#"&amp;TEXT($G86,"0000")&amp;"_"&amp;"Pot#"&amp;TEXT($F86,"00000"),"")</f>
        <v>Project#2013-0014_Experiment#0001_Brachypodium.distachyon_Tray#0005_Pot#00085</v>
      </c>
      <c r="U86" s="0" t="n">
        <f aca="false">IF($A86&lt;&gt;"",VLOOKUP($F86,d110cc_csv_computations!$A$2:$O$1001,2),"")</f>
        <v>29</v>
      </c>
      <c r="V86" s="0" t="n">
        <f aca="false">IF($A86&lt;&gt;"",VLOOKUP($U86,LineNames!$A$2:$B$111,2),"")</f>
        <v>107</v>
      </c>
      <c r="W86" s="11"/>
      <c r="X86" s="0" t="str">
        <f aca="false">IF($A86&lt;&gt;"",VLOOKUP($U86,LineNames!$A$2:$C$111,3),"")</f>
        <v>No</v>
      </c>
      <c r="Y86" s="0" t="n">
        <f aca="false">IF($A86&lt;&gt;"",VLOOKUP($F86,d110cc_csv_computations!$A$2:$O$1001,5),"")</f>
        <v>1</v>
      </c>
      <c r="Z86" s="0" t="n">
        <f aca="false">IF($A86&lt;&gt;"",VLOOKUP($F86,d110cc_csv_computations!$A$2:$O$1001,15),"")</f>
        <v>85</v>
      </c>
    </row>
    <row collapsed="false" customFormat="false" customHeight="true" hidden="false" ht="15" outlineLevel="0" r="87">
      <c r="A87" s="0" t="n">
        <f aca="false">IF((ROW()-1)&lt;='Project Description'!$B$14,'Project Description'!$B$1, "")</f>
        <v>2013</v>
      </c>
      <c r="B87" s="0" t="n">
        <f aca="false">IF($A87&lt;&gt;"",'Project Description'!$B$2, "")</f>
        <v>14</v>
      </c>
      <c r="C87" s="0" t="n">
        <f aca="false">IF($A87&lt;&gt;"",'Project Description'!$B$3, "")</f>
        <v>1</v>
      </c>
      <c r="D87" s="0" t="str">
        <f aca="false">IF($A87&lt;&gt;"",VLOOKUP($G87,'Tray sheet'!$E$2:$G$121,2), "")</f>
        <v>Brachypodium</v>
      </c>
      <c r="E87" s="0" t="str">
        <f aca="false">IF($A87&lt;&gt;"",VLOOKUP($G87,'Tray sheet'!$E$2:$G$121,3), "")</f>
        <v>distachyon</v>
      </c>
      <c r="F87" s="0" t="n">
        <f aca="false">IF($A87&lt;&gt;"",ROW()-1,"")</f>
        <v>86</v>
      </c>
      <c r="G87" s="0" t="n">
        <f aca="false">IF($A87&lt;&gt;"",VLOOKUP($F87,d110cc_csv_computations!$A$2:$O$1001,12),"")</f>
        <v>6</v>
      </c>
      <c r="H87" s="0" t="n">
        <f aca="false">IF($A87&lt;&gt;"",VLOOKUP($F87,d110cc_csv_computations!$A$2:$O$1001,13),"")</f>
        <v>1</v>
      </c>
      <c r="I87" s="0" t="n">
        <f aca="false">IF($A87&lt;&gt;"",VLOOKUP($F87,d110cc_csv_computations!$A$2:$O$1001,7),"")</f>
        <v>1</v>
      </c>
      <c r="J87" s="0" t="str">
        <f aca="false">IF($A87&lt;&gt;"",VLOOKUP($I87,ColumnNames!$A$2:$B$5,2),"")</f>
        <v>A</v>
      </c>
      <c r="K87" s="0" t="n">
        <f aca="false">IF($A87&lt;&gt;"",VLOOKUP($F87,d110cc_csv_computations!$A$2:$O$1001,6),"")</f>
        <v>1</v>
      </c>
      <c r="L87" s="0" t="n">
        <f aca="false">IF($A87&lt;&gt;"",VLOOKUP($F87,d110cc_csv_computations!$A$2:$O$1001,3),"")</f>
        <v>6</v>
      </c>
      <c r="M87" s="0" t="n">
        <f aca="false">IF($A87&lt;&gt;"",VLOOKUP($F87,d110cc_csv_computations!$A$2:$O$1001,8),"")</f>
        <v>9</v>
      </c>
      <c r="N87" s="0" t="n">
        <f aca="false">IF($A87&lt;&gt;"",VLOOKUP($F87,d110cc_csv_computations!$A$2:$O$1001,4),"")</f>
        <v>9</v>
      </c>
      <c r="O87" s="32" t="str">
        <f aca="false">IF($A87&lt;&gt;"",INDEX('Tray sheet'!$H$2:$H$10000, $G87),"")</f>
        <v>Project#2013-0014_Experiment#0001_Brachypodium.distachyon_Tray#00006</v>
      </c>
      <c r="P87" s="32" t="str">
        <f aca="false">IF($A87&lt;&gt;"",INDEX('Tray sheet'!$J$2:$J$10000,$G87),"")</f>
        <v>Tray note</v>
      </c>
      <c r="Q87" s="0" t="n">
        <f aca="false">IF($A87&lt;&gt;"",VLOOKUP($F87,d110cc_csv_computations!$A$2:$O$1001,9),"")</f>
        <v>2</v>
      </c>
      <c r="R87" s="32" t="str">
        <f aca="false">IF($A87&lt;&gt;"",INDEX('Tray sheet'!$I$2:$I$10000,$G87),"")</f>
        <v>standard</v>
      </c>
      <c r="S87" s="32" t="str">
        <f aca="false">$J87&amp;$K87</f>
        <v>A1</v>
      </c>
      <c r="T87" s="0" t="str">
        <f aca="false">IF($A87&lt;&gt;"","Project#"&amp;$A87&amp;"-"&amp;TEXT($B87,"0000")&amp;"_Experiment#"&amp;TEXT($C87,"0000")&amp;"_"&amp;$D87&amp;"."&amp;$E87&amp;"_Tray#"&amp;TEXT($G87,"0000")&amp;"_"&amp;"Pot#"&amp;TEXT($F87,"00000"),"")</f>
        <v>Project#2013-0014_Experiment#0001_Brachypodium.distachyon_Tray#0006_Pot#00086</v>
      </c>
      <c r="U87" s="0" t="n">
        <f aca="false">IF($A87&lt;&gt;"",VLOOKUP($F87,d110cc_csv_computations!$A$2:$O$1001,2),"")</f>
        <v>14</v>
      </c>
      <c r="V87" s="0" t="n">
        <f aca="false">IF($A87&lt;&gt;"",VLOOKUP($U87,LineNames!$A$2:$B$111,2),"")</f>
        <v>90</v>
      </c>
      <c r="W87" s="11"/>
      <c r="X87" s="0" t="str">
        <f aca="false">IF($A87&lt;&gt;"",VLOOKUP($U87,LineNames!$A$2:$C$111,3),"")</f>
        <v>No</v>
      </c>
      <c r="Y87" s="0" t="n">
        <f aca="false">IF($A87&lt;&gt;"",VLOOKUP($F87,d110cc_csv_computations!$A$2:$O$1001,5),"")</f>
        <v>1</v>
      </c>
      <c r="Z87" s="0" t="n">
        <f aca="false">IF($A87&lt;&gt;"",VLOOKUP($F87,d110cc_csv_computations!$A$2:$O$1001,15),"")</f>
        <v>86</v>
      </c>
    </row>
    <row collapsed="false" customFormat="false" customHeight="true" hidden="false" ht="15" outlineLevel="0" r="88">
      <c r="A88" s="0" t="n">
        <f aca="false">IF((ROW()-1)&lt;='Project Description'!$B$14,'Project Description'!$B$1, "")</f>
        <v>2013</v>
      </c>
      <c r="B88" s="0" t="n">
        <f aca="false">IF($A88&lt;&gt;"",'Project Description'!$B$2, "")</f>
        <v>14</v>
      </c>
      <c r="C88" s="0" t="n">
        <f aca="false">IF($A88&lt;&gt;"",'Project Description'!$B$3, "")</f>
        <v>1</v>
      </c>
      <c r="D88" s="0" t="str">
        <f aca="false">IF($A88&lt;&gt;"",VLOOKUP($G88,'Tray sheet'!$E$2:$G$121,2), "")</f>
        <v>Brachypodium</v>
      </c>
      <c r="E88" s="0" t="str">
        <f aca="false">IF($A88&lt;&gt;"",VLOOKUP($G88,'Tray sheet'!$E$2:$G$121,3), "")</f>
        <v>distachyon</v>
      </c>
      <c r="F88" s="0" t="n">
        <f aca="false">IF($A88&lt;&gt;"",ROW()-1,"")</f>
        <v>87</v>
      </c>
      <c r="G88" s="0" t="n">
        <f aca="false">IF($A88&lt;&gt;"",VLOOKUP($F88,d110cc_csv_computations!$A$2:$O$1001,12),"")</f>
        <v>6</v>
      </c>
      <c r="H88" s="0" t="n">
        <f aca="false">IF($A88&lt;&gt;"",VLOOKUP($F88,d110cc_csv_computations!$A$2:$O$1001,13),"")</f>
        <v>2</v>
      </c>
      <c r="I88" s="0" t="n">
        <f aca="false">IF($A88&lt;&gt;"",VLOOKUP($F88,d110cc_csv_computations!$A$2:$O$1001,7),"")</f>
        <v>1</v>
      </c>
      <c r="J88" s="0" t="str">
        <f aca="false">IF($A88&lt;&gt;"",VLOOKUP($I88,ColumnNames!$A$2:$B$5,2),"")</f>
        <v>A</v>
      </c>
      <c r="K88" s="0" t="n">
        <f aca="false">IF($A88&lt;&gt;"",VLOOKUP($F88,d110cc_csv_computations!$A$2:$O$1001,6),"")</f>
        <v>2</v>
      </c>
      <c r="L88" s="0" t="n">
        <f aca="false">IF($A88&lt;&gt;"",VLOOKUP($F88,d110cc_csv_computations!$A$2:$O$1001,3),"")</f>
        <v>7</v>
      </c>
      <c r="M88" s="0" t="n">
        <f aca="false">IF($A88&lt;&gt;"",VLOOKUP($F88,d110cc_csv_computations!$A$2:$O$1001,8),"")</f>
        <v>9</v>
      </c>
      <c r="N88" s="0" t="n">
        <f aca="false">IF($A88&lt;&gt;"",VLOOKUP($F88,d110cc_csv_computations!$A$2:$O$1001,4),"")</f>
        <v>9</v>
      </c>
      <c r="O88" s="32" t="str">
        <f aca="false">IF($A88&lt;&gt;"",INDEX('Tray sheet'!$H$2:$H$10000, $G88),"")</f>
        <v>Project#2013-0014_Experiment#0001_Brachypodium.distachyon_Tray#00006</v>
      </c>
      <c r="P88" s="32" t="str">
        <f aca="false">IF($A88&lt;&gt;"",INDEX('Tray sheet'!$J$2:$J$10000,$G88),"")</f>
        <v>Tray note</v>
      </c>
      <c r="Q88" s="0" t="n">
        <f aca="false">IF($A88&lt;&gt;"",VLOOKUP($F88,d110cc_csv_computations!$A$2:$O$1001,9),"")</f>
        <v>2</v>
      </c>
      <c r="R88" s="32" t="str">
        <f aca="false">IF($A88&lt;&gt;"",INDEX('Tray sheet'!$I$2:$I$10000,$G88),"")</f>
        <v>standard</v>
      </c>
      <c r="S88" s="32" t="str">
        <f aca="false">$J88&amp;$K88</f>
        <v>A2</v>
      </c>
      <c r="T88" s="0" t="str">
        <f aca="false">IF($A88&lt;&gt;"","Project#"&amp;$A88&amp;"-"&amp;TEXT($B88,"0000")&amp;"_Experiment#"&amp;TEXT($C88,"0000")&amp;"_"&amp;$D88&amp;"."&amp;$E88&amp;"_Tray#"&amp;TEXT($G88,"0000")&amp;"_"&amp;"Pot#"&amp;TEXT($F88,"00000"),"")</f>
        <v>Project#2013-0014_Experiment#0001_Brachypodium.distachyon_Tray#0006_Pot#00087</v>
      </c>
      <c r="U88" s="0" t="n">
        <f aca="false">IF($A88&lt;&gt;"",VLOOKUP($F88,d110cc_csv_computations!$A$2:$O$1001,2),"")</f>
        <v>71</v>
      </c>
      <c r="V88" s="0" t="n">
        <f aca="false">IF($A88&lt;&gt;"",VLOOKUP($U88,LineNames!$A$2:$B$111,2),"")</f>
        <v>157</v>
      </c>
      <c r="W88" s="11"/>
      <c r="X88" s="0" t="str">
        <f aca="false">IF($A88&lt;&gt;"",VLOOKUP($U88,LineNames!$A$2:$C$111,3),"")</f>
        <v>No</v>
      </c>
      <c r="Y88" s="0" t="n">
        <f aca="false">IF($A88&lt;&gt;"",VLOOKUP($F88,d110cc_csv_computations!$A$2:$O$1001,5),"")</f>
        <v>1</v>
      </c>
      <c r="Z88" s="0" t="n">
        <f aca="false">IF($A88&lt;&gt;"",VLOOKUP($F88,d110cc_csv_computations!$A$2:$O$1001,15),"")</f>
        <v>87</v>
      </c>
    </row>
    <row collapsed="false" customFormat="false" customHeight="true" hidden="false" ht="15" outlineLevel="0" r="89">
      <c r="A89" s="0" t="n">
        <f aca="false">IF((ROW()-1)&lt;='Project Description'!$B$14,'Project Description'!$B$1, "")</f>
        <v>2013</v>
      </c>
      <c r="B89" s="0" t="n">
        <f aca="false">IF($A89&lt;&gt;"",'Project Description'!$B$2, "")</f>
        <v>14</v>
      </c>
      <c r="C89" s="0" t="n">
        <f aca="false">IF($A89&lt;&gt;"",'Project Description'!$B$3, "")</f>
        <v>1</v>
      </c>
      <c r="D89" s="0" t="str">
        <f aca="false">IF($A89&lt;&gt;"",VLOOKUP($G89,'Tray sheet'!$E$2:$G$121,2), "")</f>
        <v>Brachypodium</v>
      </c>
      <c r="E89" s="0" t="str">
        <f aca="false">IF($A89&lt;&gt;"",VLOOKUP($G89,'Tray sheet'!$E$2:$G$121,3), "")</f>
        <v>distachyon</v>
      </c>
      <c r="F89" s="0" t="n">
        <f aca="false">IF($A89&lt;&gt;"",ROW()-1,"")</f>
        <v>88</v>
      </c>
      <c r="G89" s="0" t="n">
        <f aca="false">IF($A89&lt;&gt;"",VLOOKUP($F89,d110cc_csv_computations!$A$2:$O$1001,12),"")</f>
        <v>6</v>
      </c>
      <c r="H89" s="0" t="n">
        <f aca="false">IF($A89&lt;&gt;"",VLOOKUP($F89,d110cc_csv_computations!$A$2:$O$1001,13),"")</f>
        <v>3</v>
      </c>
      <c r="I89" s="0" t="n">
        <f aca="false">IF($A89&lt;&gt;"",VLOOKUP($F89,d110cc_csv_computations!$A$2:$O$1001,7),"")</f>
        <v>1</v>
      </c>
      <c r="J89" s="0" t="str">
        <f aca="false">IF($A89&lt;&gt;"",VLOOKUP($I89,ColumnNames!$A$2:$B$5,2),"")</f>
        <v>A</v>
      </c>
      <c r="K89" s="0" t="n">
        <f aca="false">IF($A89&lt;&gt;"",VLOOKUP($F89,d110cc_csv_computations!$A$2:$O$1001,6),"")</f>
        <v>3</v>
      </c>
      <c r="L89" s="0" t="n">
        <f aca="false">IF($A89&lt;&gt;"",VLOOKUP($F89,d110cc_csv_computations!$A$2:$O$1001,3),"")</f>
        <v>8</v>
      </c>
      <c r="M89" s="0" t="n">
        <f aca="false">IF($A89&lt;&gt;"",VLOOKUP($F89,d110cc_csv_computations!$A$2:$O$1001,8),"")</f>
        <v>9</v>
      </c>
      <c r="N89" s="0" t="n">
        <f aca="false">IF($A89&lt;&gt;"",VLOOKUP($F89,d110cc_csv_computations!$A$2:$O$1001,4),"")</f>
        <v>9</v>
      </c>
      <c r="O89" s="32" t="str">
        <f aca="false">IF($A89&lt;&gt;"",INDEX('Tray sheet'!$H$2:$H$10000, $G89),"")</f>
        <v>Project#2013-0014_Experiment#0001_Brachypodium.distachyon_Tray#00006</v>
      </c>
      <c r="P89" s="32" t="str">
        <f aca="false">IF($A89&lt;&gt;"",INDEX('Tray sheet'!$J$2:$J$10000,$G89),"")</f>
        <v>Tray note</v>
      </c>
      <c r="Q89" s="0" t="n">
        <f aca="false">IF($A89&lt;&gt;"",VLOOKUP($F89,d110cc_csv_computations!$A$2:$O$1001,9),"")</f>
        <v>2</v>
      </c>
      <c r="R89" s="32" t="str">
        <f aca="false">IF($A89&lt;&gt;"",INDEX('Tray sheet'!$I$2:$I$10000,$G89),"")</f>
        <v>standard</v>
      </c>
      <c r="S89" s="32" t="str">
        <f aca="false">$J89&amp;$K89</f>
        <v>A3</v>
      </c>
      <c r="T89" s="0" t="str">
        <f aca="false">IF($A89&lt;&gt;"","Project#"&amp;$A89&amp;"-"&amp;TEXT($B89,"0000")&amp;"_Experiment#"&amp;TEXT($C89,"0000")&amp;"_"&amp;$D89&amp;"."&amp;$E89&amp;"_Tray#"&amp;TEXT($G89,"0000")&amp;"_"&amp;"Pot#"&amp;TEXT($F89,"00000"),"")</f>
        <v>Project#2013-0014_Experiment#0001_Brachypodium.distachyon_Tray#0006_Pot#00088</v>
      </c>
      <c r="U89" s="0" t="n">
        <f aca="false">IF($A89&lt;&gt;"",VLOOKUP($F89,d110cc_csv_computations!$A$2:$O$1001,2),"")</f>
        <v>11</v>
      </c>
      <c r="V89" s="0" t="n">
        <f aca="false">IF($A89&lt;&gt;"",VLOOKUP($U89,LineNames!$A$2:$B$111,2),"")</f>
        <v>87</v>
      </c>
      <c r="W89" s="11"/>
      <c r="X89" s="0" t="str">
        <f aca="false">IF($A89&lt;&gt;"",VLOOKUP($U89,LineNames!$A$2:$C$111,3),"")</f>
        <v>No</v>
      </c>
      <c r="Y89" s="0" t="n">
        <f aca="false">IF($A89&lt;&gt;"",VLOOKUP($F89,d110cc_csv_computations!$A$2:$O$1001,5),"")</f>
        <v>1</v>
      </c>
      <c r="Z89" s="0" t="n">
        <f aca="false">IF($A89&lt;&gt;"",VLOOKUP($F89,d110cc_csv_computations!$A$2:$O$1001,15),"")</f>
        <v>88</v>
      </c>
    </row>
    <row collapsed="false" customFormat="false" customHeight="true" hidden="false" ht="15" outlineLevel="0" r="90">
      <c r="A90" s="0" t="n">
        <f aca="false">IF((ROW()-1)&lt;='Project Description'!$B$14,'Project Description'!$B$1, "")</f>
        <v>2013</v>
      </c>
      <c r="B90" s="0" t="n">
        <f aca="false">IF($A90&lt;&gt;"",'Project Description'!$B$2, "")</f>
        <v>14</v>
      </c>
      <c r="C90" s="0" t="n">
        <f aca="false">IF($A90&lt;&gt;"",'Project Description'!$B$3, "")</f>
        <v>1</v>
      </c>
      <c r="D90" s="0" t="str">
        <f aca="false">IF($A90&lt;&gt;"",VLOOKUP($G90,'Tray sheet'!$E$2:$G$121,2), "")</f>
        <v>Brachypodium</v>
      </c>
      <c r="E90" s="0" t="str">
        <f aca="false">IF($A90&lt;&gt;"",VLOOKUP($G90,'Tray sheet'!$E$2:$G$121,3), "")</f>
        <v>distachyon</v>
      </c>
      <c r="F90" s="0" t="n">
        <f aca="false">IF($A90&lt;&gt;"",ROW()-1,"")</f>
        <v>89</v>
      </c>
      <c r="G90" s="0" t="n">
        <f aca="false">IF($A90&lt;&gt;"",VLOOKUP($F90,d110cc_csv_computations!$A$2:$O$1001,12),"")</f>
        <v>6</v>
      </c>
      <c r="H90" s="0" t="n">
        <f aca="false">IF($A90&lt;&gt;"",VLOOKUP($F90,d110cc_csv_computations!$A$2:$O$1001,13),"")</f>
        <v>4</v>
      </c>
      <c r="I90" s="0" t="n">
        <f aca="false">IF($A90&lt;&gt;"",VLOOKUP($F90,d110cc_csv_computations!$A$2:$O$1001,7),"")</f>
        <v>1</v>
      </c>
      <c r="J90" s="0" t="str">
        <f aca="false">IF($A90&lt;&gt;"",VLOOKUP($I90,ColumnNames!$A$2:$B$5,2),"")</f>
        <v>A</v>
      </c>
      <c r="K90" s="0" t="n">
        <f aca="false">IF($A90&lt;&gt;"",VLOOKUP($F90,d110cc_csv_computations!$A$2:$O$1001,6),"")</f>
        <v>4</v>
      </c>
      <c r="L90" s="0" t="n">
        <f aca="false">IF($A90&lt;&gt;"",VLOOKUP($F90,d110cc_csv_computations!$A$2:$O$1001,3),"")</f>
        <v>9</v>
      </c>
      <c r="M90" s="0" t="n">
        <f aca="false">IF($A90&lt;&gt;"",VLOOKUP($F90,d110cc_csv_computations!$A$2:$O$1001,8),"")</f>
        <v>9</v>
      </c>
      <c r="N90" s="0" t="n">
        <f aca="false">IF($A90&lt;&gt;"",VLOOKUP($F90,d110cc_csv_computations!$A$2:$O$1001,4),"")</f>
        <v>9</v>
      </c>
      <c r="O90" s="32" t="str">
        <f aca="false">IF($A90&lt;&gt;"",INDEX('Tray sheet'!$H$2:$H$10000, $G90),"")</f>
        <v>Project#2013-0014_Experiment#0001_Brachypodium.distachyon_Tray#00006</v>
      </c>
      <c r="P90" s="32" t="str">
        <f aca="false">IF($A90&lt;&gt;"",INDEX('Tray sheet'!$J$2:$J$10000,$G90),"")</f>
        <v>Tray note</v>
      </c>
      <c r="Q90" s="0" t="n">
        <f aca="false">IF($A90&lt;&gt;"",VLOOKUP($F90,d110cc_csv_computations!$A$2:$O$1001,9),"")</f>
        <v>2</v>
      </c>
      <c r="R90" s="32" t="str">
        <f aca="false">IF($A90&lt;&gt;"",INDEX('Tray sheet'!$I$2:$I$10000,$G90),"")</f>
        <v>standard</v>
      </c>
      <c r="S90" s="32" t="str">
        <f aca="false">$J90&amp;$K90</f>
        <v>A4</v>
      </c>
      <c r="T90" s="0" t="str">
        <f aca="false">IF($A90&lt;&gt;"","Project#"&amp;$A90&amp;"-"&amp;TEXT($B90,"0000")&amp;"_Experiment#"&amp;TEXT($C90,"0000")&amp;"_"&amp;$D90&amp;"."&amp;$E90&amp;"_Tray#"&amp;TEXT($G90,"0000")&amp;"_"&amp;"Pot#"&amp;TEXT($F90,"00000"),"")</f>
        <v>Project#2013-0014_Experiment#0001_Brachypodium.distachyon_Tray#0006_Pot#00089</v>
      </c>
      <c r="U90" s="0" t="n">
        <f aca="false">IF($A90&lt;&gt;"",VLOOKUP($F90,d110cc_csv_computations!$A$2:$O$1001,2),"")</f>
        <v>66</v>
      </c>
      <c r="V90" s="0" t="n">
        <f aca="false">IF($A90&lt;&gt;"",VLOOKUP($U90,LineNames!$A$2:$B$111,2),"")</f>
        <v>152</v>
      </c>
      <c r="W90" s="11"/>
      <c r="X90" s="0" t="str">
        <f aca="false">IF($A90&lt;&gt;"",VLOOKUP($U90,LineNames!$A$2:$C$111,3),"")</f>
        <v>No</v>
      </c>
      <c r="Y90" s="0" t="n">
        <f aca="false">IF($A90&lt;&gt;"",VLOOKUP($F90,d110cc_csv_computations!$A$2:$O$1001,5),"")</f>
        <v>1</v>
      </c>
      <c r="Z90" s="0" t="n">
        <f aca="false">IF($A90&lt;&gt;"",VLOOKUP($F90,d110cc_csv_computations!$A$2:$O$1001,15),"")</f>
        <v>89</v>
      </c>
    </row>
    <row collapsed="false" customFormat="false" customHeight="true" hidden="false" ht="15" outlineLevel="0" r="91">
      <c r="A91" s="0" t="n">
        <f aca="false">IF((ROW()-1)&lt;='Project Description'!$B$14,'Project Description'!$B$1, "")</f>
        <v>2013</v>
      </c>
      <c r="B91" s="0" t="n">
        <f aca="false">IF($A91&lt;&gt;"",'Project Description'!$B$2, "")</f>
        <v>14</v>
      </c>
      <c r="C91" s="0" t="n">
        <f aca="false">IF($A91&lt;&gt;"",'Project Description'!$B$3, "")</f>
        <v>1</v>
      </c>
      <c r="D91" s="0" t="str">
        <f aca="false">IF($A91&lt;&gt;"",VLOOKUP($G91,'Tray sheet'!$E$2:$G$121,2), "")</f>
        <v>Brachypodium</v>
      </c>
      <c r="E91" s="0" t="str">
        <f aca="false">IF($A91&lt;&gt;"",VLOOKUP($G91,'Tray sheet'!$E$2:$G$121,3), "")</f>
        <v>distachyon</v>
      </c>
      <c r="F91" s="0" t="n">
        <f aca="false">IF($A91&lt;&gt;"",ROW()-1,"")</f>
        <v>90</v>
      </c>
      <c r="G91" s="0" t="n">
        <f aca="false">IF($A91&lt;&gt;"",VLOOKUP($F91,d110cc_csv_computations!$A$2:$O$1001,12),"")</f>
        <v>6</v>
      </c>
      <c r="H91" s="0" t="n">
        <f aca="false">IF($A91&lt;&gt;"",VLOOKUP($F91,d110cc_csv_computations!$A$2:$O$1001,13),"")</f>
        <v>5</v>
      </c>
      <c r="I91" s="0" t="n">
        <f aca="false">IF($A91&lt;&gt;"",VLOOKUP($F91,d110cc_csv_computations!$A$2:$O$1001,7),"")</f>
        <v>1</v>
      </c>
      <c r="J91" s="0" t="str">
        <f aca="false">IF($A91&lt;&gt;"",VLOOKUP($I91,ColumnNames!$A$2:$B$5,2),"")</f>
        <v>A</v>
      </c>
      <c r="K91" s="0" t="n">
        <f aca="false">IF($A91&lt;&gt;"",VLOOKUP($F91,d110cc_csv_computations!$A$2:$O$1001,6),"")</f>
        <v>5</v>
      </c>
      <c r="L91" s="0" t="n">
        <f aca="false">IF($A91&lt;&gt;"",VLOOKUP($F91,d110cc_csv_computations!$A$2:$O$1001,3),"")</f>
        <v>10</v>
      </c>
      <c r="M91" s="0" t="n">
        <f aca="false">IF($A91&lt;&gt;"",VLOOKUP($F91,d110cc_csv_computations!$A$2:$O$1001,8),"")</f>
        <v>9</v>
      </c>
      <c r="N91" s="0" t="n">
        <f aca="false">IF($A91&lt;&gt;"",VLOOKUP($F91,d110cc_csv_computations!$A$2:$O$1001,4),"")</f>
        <v>9</v>
      </c>
      <c r="O91" s="32" t="str">
        <f aca="false">IF($A91&lt;&gt;"",INDEX('Tray sheet'!$H$2:$H$10000, $G91),"")</f>
        <v>Project#2013-0014_Experiment#0001_Brachypodium.distachyon_Tray#00006</v>
      </c>
      <c r="P91" s="32" t="str">
        <f aca="false">IF($A91&lt;&gt;"",INDEX('Tray sheet'!$J$2:$J$10000,$G91),"")</f>
        <v>Tray note</v>
      </c>
      <c r="Q91" s="0" t="n">
        <f aca="false">IF($A91&lt;&gt;"",VLOOKUP($F91,d110cc_csv_computations!$A$2:$O$1001,9),"")</f>
        <v>2</v>
      </c>
      <c r="R91" s="32" t="str">
        <f aca="false">IF($A91&lt;&gt;"",INDEX('Tray sheet'!$I$2:$I$10000,$G91),"")</f>
        <v>standard</v>
      </c>
      <c r="S91" s="32" t="str">
        <f aca="false">$J91&amp;$K91</f>
        <v>A5</v>
      </c>
      <c r="T91" s="0" t="str">
        <f aca="false">IF($A91&lt;&gt;"","Project#"&amp;$A91&amp;"-"&amp;TEXT($B91,"0000")&amp;"_Experiment#"&amp;TEXT($C91,"0000")&amp;"_"&amp;$D91&amp;"."&amp;$E91&amp;"_Tray#"&amp;TEXT($G91,"0000")&amp;"_"&amp;"Pot#"&amp;TEXT($F91,"00000"),"")</f>
        <v>Project#2013-0014_Experiment#0001_Brachypodium.distachyon_Tray#0006_Pot#00090</v>
      </c>
      <c r="U91" s="0" t="n">
        <f aca="false">IF($A91&lt;&gt;"",VLOOKUP($F91,d110cc_csv_computations!$A$2:$O$1001,2),"")</f>
        <v>79</v>
      </c>
      <c r="V91" s="0" t="n">
        <f aca="false">IF($A91&lt;&gt;"",VLOOKUP($U91,LineNames!$A$2:$B$111,2),"")</f>
        <v>165</v>
      </c>
      <c r="W91" s="11"/>
      <c r="X91" s="0" t="str">
        <f aca="false">IF($A91&lt;&gt;"",VLOOKUP($U91,LineNames!$A$2:$C$111,3),"")</f>
        <v>No</v>
      </c>
      <c r="Y91" s="0" t="n">
        <f aca="false">IF($A91&lt;&gt;"",VLOOKUP($F91,d110cc_csv_computations!$A$2:$O$1001,5),"")</f>
        <v>1</v>
      </c>
      <c r="Z91" s="0" t="n">
        <f aca="false">IF($A91&lt;&gt;"",VLOOKUP($F91,d110cc_csv_computations!$A$2:$O$1001,15),"")</f>
        <v>90</v>
      </c>
    </row>
    <row collapsed="false" customFormat="false" customHeight="true" hidden="false" ht="15" outlineLevel="0" r="92">
      <c r="A92" s="0" t="n">
        <f aca="false">IF((ROW()-1)&lt;='Project Description'!$B$14,'Project Description'!$B$1, "")</f>
        <v>2013</v>
      </c>
      <c r="B92" s="0" t="n">
        <f aca="false">IF($A92&lt;&gt;"",'Project Description'!$B$2, "")</f>
        <v>14</v>
      </c>
      <c r="C92" s="0" t="n">
        <f aca="false">IF($A92&lt;&gt;"",'Project Description'!$B$3, "")</f>
        <v>1</v>
      </c>
      <c r="D92" s="0" t="str">
        <f aca="false">IF($A92&lt;&gt;"",VLOOKUP($G92,'Tray sheet'!$E$2:$G$121,2), "")</f>
        <v>Brachypodium</v>
      </c>
      <c r="E92" s="0" t="str">
        <f aca="false">IF($A92&lt;&gt;"",VLOOKUP($G92,'Tray sheet'!$E$2:$G$121,3), "")</f>
        <v>distachyon</v>
      </c>
      <c r="F92" s="0" t="n">
        <f aca="false">IF($A92&lt;&gt;"",ROW()-1,"")</f>
        <v>91</v>
      </c>
      <c r="G92" s="0" t="n">
        <f aca="false">IF($A92&lt;&gt;"",VLOOKUP($F92,d110cc_csv_computations!$A$2:$O$1001,12),"")</f>
        <v>5</v>
      </c>
      <c r="H92" s="0" t="n">
        <f aca="false">IF($A92&lt;&gt;"",VLOOKUP($F92,d110cc_csv_computations!$A$2:$O$1001,13),"")</f>
        <v>6</v>
      </c>
      <c r="I92" s="0" t="n">
        <f aca="false">IF($A92&lt;&gt;"",VLOOKUP($F92,d110cc_csv_computations!$A$2:$O$1001,7),"")</f>
        <v>2</v>
      </c>
      <c r="J92" s="0" t="str">
        <f aca="false">IF($A92&lt;&gt;"",VLOOKUP($I92,ColumnNames!$A$2:$B$5,2),"")</f>
        <v>B</v>
      </c>
      <c r="K92" s="0" t="n">
        <f aca="false">IF($A92&lt;&gt;"",VLOOKUP($F92,d110cc_csv_computations!$A$2:$O$1001,6),"")</f>
        <v>1</v>
      </c>
      <c r="L92" s="0" t="n">
        <f aca="false">IF($A92&lt;&gt;"",VLOOKUP($F92,d110cc_csv_computations!$A$2:$O$1001,3),"")</f>
        <v>1</v>
      </c>
      <c r="M92" s="0" t="n">
        <f aca="false">IF($A92&lt;&gt;"",VLOOKUP($F92,d110cc_csv_computations!$A$2:$O$1001,8),"")</f>
        <v>10</v>
      </c>
      <c r="N92" s="0" t="n">
        <f aca="false">IF($A92&lt;&gt;"",VLOOKUP($F92,d110cc_csv_computations!$A$2:$O$1001,4),"")</f>
        <v>10</v>
      </c>
      <c r="O92" s="32" t="str">
        <f aca="false">IF($A92&lt;&gt;"",INDEX('Tray sheet'!$H$2:$H$10000, $G92),"")</f>
        <v>Project#2013-0014_Experiment#0001_Brachypodium.distachyon_Tray#00005</v>
      </c>
      <c r="P92" s="32" t="str">
        <f aca="false">IF($A92&lt;&gt;"",INDEX('Tray sheet'!$J$2:$J$10000,$G92),"")</f>
        <v>Tray note</v>
      </c>
      <c r="Q92" s="0" t="n">
        <f aca="false">IF($A92&lt;&gt;"",VLOOKUP($F92,d110cc_csv_computations!$A$2:$O$1001,9),"")</f>
        <v>1</v>
      </c>
      <c r="R92" s="32" t="str">
        <f aca="false">IF($A92&lt;&gt;"",INDEX('Tray sheet'!$I$2:$I$10000,$G92),"")</f>
        <v>standard</v>
      </c>
      <c r="S92" s="32" t="str">
        <f aca="false">$J92&amp;$K92</f>
        <v>B1</v>
      </c>
      <c r="T92" s="0" t="str">
        <f aca="false">IF($A92&lt;&gt;"","Project#"&amp;$A92&amp;"-"&amp;TEXT($B92,"0000")&amp;"_Experiment#"&amp;TEXT($C92,"0000")&amp;"_"&amp;$D92&amp;"."&amp;$E92&amp;"_Tray#"&amp;TEXT($G92,"0000")&amp;"_"&amp;"Pot#"&amp;TEXT($F92,"00000"),"")</f>
        <v>Project#2013-0014_Experiment#0001_Brachypodium.distachyon_Tray#0005_Pot#00091</v>
      </c>
      <c r="U92" s="0" t="n">
        <f aca="false">IF($A92&lt;&gt;"",VLOOKUP($F92,d110cc_csv_computations!$A$2:$O$1001,2),"")</f>
        <v>101</v>
      </c>
      <c r="V92" s="0" t="n">
        <f aca="false">IF($A92&lt;&gt;"",VLOOKUP($U92,LineNames!$A$2:$B$111,2),"")</f>
        <v>42</v>
      </c>
      <c r="W92" s="11"/>
      <c r="X92" s="0" t="str">
        <f aca="false">IF($A92&lt;&gt;"",VLOOKUP($U92,LineNames!$A$2:$C$111,3),"")</f>
        <v>No</v>
      </c>
      <c r="Y92" s="0" t="n">
        <f aca="false">IF($A92&lt;&gt;"",VLOOKUP($F92,d110cc_csv_computations!$A$2:$O$1001,5),"")</f>
        <v>1</v>
      </c>
      <c r="Z92" s="0" t="n">
        <f aca="false">IF($A92&lt;&gt;"",VLOOKUP($F92,d110cc_csv_computations!$A$2:$O$1001,15),"")</f>
        <v>91</v>
      </c>
    </row>
    <row collapsed="false" customFormat="false" customHeight="true" hidden="false" ht="15" outlineLevel="0" r="93">
      <c r="A93" s="0" t="n">
        <f aca="false">IF((ROW()-1)&lt;='Project Description'!$B$14,'Project Description'!$B$1, "")</f>
        <v>2013</v>
      </c>
      <c r="B93" s="0" t="n">
        <f aca="false">IF($A93&lt;&gt;"",'Project Description'!$B$2, "")</f>
        <v>14</v>
      </c>
      <c r="C93" s="0" t="n">
        <f aca="false">IF($A93&lt;&gt;"",'Project Description'!$B$3, "")</f>
        <v>1</v>
      </c>
      <c r="D93" s="0" t="str">
        <f aca="false">IF($A93&lt;&gt;"",VLOOKUP($G93,'Tray sheet'!$E$2:$G$121,2), "")</f>
        <v>Brachypodium</v>
      </c>
      <c r="E93" s="0" t="str">
        <f aca="false">IF($A93&lt;&gt;"",VLOOKUP($G93,'Tray sheet'!$E$2:$G$121,3), "")</f>
        <v>distachyon</v>
      </c>
      <c r="F93" s="0" t="n">
        <f aca="false">IF($A93&lt;&gt;"",ROW()-1,"")</f>
        <v>92</v>
      </c>
      <c r="G93" s="0" t="n">
        <f aca="false">IF($A93&lt;&gt;"",VLOOKUP($F93,d110cc_csv_computations!$A$2:$O$1001,12),"")</f>
        <v>5</v>
      </c>
      <c r="H93" s="0" t="n">
        <f aca="false">IF($A93&lt;&gt;"",VLOOKUP($F93,d110cc_csv_computations!$A$2:$O$1001,13),"")</f>
        <v>7</v>
      </c>
      <c r="I93" s="0" t="n">
        <f aca="false">IF($A93&lt;&gt;"",VLOOKUP($F93,d110cc_csv_computations!$A$2:$O$1001,7),"")</f>
        <v>2</v>
      </c>
      <c r="J93" s="0" t="str">
        <f aca="false">IF($A93&lt;&gt;"",VLOOKUP($I93,ColumnNames!$A$2:$B$5,2),"")</f>
        <v>B</v>
      </c>
      <c r="K93" s="0" t="n">
        <f aca="false">IF($A93&lt;&gt;"",VLOOKUP($F93,d110cc_csv_computations!$A$2:$O$1001,6),"")</f>
        <v>2</v>
      </c>
      <c r="L93" s="0" t="n">
        <f aca="false">IF($A93&lt;&gt;"",VLOOKUP($F93,d110cc_csv_computations!$A$2:$O$1001,3),"")</f>
        <v>2</v>
      </c>
      <c r="M93" s="0" t="n">
        <f aca="false">IF($A93&lt;&gt;"",VLOOKUP($F93,d110cc_csv_computations!$A$2:$O$1001,8),"")</f>
        <v>10</v>
      </c>
      <c r="N93" s="0" t="n">
        <f aca="false">IF($A93&lt;&gt;"",VLOOKUP($F93,d110cc_csv_computations!$A$2:$O$1001,4),"")</f>
        <v>10</v>
      </c>
      <c r="O93" s="32" t="str">
        <f aca="false">IF($A93&lt;&gt;"",INDEX('Tray sheet'!$H$2:$H$10000, $G93),"")</f>
        <v>Project#2013-0014_Experiment#0001_Brachypodium.distachyon_Tray#00005</v>
      </c>
      <c r="P93" s="32" t="str">
        <f aca="false">IF($A93&lt;&gt;"",INDEX('Tray sheet'!$J$2:$J$10000,$G93),"")</f>
        <v>Tray note</v>
      </c>
      <c r="Q93" s="0" t="n">
        <f aca="false">IF($A93&lt;&gt;"",VLOOKUP($F93,d110cc_csv_computations!$A$2:$O$1001,9),"")</f>
        <v>1</v>
      </c>
      <c r="R93" s="32" t="str">
        <f aca="false">IF($A93&lt;&gt;"",INDEX('Tray sheet'!$I$2:$I$10000,$G93),"")</f>
        <v>standard</v>
      </c>
      <c r="S93" s="32" t="str">
        <f aca="false">$J93&amp;$K93</f>
        <v>B2</v>
      </c>
      <c r="T93" s="0" t="str">
        <f aca="false">IF($A93&lt;&gt;"","Project#"&amp;$A93&amp;"-"&amp;TEXT($B93,"0000")&amp;"_Experiment#"&amp;TEXT($C93,"0000")&amp;"_"&amp;$D93&amp;"."&amp;$E93&amp;"_Tray#"&amp;TEXT($G93,"0000")&amp;"_"&amp;"Pot#"&amp;TEXT($F93,"00000"),"")</f>
        <v>Project#2013-0014_Experiment#0001_Brachypodium.distachyon_Tray#0005_Pot#00092</v>
      </c>
      <c r="U93" s="0" t="n">
        <f aca="false">IF($A93&lt;&gt;"",VLOOKUP($F93,d110cc_csv_computations!$A$2:$O$1001,2),"")</f>
        <v>110</v>
      </c>
      <c r="V93" s="0" t="str">
        <f aca="false">IF($A93&lt;&gt;"",VLOOKUP($U93,LineNames!$A$2:$B$111,2),"")</f>
        <v>Bd3-1</v>
      </c>
      <c r="W93" s="11"/>
      <c r="X93" s="0" t="str">
        <f aca="false">IF($A93&lt;&gt;"",VLOOKUP($U93,LineNames!$A$2:$C$111,3),"")</f>
        <v>Yes</v>
      </c>
      <c r="Y93" s="0" t="n">
        <f aca="false">IF($A93&lt;&gt;"",VLOOKUP($F93,d110cc_csv_computations!$A$2:$O$1001,5),"")</f>
        <v>1</v>
      </c>
      <c r="Z93" s="0" t="n">
        <f aca="false">IF($A93&lt;&gt;"",VLOOKUP($F93,d110cc_csv_computations!$A$2:$O$1001,15),"")</f>
        <v>92</v>
      </c>
    </row>
    <row collapsed="false" customFormat="false" customHeight="true" hidden="false" ht="15" outlineLevel="0" r="94">
      <c r="A94" s="0" t="n">
        <f aca="false">IF((ROW()-1)&lt;='Project Description'!$B$14,'Project Description'!$B$1, "")</f>
        <v>2013</v>
      </c>
      <c r="B94" s="0" t="n">
        <f aca="false">IF($A94&lt;&gt;"",'Project Description'!$B$2, "")</f>
        <v>14</v>
      </c>
      <c r="C94" s="0" t="n">
        <f aca="false">IF($A94&lt;&gt;"",'Project Description'!$B$3, "")</f>
        <v>1</v>
      </c>
      <c r="D94" s="0" t="str">
        <f aca="false">IF($A94&lt;&gt;"",VLOOKUP($G94,'Tray sheet'!$E$2:$G$121,2), "")</f>
        <v>Brachypodium</v>
      </c>
      <c r="E94" s="0" t="str">
        <f aca="false">IF($A94&lt;&gt;"",VLOOKUP($G94,'Tray sheet'!$E$2:$G$121,3), "")</f>
        <v>distachyon</v>
      </c>
      <c r="F94" s="0" t="n">
        <f aca="false">IF($A94&lt;&gt;"",ROW()-1,"")</f>
        <v>93</v>
      </c>
      <c r="G94" s="0" t="n">
        <f aca="false">IF($A94&lt;&gt;"",VLOOKUP($F94,d110cc_csv_computations!$A$2:$O$1001,12),"")</f>
        <v>5</v>
      </c>
      <c r="H94" s="0" t="n">
        <f aca="false">IF($A94&lt;&gt;"",VLOOKUP($F94,d110cc_csv_computations!$A$2:$O$1001,13),"")</f>
        <v>8</v>
      </c>
      <c r="I94" s="0" t="n">
        <f aca="false">IF($A94&lt;&gt;"",VLOOKUP($F94,d110cc_csv_computations!$A$2:$O$1001,7),"")</f>
        <v>2</v>
      </c>
      <c r="J94" s="0" t="str">
        <f aca="false">IF($A94&lt;&gt;"",VLOOKUP($I94,ColumnNames!$A$2:$B$5,2),"")</f>
        <v>B</v>
      </c>
      <c r="K94" s="0" t="n">
        <f aca="false">IF($A94&lt;&gt;"",VLOOKUP($F94,d110cc_csv_computations!$A$2:$O$1001,6),"")</f>
        <v>3</v>
      </c>
      <c r="L94" s="0" t="n">
        <f aca="false">IF($A94&lt;&gt;"",VLOOKUP($F94,d110cc_csv_computations!$A$2:$O$1001,3),"")</f>
        <v>3</v>
      </c>
      <c r="M94" s="0" t="n">
        <f aca="false">IF($A94&lt;&gt;"",VLOOKUP($F94,d110cc_csv_computations!$A$2:$O$1001,8),"")</f>
        <v>10</v>
      </c>
      <c r="N94" s="0" t="n">
        <f aca="false">IF($A94&lt;&gt;"",VLOOKUP($F94,d110cc_csv_computations!$A$2:$O$1001,4),"")</f>
        <v>10</v>
      </c>
      <c r="O94" s="32" t="str">
        <f aca="false">IF($A94&lt;&gt;"",INDEX('Tray sheet'!$H$2:$H$10000, $G94),"")</f>
        <v>Project#2013-0014_Experiment#0001_Brachypodium.distachyon_Tray#00005</v>
      </c>
      <c r="P94" s="32" t="str">
        <f aca="false">IF($A94&lt;&gt;"",INDEX('Tray sheet'!$J$2:$J$10000,$G94),"")</f>
        <v>Tray note</v>
      </c>
      <c r="Q94" s="0" t="n">
        <f aca="false">IF($A94&lt;&gt;"",VLOOKUP($F94,d110cc_csv_computations!$A$2:$O$1001,9),"")</f>
        <v>1</v>
      </c>
      <c r="R94" s="32" t="str">
        <f aca="false">IF($A94&lt;&gt;"",INDEX('Tray sheet'!$I$2:$I$10000,$G94),"")</f>
        <v>standard</v>
      </c>
      <c r="S94" s="32" t="str">
        <f aca="false">$J94&amp;$K94</f>
        <v>B3</v>
      </c>
      <c r="T94" s="0" t="str">
        <f aca="false">IF($A94&lt;&gt;"","Project#"&amp;$A94&amp;"-"&amp;TEXT($B94,"0000")&amp;"_Experiment#"&amp;TEXT($C94,"0000")&amp;"_"&amp;$D94&amp;"."&amp;$E94&amp;"_Tray#"&amp;TEXT($G94,"0000")&amp;"_"&amp;"Pot#"&amp;TEXT($F94,"00000"),"")</f>
        <v>Project#2013-0014_Experiment#0001_Brachypodium.distachyon_Tray#0005_Pot#00093</v>
      </c>
      <c r="U94" s="0" t="n">
        <f aca="false">IF($A94&lt;&gt;"",VLOOKUP($F94,d110cc_csv_computations!$A$2:$O$1001,2),"")</f>
        <v>63</v>
      </c>
      <c r="V94" s="0" t="n">
        <f aca="false">IF($A94&lt;&gt;"",VLOOKUP($U94,LineNames!$A$2:$B$111,2),"")</f>
        <v>147</v>
      </c>
      <c r="W94" s="11"/>
      <c r="X94" s="0" t="str">
        <f aca="false">IF($A94&lt;&gt;"",VLOOKUP($U94,LineNames!$A$2:$C$111,3),"")</f>
        <v>No</v>
      </c>
      <c r="Y94" s="0" t="n">
        <f aca="false">IF($A94&lt;&gt;"",VLOOKUP($F94,d110cc_csv_computations!$A$2:$O$1001,5),"")</f>
        <v>1</v>
      </c>
      <c r="Z94" s="0" t="n">
        <f aca="false">IF($A94&lt;&gt;"",VLOOKUP($F94,d110cc_csv_computations!$A$2:$O$1001,15),"")</f>
        <v>93</v>
      </c>
    </row>
    <row collapsed="false" customFormat="false" customHeight="true" hidden="false" ht="15" outlineLevel="0" r="95">
      <c r="A95" s="0" t="n">
        <f aca="false">IF((ROW()-1)&lt;='Project Description'!$B$14,'Project Description'!$B$1, "")</f>
        <v>2013</v>
      </c>
      <c r="B95" s="0" t="n">
        <f aca="false">IF($A95&lt;&gt;"",'Project Description'!$B$2, "")</f>
        <v>14</v>
      </c>
      <c r="C95" s="0" t="n">
        <f aca="false">IF($A95&lt;&gt;"",'Project Description'!$B$3, "")</f>
        <v>1</v>
      </c>
      <c r="D95" s="0" t="str">
        <f aca="false">IF($A95&lt;&gt;"",VLOOKUP($G95,'Tray sheet'!$E$2:$G$121,2), "")</f>
        <v>Brachypodium</v>
      </c>
      <c r="E95" s="0" t="str">
        <f aca="false">IF($A95&lt;&gt;"",VLOOKUP($G95,'Tray sheet'!$E$2:$G$121,3), "")</f>
        <v>distachyon</v>
      </c>
      <c r="F95" s="0" t="n">
        <f aca="false">IF($A95&lt;&gt;"",ROW()-1,"")</f>
        <v>94</v>
      </c>
      <c r="G95" s="0" t="n">
        <f aca="false">IF($A95&lt;&gt;"",VLOOKUP($F95,d110cc_csv_computations!$A$2:$O$1001,12),"")</f>
        <v>5</v>
      </c>
      <c r="H95" s="0" t="n">
        <f aca="false">IF($A95&lt;&gt;"",VLOOKUP($F95,d110cc_csv_computations!$A$2:$O$1001,13),"")</f>
        <v>9</v>
      </c>
      <c r="I95" s="0" t="n">
        <f aca="false">IF($A95&lt;&gt;"",VLOOKUP($F95,d110cc_csv_computations!$A$2:$O$1001,7),"")</f>
        <v>2</v>
      </c>
      <c r="J95" s="0" t="str">
        <f aca="false">IF($A95&lt;&gt;"",VLOOKUP($I95,ColumnNames!$A$2:$B$5,2),"")</f>
        <v>B</v>
      </c>
      <c r="K95" s="0" t="n">
        <f aca="false">IF($A95&lt;&gt;"",VLOOKUP($F95,d110cc_csv_computations!$A$2:$O$1001,6),"")</f>
        <v>4</v>
      </c>
      <c r="L95" s="0" t="n">
        <f aca="false">IF($A95&lt;&gt;"",VLOOKUP($F95,d110cc_csv_computations!$A$2:$O$1001,3),"")</f>
        <v>4</v>
      </c>
      <c r="M95" s="0" t="n">
        <f aca="false">IF($A95&lt;&gt;"",VLOOKUP($F95,d110cc_csv_computations!$A$2:$O$1001,8),"")</f>
        <v>10</v>
      </c>
      <c r="N95" s="0" t="n">
        <f aca="false">IF($A95&lt;&gt;"",VLOOKUP($F95,d110cc_csv_computations!$A$2:$O$1001,4),"")</f>
        <v>10</v>
      </c>
      <c r="O95" s="32" t="str">
        <f aca="false">IF($A95&lt;&gt;"",INDEX('Tray sheet'!$H$2:$H$10000, $G95),"")</f>
        <v>Project#2013-0014_Experiment#0001_Brachypodium.distachyon_Tray#00005</v>
      </c>
      <c r="P95" s="32" t="str">
        <f aca="false">IF($A95&lt;&gt;"",INDEX('Tray sheet'!$J$2:$J$10000,$G95),"")</f>
        <v>Tray note</v>
      </c>
      <c r="Q95" s="0" t="n">
        <f aca="false">IF($A95&lt;&gt;"",VLOOKUP($F95,d110cc_csv_computations!$A$2:$O$1001,9),"")</f>
        <v>1</v>
      </c>
      <c r="R95" s="32" t="str">
        <f aca="false">IF($A95&lt;&gt;"",INDEX('Tray sheet'!$I$2:$I$10000,$G95),"")</f>
        <v>standard</v>
      </c>
      <c r="S95" s="32" t="str">
        <f aca="false">$J95&amp;$K95</f>
        <v>B4</v>
      </c>
      <c r="T95" s="0" t="str">
        <f aca="false">IF($A95&lt;&gt;"","Project#"&amp;$A95&amp;"-"&amp;TEXT($B95,"0000")&amp;"_Experiment#"&amp;TEXT($C95,"0000")&amp;"_"&amp;$D95&amp;"."&amp;$E95&amp;"_Tray#"&amp;TEXT($G95,"0000")&amp;"_"&amp;"Pot#"&amp;TEXT($F95,"00000"),"")</f>
        <v>Project#2013-0014_Experiment#0001_Brachypodium.distachyon_Tray#0005_Pot#00094</v>
      </c>
      <c r="U95" s="0" t="n">
        <f aca="false">IF($A95&lt;&gt;"",VLOOKUP($F95,d110cc_csv_computations!$A$2:$O$1001,2),"")</f>
        <v>90</v>
      </c>
      <c r="V95" s="0" t="n">
        <f aca="false">IF($A95&lt;&gt;"",VLOOKUP($U95,LineNames!$A$2:$B$111,2),"")</f>
        <v>181</v>
      </c>
      <c r="W95" s="11"/>
      <c r="X95" s="0" t="str">
        <f aca="false">IF($A95&lt;&gt;"",VLOOKUP($U95,LineNames!$A$2:$C$111,3),"")</f>
        <v>No</v>
      </c>
      <c r="Y95" s="0" t="n">
        <f aca="false">IF($A95&lt;&gt;"",VLOOKUP($F95,d110cc_csv_computations!$A$2:$O$1001,5),"")</f>
        <v>1</v>
      </c>
      <c r="Z95" s="0" t="n">
        <f aca="false">IF($A95&lt;&gt;"",VLOOKUP($F95,d110cc_csv_computations!$A$2:$O$1001,15),"")</f>
        <v>94</v>
      </c>
    </row>
    <row collapsed="false" customFormat="false" customHeight="true" hidden="false" ht="15" outlineLevel="0" r="96">
      <c r="A96" s="0" t="n">
        <f aca="false">IF((ROW()-1)&lt;='Project Description'!$B$14,'Project Description'!$B$1, "")</f>
        <v>2013</v>
      </c>
      <c r="B96" s="0" t="n">
        <f aca="false">IF($A96&lt;&gt;"",'Project Description'!$B$2, "")</f>
        <v>14</v>
      </c>
      <c r="C96" s="0" t="n">
        <f aca="false">IF($A96&lt;&gt;"",'Project Description'!$B$3, "")</f>
        <v>1</v>
      </c>
      <c r="D96" s="0" t="str">
        <f aca="false">IF($A96&lt;&gt;"",VLOOKUP($G96,'Tray sheet'!$E$2:$G$121,2), "")</f>
        <v>Brachypodium</v>
      </c>
      <c r="E96" s="0" t="str">
        <f aca="false">IF($A96&lt;&gt;"",VLOOKUP($G96,'Tray sheet'!$E$2:$G$121,3), "")</f>
        <v>distachyon</v>
      </c>
      <c r="F96" s="0" t="n">
        <f aca="false">IF($A96&lt;&gt;"",ROW()-1,"")</f>
        <v>95</v>
      </c>
      <c r="G96" s="0" t="n">
        <f aca="false">IF($A96&lt;&gt;"",VLOOKUP($F96,d110cc_csv_computations!$A$2:$O$1001,12),"")</f>
        <v>5</v>
      </c>
      <c r="H96" s="0" t="n">
        <f aca="false">IF($A96&lt;&gt;"",VLOOKUP($F96,d110cc_csv_computations!$A$2:$O$1001,13),"")</f>
        <v>10</v>
      </c>
      <c r="I96" s="0" t="n">
        <f aca="false">IF($A96&lt;&gt;"",VLOOKUP($F96,d110cc_csv_computations!$A$2:$O$1001,7),"")</f>
        <v>2</v>
      </c>
      <c r="J96" s="0" t="str">
        <f aca="false">IF($A96&lt;&gt;"",VLOOKUP($I96,ColumnNames!$A$2:$B$5,2),"")</f>
        <v>B</v>
      </c>
      <c r="K96" s="0" t="n">
        <f aca="false">IF($A96&lt;&gt;"",VLOOKUP($F96,d110cc_csv_computations!$A$2:$O$1001,6),"")</f>
        <v>5</v>
      </c>
      <c r="L96" s="0" t="n">
        <f aca="false">IF($A96&lt;&gt;"",VLOOKUP($F96,d110cc_csv_computations!$A$2:$O$1001,3),"")</f>
        <v>5</v>
      </c>
      <c r="M96" s="0" t="n">
        <f aca="false">IF($A96&lt;&gt;"",VLOOKUP($F96,d110cc_csv_computations!$A$2:$O$1001,8),"")</f>
        <v>10</v>
      </c>
      <c r="N96" s="0" t="n">
        <f aca="false">IF($A96&lt;&gt;"",VLOOKUP($F96,d110cc_csv_computations!$A$2:$O$1001,4),"")</f>
        <v>10</v>
      </c>
      <c r="O96" s="32" t="str">
        <f aca="false">IF($A96&lt;&gt;"",INDEX('Tray sheet'!$H$2:$H$10000, $G96),"")</f>
        <v>Project#2013-0014_Experiment#0001_Brachypodium.distachyon_Tray#00005</v>
      </c>
      <c r="P96" s="32" t="str">
        <f aca="false">IF($A96&lt;&gt;"",INDEX('Tray sheet'!$J$2:$J$10000,$G96),"")</f>
        <v>Tray note</v>
      </c>
      <c r="Q96" s="0" t="n">
        <f aca="false">IF($A96&lt;&gt;"",VLOOKUP($F96,d110cc_csv_computations!$A$2:$O$1001,9),"")</f>
        <v>1</v>
      </c>
      <c r="R96" s="32" t="str">
        <f aca="false">IF($A96&lt;&gt;"",INDEX('Tray sheet'!$I$2:$I$10000,$G96),"")</f>
        <v>standard</v>
      </c>
      <c r="S96" s="32" t="str">
        <f aca="false">$J96&amp;$K96</f>
        <v>B5</v>
      </c>
      <c r="T96" s="0" t="str">
        <f aca="false">IF($A96&lt;&gt;"","Project#"&amp;$A96&amp;"-"&amp;TEXT($B96,"0000")&amp;"_Experiment#"&amp;TEXT($C96,"0000")&amp;"_"&amp;$D96&amp;"."&amp;$E96&amp;"_Tray#"&amp;TEXT($G96,"0000")&amp;"_"&amp;"Pot#"&amp;TEXT($F96,"00000"),"")</f>
        <v>Project#2013-0014_Experiment#0001_Brachypodium.distachyon_Tray#0005_Pot#00095</v>
      </c>
      <c r="U96" s="0" t="n">
        <f aca="false">IF($A96&lt;&gt;"",VLOOKUP($F96,d110cc_csv_computations!$A$2:$O$1001,2),"")</f>
        <v>60</v>
      </c>
      <c r="V96" s="0" t="n">
        <f aca="false">IF($A96&lt;&gt;"",VLOOKUP($U96,LineNames!$A$2:$B$111,2),"")</f>
        <v>142</v>
      </c>
      <c r="W96" s="11"/>
      <c r="X96" s="0" t="str">
        <f aca="false">IF($A96&lt;&gt;"",VLOOKUP($U96,LineNames!$A$2:$C$111,3),"")</f>
        <v>No</v>
      </c>
      <c r="Y96" s="0" t="n">
        <f aca="false">IF($A96&lt;&gt;"",VLOOKUP($F96,d110cc_csv_computations!$A$2:$O$1001,5),"")</f>
        <v>1</v>
      </c>
      <c r="Z96" s="0" t="n">
        <f aca="false">IF($A96&lt;&gt;"",VLOOKUP($F96,d110cc_csv_computations!$A$2:$O$1001,15),"")</f>
        <v>95</v>
      </c>
    </row>
    <row collapsed="false" customFormat="false" customHeight="true" hidden="false" ht="15" outlineLevel="0" r="97">
      <c r="A97" s="0" t="n">
        <f aca="false">IF((ROW()-1)&lt;='Project Description'!$B$14,'Project Description'!$B$1, "")</f>
        <v>2013</v>
      </c>
      <c r="B97" s="0" t="n">
        <f aca="false">IF($A97&lt;&gt;"",'Project Description'!$B$2, "")</f>
        <v>14</v>
      </c>
      <c r="C97" s="0" t="n">
        <f aca="false">IF($A97&lt;&gt;"",'Project Description'!$B$3, "")</f>
        <v>1</v>
      </c>
      <c r="D97" s="0" t="str">
        <f aca="false">IF($A97&lt;&gt;"",VLOOKUP($G97,'Tray sheet'!$E$2:$G$121,2), "")</f>
        <v>Brachypodium</v>
      </c>
      <c r="E97" s="0" t="str">
        <f aca="false">IF($A97&lt;&gt;"",VLOOKUP($G97,'Tray sheet'!$E$2:$G$121,3), "")</f>
        <v>distachyon</v>
      </c>
      <c r="F97" s="0" t="n">
        <f aca="false">IF($A97&lt;&gt;"",ROW()-1,"")</f>
        <v>96</v>
      </c>
      <c r="G97" s="0" t="n">
        <f aca="false">IF($A97&lt;&gt;"",VLOOKUP($F97,d110cc_csv_computations!$A$2:$O$1001,12),"")</f>
        <v>6</v>
      </c>
      <c r="H97" s="0" t="n">
        <f aca="false">IF($A97&lt;&gt;"",VLOOKUP($F97,d110cc_csv_computations!$A$2:$O$1001,13),"")</f>
        <v>6</v>
      </c>
      <c r="I97" s="0" t="n">
        <f aca="false">IF($A97&lt;&gt;"",VLOOKUP($F97,d110cc_csv_computations!$A$2:$O$1001,7),"")</f>
        <v>2</v>
      </c>
      <c r="J97" s="0" t="str">
        <f aca="false">IF($A97&lt;&gt;"",VLOOKUP($I97,ColumnNames!$A$2:$B$5,2),"")</f>
        <v>B</v>
      </c>
      <c r="K97" s="0" t="n">
        <f aca="false">IF($A97&lt;&gt;"",VLOOKUP($F97,d110cc_csv_computations!$A$2:$O$1001,6),"")</f>
        <v>1</v>
      </c>
      <c r="L97" s="0" t="n">
        <f aca="false">IF($A97&lt;&gt;"",VLOOKUP($F97,d110cc_csv_computations!$A$2:$O$1001,3),"")</f>
        <v>6</v>
      </c>
      <c r="M97" s="0" t="n">
        <f aca="false">IF($A97&lt;&gt;"",VLOOKUP($F97,d110cc_csv_computations!$A$2:$O$1001,8),"")</f>
        <v>10</v>
      </c>
      <c r="N97" s="0" t="n">
        <f aca="false">IF($A97&lt;&gt;"",VLOOKUP($F97,d110cc_csv_computations!$A$2:$O$1001,4),"")</f>
        <v>10</v>
      </c>
      <c r="O97" s="32" t="str">
        <f aca="false">IF($A97&lt;&gt;"",INDEX('Tray sheet'!$H$2:$H$10000, $G97),"")</f>
        <v>Project#2013-0014_Experiment#0001_Brachypodium.distachyon_Tray#00006</v>
      </c>
      <c r="P97" s="32" t="str">
        <f aca="false">IF($A97&lt;&gt;"",INDEX('Tray sheet'!$J$2:$J$10000,$G97),"")</f>
        <v>Tray note</v>
      </c>
      <c r="Q97" s="0" t="n">
        <f aca="false">IF($A97&lt;&gt;"",VLOOKUP($F97,d110cc_csv_computations!$A$2:$O$1001,9),"")</f>
        <v>2</v>
      </c>
      <c r="R97" s="32" t="str">
        <f aca="false">IF($A97&lt;&gt;"",INDEX('Tray sheet'!$I$2:$I$10000,$G97),"")</f>
        <v>standard</v>
      </c>
      <c r="S97" s="32" t="str">
        <f aca="false">$J97&amp;$K97</f>
        <v>B1</v>
      </c>
      <c r="T97" s="0" t="str">
        <f aca="false">IF($A97&lt;&gt;"","Project#"&amp;$A97&amp;"-"&amp;TEXT($B97,"0000")&amp;"_Experiment#"&amp;TEXT($C97,"0000")&amp;"_"&amp;$D97&amp;"."&amp;$E97&amp;"_Tray#"&amp;TEXT($G97,"0000")&amp;"_"&amp;"Pot#"&amp;TEXT($F97,"00000"),"")</f>
        <v>Project#2013-0014_Experiment#0001_Brachypodium.distachyon_Tray#0006_Pot#00096</v>
      </c>
      <c r="U97" s="0" t="n">
        <f aca="false">IF($A97&lt;&gt;"",VLOOKUP($F97,d110cc_csv_computations!$A$2:$O$1001,2),"")</f>
        <v>92</v>
      </c>
      <c r="V97" s="0" t="n">
        <f aca="false">IF($A97&lt;&gt;"",VLOOKUP($U97,LineNames!$A$2:$B$111,2),"")</f>
        <v>183</v>
      </c>
      <c r="W97" s="11"/>
      <c r="X97" s="0" t="str">
        <f aca="false">IF($A97&lt;&gt;"",VLOOKUP($U97,LineNames!$A$2:$C$111,3),"")</f>
        <v>No</v>
      </c>
      <c r="Y97" s="0" t="n">
        <f aca="false">IF($A97&lt;&gt;"",VLOOKUP($F97,d110cc_csv_computations!$A$2:$O$1001,5),"")</f>
        <v>1</v>
      </c>
      <c r="Z97" s="0" t="n">
        <f aca="false">IF($A97&lt;&gt;"",VLOOKUP($F97,d110cc_csv_computations!$A$2:$O$1001,15),"")</f>
        <v>96</v>
      </c>
    </row>
    <row collapsed="false" customFormat="false" customHeight="true" hidden="false" ht="15" outlineLevel="0" r="98">
      <c r="A98" s="0" t="n">
        <f aca="false">IF((ROW()-1)&lt;='Project Description'!$B$14,'Project Description'!$B$1, "")</f>
        <v>2013</v>
      </c>
      <c r="B98" s="0" t="n">
        <f aca="false">IF($A98&lt;&gt;"",'Project Description'!$B$2, "")</f>
        <v>14</v>
      </c>
      <c r="C98" s="0" t="n">
        <f aca="false">IF($A98&lt;&gt;"",'Project Description'!$B$3, "")</f>
        <v>1</v>
      </c>
      <c r="D98" s="0" t="str">
        <f aca="false">IF($A98&lt;&gt;"",VLOOKUP($G98,'Tray sheet'!$E$2:$G$121,2), "")</f>
        <v>Brachypodium</v>
      </c>
      <c r="E98" s="0" t="str">
        <f aca="false">IF($A98&lt;&gt;"",VLOOKUP($G98,'Tray sheet'!$E$2:$G$121,3), "")</f>
        <v>distachyon</v>
      </c>
      <c r="F98" s="0" t="n">
        <f aca="false">IF($A98&lt;&gt;"",ROW()-1,"")</f>
        <v>97</v>
      </c>
      <c r="G98" s="0" t="n">
        <f aca="false">IF($A98&lt;&gt;"",VLOOKUP($F98,d110cc_csv_computations!$A$2:$O$1001,12),"")</f>
        <v>6</v>
      </c>
      <c r="H98" s="0" t="n">
        <f aca="false">IF($A98&lt;&gt;"",VLOOKUP($F98,d110cc_csv_computations!$A$2:$O$1001,13),"")</f>
        <v>7</v>
      </c>
      <c r="I98" s="0" t="n">
        <f aca="false">IF($A98&lt;&gt;"",VLOOKUP($F98,d110cc_csv_computations!$A$2:$O$1001,7),"")</f>
        <v>2</v>
      </c>
      <c r="J98" s="0" t="str">
        <f aca="false">IF($A98&lt;&gt;"",VLOOKUP($I98,ColumnNames!$A$2:$B$5,2),"")</f>
        <v>B</v>
      </c>
      <c r="K98" s="0" t="n">
        <f aca="false">IF($A98&lt;&gt;"",VLOOKUP($F98,d110cc_csv_computations!$A$2:$O$1001,6),"")</f>
        <v>2</v>
      </c>
      <c r="L98" s="0" t="n">
        <f aca="false">IF($A98&lt;&gt;"",VLOOKUP($F98,d110cc_csv_computations!$A$2:$O$1001,3),"")</f>
        <v>7</v>
      </c>
      <c r="M98" s="0" t="n">
        <f aca="false">IF($A98&lt;&gt;"",VLOOKUP($F98,d110cc_csv_computations!$A$2:$O$1001,8),"")</f>
        <v>10</v>
      </c>
      <c r="N98" s="0" t="n">
        <f aca="false">IF($A98&lt;&gt;"",VLOOKUP($F98,d110cc_csv_computations!$A$2:$O$1001,4),"")</f>
        <v>10</v>
      </c>
      <c r="O98" s="32" t="str">
        <f aca="false">IF($A98&lt;&gt;"",INDEX('Tray sheet'!$H$2:$H$10000, $G98),"")</f>
        <v>Project#2013-0014_Experiment#0001_Brachypodium.distachyon_Tray#00006</v>
      </c>
      <c r="P98" s="32" t="str">
        <f aca="false">IF($A98&lt;&gt;"",INDEX('Tray sheet'!$J$2:$J$10000,$G98),"")</f>
        <v>Tray note</v>
      </c>
      <c r="Q98" s="0" t="n">
        <f aca="false">IF($A98&lt;&gt;"",VLOOKUP($F98,d110cc_csv_computations!$A$2:$O$1001,9),"")</f>
        <v>2</v>
      </c>
      <c r="R98" s="32" t="str">
        <f aca="false">IF($A98&lt;&gt;"",INDEX('Tray sheet'!$I$2:$I$10000,$G98),"")</f>
        <v>standard</v>
      </c>
      <c r="S98" s="32" t="str">
        <f aca="false">$J98&amp;$K98</f>
        <v>B2</v>
      </c>
      <c r="T98" s="0" t="str">
        <f aca="false">IF($A98&lt;&gt;"","Project#"&amp;$A98&amp;"-"&amp;TEXT($B98,"0000")&amp;"_Experiment#"&amp;TEXT($C98,"0000")&amp;"_"&amp;$D98&amp;"."&amp;$E98&amp;"_Tray#"&amp;TEXT($G98,"0000")&amp;"_"&amp;"Pot#"&amp;TEXT($F98,"00000"),"")</f>
        <v>Project#2013-0014_Experiment#0001_Brachypodium.distachyon_Tray#0006_Pot#00097</v>
      </c>
      <c r="U98" s="0" t="n">
        <f aca="false">IF($A98&lt;&gt;"",VLOOKUP($F98,d110cc_csv_computations!$A$2:$O$1001,2),"")</f>
        <v>6</v>
      </c>
      <c r="V98" s="0" t="n">
        <f aca="false">IF($A98&lt;&gt;"",VLOOKUP($U98,LineNames!$A$2:$B$111,2),"")</f>
        <v>81</v>
      </c>
      <c r="W98" s="11"/>
      <c r="X98" s="0" t="str">
        <f aca="false">IF($A98&lt;&gt;"",VLOOKUP($U98,LineNames!$A$2:$C$111,3),"")</f>
        <v>No</v>
      </c>
      <c r="Y98" s="0" t="n">
        <f aca="false">IF($A98&lt;&gt;"",VLOOKUP($F98,d110cc_csv_computations!$A$2:$O$1001,5),"")</f>
        <v>1</v>
      </c>
      <c r="Z98" s="0" t="n">
        <f aca="false">IF($A98&lt;&gt;"",VLOOKUP($F98,d110cc_csv_computations!$A$2:$O$1001,15),"")</f>
        <v>97</v>
      </c>
    </row>
    <row collapsed="false" customFormat="false" customHeight="true" hidden="false" ht="15" outlineLevel="0" r="99">
      <c r="A99" s="0" t="n">
        <f aca="false">IF((ROW()-1)&lt;='Project Description'!$B$14,'Project Description'!$B$1, "")</f>
        <v>2013</v>
      </c>
      <c r="B99" s="0" t="n">
        <f aca="false">IF($A99&lt;&gt;"",'Project Description'!$B$2, "")</f>
        <v>14</v>
      </c>
      <c r="C99" s="0" t="n">
        <f aca="false">IF($A99&lt;&gt;"",'Project Description'!$B$3, "")</f>
        <v>1</v>
      </c>
      <c r="D99" s="0" t="str">
        <f aca="false">IF($A99&lt;&gt;"",VLOOKUP($G99,'Tray sheet'!$E$2:$G$121,2), "")</f>
        <v>Brachypodium</v>
      </c>
      <c r="E99" s="0" t="str">
        <f aca="false">IF($A99&lt;&gt;"",VLOOKUP($G99,'Tray sheet'!$E$2:$G$121,3), "")</f>
        <v>distachyon</v>
      </c>
      <c r="F99" s="0" t="n">
        <f aca="false">IF($A99&lt;&gt;"",ROW()-1,"")</f>
        <v>98</v>
      </c>
      <c r="G99" s="0" t="n">
        <f aca="false">IF($A99&lt;&gt;"",VLOOKUP($F99,d110cc_csv_computations!$A$2:$O$1001,12),"")</f>
        <v>6</v>
      </c>
      <c r="H99" s="0" t="n">
        <f aca="false">IF($A99&lt;&gt;"",VLOOKUP($F99,d110cc_csv_computations!$A$2:$O$1001,13),"")</f>
        <v>8</v>
      </c>
      <c r="I99" s="0" t="n">
        <f aca="false">IF($A99&lt;&gt;"",VLOOKUP($F99,d110cc_csv_computations!$A$2:$O$1001,7),"")</f>
        <v>2</v>
      </c>
      <c r="J99" s="0" t="str">
        <f aca="false">IF($A99&lt;&gt;"",VLOOKUP($I99,ColumnNames!$A$2:$B$5,2),"")</f>
        <v>B</v>
      </c>
      <c r="K99" s="0" t="n">
        <f aca="false">IF($A99&lt;&gt;"",VLOOKUP($F99,d110cc_csv_computations!$A$2:$O$1001,6),"")</f>
        <v>3</v>
      </c>
      <c r="L99" s="0" t="n">
        <f aca="false">IF($A99&lt;&gt;"",VLOOKUP($F99,d110cc_csv_computations!$A$2:$O$1001,3),"")</f>
        <v>8</v>
      </c>
      <c r="M99" s="0" t="n">
        <f aca="false">IF($A99&lt;&gt;"",VLOOKUP($F99,d110cc_csv_computations!$A$2:$O$1001,8),"")</f>
        <v>10</v>
      </c>
      <c r="N99" s="0" t="n">
        <f aca="false">IF($A99&lt;&gt;"",VLOOKUP($F99,d110cc_csv_computations!$A$2:$O$1001,4),"")</f>
        <v>10</v>
      </c>
      <c r="O99" s="32" t="str">
        <f aca="false">IF($A99&lt;&gt;"",INDEX('Tray sheet'!$H$2:$H$10000, $G99),"")</f>
        <v>Project#2013-0014_Experiment#0001_Brachypodium.distachyon_Tray#00006</v>
      </c>
      <c r="P99" s="32" t="str">
        <f aca="false">IF($A99&lt;&gt;"",INDEX('Tray sheet'!$J$2:$J$10000,$G99),"")</f>
        <v>Tray note</v>
      </c>
      <c r="Q99" s="0" t="n">
        <f aca="false">IF($A99&lt;&gt;"",VLOOKUP($F99,d110cc_csv_computations!$A$2:$O$1001,9),"")</f>
        <v>2</v>
      </c>
      <c r="R99" s="32" t="str">
        <f aca="false">IF($A99&lt;&gt;"",INDEX('Tray sheet'!$I$2:$I$10000,$G99),"")</f>
        <v>standard</v>
      </c>
      <c r="S99" s="32" t="str">
        <f aca="false">$J99&amp;$K99</f>
        <v>B3</v>
      </c>
      <c r="T99" s="0" t="str">
        <f aca="false">IF($A99&lt;&gt;"","Project#"&amp;$A99&amp;"-"&amp;TEXT($B99,"0000")&amp;"_Experiment#"&amp;TEXT($C99,"0000")&amp;"_"&amp;$D99&amp;"."&amp;$E99&amp;"_Tray#"&amp;TEXT($G99,"0000")&amp;"_"&amp;"Pot#"&amp;TEXT($F99,"00000"),"")</f>
        <v>Project#2013-0014_Experiment#0001_Brachypodium.distachyon_Tray#0006_Pot#00098</v>
      </c>
      <c r="U99" s="0" t="n">
        <f aca="false">IF($A99&lt;&gt;"",VLOOKUP($F99,d110cc_csv_computations!$A$2:$O$1001,2),"")</f>
        <v>109</v>
      </c>
      <c r="V99" s="0" t="str">
        <f aca="false">IF($A99&lt;&gt;"",VLOOKUP($U99,LineNames!$A$2:$B$111,2),"")</f>
        <v>Bd21</v>
      </c>
      <c r="W99" s="11"/>
      <c r="X99" s="0" t="str">
        <f aca="false">IF($A99&lt;&gt;"",VLOOKUP($U99,LineNames!$A$2:$C$111,3),"")</f>
        <v>Yes</v>
      </c>
      <c r="Y99" s="0" t="n">
        <f aca="false">IF($A99&lt;&gt;"",VLOOKUP($F99,d110cc_csv_computations!$A$2:$O$1001,5),"")</f>
        <v>1</v>
      </c>
      <c r="Z99" s="0" t="n">
        <f aca="false">IF($A99&lt;&gt;"",VLOOKUP($F99,d110cc_csv_computations!$A$2:$O$1001,15),"")</f>
        <v>98</v>
      </c>
    </row>
    <row collapsed="false" customFormat="false" customHeight="true" hidden="false" ht="15" outlineLevel="0" r="100">
      <c r="A100" s="0" t="n">
        <f aca="false">IF((ROW()-1)&lt;='Project Description'!$B$14,'Project Description'!$B$1, "")</f>
        <v>2013</v>
      </c>
      <c r="B100" s="0" t="n">
        <f aca="false">IF($A100&lt;&gt;"",'Project Description'!$B$2, "")</f>
        <v>14</v>
      </c>
      <c r="C100" s="0" t="n">
        <f aca="false">IF($A100&lt;&gt;"",'Project Description'!$B$3, "")</f>
        <v>1</v>
      </c>
      <c r="D100" s="0" t="str">
        <f aca="false">IF($A100&lt;&gt;"",VLOOKUP($G100,'Tray sheet'!$E$2:$G$121,2), "")</f>
        <v>Brachypodium</v>
      </c>
      <c r="E100" s="0" t="str">
        <f aca="false">IF($A100&lt;&gt;"",VLOOKUP($G100,'Tray sheet'!$E$2:$G$121,3), "")</f>
        <v>distachyon</v>
      </c>
      <c r="F100" s="0" t="n">
        <f aca="false">IF($A100&lt;&gt;"",ROW()-1,"")</f>
        <v>99</v>
      </c>
      <c r="G100" s="0" t="n">
        <f aca="false">IF($A100&lt;&gt;"",VLOOKUP($F100,d110cc_csv_computations!$A$2:$O$1001,12),"")</f>
        <v>6</v>
      </c>
      <c r="H100" s="0" t="n">
        <f aca="false">IF($A100&lt;&gt;"",VLOOKUP($F100,d110cc_csv_computations!$A$2:$O$1001,13),"")</f>
        <v>9</v>
      </c>
      <c r="I100" s="0" t="n">
        <f aca="false">IF($A100&lt;&gt;"",VLOOKUP($F100,d110cc_csv_computations!$A$2:$O$1001,7),"")</f>
        <v>2</v>
      </c>
      <c r="J100" s="0" t="str">
        <f aca="false">IF($A100&lt;&gt;"",VLOOKUP($I100,ColumnNames!$A$2:$B$5,2),"")</f>
        <v>B</v>
      </c>
      <c r="K100" s="0" t="n">
        <f aca="false">IF($A100&lt;&gt;"",VLOOKUP($F100,d110cc_csv_computations!$A$2:$O$1001,6),"")</f>
        <v>4</v>
      </c>
      <c r="L100" s="0" t="n">
        <f aca="false">IF($A100&lt;&gt;"",VLOOKUP($F100,d110cc_csv_computations!$A$2:$O$1001,3),"")</f>
        <v>9</v>
      </c>
      <c r="M100" s="0" t="n">
        <f aca="false">IF($A100&lt;&gt;"",VLOOKUP($F100,d110cc_csv_computations!$A$2:$O$1001,8),"")</f>
        <v>10</v>
      </c>
      <c r="N100" s="0" t="n">
        <f aca="false">IF($A100&lt;&gt;"",VLOOKUP($F100,d110cc_csv_computations!$A$2:$O$1001,4),"")</f>
        <v>10</v>
      </c>
      <c r="O100" s="32" t="str">
        <f aca="false">IF($A100&lt;&gt;"",INDEX('Tray sheet'!$H$2:$H$10000, $G100),"")</f>
        <v>Project#2013-0014_Experiment#0001_Brachypodium.distachyon_Tray#00006</v>
      </c>
      <c r="P100" s="32" t="str">
        <f aca="false">IF($A100&lt;&gt;"",INDEX('Tray sheet'!$J$2:$J$10000,$G100),"")</f>
        <v>Tray note</v>
      </c>
      <c r="Q100" s="0" t="n">
        <f aca="false">IF($A100&lt;&gt;"",VLOOKUP($F100,d110cc_csv_computations!$A$2:$O$1001,9),"")</f>
        <v>2</v>
      </c>
      <c r="R100" s="32" t="str">
        <f aca="false">IF($A100&lt;&gt;"",INDEX('Tray sheet'!$I$2:$I$10000,$G100),"")</f>
        <v>standard</v>
      </c>
      <c r="S100" s="32" t="str">
        <f aca="false">$J100&amp;$K100</f>
        <v>B4</v>
      </c>
      <c r="T100" s="0" t="str">
        <f aca="false">IF($A100&lt;&gt;"","Project#"&amp;$A100&amp;"-"&amp;TEXT($B100,"0000")&amp;"_Experiment#"&amp;TEXT($C100,"0000")&amp;"_"&amp;$D100&amp;"."&amp;$E100&amp;"_Tray#"&amp;TEXT($G100,"0000")&amp;"_"&amp;"Pot#"&amp;TEXT($F100,"00000"),"")</f>
        <v>Project#2013-0014_Experiment#0001_Brachypodium.distachyon_Tray#0006_Pot#00099</v>
      </c>
      <c r="U100" s="0" t="n">
        <f aca="false">IF($A100&lt;&gt;"",VLOOKUP($F100,d110cc_csv_computations!$A$2:$O$1001,2),"")</f>
        <v>65</v>
      </c>
      <c r="V100" s="0" t="n">
        <f aca="false">IF($A100&lt;&gt;"",VLOOKUP($U100,LineNames!$A$2:$B$111,2),"")</f>
        <v>150</v>
      </c>
      <c r="W100" s="11"/>
      <c r="X100" s="0" t="str">
        <f aca="false">IF($A100&lt;&gt;"",VLOOKUP($U100,LineNames!$A$2:$C$111,3),"")</f>
        <v>No</v>
      </c>
      <c r="Y100" s="0" t="n">
        <f aca="false">IF($A100&lt;&gt;"",VLOOKUP($F100,d110cc_csv_computations!$A$2:$O$1001,5),"")</f>
        <v>1</v>
      </c>
      <c r="Z100" s="0" t="n">
        <f aca="false">IF($A100&lt;&gt;"",VLOOKUP($F100,d110cc_csv_computations!$A$2:$O$1001,15),"")</f>
        <v>99</v>
      </c>
    </row>
    <row collapsed="false" customFormat="false" customHeight="true" hidden="false" ht="15" outlineLevel="0" r="101">
      <c r="A101" s="0" t="n">
        <f aca="false">IF((ROW()-1)&lt;='Project Description'!$B$14,'Project Description'!$B$1, "")</f>
        <v>2013</v>
      </c>
      <c r="B101" s="0" t="n">
        <f aca="false">IF($A101&lt;&gt;"",'Project Description'!$B$2, "")</f>
        <v>14</v>
      </c>
      <c r="C101" s="0" t="n">
        <f aca="false">IF($A101&lt;&gt;"",'Project Description'!$B$3, "")</f>
        <v>1</v>
      </c>
      <c r="D101" s="0" t="str">
        <f aca="false">IF($A101&lt;&gt;"",VLOOKUP($G101,'Tray sheet'!$E$2:$G$121,2), "")</f>
        <v>Brachypodium</v>
      </c>
      <c r="E101" s="0" t="str">
        <f aca="false">IF($A101&lt;&gt;"",VLOOKUP($G101,'Tray sheet'!$E$2:$G$121,3), "")</f>
        <v>distachyon</v>
      </c>
      <c r="F101" s="0" t="n">
        <f aca="false">IF($A101&lt;&gt;"",ROW()-1,"")</f>
        <v>100</v>
      </c>
      <c r="G101" s="0" t="n">
        <f aca="false">IF($A101&lt;&gt;"",VLOOKUP($F101,d110cc_csv_computations!$A$2:$O$1001,12),"")</f>
        <v>6</v>
      </c>
      <c r="H101" s="0" t="n">
        <f aca="false">IF($A101&lt;&gt;"",VLOOKUP($F101,d110cc_csv_computations!$A$2:$O$1001,13),"")</f>
        <v>10</v>
      </c>
      <c r="I101" s="0" t="n">
        <f aca="false">IF($A101&lt;&gt;"",VLOOKUP($F101,d110cc_csv_computations!$A$2:$O$1001,7),"")</f>
        <v>2</v>
      </c>
      <c r="J101" s="0" t="str">
        <f aca="false">IF($A101&lt;&gt;"",VLOOKUP($I101,ColumnNames!$A$2:$B$5,2),"")</f>
        <v>B</v>
      </c>
      <c r="K101" s="0" t="n">
        <f aca="false">IF($A101&lt;&gt;"",VLOOKUP($F101,d110cc_csv_computations!$A$2:$O$1001,6),"")</f>
        <v>5</v>
      </c>
      <c r="L101" s="0" t="n">
        <f aca="false">IF($A101&lt;&gt;"",VLOOKUP($F101,d110cc_csv_computations!$A$2:$O$1001,3),"")</f>
        <v>10</v>
      </c>
      <c r="M101" s="0" t="n">
        <f aca="false">IF($A101&lt;&gt;"",VLOOKUP($F101,d110cc_csv_computations!$A$2:$O$1001,8),"")</f>
        <v>10</v>
      </c>
      <c r="N101" s="0" t="n">
        <f aca="false">IF($A101&lt;&gt;"",VLOOKUP($F101,d110cc_csv_computations!$A$2:$O$1001,4),"")</f>
        <v>10</v>
      </c>
      <c r="O101" s="32" t="str">
        <f aca="false">IF($A101&lt;&gt;"",INDEX('Tray sheet'!$H$2:$H$10000, $G101),"")</f>
        <v>Project#2013-0014_Experiment#0001_Brachypodium.distachyon_Tray#00006</v>
      </c>
      <c r="P101" s="32" t="str">
        <f aca="false">IF($A101&lt;&gt;"",INDEX('Tray sheet'!$J$2:$J$10000,$G101),"")</f>
        <v>Tray note</v>
      </c>
      <c r="Q101" s="0" t="n">
        <f aca="false">IF($A101&lt;&gt;"",VLOOKUP($F101,d110cc_csv_computations!$A$2:$O$1001,9),"")</f>
        <v>2</v>
      </c>
      <c r="R101" s="32" t="str">
        <f aca="false">IF($A101&lt;&gt;"",INDEX('Tray sheet'!$I$2:$I$10000,$G101),"")</f>
        <v>standard</v>
      </c>
      <c r="S101" s="32" t="str">
        <f aca="false">$J101&amp;$K101</f>
        <v>B5</v>
      </c>
      <c r="T101" s="0" t="str">
        <f aca="false">IF($A101&lt;&gt;"","Project#"&amp;$A101&amp;"-"&amp;TEXT($B101,"0000")&amp;"_Experiment#"&amp;TEXT($C101,"0000")&amp;"_"&amp;$D101&amp;"."&amp;$E101&amp;"_Tray#"&amp;TEXT($G101,"0000")&amp;"_"&amp;"Pot#"&amp;TEXT($F101,"00000"),"")</f>
        <v>Project#2013-0014_Experiment#0001_Brachypodium.distachyon_Tray#0006_Pot#00100</v>
      </c>
      <c r="U101" s="0" t="n">
        <f aca="false">IF($A101&lt;&gt;"",VLOOKUP($F101,d110cc_csv_computations!$A$2:$O$1001,2),"")</f>
        <v>57</v>
      </c>
      <c r="V101" s="0" t="n">
        <f aca="false">IF($A101&lt;&gt;"",VLOOKUP($U101,LineNames!$A$2:$B$111,2),"")</f>
        <v>139</v>
      </c>
      <c r="W101" s="11"/>
      <c r="X101" s="0" t="str">
        <f aca="false">IF($A101&lt;&gt;"",VLOOKUP($U101,LineNames!$A$2:$C$111,3),"")</f>
        <v>No</v>
      </c>
      <c r="Y101" s="0" t="n">
        <f aca="false">IF($A101&lt;&gt;"",VLOOKUP($F101,d110cc_csv_computations!$A$2:$O$1001,5),"")</f>
        <v>1</v>
      </c>
      <c r="Z101" s="0" t="n">
        <f aca="false">IF($A101&lt;&gt;"",VLOOKUP($F101,d110cc_csv_computations!$A$2:$O$1001,15),"")</f>
        <v>100</v>
      </c>
    </row>
    <row collapsed="false" customFormat="false" customHeight="true" hidden="false" ht="15" outlineLevel="0" r="102">
      <c r="A102" s="0" t="n">
        <f aca="false">IF((ROW()-1)&lt;='Project Description'!$B$14,'Project Description'!$B$1, "")</f>
        <v>2013</v>
      </c>
      <c r="B102" s="0" t="n">
        <f aca="false">IF($A102&lt;&gt;"",'Project Description'!$B$2, "")</f>
        <v>14</v>
      </c>
      <c r="C102" s="0" t="n">
        <f aca="false">IF($A102&lt;&gt;"",'Project Description'!$B$3, "")</f>
        <v>1</v>
      </c>
      <c r="D102" s="0" t="str">
        <f aca="false">IF($A102&lt;&gt;"",VLOOKUP($G102,'Tray sheet'!$E$2:$G$121,2), "")</f>
        <v>Brachypodium</v>
      </c>
      <c r="E102" s="0" t="str">
        <f aca="false">IF($A102&lt;&gt;"",VLOOKUP($G102,'Tray sheet'!$E$2:$G$121,3), "")</f>
        <v>distachyon</v>
      </c>
      <c r="F102" s="0" t="n">
        <f aca="false">IF($A102&lt;&gt;"",ROW()-1,"")</f>
        <v>101</v>
      </c>
      <c r="G102" s="0" t="n">
        <f aca="false">IF($A102&lt;&gt;"",VLOOKUP($F102,d110cc_csv_computations!$A$2:$O$1001,12),"")</f>
        <v>5</v>
      </c>
      <c r="H102" s="0" t="n">
        <f aca="false">IF($A102&lt;&gt;"",VLOOKUP($F102,d110cc_csv_computations!$A$2:$O$1001,13),"")</f>
        <v>11</v>
      </c>
      <c r="I102" s="0" t="n">
        <f aca="false">IF($A102&lt;&gt;"",VLOOKUP($F102,d110cc_csv_computations!$A$2:$O$1001,7),"")</f>
        <v>3</v>
      </c>
      <c r="J102" s="0" t="str">
        <f aca="false">IF($A102&lt;&gt;"",VLOOKUP($I102,ColumnNames!$A$2:$B$5,2),"")</f>
        <v>C</v>
      </c>
      <c r="K102" s="0" t="n">
        <f aca="false">IF($A102&lt;&gt;"",VLOOKUP($F102,d110cc_csv_computations!$A$2:$O$1001,6),"")</f>
        <v>1</v>
      </c>
      <c r="L102" s="0" t="n">
        <f aca="false">IF($A102&lt;&gt;"",VLOOKUP($F102,d110cc_csv_computations!$A$2:$O$1001,3),"")</f>
        <v>1</v>
      </c>
      <c r="M102" s="0" t="n">
        <f aca="false">IF($A102&lt;&gt;"",VLOOKUP($F102,d110cc_csv_computations!$A$2:$O$1001,8),"")</f>
        <v>11</v>
      </c>
      <c r="N102" s="0" t="n">
        <f aca="false">IF($A102&lt;&gt;"",VLOOKUP($F102,d110cc_csv_computations!$A$2:$O$1001,4),"")</f>
        <v>11</v>
      </c>
      <c r="O102" s="32" t="str">
        <f aca="false">IF($A102&lt;&gt;"",INDEX('Tray sheet'!$H$2:$H$10000, $G102),"")</f>
        <v>Project#2013-0014_Experiment#0001_Brachypodium.distachyon_Tray#00005</v>
      </c>
      <c r="P102" s="32" t="str">
        <f aca="false">IF($A102&lt;&gt;"",INDEX('Tray sheet'!$J$2:$J$10000,$G102),"")</f>
        <v>Tray note</v>
      </c>
      <c r="Q102" s="0" t="n">
        <f aca="false">IF($A102&lt;&gt;"",VLOOKUP($F102,d110cc_csv_computations!$A$2:$O$1001,9),"")</f>
        <v>1</v>
      </c>
      <c r="R102" s="32" t="str">
        <f aca="false">IF($A102&lt;&gt;"",INDEX('Tray sheet'!$I$2:$I$10000,$G102),"")</f>
        <v>standard</v>
      </c>
      <c r="S102" s="32" t="str">
        <f aca="false">$J102&amp;$K102</f>
        <v>C1</v>
      </c>
      <c r="T102" s="0" t="str">
        <f aca="false">IF($A102&lt;&gt;"","Project#"&amp;$A102&amp;"-"&amp;TEXT($B102,"0000")&amp;"_Experiment#"&amp;TEXT($C102,"0000")&amp;"_"&amp;$D102&amp;"."&amp;$E102&amp;"_Tray#"&amp;TEXT($G102,"0000")&amp;"_"&amp;"Pot#"&amp;TEXT($F102,"00000"),"")</f>
        <v>Project#2013-0014_Experiment#0001_Brachypodium.distachyon_Tray#0005_Pot#00101</v>
      </c>
      <c r="U102" s="0" t="n">
        <f aca="false">IF($A102&lt;&gt;"",VLOOKUP($F102,d110cc_csv_computations!$A$2:$O$1001,2),"")</f>
        <v>25</v>
      </c>
      <c r="V102" s="0" t="n">
        <f aca="false">IF($A102&lt;&gt;"",VLOOKUP($U102,LineNames!$A$2:$B$111,2),"")</f>
        <v>102</v>
      </c>
      <c r="W102" s="11"/>
      <c r="X102" s="0" t="str">
        <f aca="false">IF($A102&lt;&gt;"",VLOOKUP($U102,LineNames!$A$2:$C$111,3),"")</f>
        <v>No</v>
      </c>
      <c r="Y102" s="0" t="n">
        <f aca="false">IF($A102&lt;&gt;"",VLOOKUP($F102,d110cc_csv_computations!$A$2:$O$1001,5),"")</f>
        <v>1</v>
      </c>
      <c r="Z102" s="0" t="n">
        <f aca="false">IF($A102&lt;&gt;"",VLOOKUP($F102,d110cc_csv_computations!$A$2:$O$1001,15),"")</f>
        <v>101</v>
      </c>
    </row>
    <row collapsed="false" customFormat="false" customHeight="true" hidden="false" ht="15" outlineLevel="0" r="103">
      <c r="A103" s="0" t="n">
        <f aca="false">IF((ROW()-1)&lt;='Project Description'!$B$14,'Project Description'!$B$1, "")</f>
        <v>2013</v>
      </c>
      <c r="B103" s="0" t="n">
        <f aca="false">IF($A103&lt;&gt;"",'Project Description'!$B$2, "")</f>
        <v>14</v>
      </c>
      <c r="C103" s="0" t="n">
        <f aca="false">IF($A103&lt;&gt;"",'Project Description'!$B$3, "")</f>
        <v>1</v>
      </c>
      <c r="D103" s="0" t="str">
        <f aca="false">IF($A103&lt;&gt;"",VLOOKUP($G103,'Tray sheet'!$E$2:$G$121,2), "")</f>
        <v>Brachypodium</v>
      </c>
      <c r="E103" s="0" t="str">
        <f aca="false">IF($A103&lt;&gt;"",VLOOKUP($G103,'Tray sheet'!$E$2:$G$121,3), "")</f>
        <v>distachyon</v>
      </c>
      <c r="F103" s="0" t="n">
        <f aca="false">IF($A103&lt;&gt;"",ROW()-1,"")</f>
        <v>102</v>
      </c>
      <c r="G103" s="0" t="n">
        <f aca="false">IF($A103&lt;&gt;"",VLOOKUP($F103,d110cc_csv_computations!$A$2:$O$1001,12),"")</f>
        <v>5</v>
      </c>
      <c r="H103" s="0" t="n">
        <f aca="false">IF($A103&lt;&gt;"",VLOOKUP($F103,d110cc_csv_computations!$A$2:$O$1001,13),"")</f>
        <v>12</v>
      </c>
      <c r="I103" s="0" t="n">
        <f aca="false">IF($A103&lt;&gt;"",VLOOKUP($F103,d110cc_csv_computations!$A$2:$O$1001,7),"")</f>
        <v>3</v>
      </c>
      <c r="J103" s="0" t="str">
        <f aca="false">IF($A103&lt;&gt;"",VLOOKUP($I103,ColumnNames!$A$2:$B$5,2),"")</f>
        <v>C</v>
      </c>
      <c r="K103" s="0" t="n">
        <f aca="false">IF($A103&lt;&gt;"",VLOOKUP($F103,d110cc_csv_computations!$A$2:$O$1001,6),"")</f>
        <v>2</v>
      </c>
      <c r="L103" s="0" t="n">
        <f aca="false">IF($A103&lt;&gt;"",VLOOKUP($F103,d110cc_csv_computations!$A$2:$O$1001,3),"")</f>
        <v>2</v>
      </c>
      <c r="M103" s="0" t="n">
        <f aca="false">IF($A103&lt;&gt;"",VLOOKUP($F103,d110cc_csv_computations!$A$2:$O$1001,8),"")</f>
        <v>11</v>
      </c>
      <c r="N103" s="0" t="n">
        <f aca="false">IF($A103&lt;&gt;"",VLOOKUP($F103,d110cc_csv_computations!$A$2:$O$1001,4),"")</f>
        <v>11</v>
      </c>
      <c r="O103" s="32" t="str">
        <f aca="false">IF($A103&lt;&gt;"",INDEX('Tray sheet'!$H$2:$H$10000, $G103),"")</f>
        <v>Project#2013-0014_Experiment#0001_Brachypodium.distachyon_Tray#00005</v>
      </c>
      <c r="P103" s="32" t="str">
        <f aca="false">IF($A103&lt;&gt;"",INDEX('Tray sheet'!$J$2:$J$10000,$G103),"")</f>
        <v>Tray note</v>
      </c>
      <c r="Q103" s="0" t="n">
        <f aca="false">IF($A103&lt;&gt;"",VLOOKUP($F103,d110cc_csv_computations!$A$2:$O$1001,9),"")</f>
        <v>1</v>
      </c>
      <c r="R103" s="32" t="str">
        <f aca="false">IF($A103&lt;&gt;"",INDEX('Tray sheet'!$I$2:$I$10000,$G103),"")</f>
        <v>standard</v>
      </c>
      <c r="S103" s="32" t="str">
        <f aca="false">$J103&amp;$K103</f>
        <v>C2</v>
      </c>
      <c r="T103" s="0" t="str">
        <f aca="false">IF($A103&lt;&gt;"","Project#"&amp;$A103&amp;"-"&amp;TEXT($B103,"0000")&amp;"_Experiment#"&amp;TEXT($C103,"0000")&amp;"_"&amp;$D103&amp;"."&amp;$E103&amp;"_Tray#"&amp;TEXT($G103,"0000")&amp;"_"&amp;"Pot#"&amp;TEXT($F103,"00000"),"")</f>
        <v>Project#2013-0014_Experiment#0001_Brachypodium.distachyon_Tray#0005_Pot#00102</v>
      </c>
      <c r="U103" s="0" t="n">
        <f aca="false">IF($A103&lt;&gt;"",VLOOKUP($F103,d110cc_csv_computations!$A$2:$O$1001,2),"")</f>
        <v>109</v>
      </c>
      <c r="V103" s="0" t="str">
        <f aca="false">IF($A103&lt;&gt;"",VLOOKUP($U103,LineNames!$A$2:$B$111,2),"")</f>
        <v>Bd21</v>
      </c>
      <c r="W103" s="11"/>
      <c r="X103" s="0" t="str">
        <f aca="false">IF($A103&lt;&gt;"",VLOOKUP($U103,LineNames!$A$2:$C$111,3),"")</f>
        <v>Yes</v>
      </c>
      <c r="Y103" s="0" t="n">
        <f aca="false">IF($A103&lt;&gt;"",VLOOKUP($F103,d110cc_csv_computations!$A$2:$O$1001,5),"")</f>
        <v>1</v>
      </c>
      <c r="Z103" s="0" t="n">
        <f aca="false">IF($A103&lt;&gt;"",VLOOKUP($F103,d110cc_csv_computations!$A$2:$O$1001,15),"")</f>
        <v>102</v>
      </c>
    </row>
    <row collapsed="false" customFormat="false" customHeight="true" hidden="false" ht="15" outlineLevel="0" r="104">
      <c r="A104" s="0" t="n">
        <f aca="false">IF((ROW()-1)&lt;='Project Description'!$B$14,'Project Description'!$B$1, "")</f>
        <v>2013</v>
      </c>
      <c r="B104" s="0" t="n">
        <f aca="false">IF($A104&lt;&gt;"",'Project Description'!$B$2, "")</f>
        <v>14</v>
      </c>
      <c r="C104" s="0" t="n">
        <f aca="false">IF($A104&lt;&gt;"",'Project Description'!$B$3, "")</f>
        <v>1</v>
      </c>
      <c r="D104" s="0" t="str">
        <f aca="false">IF($A104&lt;&gt;"",VLOOKUP($G104,'Tray sheet'!$E$2:$G$121,2), "")</f>
        <v>Brachypodium</v>
      </c>
      <c r="E104" s="0" t="str">
        <f aca="false">IF($A104&lt;&gt;"",VLOOKUP($G104,'Tray sheet'!$E$2:$G$121,3), "")</f>
        <v>distachyon</v>
      </c>
      <c r="F104" s="0" t="n">
        <f aca="false">IF($A104&lt;&gt;"",ROW()-1,"")</f>
        <v>103</v>
      </c>
      <c r="G104" s="0" t="n">
        <f aca="false">IF($A104&lt;&gt;"",VLOOKUP($F104,d110cc_csv_computations!$A$2:$O$1001,12),"")</f>
        <v>5</v>
      </c>
      <c r="H104" s="0" t="n">
        <f aca="false">IF($A104&lt;&gt;"",VLOOKUP($F104,d110cc_csv_computations!$A$2:$O$1001,13),"")</f>
        <v>13</v>
      </c>
      <c r="I104" s="0" t="n">
        <f aca="false">IF($A104&lt;&gt;"",VLOOKUP($F104,d110cc_csv_computations!$A$2:$O$1001,7),"")</f>
        <v>3</v>
      </c>
      <c r="J104" s="0" t="str">
        <f aca="false">IF($A104&lt;&gt;"",VLOOKUP($I104,ColumnNames!$A$2:$B$5,2),"")</f>
        <v>C</v>
      </c>
      <c r="K104" s="0" t="n">
        <f aca="false">IF($A104&lt;&gt;"",VLOOKUP($F104,d110cc_csv_computations!$A$2:$O$1001,6),"")</f>
        <v>3</v>
      </c>
      <c r="L104" s="0" t="n">
        <f aca="false">IF($A104&lt;&gt;"",VLOOKUP($F104,d110cc_csv_computations!$A$2:$O$1001,3),"")</f>
        <v>3</v>
      </c>
      <c r="M104" s="0" t="n">
        <f aca="false">IF($A104&lt;&gt;"",VLOOKUP($F104,d110cc_csv_computations!$A$2:$O$1001,8),"")</f>
        <v>11</v>
      </c>
      <c r="N104" s="0" t="n">
        <f aca="false">IF($A104&lt;&gt;"",VLOOKUP($F104,d110cc_csv_computations!$A$2:$O$1001,4),"")</f>
        <v>11</v>
      </c>
      <c r="O104" s="32" t="str">
        <f aca="false">IF($A104&lt;&gt;"",INDEX('Tray sheet'!$H$2:$H$10000, $G104),"")</f>
        <v>Project#2013-0014_Experiment#0001_Brachypodium.distachyon_Tray#00005</v>
      </c>
      <c r="P104" s="32" t="str">
        <f aca="false">IF($A104&lt;&gt;"",INDEX('Tray sheet'!$J$2:$J$10000,$G104),"")</f>
        <v>Tray note</v>
      </c>
      <c r="Q104" s="0" t="n">
        <f aca="false">IF($A104&lt;&gt;"",VLOOKUP($F104,d110cc_csv_computations!$A$2:$O$1001,9),"")</f>
        <v>1</v>
      </c>
      <c r="R104" s="32" t="str">
        <f aca="false">IF($A104&lt;&gt;"",INDEX('Tray sheet'!$I$2:$I$10000,$G104),"")</f>
        <v>standard</v>
      </c>
      <c r="S104" s="32" t="str">
        <f aca="false">$J104&amp;$K104</f>
        <v>C3</v>
      </c>
      <c r="T104" s="0" t="str">
        <f aca="false">IF($A104&lt;&gt;"","Project#"&amp;$A104&amp;"-"&amp;TEXT($B104,"0000")&amp;"_Experiment#"&amp;TEXT($C104,"0000")&amp;"_"&amp;$D104&amp;"."&amp;$E104&amp;"_Tray#"&amp;TEXT($G104,"0000")&amp;"_"&amp;"Pot#"&amp;TEXT($F104,"00000"),"")</f>
        <v>Project#2013-0014_Experiment#0001_Brachypodium.distachyon_Tray#0005_Pot#00103</v>
      </c>
      <c r="U104" s="0" t="n">
        <f aca="false">IF($A104&lt;&gt;"",VLOOKUP($F104,d110cc_csv_computations!$A$2:$O$1001,2),"")</f>
        <v>59</v>
      </c>
      <c r="V104" s="0" t="n">
        <f aca="false">IF($A104&lt;&gt;"",VLOOKUP($U104,LineNames!$A$2:$B$111,2),"")</f>
        <v>141</v>
      </c>
      <c r="W104" s="11"/>
      <c r="X104" s="0" t="str">
        <f aca="false">IF($A104&lt;&gt;"",VLOOKUP($U104,LineNames!$A$2:$C$111,3),"")</f>
        <v>No</v>
      </c>
      <c r="Y104" s="0" t="n">
        <f aca="false">IF($A104&lt;&gt;"",VLOOKUP($F104,d110cc_csv_computations!$A$2:$O$1001,5),"")</f>
        <v>1</v>
      </c>
      <c r="Z104" s="0" t="n">
        <f aca="false">IF($A104&lt;&gt;"",VLOOKUP($F104,d110cc_csv_computations!$A$2:$O$1001,15),"")</f>
        <v>103</v>
      </c>
    </row>
    <row collapsed="false" customFormat="false" customHeight="true" hidden="false" ht="15" outlineLevel="0" r="105">
      <c r="A105" s="0" t="n">
        <f aca="false">IF((ROW()-1)&lt;='Project Description'!$B$14,'Project Description'!$B$1, "")</f>
        <v>2013</v>
      </c>
      <c r="B105" s="0" t="n">
        <f aca="false">IF($A105&lt;&gt;"",'Project Description'!$B$2, "")</f>
        <v>14</v>
      </c>
      <c r="C105" s="0" t="n">
        <f aca="false">IF($A105&lt;&gt;"",'Project Description'!$B$3, "")</f>
        <v>1</v>
      </c>
      <c r="D105" s="0" t="str">
        <f aca="false">IF($A105&lt;&gt;"",VLOOKUP($G105,'Tray sheet'!$E$2:$G$121,2), "")</f>
        <v>Brachypodium</v>
      </c>
      <c r="E105" s="0" t="str">
        <f aca="false">IF($A105&lt;&gt;"",VLOOKUP($G105,'Tray sheet'!$E$2:$G$121,3), "")</f>
        <v>distachyon</v>
      </c>
      <c r="F105" s="0" t="n">
        <f aca="false">IF($A105&lt;&gt;"",ROW()-1,"")</f>
        <v>104</v>
      </c>
      <c r="G105" s="0" t="n">
        <f aca="false">IF($A105&lt;&gt;"",VLOOKUP($F105,d110cc_csv_computations!$A$2:$O$1001,12),"")</f>
        <v>5</v>
      </c>
      <c r="H105" s="0" t="n">
        <f aca="false">IF($A105&lt;&gt;"",VLOOKUP($F105,d110cc_csv_computations!$A$2:$O$1001,13),"")</f>
        <v>14</v>
      </c>
      <c r="I105" s="0" t="n">
        <f aca="false">IF($A105&lt;&gt;"",VLOOKUP($F105,d110cc_csv_computations!$A$2:$O$1001,7),"")</f>
        <v>3</v>
      </c>
      <c r="J105" s="0" t="str">
        <f aca="false">IF($A105&lt;&gt;"",VLOOKUP($I105,ColumnNames!$A$2:$B$5,2),"")</f>
        <v>C</v>
      </c>
      <c r="K105" s="0" t="n">
        <f aca="false">IF($A105&lt;&gt;"",VLOOKUP($F105,d110cc_csv_computations!$A$2:$O$1001,6),"")</f>
        <v>4</v>
      </c>
      <c r="L105" s="0" t="n">
        <f aca="false">IF($A105&lt;&gt;"",VLOOKUP($F105,d110cc_csv_computations!$A$2:$O$1001,3),"")</f>
        <v>4</v>
      </c>
      <c r="M105" s="0" t="n">
        <f aca="false">IF($A105&lt;&gt;"",VLOOKUP($F105,d110cc_csv_computations!$A$2:$O$1001,8),"")</f>
        <v>11</v>
      </c>
      <c r="N105" s="0" t="n">
        <f aca="false">IF($A105&lt;&gt;"",VLOOKUP($F105,d110cc_csv_computations!$A$2:$O$1001,4),"")</f>
        <v>11</v>
      </c>
      <c r="O105" s="32" t="str">
        <f aca="false">IF($A105&lt;&gt;"",INDEX('Tray sheet'!$H$2:$H$10000, $G105),"")</f>
        <v>Project#2013-0014_Experiment#0001_Brachypodium.distachyon_Tray#00005</v>
      </c>
      <c r="P105" s="32" t="str">
        <f aca="false">IF($A105&lt;&gt;"",INDEX('Tray sheet'!$J$2:$J$10000,$G105),"")</f>
        <v>Tray note</v>
      </c>
      <c r="Q105" s="0" t="n">
        <f aca="false">IF($A105&lt;&gt;"",VLOOKUP($F105,d110cc_csv_computations!$A$2:$O$1001,9),"")</f>
        <v>1</v>
      </c>
      <c r="R105" s="32" t="str">
        <f aca="false">IF($A105&lt;&gt;"",INDEX('Tray sheet'!$I$2:$I$10000,$G105),"")</f>
        <v>standard</v>
      </c>
      <c r="S105" s="32" t="str">
        <f aca="false">$J105&amp;$K105</f>
        <v>C4</v>
      </c>
      <c r="T105" s="0" t="str">
        <f aca="false">IF($A105&lt;&gt;"","Project#"&amp;$A105&amp;"-"&amp;TEXT($B105,"0000")&amp;"_Experiment#"&amp;TEXT($C105,"0000")&amp;"_"&amp;$D105&amp;"."&amp;$E105&amp;"_Tray#"&amp;TEXT($G105,"0000")&amp;"_"&amp;"Pot#"&amp;TEXT($F105,"00000"),"")</f>
        <v>Project#2013-0014_Experiment#0001_Brachypodium.distachyon_Tray#0005_Pot#00104</v>
      </c>
      <c r="U105" s="0" t="n">
        <f aca="false">IF($A105&lt;&gt;"",VLOOKUP($F105,d110cc_csv_computations!$A$2:$O$1001,2),"")</f>
        <v>48</v>
      </c>
      <c r="V105" s="0" t="n">
        <f aca="false">IF($A105&lt;&gt;"",VLOOKUP($U105,LineNames!$A$2:$B$111,2),"")</f>
        <v>127</v>
      </c>
      <c r="W105" s="11"/>
      <c r="X105" s="0" t="str">
        <f aca="false">IF($A105&lt;&gt;"",VLOOKUP($U105,LineNames!$A$2:$C$111,3),"")</f>
        <v>No</v>
      </c>
      <c r="Y105" s="0" t="n">
        <f aca="false">IF($A105&lt;&gt;"",VLOOKUP($F105,d110cc_csv_computations!$A$2:$O$1001,5),"")</f>
        <v>1</v>
      </c>
      <c r="Z105" s="0" t="n">
        <f aca="false">IF($A105&lt;&gt;"",VLOOKUP($F105,d110cc_csv_computations!$A$2:$O$1001,15),"")</f>
        <v>104</v>
      </c>
    </row>
    <row collapsed="false" customFormat="false" customHeight="true" hidden="false" ht="15" outlineLevel="0" r="106">
      <c r="A106" s="0" t="n">
        <f aca="false">IF((ROW()-1)&lt;='Project Description'!$B$14,'Project Description'!$B$1, "")</f>
        <v>2013</v>
      </c>
      <c r="B106" s="0" t="n">
        <f aca="false">IF($A106&lt;&gt;"",'Project Description'!$B$2, "")</f>
        <v>14</v>
      </c>
      <c r="C106" s="0" t="n">
        <f aca="false">IF($A106&lt;&gt;"",'Project Description'!$B$3, "")</f>
        <v>1</v>
      </c>
      <c r="D106" s="0" t="str">
        <f aca="false">IF($A106&lt;&gt;"",VLOOKUP($G106,'Tray sheet'!$E$2:$G$121,2), "")</f>
        <v>Brachypodium</v>
      </c>
      <c r="E106" s="0" t="str">
        <f aca="false">IF($A106&lt;&gt;"",VLOOKUP($G106,'Tray sheet'!$E$2:$G$121,3), "")</f>
        <v>distachyon</v>
      </c>
      <c r="F106" s="0" t="n">
        <f aca="false">IF($A106&lt;&gt;"",ROW()-1,"")</f>
        <v>105</v>
      </c>
      <c r="G106" s="0" t="n">
        <f aca="false">IF($A106&lt;&gt;"",VLOOKUP($F106,d110cc_csv_computations!$A$2:$O$1001,12),"")</f>
        <v>5</v>
      </c>
      <c r="H106" s="0" t="n">
        <f aca="false">IF($A106&lt;&gt;"",VLOOKUP($F106,d110cc_csv_computations!$A$2:$O$1001,13),"")</f>
        <v>15</v>
      </c>
      <c r="I106" s="0" t="n">
        <f aca="false">IF($A106&lt;&gt;"",VLOOKUP($F106,d110cc_csv_computations!$A$2:$O$1001,7),"")</f>
        <v>3</v>
      </c>
      <c r="J106" s="0" t="str">
        <f aca="false">IF($A106&lt;&gt;"",VLOOKUP($I106,ColumnNames!$A$2:$B$5,2),"")</f>
        <v>C</v>
      </c>
      <c r="K106" s="0" t="n">
        <f aca="false">IF($A106&lt;&gt;"",VLOOKUP($F106,d110cc_csv_computations!$A$2:$O$1001,6),"")</f>
        <v>5</v>
      </c>
      <c r="L106" s="0" t="n">
        <f aca="false">IF($A106&lt;&gt;"",VLOOKUP($F106,d110cc_csv_computations!$A$2:$O$1001,3),"")</f>
        <v>5</v>
      </c>
      <c r="M106" s="0" t="n">
        <f aca="false">IF($A106&lt;&gt;"",VLOOKUP($F106,d110cc_csv_computations!$A$2:$O$1001,8),"")</f>
        <v>11</v>
      </c>
      <c r="N106" s="0" t="n">
        <f aca="false">IF($A106&lt;&gt;"",VLOOKUP($F106,d110cc_csv_computations!$A$2:$O$1001,4),"")</f>
        <v>11</v>
      </c>
      <c r="O106" s="32" t="str">
        <f aca="false">IF($A106&lt;&gt;"",INDEX('Tray sheet'!$H$2:$H$10000, $G106),"")</f>
        <v>Project#2013-0014_Experiment#0001_Brachypodium.distachyon_Tray#00005</v>
      </c>
      <c r="P106" s="32" t="str">
        <f aca="false">IF($A106&lt;&gt;"",INDEX('Tray sheet'!$J$2:$J$10000,$G106),"")</f>
        <v>Tray note</v>
      </c>
      <c r="Q106" s="0" t="n">
        <f aca="false">IF($A106&lt;&gt;"",VLOOKUP($F106,d110cc_csv_computations!$A$2:$O$1001,9),"")</f>
        <v>1</v>
      </c>
      <c r="R106" s="32" t="str">
        <f aca="false">IF($A106&lt;&gt;"",INDEX('Tray sheet'!$I$2:$I$10000,$G106),"")</f>
        <v>standard</v>
      </c>
      <c r="S106" s="32" t="str">
        <f aca="false">$J106&amp;$K106</f>
        <v>C5</v>
      </c>
      <c r="T106" s="0" t="str">
        <f aca="false">IF($A106&lt;&gt;"","Project#"&amp;$A106&amp;"-"&amp;TEXT($B106,"0000")&amp;"_Experiment#"&amp;TEXT($C106,"0000")&amp;"_"&amp;$D106&amp;"."&amp;$E106&amp;"_Tray#"&amp;TEXT($G106,"0000")&amp;"_"&amp;"Pot#"&amp;TEXT($F106,"00000"),"")</f>
        <v>Project#2013-0014_Experiment#0001_Brachypodium.distachyon_Tray#0005_Pot#00105</v>
      </c>
      <c r="U106" s="0" t="n">
        <f aca="false">IF($A106&lt;&gt;"",VLOOKUP($F106,d110cc_csv_computations!$A$2:$O$1001,2),"")</f>
        <v>102</v>
      </c>
      <c r="V106" s="0" t="n">
        <f aca="false">IF($A106&lt;&gt;"",VLOOKUP($U106,LineNames!$A$2:$B$111,2),"")</f>
        <v>45</v>
      </c>
      <c r="W106" s="11"/>
      <c r="X106" s="0" t="str">
        <f aca="false">IF($A106&lt;&gt;"",VLOOKUP($U106,LineNames!$A$2:$C$111,3),"")</f>
        <v>No</v>
      </c>
      <c r="Y106" s="0" t="n">
        <f aca="false">IF($A106&lt;&gt;"",VLOOKUP($F106,d110cc_csv_computations!$A$2:$O$1001,5),"")</f>
        <v>1</v>
      </c>
      <c r="Z106" s="0" t="n">
        <f aca="false">IF($A106&lt;&gt;"",VLOOKUP($F106,d110cc_csv_computations!$A$2:$O$1001,15),"")</f>
        <v>105</v>
      </c>
    </row>
    <row collapsed="false" customFormat="false" customHeight="true" hidden="false" ht="15" outlineLevel="0" r="107">
      <c r="A107" s="0" t="n">
        <f aca="false">IF((ROW()-1)&lt;='Project Description'!$B$14,'Project Description'!$B$1, "")</f>
        <v>2013</v>
      </c>
      <c r="B107" s="0" t="n">
        <f aca="false">IF($A107&lt;&gt;"",'Project Description'!$B$2, "")</f>
        <v>14</v>
      </c>
      <c r="C107" s="0" t="n">
        <f aca="false">IF($A107&lt;&gt;"",'Project Description'!$B$3, "")</f>
        <v>1</v>
      </c>
      <c r="D107" s="0" t="str">
        <f aca="false">IF($A107&lt;&gt;"",VLOOKUP($G107,'Tray sheet'!$E$2:$G$121,2), "")</f>
        <v>Brachypodium</v>
      </c>
      <c r="E107" s="0" t="str">
        <f aca="false">IF($A107&lt;&gt;"",VLOOKUP($G107,'Tray sheet'!$E$2:$G$121,3), "")</f>
        <v>distachyon</v>
      </c>
      <c r="F107" s="0" t="n">
        <f aca="false">IF($A107&lt;&gt;"",ROW()-1,"")</f>
        <v>106</v>
      </c>
      <c r="G107" s="0" t="n">
        <f aca="false">IF($A107&lt;&gt;"",VLOOKUP($F107,d110cc_csv_computations!$A$2:$O$1001,12),"")</f>
        <v>6</v>
      </c>
      <c r="H107" s="0" t="n">
        <f aca="false">IF($A107&lt;&gt;"",VLOOKUP($F107,d110cc_csv_computations!$A$2:$O$1001,13),"")</f>
        <v>11</v>
      </c>
      <c r="I107" s="0" t="n">
        <f aca="false">IF($A107&lt;&gt;"",VLOOKUP($F107,d110cc_csv_computations!$A$2:$O$1001,7),"")</f>
        <v>3</v>
      </c>
      <c r="J107" s="0" t="str">
        <f aca="false">IF($A107&lt;&gt;"",VLOOKUP($I107,ColumnNames!$A$2:$B$5,2),"")</f>
        <v>C</v>
      </c>
      <c r="K107" s="0" t="n">
        <f aca="false">IF($A107&lt;&gt;"",VLOOKUP($F107,d110cc_csv_computations!$A$2:$O$1001,6),"")</f>
        <v>1</v>
      </c>
      <c r="L107" s="0" t="n">
        <f aca="false">IF($A107&lt;&gt;"",VLOOKUP($F107,d110cc_csv_computations!$A$2:$O$1001,3),"")</f>
        <v>6</v>
      </c>
      <c r="M107" s="0" t="n">
        <f aca="false">IF($A107&lt;&gt;"",VLOOKUP($F107,d110cc_csv_computations!$A$2:$O$1001,8),"")</f>
        <v>11</v>
      </c>
      <c r="N107" s="0" t="n">
        <f aca="false">IF($A107&lt;&gt;"",VLOOKUP($F107,d110cc_csv_computations!$A$2:$O$1001,4),"")</f>
        <v>11</v>
      </c>
      <c r="O107" s="32" t="str">
        <f aca="false">IF($A107&lt;&gt;"",INDEX('Tray sheet'!$H$2:$H$10000, $G107),"")</f>
        <v>Project#2013-0014_Experiment#0001_Brachypodium.distachyon_Tray#00006</v>
      </c>
      <c r="P107" s="32" t="str">
        <f aca="false">IF($A107&lt;&gt;"",INDEX('Tray sheet'!$J$2:$J$10000,$G107),"")</f>
        <v>Tray note</v>
      </c>
      <c r="Q107" s="0" t="n">
        <f aca="false">IF($A107&lt;&gt;"",VLOOKUP($F107,d110cc_csv_computations!$A$2:$O$1001,9),"")</f>
        <v>2</v>
      </c>
      <c r="R107" s="32" t="str">
        <f aca="false">IF($A107&lt;&gt;"",INDEX('Tray sheet'!$I$2:$I$10000,$G107),"")</f>
        <v>standard</v>
      </c>
      <c r="S107" s="32" t="str">
        <f aca="false">$J107&amp;$K107</f>
        <v>C1</v>
      </c>
      <c r="T107" s="0" t="str">
        <f aca="false">IF($A107&lt;&gt;"","Project#"&amp;$A107&amp;"-"&amp;TEXT($B107,"0000")&amp;"_Experiment#"&amp;TEXT($C107,"0000")&amp;"_"&amp;$D107&amp;"."&amp;$E107&amp;"_Tray#"&amp;TEXT($G107,"0000")&amp;"_"&amp;"Pot#"&amp;TEXT($F107,"00000"),"")</f>
        <v>Project#2013-0014_Experiment#0001_Brachypodium.distachyon_Tray#0006_Pot#00106</v>
      </c>
      <c r="U107" s="0" t="n">
        <f aca="false">IF($A107&lt;&gt;"",VLOOKUP($F107,d110cc_csv_computations!$A$2:$O$1001,2),"")</f>
        <v>10</v>
      </c>
      <c r="V107" s="0" t="n">
        <f aca="false">IF($A107&lt;&gt;"",VLOOKUP($U107,LineNames!$A$2:$B$111,2),"")</f>
        <v>86</v>
      </c>
      <c r="W107" s="11"/>
      <c r="X107" s="0" t="str">
        <f aca="false">IF($A107&lt;&gt;"",VLOOKUP($U107,LineNames!$A$2:$C$111,3),"")</f>
        <v>No</v>
      </c>
      <c r="Y107" s="0" t="n">
        <f aca="false">IF($A107&lt;&gt;"",VLOOKUP($F107,d110cc_csv_computations!$A$2:$O$1001,5),"")</f>
        <v>1</v>
      </c>
      <c r="Z107" s="0" t="n">
        <f aca="false">IF($A107&lt;&gt;"",VLOOKUP($F107,d110cc_csv_computations!$A$2:$O$1001,15),"")</f>
        <v>106</v>
      </c>
    </row>
    <row collapsed="false" customFormat="false" customHeight="true" hidden="false" ht="15" outlineLevel="0" r="108">
      <c r="A108" s="0" t="n">
        <f aca="false">IF((ROW()-1)&lt;='Project Description'!$B$14,'Project Description'!$B$1, "")</f>
        <v>2013</v>
      </c>
      <c r="B108" s="0" t="n">
        <f aca="false">IF($A108&lt;&gt;"",'Project Description'!$B$2, "")</f>
        <v>14</v>
      </c>
      <c r="C108" s="0" t="n">
        <f aca="false">IF($A108&lt;&gt;"",'Project Description'!$B$3, "")</f>
        <v>1</v>
      </c>
      <c r="D108" s="0" t="str">
        <f aca="false">IF($A108&lt;&gt;"",VLOOKUP($G108,'Tray sheet'!$E$2:$G$121,2), "")</f>
        <v>Brachypodium</v>
      </c>
      <c r="E108" s="0" t="str">
        <f aca="false">IF($A108&lt;&gt;"",VLOOKUP($G108,'Tray sheet'!$E$2:$G$121,3), "")</f>
        <v>distachyon</v>
      </c>
      <c r="F108" s="0" t="n">
        <f aca="false">IF($A108&lt;&gt;"",ROW()-1,"")</f>
        <v>107</v>
      </c>
      <c r="G108" s="0" t="n">
        <f aca="false">IF($A108&lt;&gt;"",VLOOKUP($F108,d110cc_csv_computations!$A$2:$O$1001,12),"")</f>
        <v>6</v>
      </c>
      <c r="H108" s="0" t="n">
        <f aca="false">IF($A108&lt;&gt;"",VLOOKUP($F108,d110cc_csv_computations!$A$2:$O$1001,13),"")</f>
        <v>12</v>
      </c>
      <c r="I108" s="0" t="n">
        <f aca="false">IF($A108&lt;&gt;"",VLOOKUP($F108,d110cc_csv_computations!$A$2:$O$1001,7),"")</f>
        <v>3</v>
      </c>
      <c r="J108" s="0" t="str">
        <f aca="false">IF($A108&lt;&gt;"",VLOOKUP($I108,ColumnNames!$A$2:$B$5,2),"")</f>
        <v>C</v>
      </c>
      <c r="K108" s="0" t="n">
        <f aca="false">IF($A108&lt;&gt;"",VLOOKUP($F108,d110cc_csv_computations!$A$2:$O$1001,6),"")</f>
        <v>2</v>
      </c>
      <c r="L108" s="0" t="n">
        <f aca="false">IF($A108&lt;&gt;"",VLOOKUP($F108,d110cc_csv_computations!$A$2:$O$1001,3),"")</f>
        <v>7</v>
      </c>
      <c r="M108" s="0" t="n">
        <f aca="false">IF($A108&lt;&gt;"",VLOOKUP($F108,d110cc_csv_computations!$A$2:$O$1001,8),"")</f>
        <v>11</v>
      </c>
      <c r="N108" s="0" t="n">
        <f aca="false">IF($A108&lt;&gt;"",VLOOKUP($F108,d110cc_csv_computations!$A$2:$O$1001,4),"")</f>
        <v>11</v>
      </c>
      <c r="O108" s="32" t="str">
        <f aca="false">IF($A108&lt;&gt;"",INDEX('Tray sheet'!$H$2:$H$10000, $G108),"")</f>
        <v>Project#2013-0014_Experiment#0001_Brachypodium.distachyon_Tray#00006</v>
      </c>
      <c r="P108" s="32" t="str">
        <f aca="false">IF($A108&lt;&gt;"",INDEX('Tray sheet'!$J$2:$J$10000,$G108),"")</f>
        <v>Tray note</v>
      </c>
      <c r="Q108" s="0" t="n">
        <f aca="false">IF($A108&lt;&gt;"",VLOOKUP($F108,d110cc_csv_computations!$A$2:$O$1001,9),"")</f>
        <v>2</v>
      </c>
      <c r="R108" s="32" t="str">
        <f aca="false">IF($A108&lt;&gt;"",INDEX('Tray sheet'!$I$2:$I$10000,$G108),"")</f>
        <v>standard</v>
      </c>
      <c r="S108" s="32" t="str">
        <f aca="false">$J108&amp;$K108</f>
        <v>C2</v>
      </c>
      <c r="T108" s="0" t="str">
        <f aca="false">IF($A108&lt;&gt;"","Project#"&amp;$A108&amp;"-"&amp;TEXT($B108,"0000")&amp;"_Experiment#"&amp;TEXT($C108,"0000")&amp;"_"&amp;$D108&amp;"."&amp;$E108&amp;"_Tray#"&amp;TEXT($G108,"0000")&amp;"_"&amp;"Pot#"&amp;TEXT($F108,"00000"),"")</f>
        <v>Project#2013-0014_Experiment#0001_Brachypodium.distachyon_Tray#0006_Pot#00107</v>
      </c>
      <c r="U108" s="0" t="n">
        <f aca="false">IF($A108&lt;&gt;"",VLOOKUP($F108,d110cc_csv_computations!$A$2:$O$1001,2),"")</f>
        <v>28</v>
      </c>
      <c r="V108" s="0" t="n">
        <f aca="false">IF($A108&lt;&gt;"",VLOOKUP($U108,LineNames!$A$2:$B$111,2),"")</f>
        <v>106</v>
      </c>
      <c r="W108" s="11"/>
      <c r="X108" s="0" t="str">
        <f aca="false">IF($A108&lt;&gt;"",VLOOKUP($U108,LineNames!$A$2:$C$111,3),"")</f>
        <v>No</v>
      </c>
      <c r="Y108" s="0" t="n">
        <f aca="false">IF($A108&lt;&gt;"",VLOOKUP($F108,d110cc_csv_computations!$A$2:$O$1001,5),"")</f>
        <v>1</v>
      </c>
      <c r="Z108" s="0" t="n">
        <f aca="false">IF($A108&lt;&gt;"",VLOOKUP($F108,d110cc_csv_computations!$A$2:$O$1001,15),"")</f>
        <v>107</v>
      </c>
    </row>
    <row collapsed="false" customFormat="false" customHeight="true" hidden="false" ht="15" outlineLevel="0" r="109">
      <c r="A109" s="0" t="n">
        <f aca="false">IF((ROW()-1)&lt;='Project Description'!$B$14,'Project Description'!$B$1, "")</f>
        <v>2013</v>
      </c>
      <c r="B109" s="0" t="n">
        <f aca="false">IF($A109&lt;&gt;"",'Project Description'!$B$2, "")</f>
        <v>14</v>
      </c>
      <c r="C109" s="0" t="n">
        <f aca="false">IF($A109&lt;&gt;"",'Project Description'!$B$3, "")</f>
        <v>1</v>
      </c>
      <c r="D109" s="0" t="str">
        <f aca="false">IF($A109&lt;&gt;"",VLOOKUP($G109,'Tray sheet'!$E$2:$G$121,2), "")</f>
        <v>Brachypodium</v>
      </c>
      <c r="E109" s="0" t="str">
        <f aca="false">IF($A109&lt;&gt;"",VLOOKUP($G109,'Tray sheet'!$E$2:$G$121,3), "")</f>
        <v>distachyon</v>
      </c>
      <c r="F109" s="0" t="n">
        <f aca="false">IF($A109&lt;&gt;"",ROW()-1,"")</f>
        <v>108</v>
      </c>
      <c r="G109" s="0" t="n">
        <f aca="false">IF($A109&lt;&gt;"",VLOOKUP($F109,d110cc_csv_computations!$A$2:$O$1001,12),"")</f>
        <v>6</v>
      </c>
      <c r="H109" s="0" t="n">
        <f aca="false">IF($A109&lt;&gt;"",VLOOKUP($F109,d110cc_csv_computations!$A$2:$O$1001,13),"")</f>
        <v>13</v>
      </c>
      <c r="I109" s="0" t="n">
        <f aca="false">IF($A109&lt;&gt;"",VLOOKUP($F109,d110cc_csv_computations!$A$2:$O$1001,7),"")</f>
        <v>3</v>
      </c>
      <c r="J109" s="0" t="str">
        <f aca="false">IF($A109&lt;&gt;"",VLOOKUP($I109,ColumnNames!$A$2:$B$5,2),"")</f>
        <v>C</v>
      </c>
      <c r="K109" s="0" t="n">
        <f aca="false">IF($A109&lt;&gt;"",VLOOKUP($F109,d110cc_csv_computations!$A$2:$O$1001,6),"")</f>
        <v>3</v>
      </c>
      <c r="L109" s="0" t="n">
        <f aca="false">IF($A109&lt;&gt;"",VLOOKUP($F109,d110cc_csv_computations!$A$2:$O$1001,3),"")</f>
        <v>8</v>
      </c>
      <c r="M109" s="0" t="n">
        <f aca="false">IF($A109&lt;&gt;"",VLOOKUP($F109,d110cc_csv_computations!$A$2:$O$1001,8),"")</f>
        <v>11</v>
      </c>
      <c r="N109" s="0" t="n">
        <f aca="false">IF($A109&lt;&gt;"",VLOOKUP($F109,d110cc_csv_computations!$A$2:$O$1001,4),"")</f>
        <v>11</v>
      </c>
      <c r="O109" s="32" t="str">
        <f aca="false">IF($A109&lt;&gt;"",INDEX('Tray sheet'!$H$2:$H$10000, $G109),"")</f>
        <v>Project#2013-0014_Experiment#0001_Brachypodium.distachyon_Tray#00006</v>
      </c>
      <c r="P109" s="32" t="str">
        <f aca="false">IF($A109&lt;&gt;"",INDEX('Tray sheet'!$J$2:$J$10000,$G109),"")</f>
        <v>Tray note</v>
      </c>
      <c r="Q109" s="0" t="n">
        <f aca="false">IF($A109&lt;&gt;"",VLOOKUP($F109,d110cc_csv_computations!$A$2:$O$1001,9),"")</f>
        <v>2</v>
      </c>
      <c r="R109" s="32" t="str">
        <f aca="false">IF($A109&lt;&gt;"",INDEX('Tray sheet'!$I$2:$I$10000,$G109),"")</f>
        <v>standard</v>
      </c>
      <c r="S109" s="32" t="str">
        <f aca="false">$J109&amp;$K109</f>
        <v>C3</v>
      </c>
      <c r="T109" s="0" t="str">
        <f aca="false">IF($A109&lt;&gt;"","Project#"&amp;$A109&amp;"-"&amp;TEXT($B109,"0000")&amp;"_Experiment#"&amp;TEXT($C109,"0000")&amp;"_"&amp;$D109&amp;"."&amp;$E109&amp;"_Tray#"&amp;TEXT($G109,"0000")&amp;"_"&amp;"Pot#"&amp;TEXT($F109,"00000"),"")</f>
        <v>Project#2013-0014_Experiment#0001_Brachypodium.distachyon_Tray#0006_Pot#00108</v>
      </c>
      <c r="U109" s="0" t="n">
        <f aca="false">IF($A109&lt;&gt;"",VLOOKUP($F109,d110cc_csv_computations!$A$2:$O$1001,2),"")</f>
        <v>12</v>
      </c>
      <c r="V109" s="0" t="n">
        <f aca="false">IF($A109&lt;&gt;"",VLOOKUP($U109,LineNames!$A$2:$B$111,2),"")</f>
        <v>88</v>
      </c>
      <c r="W109" s="11"/>
      <c r="X109" s="0" t="str">
        <f aca="false">IF($A109&lt;&gt;"",VLOOKUP($U109,LineNames!$A$2:$C$111,3),"")</f>
        <v>No</v>
      </c>
      <c r="Y109" s="0" t="n">
        <f aca="false">IF($A109&lt;&gt;"",VLOOKUP($F109,d110cc_csv_computations!$A$2:$O$1001,5),"")</f>
        <v>1</v>
      </c>
      <c r="Z109" s="0" t="n">
        <f aca="false">IF($A109&lt;&gt;"",VLOOKUP($F109,d110cc_csv_computations!$A$2:$O$1001,15),"")</f>
        <v>108</v>
      </c>
    </row>
    <row collapsed="false" customFormat="false" customHeight="true" hidden="false" ht="15" outlineLevel="0" r="110">
      <c r="A110" s="0" t="n">
        <f aca="false">IF((ROW()-1)&lt;='Project Description'!$B$14,'Project Description'!$B$1, "")</f>
        <v>2013</v>
      </c>
      <c r="B110" s="0" t="n">
        <f aca="false">IF($A110&lt;&gt;"",'Project Description'!$B$2, "")</f>
        <v>14</v>
      </c>
      <c r="C110" s="0" t="n">
        <f aca="false">IF($A110&lt;&gt;"",'Project Description'!$B$3, "")</f>
        <v>1</v>
      </c>
      <c r="D110" s="0" t="str">
        <f aca="false">IF($A110&lt;&gt;"",VLOOKUP($G110,'Tray sheet'!$E$2:$G$121,2), "")</f>
        <v>Brachypodium</v>
      </c>
      <c r="E110" s="0" t="str">
        <f aca="false">IF($A110&lt;&gt;"",VLOOKUP($G110,'Tray sheet'!$E$2:$G$121,3), "")</f>
        <v>distachyon</v>
      </c>
      <c r="F110" s="0" t="n">
        <f aca="false">IF($A110&lt;&gt;"",ROW()-1,"")</f>
        <v>109</v>
      </c>
      <c r="G110" s="0" t="n">
        <f aca="false">IF($A110&lt;&gt;"",VLOOKUP($F110,d110cc_csv_computations!$A$2:$O$1001,12),"")</f>
        <v>6</v>
      </c>
      <c r="H110" s="0" t="n">
        <f aca="false">IF($A110&lt;&gt;"",VLOOKUP($F110,d110cc_csv_computations!$A$2:$O$1001,13),"")</f>
        <v>14</v>
      </c>
      <c r="I110" s="0" t="n">
        <f aca="false">IF($A110&lt;&gt;"",VLOOKUP($F110,d110cc_csv_computations!$A$2:$O$1001,7),"")</f>
        <v>3</v>
      </c>
      <c r="J110" s="0" t="str">
        <f aca="false">IF($A110&lt;&gt;"",VLOOKUP($I110,ColumnNames!$A$2:$B$5,2),"")</f>
        <v>C</v>
      </c>
      <c r="K110" s="0" t="n">
        <f aca="false">IF($A110&lt;&gt;"",VLOOKUP($F110,d110cc_csv_computations!$A$2:$O$1001,6),"")</f>
        <v>4</v>
      </c>
      <c r="L110" s="0" t="n">
        <f aca="false">IF($A110&lt;&gt;"",VLOOKUP($F110,d110cc_csv_computations!$A$2:$O$1001,3),"")</f>
        <v>9</v>
      </c>
      <c r="M110" s="0" t="n">
        <f aca="false">IF($A110&lt;&gt;"",VLOOKUP($F110,d110cc_csv_computations!$A$2:$O$1001,8),"")</f>
        <v>11</v>
      </c>
      <c r="N110" s="0" t="n">
        <f aca="false">IF($A110&lt;&gt;"",VLOOKUP($F110,d110cc_csv_computations!$A$2:$O$1001,4),"")</f>
        <v>11</v>
      </c>
      <c r="O110" s="32" t="str">
        <f aca="false">IF($A110&lt;&gt;"",INDEX('Tray sheet'!$H$2:$H$10000, $G110),"")</f>
        <v>Project#2013-0014_Experiment#0001_Brachypodium.distachyon_Tray#00006</v>
      </c>
      <c r="P110" s="32" t="str">
        <f aca="false">IF($A110&lt;&gt;"",INDEX('Tray sheet'!$J$2:$J$10000,$G110),"")</f>
        <v>Tray note</v>
      </c>
      <c r="Q110" s="0" t="n">
        <f aca="false">IF($A110&lt;&gt;"",VLOOKUP($F110,d110cc_csv_computations!$A$2:$O$1001,9),"")</f>
        <v>2</v>
      </c>
      <c r="R110" s="32" t="str">
        <f aca="false">IF($A110&lt;&gt;"",INDEX('Tray sheet'!$I$2:$I$10000,$G110),"")</f>
        <v>standard</v>
      </c>
      <c r="S110" s="32" t="str">
        <f aca="false">$J110&amp;$K110</f>
        <v>C4</v>
      </c>
      <c r="T110" s="0" t="str">
        <f aca="false">IF($A110&lt;&gt;"","Project#"&amp;$A110&amp;"-"&amp;TEXT($B110,"0000")&amp;"_Experiment#"&amp;TEXT($C110,"0000")&amp;"_"&amp;$D110&amp;"."&amp;$E110&amp;"_Tray#"&amp;TEXT($G110,"0000")&amp;"_"&amp;"Pot#"&amp;TEXT($F110,"00000"),"")</f>
        <v>Project#2013-0014_Experiment#0001_Brachypodium.distachyon_Tray#0006_Pot#00109</v>
      </c>
      <c r="U110" s="0" t="n">
        <f aca="false">IF($A110&lt;&gt;"",VLOOKUP($F110,d110cc_csv_computations!$A$2:$O$1001,2),"")</f>
        <v>68</v>
      </c>
      <c r="V110" s="0" t="n">
        <f aca="false">IF($A110&lt;&gt;"",VLOOKUP($U110,LineNames!$A$2:$B$111,2),"")</f>
        <v>154</v>
      </c>
      <c r="W110" s="11"/>
      <c r="X110" s="0" t="str">
        <f aca="false">IF($A110&lt;&gt;"",VLOOKUP($U110,LineNames!$A$2:$C$111,3),"")</f>
        <v>No</v>
      </c>
      <c r="Y110" s="0" t="n">
        <f aca="false">IF($A110&lt;&gt;"",VLOOKUP($F110,d110cc_csv_computations!$A$2:$O$1001,5),"")</f>
        <v>1</v>
      </c>
      <c r="Z110" s="0" t="n">
        <f aca="false">IF($A110&lt;&gt;"",VLOOKUP($F110,d110cc_csv_computations!$A$2:$O$1001,15),"")</f>
        <v>109</v>
      </c>
    </row>
    <row collapsed="false" customFormat="false" customHeight="true" hidden="false" ht="15" outlineLevel="0" r="111">
      <c r="A111" s="0" t="n">
        <f aca="false">IF((ROW()-1)&lt;='Project Description'!$B$14,'Project Description'!$B$1, "")</f>
        <v>2013</v>
      </c>
      <c r="B111" s="0" t="n">
        <f aca="false">IF($A111&lt;&gt;"",'Project Description'!$B$2, "")</f>
        <v>14</v>
      </c>
      <c r="C111" s="0" t="n">
        <f aca="false">IF($A111&lt;&gt;"",'Project Description'!$B$3, "")</f>
        <v>1</v>
      </c>
      <c r="D111" s="0" t="str">
        <f aca="false">IF($A111&lt;&gt;"",VLOOKUP($G111,'Tray sheet'!$E$2:$G$121,2), "")</f>
        <v>Brachypodium</v>
      </c>
      <c r="E111" s="0" t="str">
        <f aca="false">IF($A111&lt;&gt;"",VLOOKUP($G111,'Tray sheet'!$E$2:$G$121,3), "")</f>
        <v>distachyon</v>
      </c>
      <c r="F111" s="0" t="n">
        <f aca="false">IF($A111&lt;&gt;"",ROW()-1,"")</f>
        <v>110</v>
      </c>
      <c r="G111" s="0" t="n">
        <f aca="false">IF($A111&lt;&gt;"",VLOOKUP($F111,d110cc_csv_computations!$A$2:$O$1001,12),"")</f>
        <v>6</v>
      </c>
      <c r="H111" s="0" t="n">
        <f aca="false">IF($A111&lt;&gt;"",VLOOKUP($F111,d110cc_csv_computations!$A$2:$O$1001,13),"")</f>
        <v>15</v>
      </c>
      <c r="I111" s="0" t="n">
        <f aca="false">IF($A111&lt;&gt;"",VLOOKUP($F111,d110cc_csv_computations!$A$2:$O$1001,7),"")</f>
        <v>3</v>
      </c>
      <c r="J111" s="0" t="str">
        <f aca="false">IF($A111&lt;&gt;"",VLOOKUP($I111,ColumnNames!$A$2:$B$5,2),"")</f>
        <v>C</v>
      </c>
      <c r="K111" s="0" t="n">
        <f aca="false">IF($A111&lt;&gt;"",VLOOKUP($F111,d110cc_csv_computations!$A$2:$O$1001,6),"")</f>
        <v>5</v>
      </c>
      <c r="L111" s="0" t="n">
        <f aca="false">IF($A111&lt;&gt;"",VLOOKUP($F111,d110cc_csv_computations!$A$2:$O$1001,3),"")</f>
        <v>10</v>
      </c>
      <c r="M111" s="0" t="n">
        <f aca="false">IF($A111&lt;&gt;"",VLOOKUP($F111,d110cc_csv_computations!$A$2:$O$1001,8),"")</f>
        <v>11</v>
      </c>
      <c r="N111" s="0" t="n">
        <f aca="false">IF($A111&lt;&gt;"",VLOOKUP($F111,d110cc_csv_computations!$A$2:$O$1001,4),"")</f>
        <v>11</v>
      </c>
      <c r="O111" s="32" t="str">
        <f aca="false">IF($A111&lt;&gt;"",INDEX('Tray sheet'!$H$2:$H$10000, $G111),"")</f>
        <v>Project#2013-0014_Experiment#0001_Brachypodium.distachyon_Tray#00006</v>
      </c>
      <c r="P111" s="32" t="str">
        <f aca="false">IF($A111&lt;&gt;"",INDEX('Tray sheet'!$J$2:$J$10000,$G111),"")</f>
        <v>Tray note</v>
      </c>
      <c r="Q111" s="0" t="n">
        <f aca="false">IF($A111&lt;&gt;"",VLOOKUP($F111,d110cc_csv_computations!$A$2:$O$1001,9),"")</f>
        <v>2</v>
      </c>
      <c r="R111" s="32" t="str">
        <f aca="false">IF($A111&lt;&gt;"",INDEX('Tray sheet'!$I$2:$I$10000,$G111),"")</f>
        <v>standard</v>
      </c>
      <c r="S111" s="32" t="str">
        <f aca="false">$J111&amp;$K111</f>
        <v>C5</v>
      </c>
      <c r="T111" s="0" t="str">
        <f aca="false">IF($A111&lt;&gt;"","Project#"&amp;$A111&amp;"-"&amp;TEXT($B111,"0000")&amp;"_Experiment#"&amp;TEXT($C111,"0000")&amp;"_"&amp;$D111&amp;"."&amp;$E111&amp;"_Tray#"&amp;TEXT($G111,"0000")&amp;"_"&amp;"Pot#"&amp;TEXT($F111,"00000"),"")</f>
        <v>Project#2013-0014_Experiment#0001_Brachypodium.distachyon_Tray#0006_Pot#00110</v>
      </c>
      <c r="U111" s="0" t="n">
        <f aca="false">IF($A111&lt;&gt;"",VLOOKUP($F111,d110cc_csv_computations!$A$2:$O$1001,2),"")</f>
        <v>88</v>
      </c>
      <c r="V111" s="0" t="n">
        <f aca="false">IF($A111&lt;&gt;"",VLOOKUP($U111,LineNames!$A$2:$B$111,2),"")</f>
        <v>175</v>
      </c>
      <c r="W111" s="11"/>
      <c r="X111" s="0" t="str">
        <f aca="false">IF($A111&lt;&gt;"",VLOOKUP($U111,LineNames!$A$2:$C$111,3),"")</f>
        <v>No</v>
      </c>
      <c r="Y111" s="0" t="n">
        <f aca="false">IF($A111&lt;&gt;"",VLOOKUP($F111,d110cc_csv_computations!$A$2:$O$1001,5),"")</f>
        <v>1</v>
      </c>
      <c r="Z111" s="0" t="n">
        <f aca="false">IF($A111&lt;&gt;"",VLOOKUP($F111,d110cc_csv_computations!$A$2:$O$1001,15),"")</f>
        <v>110</v>
      </c>
    </row>
    <row collapsed="false" customFormat="false" customHeight="true" hidden="false" ht="15" outlineLevel="0" r="112">
      <c r="A112" s="0" t="n">
        <f aca="false">IF((ROW()-1)&lt;='Project Description'!$B$14,'Project Description'!$B$1, "")</f>
        <v>2013</v>
      </c>
      <c r="B112" s="0" t="n">
        <f aca="false">IF($A112&lt;&gt;"",'Project Description'!$B$2, "")</f>
        <v>14</v>
      </c>
      <c r="C112" s="0" t="n">
        <f aca="false">IF($A112&lt;&gt;"",'Project Description'!$B$3, "")</f>
        <v>1</v>
      </c>
      <c r="D112" s="0" t="str">
        <f aca="false">IF($A112&lt;&gt;"",VLOOKUP($G112,'Tray sheet'!$E$2:$G$121,2), "")</f>
        <v>Brachypodium</v>
      </c>
      <c r="E112" s="0" t="str">
        <f aca="false">IF($A112&lt;&gt;"",VLOOKUP($G112,'Tray sheet'!$E$2:$G$121,3), "")</f>
        <v>distachyon</v>
      </c>
      <c r="F112" s="0" t="n">
        <f aca="false">IF($A112&lt;&gt;"",ROW()-1,"")</f>
        <v>111</v>
      </c>
      <c r="G112" s="0" t="n">
        <f aca="false">IF($A112&lt;&gt;"",VLOOKUP($F112,d110cc_csv_computations!$A$2:$O$1001,12),"")</f>
        <v>5</v>
      </c>
      <c r="H112" s="0" t="n">
        <f aca="false">IF($A112&lt;&gt;"",VLOOKUP($F112,d110cc_csv_computations!$A$2:$O$1001,13),"")</f>
        <v>16</v>
      </c>
      <c r="I112" s="0" t="n">
        <f aca="false">IF($A112&lt;&gt;"",VLOOKUP($F112,d110cc_csv_computations!$A$2:$O$1001,7),"")</f>
        <v>4</v>
      </c>
      <c r="J112" s="0" t="str">
        <f aca="false">IF($A112&lt;&gt;"",VLOOKUP($I112,ColumnNames!$A$2:$B$5,2),"")</f>
        <v>D</v>
      </c>
      <c r="K112" s="0" t="n">
        <f aca="false">IF($A112&lt;&gt;"",VLOOKUP($F112,d110cc_csv_computations!$A$2:$O$1001,6),"")</f>
        <v>1</v>
      </c>
      <c r="L112" s="0" t="n">
        <f aca="false">IF($A112&lt;&gt;"",VLOOKUP($F112,d110cc_csv_computations!$A$2:$O$1001,3),"")</f>
        <v>1</v>
      </c>
      <c r="M112" s="0" t="n">
        <f aca="false">IF($A112&lt;&gt;"",VLOOKUP($F112,d110cc_csv_computations!$A$2:$O$1001,8),"")</f>
        <v>12</v>
      </c>
      <c r="N112" s="0" t="n">
        <f aca="false">IF($A112&lt;&gt;"",VLOOKUP($F112,d110cc_csv_computations!$A$2:$O$1001,4),"")</f>
        <v>12</v>
      </c>
      <c r="O112" s="32" t="str">
        <f aca="false">IF($A112&lt;&gt;"",INDEX('Tray sheet'!$H$2:$H$10000, $G112),"")</f>
        <v>Project#2013-0014_Experiment#0001_Brachypodium.distachyon_Tray#00005</v>
      </c>
      <c r="P112" s="32" t="str">
        <f aca="false">IF($A112&lt;&gt;"",INDEX('Tray sheet'!$J$2:$J$10000,$G112),"")</f>
        <v>Tray note</v>
      </c>
      <c r="Q112" s="0" t="n">
        <f aca="false">IF($A112&lt;&gt;"",VLOOKUP($F112,d110cc_csv_computations!$A$2:$O$1001,9),"")</f>
        <v>1</v>
      </c>
      <c r="R112" s="32" t="str">
        <f aca="false">IF($A112&lt;&gt;"",INDEX('Tray sheet'!$I$2:$I$10000,$G112),"")</f>
        <v>standard</v>
      </c>
      <c r="S112" s="32" t="str">
        <f aca="false">$J112&amp;$K112</f>
        <v>D1</v>
      </c>
      <c r="T112" s="0" t="str">
        <f aca="false">IF($A112&lt;&gt;"","Project#"&amp;$A112&amp;"-"&amp;TEXT($B112,"0000")&amp;"_Experiment#"&amp;TEXT($C112,"0000")&amp;"_"&amp;$D112&amp;"."&amp;$E112&amp;"_Tray#"&amp;TEXT($G112,"0000")&amp;"_"&amp;"Pot#"&amp;TEXT($F112,"00000"),"")</f>
        <v>Project#2013-0014_Experiment#0001_Brachypodium.distachyon_Tray#0005_Pot#00111</v>
      </c>
      <c r="U112" s="0" t="n">
        <f aca="false">IF($A112&lt;&gt;"",VLOOKUP($F112,d110cc_csv_computations!$A$2:$O$1001,2),"")</f>
        <v>43</v>
      </c>
      <c r="V112" s="0" t="n">
        <f aca="false">IF($A112&lt;&gt;"",VLOOKUP($U112,LineNames!$A$2:$B$111,2),"")</f>
        <v>122</v>
      </c>
      <c r="W112" s="11"/>
      <c r="X112" s="0" t="str">
        <f aca="false">IF($A112&lt;&gt;"",VLOOKUP($U112,LineNames!$A$2:$C$111,3),"")</f>
        <v>No</v>
      </c>
      <c r="Y112" s="0" t="n">
        <f aca="false">IF($A112&lt;&gt;"",VLOOKUP($F112,d110cc_csv_computations!$A$2:$O$1001,5),"")</f>
        <v>1</v>
      </c>
      <c r="Z112" s="0" t="n">
        <f aca="false">IF($A112&lt;&gt;"",VLOOKUP($F112,d110cc_csv_computations!$A$2:$O$1001,15),"")</f>
        <v>111</v>
      </c>
    </row>
    <row collapsed="false" customFormat="false" customHeight="true" hidden="false" ht="15" outlineLevel="0" r="113">
      <c r="A113" s="0" t="n">
        <f aca="false">IF((ROW()-1)&lt;='Project Description'!$B$14,'Project Description'!$B$1, "")</f>
        <v>2013</v>
      </c>
      <c r="B113" s="0" t="n">
        <f aca="false">IF($A113&lt;&gt;"",'Project Description'!$B$2, "")</f>
        <v>14</v>
      </c>
      <c r="C113" s="0" t="n">
        <f aca="false">IF($A113&lt;&gt;"",'Project Description'!$B$3, "")</f>
        <v>1</v>
      </c>
      <c r="D113" s="0" t="str">
        <f aca="false">IF($A113&lt;&gt;"",VLOOKUP($G113,'Tray sheet'!$E$2:$G$121,2), "")</f>
        <v>Brachypodium</v>
      </c>
      <c r="E113" s="0" t="str">
        <f aca="false">IF($A113&lt;&gt;"",VLOOKUP($G113,'Tray sheet'!$E$2:$G$121,3), "")</f>
        <v>distachyon</v>
      </c>
      <c r="F113" s="0" t="n">
        <f aca="false">IF($A113&lt;&gt;"",ROW()-1,"")</f>
        <v>112</v>
      </c>
      <c r="G113" s="0" t="n">
        <f aca="false">IF($A113&lt;&gt;"",VLOOKUP($F113,d110cc_csv_computations!$A$2:$O$1001,12),"")</f>
        <v>5</v>
      </c>
      <c r="H113" s="0" t="n">
        <f aca="false">IF($A113&lt;&gt;"",VLOOKUP($F113,d110cc_csv_computations!$A$2:$O$1001,13),"")</f>
        <v>17</v>
      </c>
      <c r="I113" s="0" t="n">
        <f aca="false">IF($A113&lt;&gt;"",VLOOKUP($F113,d110cc_csv_computations!$A$2:$O$1001,7),"")</f>
        <v>4</v>
      </c>
      <c r="J113" s="0" t="str">
        <f aca="false">IF($A113&lt;&gt;"",VLOOKUP($I113,ColumnNames!$A$2:$B$5,2),"")</f>
        <v>D</v>
      </c>
      <c r="K113" s="0" t="n">
        <f aca="false">IF($A113&lt;&gt;"",VLOOKUP($F113,d110cc_csv_computations!$A$2:$O$1001,6),"")</f>
        <v>2</v>
      </c>
      <c r="L113" s="0" t="n">
        <f aca="false">IF($A113&lt;&gt;"",VLOOKUP($F113,d110cc_csv_computations!$A$2:$O$1001,3),"")</f>
        <v>2</v>
      </c>
      <c r="M113" s="0" t="n">
        <f aca="false">IF($A113&lt;&gt;"",VLOOKUP($F113,d110cc_csv_computations!$A$2:$O$1001,8),"")</f>
        <v>12</v>
      </c>
      <c r="N113" s="0" t="n">
        <f aca="false">IF($A113&lt;&gt;"",VLOOKUP($F113,d110cc_csv_computations!$A$2:$O$1001,4),"")</f>
        <v>12</v>
      </c>
      <c r="O113" s="32" t="str">
        <f aca="false">IF($A113&lt;&gt;"",INDEX('Tray sheet'!$H$2:$H$10000, $G113),"")</f>
        <v>Project#2013-0014_Experiment#0001_Brachypodium.distachyon_Tray#00005</v>
      </c>
      <c r="P113" s="32" t="str">
        <f aca="false">IF($A113&lt;&gt;"",INDEX('Tray sheet'!$J$2:$J$10000,$G113),"")</f>
        <v>Tray note</v>
      </c>
      <c r="Q113" s="0" t="n">
        <f aca="false">IF($A113&lt;&gt;"",VLOOKUP($F113,d110cc_csv_computations!$A$2:$O$1001,9),"")</f>
        <v>1</v>
      </c>
      <c r="R113" s="32" t="str">
        <f aca="false">IF($A113&lt;&gt;"",INDEX('Tray sheet'!$I$2:$I$10000,$G113),"")</f>
        <v>standard</v>
      </c>
      <c r="S113" s="32" t="str">
        <f aca="false">$J113&amp;$K113</f>
        <v>D2</v>
      </c>
      <c r="T113" s="0" t="str">
        <f aca="false">IF($A113&lt;&gt;"","Project#"&amp;$A113&amp;"-"&amp;TEXT($B113,"0000")&amp;"_Experiment#"&amp;TEXT($C113,"0000")&amp;"_"&amp;$D113&amp;"."&amp;$E113&amp;"_Tray#"&amp;TEXT($G113,"0000")&amp;"_"&amp;"Pot#"&amp;TEXT($F113,"00000"),"")</f>
        <v>Project#2013-0014_Experiment#0001_Brachypodium.distachyon_Tray#0005_Pot#00112</v>
      </c>
      <c r="U113" s="0" t="n">
        <f aca="false">IF($A113&lt;&gt;"",VLOOKUP($F113,d110cc_csv_computations!$A$2:$O$1001,2),"")</f>
        <v>44</v>
      </c>
      <c r="V113" s="0" t="n">
        <f aca="false">IF($A113&lt;&gt;"",VLOOKUP($U113,LineNames!$A$2:$B$111,2),"")</f>
        <v>123</v>
      </c>
      <c r="W113" s="11"/>
      <c r="X113" s="0" t="str">
        <f aca="false">IF($A113&lt;&gt;"",VLOOKUP($U113,LineNames!$A$2:$C$111,3),"")</f>
        <v>No</v>
      </c>
      <c r="Y113" s="0" t="n">
        <f aca="false">IF($A113&lt;&gt;"",VLOOKUP($F113,d110cc_csv_computations!$A$2:$O$1001,5),"")</f>
        <v>1</v>
      </c>
      <c r="Z113" s="0" t="n">
        <f aca="false">IF($A113&lt;&gt;"",VLOOKUP($F113,d110cc_csv_computations!$A$2:$O$1001,15),"")</f>
        <v>112</v>
      </c>
    </row>
    <row collapsed="false" customFormat="false" customHeight="true" hidden="false" ht="15" outlineLevel="0" r="114">
      <c r="A114" s="0" t="n">
        <f aca="false">IF((ROW()-1)&lt;='Project Description'!$B$14,'Project Description'!$B$1, "")</f>
        <v>2013</v>
      </c>
      <c r="B114" s="0" t="n">
        <f aca="false">IF($A114&lt;&gt;"",'Project Description'!$B$2, "")</f>
        <v>14</v>
      </c>
      <c r="C114" s="0" t="n">
        <f aca="false">IF($A114&lt;&gt;"",'Project Description'!$B$3, "")</f>
        <v>1</v>
      </c>
      <c r="D114" s="0" t="str">
        <f aca="false">IF($A114&lt;&gt;"",VLOOKUP($G114,'Tray sheet'!$E$2:$G$121,2), "")</f>
        <v>Brachypodium</v>
      </c>
      <c r="E114" s="0" t="str">
        <f aca="false">IF($A114&lt;&gt;"",VLOOKUP($G114,'Tray sheet'!$E$2:$G$121,3), "")</f>
        <v>distachyon</v>
      </c>
      <c r="F114" s="0" t="n">
        <f aca="false">IF($A114&lt;&gt;"",ROW()-1,"")</f>
        <v>113</v>
      </c>
      <c r="G114" s="0" t="n">
        <f aca="false">IF($A114&lt;&gt;"",VLOOKUP($F114,d110cc_csv_computations!$A$2:$O$1001,12),"")</f>
        <v>5</v>
      </c>
      <c r="H114" s="0" t="n">
        <f aca="false">IF($A114&lt;&gt;"",VLOOKUP($F114,d110cc_csv_computations!$A$2:$O$1001,13),"")</f>
        <v>18</v>
      </c>
      <c r="I114" s="0" t="n">
        <f aca="false">IF($A114&lt;&gt;"",VLOOKUP($F114,d110cc_csv_computations!$A$2:$O$1001,7),"")</f>
        <v>4</v>
      </c>
      <c r="J114" s="0" t="str">
        <f aca="false">IF($A114&lt;&gt;"",VLOOKUP($I114,ColumnNames!$A$2:$B$5,2),"")</f>
        <v>D</v>
      </c>
      <c r="K114" s="0" t="n">
        <f aca="false">IF($A114&lt;&gt;"",VLOOKUP($F114,d110cc_csv_computations!$A$2:$O$1001,6),"")</f>
        <v>3</v>
      </c>
      <c r="L114" s="0" t="n">
        <f aca="false">IF($A114&lt;&gt;"",VLOOKUP($F114,d110cc_csv_computations!$A$2:$O$1001,3),"")</f>
        <v>3</v>
      </c>
      <c r="M114" s="0" t="n">
        <f aca="false">IF($A114&lt;&gt;"",VLOOKUP($F114,d110cc_csv_computations!$A$2:$O$1001,8),"")</f>
        <v>12</v>
      </c>
      <c r="N114" s="0" t="n">
        <f aca="false">IF($A114&lt;&gt;"",VLOOKUP($F114,d110cc_csv_computations!$A$2:$O$1001,4),"")</f>
        <v>12</v>
      </c>
      <c r="O114" s="32" t="str">
        <f aca="false">IF($A114&lt;&gt;"",INDEX('Tray sheet'!$H$2:$H$10000, $G114),"")</f>
        <v>Project#2013-0014_Experiment#0001_Brachypodium.distachyon_Tray#00005</v>
      </c>
      <c r="P114" s="32" t="str">
        <f aca="false">IF($A114&lt;&gt;"",INDEX('Tray sheet'!$J$2:$J$10000,$G114),"")</f>
        <v>Tray note</v>
      </c>
      <c r="Q114" s="0" t="n">
        <f aca="false">IF($A114&lt;&gt;"",VLOOKUP($F114,d110cc_csv_computations!$A$2:$O$1001,9),"")</f>
        <v>1</v>
      </c>
      <c r="R114" s="32" t="str">
        <f aca="false">IF($A114&lt;&gt;"",INDEX('Tray sheet'!$I$2:$I$10000,$G114),"")</f>
        <v>standard</v>
      </c>
      <c r="S114" s="32" t="str">
        <f aca="false">$J114&amp;$K114</f>
        <v>D3</v>
      </c>
      <c r="T114" s="0" t="str">
        <f aca="false">IF($A114&lt;&gt;"","Project#"&amp;$A114&amp;"-"&amp;TEXT($B114,"0000")&amp;"_Experiment#"&amp;TEXT($C114,"0000")&amp;"_"&amp;$D114&amp;"."&amp;$E114&amp;"_Tray#"&amp;TEXT($G114,"0000")&amp;"_"&amp;"Pot#"&amp;TEXT($F114,"00000"),"")</f>
        <v>Project#2013-0014_Experiment#0001_Brachypodium.distachyon_Tray#0005_Pot#00113</v>
      </c>
      <c r="U114" s="0" t="n">
        <f aca="false">IF($A114&lt;&gt;"",VLOOKUP($F114,d110cc_csv_computations!$A$2:$O$1001,2),"")</f>
        <v>83</v>
      </c>
      <c r="V114" s="0" t="n">
        <f aca="false">IF($A114&lt;&gt;"",VLOOKUP($U114,LineNames!$A$2:$B$111,2),"")</f>
        <v>170</v>
      </c>
      <c r="W114" s="11"/>
      <c r="X114" s="0" t="str">
        <f aca="false">IF($A114&lt;&gt;"",VLOOKUP($U114,LineNames!$A$2:$C$111,3),"")</f>
        <v>No</v>
      </c>
      <c r="Y114" s="0" t="n">
        <f aca="false">IF($A114&lt;&gt;"",VLOOKUP($F114,d110cc_csv_computations!$A$2:$O$1001,5),"")</f>
        <v>1</v>
      </c>
      <c r="Z114" s="0" t="n">
        <f aca="false">IF($A114&lt;&gt;"",VLOOKUP($F114,d110cc_csv_computations!$A$2:$O$1001,15),"")</f>
        <v>113</v>
      </c>
    </row>
    <row collapsed="false" customFormat="false" customHeight="true" hidden="false" ht="15" outlineLevel="0" r="115">
      <c r="A115" s="0" t="n">
        <f aca="false">IF((ROW()-1)&lt;='Project Description'!$B$14,'Project Description'!$B$1, "")</f>
        <v>2013</v>
      </c>
      <c r="B115" s="0" t="n">
        <f aca="false">IF($A115&lt;&gt;"",'Project Description'!$B$2, "")</f>
        <v>14</v>
      </c>
      <c r="C115" s="0" t="n">
        <f aca="false">IF($A115&lt;&gt;"",'Project Description'!$B$3, "")</f>
        <v>1</v>
      </c>
      <c r="D115" s="0" t="str">
        <f aca="false">IF($A115&lt;&gt;"",VLOOKUP($G115,'Tray sheet'!$E$2:$G$121,2), "")</f>
        <v>Brachypodium</v>
      </c>
      <c r="E115" s="0" t="str">
        <f aca="false">IF($A115&lt;&gt;"",VLOOKUP($G115,'Tray sheet'!$E$2:$G$121,3), "")</f>
        <v>distachyon</v>
      </c>
      <c r="F115" s="0" t="n">
        <f aca="false">IF($A115&lt;&gt;"",ROW()-1,"")</f>
        <v>114</v>
      </c>
      <c r="G115" s="0" t="n">
        <f aca="false">IF($A115&lt;&gt;"",VLOOKUP($F115,d110cc_csv_computations!$A$2:$O$1001,12),"")</f>
        <v>5</v>
      </c>
      <c r="H115" s="0" t="n">
        <f aca="false">IF($A115&lt;&gt;"",VLOOKUP($F115,d110cc_csv_computations!$A$2:$O$1001,13),"")</f>
        <v>19</v>
      </c>
      <c r="I115" s="0" t="n">
        <f aca="false">IF($A115&lt;&gt;"",VLOOKUP($F115,d110cc_csv_computations!$A$2:$O$1001,7),"")</f>
        <v>4</v>
      </c>
      <c r="J115" s="0" t="str">
        <f aca="false">IF($A115&lt;&gt;"",VLOOKUP($I115,ColumnNames!$A$2:$B$5,2),"")</f>
        <v>D</v>
      </c>
      <c r="K115" s="0" t="n">
        <f aca="false">IF($A115&lt;&gt;"",VLOOKUP($F115,d110cc_csv_computations!$A$2:$O$1001,6),"")</f>
        <v>4</v>
      </c>
      <c r="L115" s="0" t="n">
        <f aca="false">IF($A115&lt;&gt;"",VLOOKUP($F115,d110cc_csv_computations!$A$2:$O$1001,3),"")</f>
        <v>4</v>
      </c>
      <c r="M115" s="0" t="n">
        <f aca="false">IF($A115&lt;&gt;"",VLOOKUP($F115,d110cc_csv_computations!$A$2:$O$1001,8),"")</f>
        <v>12</v>
      </c>
      <c r="N115" s="0" t="n">
        <f aca="false">IF($A115&lt;&gt;"",VLOOKUP($F115,d110cc_csv_computations!$A$2:$O$1001,4),"")</f>
        <v>12</v>
      </c>
      <c r="O115" s="32" t="str">
        <f aca="false">IF($A115&lt;&gt;"",INDEX('Tray sheet'!$H$2:$H$10000, $G115),"")</f>
        <v>Project#2013-0014_Experiment#0001_Brachypodium.distachyon_Tray#00005</v>
      </c>
      <c r="P115" s="32" t="str">
        <f aca="false">IF($A115&lt;&gt;"",INDEX('Tray sheet'!$J$2:$J$10000,$G115),"")</f>
        <v>Tray note</v>
      </c>
      <c r="Q115" s="0" t="n">
        <f aca="false">IF($A115&lt;&gt;"",VLOOKUP($F115,d110cc_csv_computations!$A$2:$O$1001,9),"")</f>
        <v>1</v>
      </c>
      <c r="R115" s="32" t="str">
        <f aca="false">IF($A115&lt;&gt;"",INDEX('Tray sheet'!$I$2:$I$10000,$G115),"")</f>
        <v>standard</v>
      </c>
      <c r="S115" s="32" t="str">
        <f aca="false">$J115&amp;$K115</f>
        <v>D4</v>
      </c>
      <c r="T115" s="0" t="str">
        <f aca="false">IF($A115&lt;&gt;"","Project#"&amp;$A115&amp;"-"&amp;TEXT($B115,"0000")&amp;"_Experiment#"&amp;TEXT($C115,"0000")&amp;"_"&amp;$D115&amp;"."&amp;$E115&amp;"_Tray#"&amp;TEXT($G115,"0000")&amp;"_"&amp;"Pot#"&amp;TEXT($F115,"00000"),"")</f>
        <v>Project#2013-0014_Experiment#0001_Brachypodium.distachyon_Tray#0005_Pot#00114</v>
      </c>
      <c r="U115" s="0" t="n">
        <f aca="false">IF($A115&lt;&gt;"",VLOOKUP($F115,d110cc_csv_computations!$A$2:$O$1001,2),"")</f>
        <v>54</v>
      </c>
      <c r="V115" s="0" t="n">
        <f aca="false">IF($A115&lt;&gt;"",VLOOKUP($U115,LineNames!$A$2:$B$111,2),"")</f>
        <v>136</v>
      </c>
      <c r="W115" s="11"/>
      <c r="X115" s="0" t="str">
        <f aca="false">IF($A115&lt;&gt;"",VLOOKUP($U115,LineNames!$A$2:$C$111,3),"")</f>
        <v>No</v>
      </c>
      <c r="Y115" s="0" t="n">
        <f aca="false">IF($A115&lt;&gt;"",VLOOKUP($F115,d110cc_csv_computations!$A$2:$O$1001,5),"")</f>
        <v>1</v>
      </c>
      <c r="Z115" s="0" t="n">
        <f aca="false">IF($A115&lt;&gt;"",VLOOKUP($F115,d110cc_csv_computations!$A$2:$O$1001,15),"")</f>
        <v>114</v>
      </c>
    </row>
    <row collapsed="false" customFormat="false" customHeight="true" hidden="false" ht="15" outlineLevel="0" r="116">
      <c r="A116" s="0" t="n">
        <f aca="false">IF((ROW()-1)&lt;='Project Description'!$B$14,'Project Description'!$B$1, "")</f>
        <v>2013</v>
      </c>
      <c r="B116" s="0" t="n">
        <f aca="false">IF($A116&lt;&gt;"",'Project Description'!$B$2, "")</f>
        <v>14</v>
      </c>
      <c r="C116" s="0" t="n">
        <f aca="false">IF($A116&lt;&gt;"",'Project Description'!$B$3, "")</f>
        <v>1</v>
      </c>
      <c r="D116" s="0" t="str">
        <f aca="false">IF($A116&lt;&gt;"",VLOOKUP($G116,'Tray sheet'!$E$2:$G$121,2), "")</f>
        <v>Brachypodium</v>
      </c>
      <c r="E116" s="0" t="str">
        <f aca="false">IF($A116&lt;&gt;"",VLOOKUP($G116,'Tray sheet'!$E$2:$G$121,3), "")</f>
        <v>distachyon</v>
      </c>
      <c r="F116" s="0" t="n">
        <f aca="false">IF($A116&lt;&gt;"",ROW()-1,"")</f>
        <v>115</v>
      </c>
      <c r="G116" s="0" t="n">
        <f aca="false">IF($A116&lt;&gt;"",VLOOKUP($F116,d110cc_csv_computations!$A$2:$O$1001,12),"")</f>
        <v>5</v>
      </c>
      <c r="H116" s="0" t="n">
        <f aca="false">IF($A116&lt;&gt;"",VLOOKUP($F116,d110cc_csv_computations!$A$2:$O$1001,13),"")</f>
        <v>20</v>
      </c>
      <c r="I116" s="0" t="n">
        <f aca="false">IF($A116&lt;&gt;"",VLOOKUP($F116,d110cc_csv_computations!$A$2:$O$1001,7),"")</f>
        <v>4</v>
      </c>
      <c r="J116" s="0" t="str">
        <f aca="false">IF($A116&lt;&gt;"",VLOOKUP($I116,ColumnNames!$A$2:$B$5,2),"")</f>
        <v>D</v>
      </c>
      <c r="K116" s="0" t="n">
        <f aca="false">IF($A116&lt;&gt;"",VLOOKUP($F116,d110cc_csv_computations!$A$2:$O$1001,6),"")</f>
        <v>5</v>
      </c>
      <c r="L116" s="0" t="n">
        <f aca="false">IF($A116&lt;&gt;"",VLOOKUP($F116,d110cc_csv_computations!$A$2:$O$1001,3),"")</f>
        <v>5</v>
      </c>
      <c r="M116" s="0" t="n">
        <f aca="false">IF($A116&lt;&gt;"",VLOOKUP($F116,d110cc_csv_computations!$A$2:$O$1001,8),"")</f>
        <v>12</v>
      </c>
      <c r="N116" s="0" t="n">
        <f aca="false">IF($A116&lt;&gt;"",VLOOKUP($F116,d110cc_csv_computations!$A$2:$O$1001,4),"")</f>
        <v>12</v>
      </c>
      <c r="O116" s="32" t="str">
        <f aca="false">IF($A116&lt;&gt;"",INDEX('Tray sheet'!$H$2:$H$10000, $G116),"")</f>
        <v>Project#2013-0014_Experiment#0001_Brachypodium.distachyon_Tray#00005</v>
      </c>
      <c r="P116" s="32" t="str">
        <f aca="false">IF($A116&lt;&gt;"",INDEX('Tray sheet'!$J$2:$J$10000,$G116),"")</f>
        <v>Tray note</v>
      </c>
      <c r="Q116" s="0" t="n">
        <f aca="false">IF($A116&lt;&gt;"",VLOOKUP($F116,d110cc_csv_computations!$A$2:$O$1001,9),"")</f>
        <v>1</v>
      </c>
      <c r="R116" s="32" t="str">
        <f aca="false">IF($A116&lt;&gt;"",INDEX('Tray sheet'!$I$2:$I$10000,$G116),"")</f>
        <v>standard</v>
      </c>
      <c r="S116" s="32" t="str">
        <f aca="false">$J116&amp;$K116</f>
        <v>D5</v>
      </c>
      <c r="T116" s="0" t="str">
        <f aca="false">IF($A116&lt;&gt;"","Project#"&amp;$A116&amp;"-"&amp;TEXT($B116,"0000")&amp;"_Experiment#"&amp;TEXT($C116,"0000")&amp;"_"&amp;$D116&amp;"."&amp;$E116&amp;"_Tray#"&amp;TEXT($G116,"0000")&amp;"_"&amp;"Pot#"&amp;TEXT($F116,"00000"),"")</f>
        <v>Project#2013-0014_Experiment#0001_Brachypodium.distachyon_Tray#0005_Pot#00115</v>
      </c>
      <c r="U116" s="0" t="n">
        <f aca="false">IF($A116&lt;&gt;"",VLOOKUP($F116,d110cc_csv_computations!$A$2:$O$1001,2),"")</f>
        <v>74</v>
      </c>
      <c r="V116" s="0" t="n">
        <f aca="false">IF($A116&lt;&gt;"",VLOOKUP($U116,LineNames!$A$2:$B$111,2),"")</f>
        <v>160</v>
      </c>
      <c r="W116" s="11"/>
      <c r="X116" s="0" t="str">
        <f aca="false">IF($A116&lt;&gt;"",VLOOKUP($U116,LineNames!$A$2:$C$111,3),"")</f>
        <v>No</v>
      </c>
      <c r="Y116" s="0" t="n">
        <f aca="false">IF($A116&lt;&gt;"",VLOOKUP($F116,d110cc_csv_computations!$A$2:$O$1001,5),"")</f>
        <v>1</v>
      </c>
      <c r="Z116" s="0" t="n">
        <f aca="false">IF($A116&lt;&gt;"",VLOOKUP($F116,d110cc_csv_computations!$A$2:$O$1001,15),"")</f>
        <v>115</v>
      </c>
    </row>
    <row collapsed="false" customFormat="false" customHeight="true" hidden="false" ht="15" outlineLevel="0" r="117">
      <c r="A117" s="0" t="n">
        <f aca="false">IF((ROW()-1)&lt;='Project Description'!$B$14,'Project Description'!$B$1, "")</f>
        <v>2013</v>
      </c>
      <c r="B117" s="0" t="n">
        <f aca="false">IF($A117&lt;&gt;"",'Project Description'!$B$2, "")</f>
        <v>14</v>
      </c>
      <c r="C117" s="0" t="n">
        <f aca="false">IF($A117&lt;&gt;"",'Project Description'!$B$3, "")</f>
        <v>1</v>
      </c>
      <c r="D117" s="0" t="str">
        <f aca="false">IF($A117&lt;&gt;"",VLOOKUP($G117,'Tray sheet'!$E$2:$G$121,2), "")</f>
        <v>Brachypodium</v>
      </c>
      <c r="E117" s="0" t="str">
        <f aca="false">IF($A117&lt;&gt;"",VLOOKUP($G117,'Tray sheet'!$E$2:$G$121,3), "")</f>
        <v>distachyon</v>
      </c>
      <c r="F117" s="0" t="n">
        <f aca="false">IF($A117&lt;&gt;"",ROW()-1,"")</f>
        <v>116</v>
      </c>
      <c r="G117" s="0" t="n">
        <f aca="false">IF($A117&lt;&gt;"",VLOOKUP($F117,d110cc_csv_computations!$A$2:$O$1001,12),"")</f>
        <v>6</v>
      </c>
      <c r="H117" s="0" t="n">
        <f aca="false">IF($A117&lt;&gt;"",VLOOKUP($F117,d110cc_csv_computations!$A$2:$O$1001,13),"")</f>
        <v>16</v>
      </c>
      <c r="I117" s="0" t="n">
        <f aca="false">IF($A117&lt;&gt;"",VLOOKUP($F117,d110cc_csv_computations!$A$2:$O$1001,7),"")</f>
        <v>4</v>
      </c>
      <c r="J117" s="0" t="str">
        <f aca="false">IF($A117&lt;&gt;"",VLOOKUP($I117,ColumnNames!$A$2:$B$5,2),"")</f>
        <v>D</v>
      </c>
      <c r="K117" s="0" t="n">
        <f aca="false">IF($A117&lt;&gt;"",VLOOKUP($F117,d110cc_csv_computations!$A$2:$O$1001,6),"")</f>
        <v>1</v>
      </c>
      <c r="L117" s="0" t="n">
        <f aca="false">IF($A117&lt;&gt;"",VLOOKUP($F117,d110cc_csv_computations!$A$2:$O$1001,3),"")</f>
        <v>6</v>
      </c>
      <c r="M117" s="0" t="n">
        <f aca="false">IF($A117&lt;&gt;"",VLOOKUP($F117,d110cc_csv_computations!$A$2:$O$1001,8),"")</f>
        <v>12</v>
      </c>
      <c r="N117" s="0" t="n">
        <f aca="false">IF($A117&lt;&gt;"",VLOOKUP($F117,d110cc_csv_computations!$A$2:$O$1001,4),"")</f>
        <v>12</v>
      </c>
      <c r="O117" s="32" t="str">
        <f aca="false">IF($A117&lt;&gt;"",INDEX('Tray sheet'!$H$2:$H$10000, $G117),"")</f>
        <v>Project#2013-0014_Experiment#0001_Brachypodium.distachyon_Tray#00006</v>
      </c>
      <c r="P117" s="32" t="str">
        <f aca="false">IF($A117&lt;&gt;"",INDEX('Tray sheet'!$J$2:$J$10000,$G117),"")</f>
        <v>Tray note</v>
      </c>
      <c r="Q117" s="0" t="n">
        <f aca="false">IF($A117&lt;&gt;"",VLOOKUP($F117,d110cc_csv_computations!$A$2:$O$1001,9),"")</f>
        <v>2</v>
      </c>
      <c r="R117" s="32" t="str">
        <f aca="false">IF($A117&lt;&gt;"",INDEX('Tray sheet'!$I$2:$I$10000,$G117),"")</f>
        <v>standard</v>
      </c>
      <c r="S117" s="32" t="str">
        <f aca="false">$J117&amp;$K117</f>
        <v>D1</v>
      </c>
      <c r="T117" s="0" t="str">
        <f aca="false">IF($A117&lt;&gt;"","Project#"&amp;$A117&amp;"-"&amp;TEXT($B117,"0000")&amp;"_Experiment#"&amp;TEXT($C117,"0000")&amp;"_"&amp;$D117&amp;"."&amp;$E117&amp;"_Tray#"&amp;TEXT($G117,"0000")&amp;"_"&amp;"Pot#"&amp;TEXT($F117,"00000"),"")</f>
        <v>Project#2013-0014_Experiment#0001_Brachypodium.distachyon_Tray#0006_Pot#00116</v>
      </c>
      <c r="U117" s="0" t="n">
        <f aca="false">IF($A117&lt;&gt;"",VLOOKUP($F117,d110cc_csv_computations!$A$2:$O$1001,2),"")</f>
        <v>62</v>
      </c>
      <c r="V117" s="0" t="n">
        <f aca="false">IF($A117&lt;&gt;"",VLOOKUP($U117,LineNames!$A$2:$B$111,2),"")</f>
        <v>146</v>
      </c>
      <c r="W117" s="11"/>
      <c r="X117" s="0" t="str">
        <f aca="false">IF($A117&lt;&gt;"",VLOOKUP($U117,LineNames!$A$2:$C$111,3),"")</f>
        <v>No</v>
      </c>
      <c r="Y117" s="0" t="n">
        <f aca="false">IF($A117&lt;&gt;"",VLOOKUP($F117,d110cc_csv_computations!$A$2:$O$1001,5),"")</f>
        <v>1</v>
      </c>
      <c r="Z117" s="0" t="n">
        <f aca="false">IF($A117&lt;&gt;"",VLOOKUP($F117,d110cc_csv_computations!$A$2:$O$1001,15),"")</f>
        <v>116</v>
      </c>
    </row>
    <row collapsed="false" customFormat="false" customHeight="true" hidden="false" ht="15" outlineLevel="0" r="118">
      <c r="A118" s="0" t="n">
        <f aca="false">IF((ROW()-1)&lt;='Project Description'!$B$14,'Project Description'!$B$1, "")</f>
        <v>2013</v>
      </c>
      <c r="B118" s="0" t="n">
        <f aca="false">IF($A118&lt;&gt;"",'Project Description'!$B$2, "")</f>
        <v>14</v>
      </c>
      <c r="C118" s="0" t="n">
        <f aca="false">IF($A118&lt;&gt;"",'Project Description'!$B$3, "")</f>
        <v>1</v>
      </c>
      <c r="D118" s="0" t="str">
        <f aca="false">IF($A118&lt;&gt;"",VLOOKUP($G118,'Tray sheet'!$E$2:$G$121,2), "")</f>
        <v>Brachypodium</v>
      </c>
      <c r="E118" s="0" t="str">
        <f aca="false">IF($A118&lt;&gt;"",VLOOKUP($G118,'Tray sheet'!$E$2:$G$121,3), "")</f>
        <v>distachyon</v>
      </c>
      <c r="F118" s="0" t="n">
        <f aca="false">IF($A118&lt;&gt;"",ROW()-1,"")</f>
        <v>117</v>
      </c>
      <c r="G118" s="0" t="n">
        <f aca="false">IF($A118&lt;&gt;"",VLOOKUP($F118,d110cc_csv_computations!$A$2:$O$1001,12),"")</f>
        <v>6</v>
      </c>
      <c r="H118" s="0" t="n">
        <f aca="false">IF($A118&lt;&gt;"",VLOOKUP($F118,d110cc_csv_computations!$A$2:$O$1001,13),"")</f>
        <v>17</v>
      </c>
      <c r="I118" s="0" t="n">
        <f aca="false">IF($A118&lt;&gt;"",VLOOKUP($F118,d110cc_csv_computations!$A$2:$O$1001,7),"")</f>
        <v>4</v>
      </c>
      <c r="J118" s="0" t="str">
        <f aca="false">IF($A118&lt;&gt;"",VLOOKUP($I118,ColumnNames!$A$2:$B$5,2),"")</f>
        <v>D</v>
      </c>
      <c r="K118" s="0" t="n">
        <f aca="false">IF($A118&lt;&gt;"",VLOOKUP($F118,d110cc_csv_computations!$A$2:$O$1001,6),"")</f>
        <v>2</v>
      </c>
      <c r="L118" s="0" t="n">
        <f aca="false">IF($A118&lt;&gt;"",VLOOKUP($F118,d110cc_csv_computations!$A$2:$O$1001,3),"")</f>
        <v>7</v>
      </c>
      <c r="M118" s="0" t="n">
        <f aca="false">IF($A118&lt;&gt;"",VLOOKUP($F118,d110cc_csv_computations!$A$2:$O$1001,8),"")</f>
        <v>12</v>
      </c>
      <c r="N118" s="0" t="n">
        <f aca="false">IF($A118&lt;&gt;"",VLOOKUP($F118,d110cc_csv_computations!$A$2:$O$1001,4),"")</f>
        <v>12</v>
      </c>
      <c r="O118" s="32" t="str">
        <f aca="false">IF($A118&lt;&gt;"",INDEX('Tray sheet'!$H$2:$H$10000, $G118),"")</f>
        <v>Project#2013-0014_Experiment#0001_Brachypodium.distachyon_Tray#00006</v>
      </c>
      <c r="P118" s="32" t="str">
        <f aca="false">IF($A118&lt;&gt;"",INDEX('Tray sheet'!$J$2:$J$10000,$G118),"")</f>
        <v>Tray note</v>
      </c>
      <c r="Q118" s="0" t="n">
        <f aca="false">IF($A118&lt;&gt;"",VLOOKUP($F118,d110cc_csv_computations!$A$2:$O$1001,9),"")</f>
        <v>2</v>
      </c>
      <c r="R118" s="32" t="str">
        <f aca="false">IF($A118&lt;&gt;"",INDEX('Tray sheet'!$I$2:$I$10000,$G118),"")</f>
        <v>standard</v>
      </c>
      <c r="S118" s="32" t="str">
        <f aca="false">$J118&amp;$K118</f>
        <v>D2</v>
      </c>
      <c r="T118" s="0" t="str">
        <f aca="false">IF($A118&lt;&gt;"","Project#"&amp;$A118&amp;"-"&amp;TEXT($B118,"0000")&amp;"_Experiment#"&amp;TEXT($C118,"0000")&amp;"_"&amp;$D118&amp;"."&amp;$E118&amp;"_Tray#"&amp;TEXT($G118,"0000")&amp;"_"&amp;"Pot#"&amp;TEXT($F118,"00000"),"")</f>
        <v>Project#2013-0014_Experiment#0001_Brachypodium.distachyon_Tray#0006_Pot#00117</v>
      </c>
      <c r="U118" s="0" t="n">
        <f aca="false">IF($A118&lt;&gt;"",VLOOKUP($F118,d110cc_csv_computations!$A$2:$O$1001,2),"")</f>
        <v>85</v>
      </c>
      <c r="V118" s="0" t="n">
        <f aca="false">IF($A118&lt;&gt;"",VLOOKUP($U118,LineNames!$A$2:$B$111,2),"")</f>
        <v>172</v>
      </c>
      <c r="W118" s="11"/>
      <c r="X118" s="0" t="str">
        <f aca="false">IF($A118&lt;&gt;"",VLOOKUP($U118,LineNames!$A$2:$C$111,3),"")</f>
        <v>No</v>
      </c>
      <c r="Y118" s="0" t="n">
        <f aca="false">IF($A118&lt;&gt;"",VLOOKUP($F118,d110cc_csv_computations!$A$2:$O$1001,5),"")</f>
        <v>1</v>
      </c>
      <c r="Z118" s="0" t="n">
        <f aca="false">IF($A118&lt;&gt;"",VLOOKUP($F118,d110cc_csv_computations!$A$2:$O$1001,15),"")</f>
        <v>117</v>
      </c>
    </row>
    <row collapsed="false" customFormat="false" customHeight="true" hidden="false" ht="15" outlineLevel="0" r="119">
      <c r="A119" s="0" t="n">
        <f aca="false">IF((ROW()-1)&lt;='Project Description'!$B$14,'Project Description'!$B$1, "")</f>
        <v>2013</v>
      </c>
      <c r="B119" s="0" t="n">
        <f aca="false">IF($A119&lt;&gt;"",'Project Description'!$B$2, "")</f>
        <v>14</v>
      </c>
      <c r="C119" s="0" t="n">
        <f aca="false">IF($A119&lt;&gt;"",'Project Description'!$B$3, "")</f>
        <v>1</v>
      </c>
      <c r="D119" s="0" t="str">
        <f aca="false">IF($A119&lt;&gt;"",VLOOKUP($G119,'Tray sheet'!$E$2:$G$121,2), "")</f>
        <v>Brachypodium</v>
      </c>
      <c r="E119" s="0" t="str">
        <f aca="false">IF($A119&lt;&gt;"",VLOOKUP($G119,'Tray sheet'!$E$2:$G$121,3), "")</f>
        <v>distachyon</v>
      </c>
      <c r="F119" s="0" t="n">
        <f aca="false">IF($A119&lt;&gt;"",ROW()-1,"")</f>
        <v>118</v>
      </c>
      <c r="G119" s="0" t="n">
        <f aca="false">IF($A119&lt;&gt;"",VLOOKUP($F119,d110cc_csv_computations!$A$2:$O$1001,12),"")</f>
        <v>6</v>
      </c>
      <c r="H119" s="0" t="n">
        <f aca="false">IF($A119&lt;&gt;"",VLOOKUP($F119,d110cc_csv_computations!$A$2:$O$1001,13),"")</f>
        <v>18</v>
      </c>
      <c r="I119" s="0" t="n">
        <f aca="false">IF($A119&lt;&gt;"",VLOOKUP($F119,d110cc_csv_computations!$A$2:$O$1001,7),"")</f>
        <v>4</v>
      </c>
      <c r="J119" s="0" t="str">
        <f aca="false">IF($A119&lt;&gt;"",VLOOKUP($I119,ColumnNames!$A$2:$B$5,2),"")</f>
        <v>D</v>
      </c>
      <c r="K119" s="0" t="n">
        <f aca="false">IF($A119&lt;&gt;"",VLOOKUP($F119,d110cc_csv_computations!$A$2:$O$1001,6),"")</f>
        <v>3</v>
      </c>
      <c r="L119" s="0" t="n">
        <f aca="false">IF($A119&lt;&gt;"",VLOOKUP($F119,d110cc_csv_computations!$A$2:$O$1001,3),"")</f>
        <v>8</v>
      </c>
      <c r="M119" s="0" t="n">
        <f aca="false">IF($A119&lt;&gt;"",VLOOKUP($F119,d110cc_csv_computations!$A$2:$O$1001,8),"")</f>
        <v>12</v>
      </c>
      <c r="N119" s="0" t="n">
        <f aca="false">IF($A119&lt;&gt;"",VLOOKUP($F119,d110cc_csv_computations!$A$2:$O$1001,4),"")</f>
        <v>12</v>
      </c>
      <c r="O119" s="32" t="str">
        <f aca="false">IF($A119&lt;&gt;"",INDEX('Tray sheet'!$H$2:$H$10000, $G119),"")</f>
        <v>Project#2013-0014_Experiment#0001_Brachypodium.distachyon_Tray#00006</v>
      </c>
      <c r="P119" s="32" t="str">
        <f aca="false">IF($A119&lt;&gt;"",INDEX('Tray sheet'!$J$2:$J$10000,$G119),"")</f>
        <v>Tray note</v>
      </c>
      <c r="Q119" s="0" t="n">
        <f aca="false">IF($A119&lt;&gt;"",VLOOKUP($F119,d110cc_csv_computations!$A$2:$O$1001,9),"")</f>
        <v>2</v>
      </c>
      <c r="R119" s="32" t="str">
        <f aca="false">IF($A119&lt;&gt;"",INDEX('Tray sheet'!$I$2:$I$10000,$G119),"")</f>
        <v>standard</v>
      </c>
      <c r="S119" s="32" t="str">
        <f aca="false">$J119&amp;$K119</f>
        <v>D3</v>
      </c>
      <c r="T119" s="0" t="str">
        <f aca="false">IF($A119&lt;&gt;"","Project#"&amp;$A119&amp;"-"&amp;TEXT($B119,"0000")&amp;"_Experiment#"&amp;TEXT($C119,"0000")&amp;"_"&amp;$D119&amp;"."&amp;$E119&amp;"_Tray#"&amp;TEXT($G119,"0000")&amp;"_"&amp;"Pot#"&amp;TEXT($F119,"00000"),"")</f>
        <v>Project#2013-0014_Experiment#0001_Brachypodium.distachyon_Tray#0006_Pot#00118</v>
      </c>
      <c r="U119" s="0" t="n">
        <f aca="false">IF($A119&lt;&gt;"",VLOOKUP($F119,d110cc_csv_computations!$A$2:$O$1001,2),"")</f>
        <v>110</v>
      </c>
      <c r="V119" s="0" t="str">
        <f aca="false">IF($A119&lt;&gt;"",VLOOKUP($U119,LineNames!$A$2:$B$111,2),"")</f>
        <v>Bd3-1</v>
      </c>
      <c r="W119" s="11"/>
      <c r="X119" s="0" t="str">
        <f aca="false">IF($A119&lt;&gt;"",VLOOKUP($U119,LineNames!$A$2:$C$111,3),"")</f>
        <v>Yes</v>
      </c>
      <c r="Y119" s="0" t="n">
        <f aca="false">IF($A119&lt;&gt;"",VLOOKUP($F119,d110cc_csv_computations!$A$2:$O$1001,5),"")</f>
        <v>1</v>
      </c>
      <c r="Z119" s="0" t="n">
        <f aca="false">IF($A119&lt;&gt;"",VLOOKUP($F119,d110cc_csv_computations!$A$2:$O$1001,15),"")</f>
        <v>118</v>
      </c>
    </row>
    <row collapsed="false" customFormat="false" customHeight="true" hidden="false" ht="15" outlineLevel="0" r="120">
      <c r="A120" s="0" t="n">
        <f aca="false">IF((ROW()-1)&lt;='Project Description'!$B$14,'Project Description'!$B$1, "")</f>
        <v>2013</v>
      </c>
      <c r="B120" s="0" t="n">
        <f aca="false">IF($A120&lt;&gt;"",'Project Description'!$B$2, "")</f>
        <v>14</v>
      </c>
      <c r="C120" s="0" t="n">
        <f aca="false">IF($A120&lt;&gt;"",'Project Description'!$B$3, "")</f>
        <v>1</v>
      </c>
      <c r="D120" s="0" t="str">
        <f aca="false">IF($A120&lt;&gt;"",VLOOKUP($G120,'Tray sheet'!$E$2:$G$121,2), "")</f>
        <v>Brachypodium</v>
      </c>
      <c r="E120" s="0" t="str">
        <f aca="false">IF($A120&lt;&gt;"",VLOOKUP($G120,'Tray sheet'!$E$2:$G$121,3), "")</f>
        <v>distachyon</v>
      </c>
      <c r="F120" s="0" t="n">
        <f aca="false">IF($A120&lt;&gt;"",ROW()-1,"")</f>
        <v>119</v>
      </c>
      <c r="G120" s="0" t="n">
        <f aca="false">IF($A120&lt;&gt;"",VLOOKUP($F120,d110cc_csv_computations!$A$2:$O$1001,12),"")</f>
        <v>6</v>
      </c>
      <c r="H120" s="0" t="n">
        <f aca="false">IF($A120&lt;&gt;"",VLOOKUP($F120,d110cc_csv_computations!$A$2:$O$1001,13),"")</f>
        <v>19</v>
      </c>
      <c r="I120" s="0" t="n">
        <f aca="false">IF($A120&lt;&gt;"",VLOOKUP($F120,d110cc_csv_computations!$A$2:$O$1001,7),"")</f>
        <v>4</v>
      </c>
      <c r="J120" s="0" t="str">
        <f aca="false">IF($A120&lt;&gt;"",VLOOKUP($I120,ColumnNames!$A$2:$B$5,2),"")</f>
        <v>D</v>
      </c>
      <c r="K120" s="0" t="n">
        <f aca="false">IF($A120&lt;&gt;"",VLOOKUP($F120,d110cc_csv_computations!$A$2:$O$1001,6),"")</f>
        <v>4</v>
      </c>
      <c r="L120" s="0" t="n">
        <f aca="false">IF($A120&lt;&gt;"",VLOOKUP($F120,d110cc_csv_computations!$A$2:$O$1001,3),"")</f>
        <v>9</v>
      </c>
      <c r="M120" s="0" t="n">
        <f aca="false">IF($A120&lt;&gt;"",VLOOKUP($F120,d110cc_csv_computations!$A$2:$O$1001,8),"")</f>
        <v>12</v>
      </c>
      <c r="N120" s="0" t="n">
        <f aca="false">IF($A120&lt;&gt;"",VLOOKUP($F120,d110cc_csv_computations!$A$2:$O$1001,4),"")</f>
        <v>12</v>
      </c>
      <c r="O120" s="32" t="str">
        <f aca="false">IF($A120&lt;&gt;"",INDEX('Tray sheet'!$H$2:$H$10000, $G120),"")</f>
        <v>Project#2013-0014_Experiment#0001_Brachypodium.distachyon_Tray#00006</v>
      </c>
      <c r="P120" s="32" t="str">
        <f aca="false">IF($A120&lt;&gt;"",INDEX('Tray sheet'!$J$2:$J$10000,$G120),"")</f>
        <v>Tray note</v>
      </c>
      <c r="Q120" s="0" t="n">
        <f aca="false">IF($A120&lt;&gt;"",VLOOKUP($F120,d110cc_csv_computations!$A$2:$O$1001,9),"")</f>
        <v>2</v>
      </c>
      <c r="R120" s="32" t="str">
        <f aca="false">IF($A120&lt;&gt;"",INDEX('Tray sheet'!$I$2:$I$10000,$G120),"")</f>
        <v>standard</v>
      </c>
      <c r="S120" s="32" t="str">
        <f aca="false">$J120&amp;$K120</f>
        <v>D4</v>
      </c>
      <c r="T120" s="0" t="str">
        <f aca="false">IF($A120&lt;&gt;"","Project#"&amp;$A120&amp;"-"&amp;TEXT($B120,"0000")&amp;"_Experiment#"&amp;TEXT($C120,"0000")&amp;"_"&amp;$D120&amp;"."&amp;$E120&amp;"_Tray#"&amp;TEXT($G120,"0000")&amp;"_"&amp;"Pot#"&amp;TEXT($F120,"00000"),"")</f>
        <v>Project#2013-0014_Experiment#0001_Brachypodium.distachyon_Tray#0006_Pot#00119</v>
      </c>
      <c r="U120" s="0" t="n">
        <f aca="false">IF($A120&lt;&gt;"",VLOOKUP($F120,d110cc_csv_computations!$A$2:$O$1001,2),"")</f>
        <v>103</v>
      </c>
      <c r="V120" s="0" t="n">
        <f aca="false">IF($A120&lt;&gt;"",VLOOKUP($U120,LineNames!$A$2:$B$111,2),"")</f>
        <v>54</v>
      </c>
      <c r="W120" s="11"/>
      <c r="X120" s="0" t="str">
        <f aca="false">IF($A120&lt;&gt;"",VLOOKUP($U120,LineNames!$A$2:$C$111,3),"")</f>
        <v>No</v>
      </c>
      <c r="Y120" s="0" t="n">
        <f aca="false">IF($A120&lt;&gt;"",VLOOKUP($F120,d110cc_csv_computations!$A$2:$O$1001,5),"")</f>
        <v>1</v>
      </c>
      <c r="Z120" s="0" t="n">
        <f aca="false">IF($A120&lt;&gt;"",VLOOKUP($F120,d110cc_csv_computations!$A$2:$O$1001,15),"")</f>
        <v>119</v>
      </c>
    </row>
    <row collapsed="false" customFormat="false" customHeight="true" hidden="false" ht="15" outlineLevel="0" r="121">
      <c r="A121" s="0" t="n">
        <f aca="false">IF((ROW()-1)&lt;='Project Description'!$B$14,'Project Description'!$B$1, "")</f>
        <v>2013</v>
      </c>
      <c r="B121" s="0" t="n">
        <f aca="false">IF($A121&lt;&gt;"",'Project Description'!$B$2, "")</f>
        <v>14</v>
      </c>
      <c r="C121" s="0" t="n">
        <f aca="false">IF($A121&lt;&gt;"",'Project Description'!$B$3, "")</f>
        <v>1</v>
      </c>
      <c r="D121" s="0" t="str">
        <f aca="false">IF($A121&lt;&gt;"",VLOOKUP($G121,'Tray sheet'!$E$2:$G$121,2), "")</f>
        <v>Brachypodium</v>
      </c>
      <c r="E121" s="0" t="str">
        <f aca="false">IF($A121&lt;&gt;"",VLOOKUP($G121,'Tray sheet'!$E$2:$G$121,3), "")</f>
        <v>distachyon</v>
      </c>
      <c r="F121" s="0" t="n">
        <f aca="false">IF($A121&lt;&gt;"",ROW()-1,"")</f>
        <v>120</v>
      </c>
      <c r="G121" s="0" t="n">
        <f aca="false">IF($A121&lt;&gt;"",VLOOKUP($F121,d110cc_csv_computations!$A$2:$O$1001,12),"")</f>
        <v>6</v>
      </c>
      <c r="H121" s="0" t="n">
        <f aca="false">IF($A121&lt;&gt;"",VLOOKUP($F121,d110cc_csv_computations!$A$2:$O$1001,13),"")</f>
        <v>20</v>
      </c>
      <c r="I121" s="0" t="n">
        <f aca="false">IF($A121&lt;&gt;"",VLOOKUP($F121,d110cc_csv_computations!$A$2:$O$1001,7),"")</f>
        <v>4</v>
      </c>
      <c r="J121" s="0" t="str">
        <f aca="false">IF($A121&lt;&gt;"",VLOOKUP($I121,ColumnNames!$A$2:$B$5,2),"")</f>
        <v>D</v>
      </c>
      <c r="K121" s="0" t="n">
        <f aca="false">IF($A121&lt;&gt;"",VLOOKUP($F121,d110cc_csv_computations!$A$2:$O$1001,6),"")</f>
        <v>5</v>
      </c>
      <c r="L121" s="0" t="n">
        <f aca="false">IF($A121&lt;&gt;"",VLOOKUP($F121,d110cc_csv_computations!$A$2:$O$1001,3),"")</f>
        <v>10</v>
      </c>
      <c r="M121" s="0" t="n">
        <f aca="false">IF($A121&lt;&gt;"",VLOOKUP($F121,d110cc_csv_computations!$A$2:$O$1001,8),"")</f>
        <v>12</v>
      </c>
      <c r="N121" s="0" t="n">
        <f aca="false">IF($A121&lt;&gt;"",VLOOKUP($F121,d110cc_csv_computations!$A$2:$O$1001,4),"")</f>
        <v>12</v>
      </c>
      <c r="O121" s="32" t="str">
        <f aca="false">IF($A121&lt;&gt;"",INDEX('Tray sheet'!$H$2:$H$10000, $G121),"")</f>
        <v>Project#2013-0014_Experiment#0001_Brachypodium.distachyon_Tray#00006</v>
      </c>
      <c r="P121" s="32" t="str">
        <f aca="false">IF($A121&lt;&gt;"",INDEX('Tray sheet'!$J$2:$J$10000,$G121),"")</f>
        <v>Tray note</v>
      </c>
      <c r="Q121" s="0" t="n">
        <f aca="false">IF($A121&lt;&gt;"",VLOOKUP($F121,d110cc_csv_computations!$A$2:$O$1001,9),"")</f>
        <v>2</v>
      </c>
      <c r="R121" s="32" t="str">
        <f aca="false">IF($A121&lt;&gt;"",INDEX('Tray sheet'!$I$2:$I$10000,$G121),"")</f>
        <v>standard</v>
      </c>
      <c r="S121" s="32" t="str">
        <f aca="false">$J121&amp;$K121</f>
        <v>D5</v>
      </c>
      <c r="T121" s="0" t="str">
        <f aca="false">IF($A121&lt;&gt;"","Project#"&amp;$A121&amp;"-"&amp;TEXT($B121,"0000")&amp;"_Experiment#"&amp;TEXT($C121,"0000")&amp;"_"&amp;$D121&amp;"."&amp;$E121&amp;"_Tray#"&amp;TEXT($G121,"0000")&amp;"_"&amp;"Pot#"&amp;TEXT($F121,"00000"),"")</f>
        <v>Project#2013-0014_Experiment#0001_Brachypodium.distachyon_Tray#0006_Pot#00120</v>
      </c>
      <c r="U121" s="0" t="n">
        <f aca="false">IF($A121&lt;&gt;"",VLOOKUP($F121,d110cc_csv_computations!$A$2:$O$1001,2),"")</f>
        <v>19</v>
      </c>
      <c r="V121" s="0" t="n">
        <f aca="false">IF($A121&lt;&gt;"",VLOOKUP($U121,LineNames!$A$2:$B$111,2),"")</f>
        <v>96</v>
      </c>
      <c r="W121" s="11"/>
      <c r="X121" s="0" t="str">
        <f aca="false">IF($A121&lt;&gt;"",VLOOKUP($U121,LineNames!$A$2:$C$111,3),"")</f>
        <v>No</v>
      </c>
      <c r="Y121" s="0" t="n">
        <f aca="false">IF($A121&lt;&gt;"",VLOOKUP($F121,d110cc_csv_computations!$A$2:$O$1001,5),"")</f>
        <v>1</v>
      </c>
      <c r="Z121" s="0" t="n">
        <f aca="false">IF($A121&lt;&gt;"",VLOOKUP($F121,d110cc_csv_computations!$A$2:$O$1001,15),"")</f>
        <v>120</v>
      </c>
    </row>
    <row collapsed="false" customFormat="false" customHeight="true" hidden="false" ht="15" outlineLevel="0" r="122">
      <c r="A122" s="0" t="n">
        <f aca="false">IF((ROW()-1)&lt;='Project Description'!$B$14,'Project Description'!$B$1, "")</f>
        <v>2013</v>
      </c>
      <c r="B122" s="0" t="n">
        <f aca="false">IF($A122&lt;&gt;"",'Project Description'!$B$2, "")</f>
        <v>14</v>
      </c>
      <c r="C122" s="0" t="n">
        <f aca="false">IF($A122&lt;&gt;"",'Project Description'!$B$3, "")</f>
        <v>1</v>
      </c>
      <c r="D122" s="0" t="str">
        <f aca="false">IF($A122&lt;&gt;"",VLOOKUP($G122,'Tray sheet'!$E$2:$G$121,2), "")</f>
        <v>Brachypodium</v>
      </c>
      <c r="E122" s="0" t="str">
        <f aca="false">IF($A122&lt;&gt;"",VLOOKUP($G122,'Tray sheet'!$E$2:$G$121,3), "")</f>
        <v>distachyon</v>
      </c>
      <c r="F122" s="0" t="n">
        <f aca="false">IF($A122&lt;&gt;"",ROW()-1,"")</f>
        <v>121</v>
      </c>
      <c r="G122" s="0" t="n">
        <f aca="false">IF($A122&lt;&gt;"",VLOOKUP($F122,d110cc_csv_computations!$A$2:$O$1001,12),"")</f>
        <v>7</v>
      </c>
      <c r="H122" s="0" t="n">
        <f aca="false">IF($A122&lt;&gt;"",VLOOKUP($F122,d110cc_csv_computations!$A$2:$O$1001,13),"")</f>
        <v>1</v>
      </c>
      <c r="I122" s="0" t="n">
        <f aca="false">IF($A122&lt;&gt;"",VLOOKUP($F122,d110cc_csv_computations!$A$2:$O$1001,7),"")</f>
        <v>1</v>
      </c>
      <c r="J122" s="0" t="str">
        <f aca="false">IF($A122&lt;&gt;"",VLOOKUP($I122,ColumnNames!$A$2:$B$5,2),"")</f>
        <v>A</v>
      </c>
      <c r="K122" s="0" t="n">
        <f aca="false">IF($A122&lt;&gt;"",VLOOKUP($F122,d110cc_csv_computations!$A$2:$O$1001,6),"")</f>
        <v>1</v>
      </c>
      <c r="L122" s="0" t="n">
        <f aca="false">IF($A122&lt;&gt;"",VLOOKUP($F122,d110cc_csv_computations!$A$2:$O$1001,3),"")</f>
        <v>1</v>
      </c>
      <c r="M122" s="0" t="n">
        <f aca="false">IF($A122&lt;&gt;"",VLOOKUP($F122,d110cc_csv_computations!$A$2:$O$1001,8),"")</f>
        <v>1</v>
      </c>
      <c r="N122" s="0" t="n">
        <f aca="false">IF($A122&lt;&gt;"",VLOOKUP($F122,d110cc_csv_computations!$A$2:$O$1001,4),"")</f>
        <v>13</v>
      </c>
      <c r="O122" s="32" t="str">
        <f aca="false">IF($A122&lt;&gt;"",INDEX('Tray sheet'!$H$2:$H$10000, $G122),"")</f>
        <v>Project#2013-0014_Experiment#0001_Brachypodium.distachyon_Tray#00007</v>
      </c>
      <c r="P122" s="32" t="str">
        <f aca="false">IF($A122&lt;&gt;"",INDEX('Tray sheet'!$J$2:$J$10000,$G122),"")</f>
        <v>Tray note</v>
      </c>
      <c r="Q122" s="0" t="n">
        <f aca="false">IF($A122&lt;&gt;"",VLOOKUP($F122,d110cc_csv_computations!$A$2:$O$1001,9),"")</f>
        <v>1</v>
      </c>
      <c r="R122" s="32" t="str">
        <f aca="false">IF($A122&lt;&gt;"",INDEX('Tray sheet'!$I$2:$I$10000,$G122),"")</f>
        <v>standard</v>
      </c>
      <c r="S122" s="32" t="str">
        <f aca="false">$J122&amp;$K122</f>
        <v>A1</v>
      </c>
      <c r="T122" s="0" t="str">
        <f aca="false">IF($A122&lt;&gt;"","Project#"&amp;$A122&amp;"-"&amp;TEXT($B122,"0000")&amp;"_Experiment#"&amp;TEXT($C122,"0000")&amp;"_"&amp;$D122&amp;"."&amp;$E122&amp;"_Tray#"&amp;TEXT($G122,"0000")&amp;"_"&amp;"Pot#"&amp;TEXT($F122,"00000"),"")</f>
        <v>Project#2013-0014_Experiment#0001_Brachypodium.distachyon_Tray#0007_Pot#00121</v>
      </c>
      <c r="U122" s="0" t="n">
        <f aca="false">IF($A122&lt;&gt;"",VLOOKUP($F122,d110cc_csv_computations!$A$2:$O$1001,2),"")</f>
        <v>47</v>
      </c>
      <c r="V122" s="0" t="n">
        <f aca="false">IF($A122&lt;&gt;"",VLOOKUP($U122,LineNames!$A$2:$B$111,2),"")</f>
        <v>126</v>
      </c>
      <c r="W122" s="11"/>
      <c r="X122" s="0" t="str">
        <f aca="false">IF($A122&lt;&gt;"",VLOOKUP($U122,LineNames!$A$2:$C$111,3),"")</f>
        <v>No</v>
      </c>
      <c r="Y122" s="0" t="n">
        <f aca="false">IF($A122&lt;&gt;"",VLOOKUP($F122,d110cc_csv_computations!$A$2:$O$1001,5),"")</f>
        <v>2</v>
      </c>
      <c r="Z122" s="0" t="n">
        <f aca="false">IF($A122&lt;&gt;"",VLOOKUP($F122,d110cc_csv_computations!$A$2:$O$1001,15),"")</f>
        <v>1</v>
      </c>
    </row>
    <row collapsed="false" customFormat="false" customHeight="true" hidden="false" ht="15" outlineLevel="0" r="123">
      <c r="A123" s="0" t="n">
        <f aca="false">IF((ROW()-1)&lt;='Project Description'!$B$14,'Project Description'!$B$1, "")</f>
        <v>2013</v>
      </c>
      <c r="B123" s="0" t="n">
        <f aca="false">IF($A123&lt;&gt;"",'Project Description'!$B$2, "")</f>
        <v>14</v>
      </c>
      <c r="C123" s="0" t="n">
        <f aca="false">IF($A123&lt;&gt;"",'Project Description'!$B$3, "")</f>
        <v>1</v>
      </c>
      <c r="D123" s="0" t="str">
        <f aca="false">IF($A123&lt;&gt;"",VLOOKUP($G123,'Tray sheet'!$E$2:$G$121,2), "")</f>
        <v>Brachypodium</v>
      </c>
      <c r="E123" s="0" t="str">
        <f aca="false">IF($A123&lt;&gt;"",VLOOKUP($G123,'Tray sheet'!$E$2:$G$121,3), "")</f>
        <v>distachyon</v>
      </c>
      <c r="F123" s="0" t="n">
        <f aca="false">IF($A123&lt;&gt;"",ROW()-1,"")</f>
        <v>122</v>
      </c>
      <c r="G123" s="0" t="n">
        <f aca="false">IF($A123&lt;&gt;"",VLOOKUP($F123,d110cc_csv_computations!$A$2:$O$1001,12),"")</f>
        <v>7</v>
      </c>
      <c r="H123" s="0" t="n">
        <f aca="false">IF($A123&lt;&gt;"",VLOOKUP($F123,d110cc_csv_computations!$A$2:$O$1001,13),"")</f>
        <v>2</v>
      </c>
      <c r="I123" s="0" t="n">
        <f aca="false">IF($A123&lt;&gt;"",VLOOKUP($F123,d110cc_csv_computations!$A$2:$O$1001,7),"")</f>
        <v>1</v>
      </c>
      <c r="J123" s="0" t="str">
        <f aca="false">IF($A123&lt;&gt;"",VLOOKUP($I123,ColumnNames!$A$2:$B$5,2),"")</f>
        <v>A</v>
      </c>
      <c r="K123" s="0" t="n">
        <f aca="false">IF($A123&lt;&gt;"",VLOOKUP($F123,d110cc_csv_computations!$A$2:$O$1001,6),"")</f>
        <v>2</v>
      </c>
      <c r="L123" s="0" t="n">
        <f aca="false">IF($A123&lt;&gt;"",VLOOKUP($F123,d110cc_csv_computations!$A$2:$O$1001,3),"")</f>
        <v>2</v>
      </c>
      <c r="M123" s="0" t="n">
        <f aca="false">IF($A123&lt;&gt;"",VLOOKUP($F123,d110cc_csv_computations!$A$2:$O$1001,8),"")</f>
        <v>1</v>
      </c>
      <c r="N123" s="0" t="n">
        <f aca="false">IF($A123&lt;&gt;"",VLOOKUP($F123,d110cc_csv_computations!$A$2:$O$1001,4),"")</f>
        <v>13</v>
      </c>
      <c r="O123" s="32" t="str">
        <f aca="false">IF($A123&lt;&gt;"",INDEX('Tray sheet'!$H$2:$H$10000, $G123),"")</f>
        <v>Project#2013-0014_Experiment#0001_Brachypodium.distachyon_Tray#00007</v>
      </c>
      <c r="P123" s="32" t="str">
        <f aca="false">IF($A123&lt;&gt;"",INDEX('Tray sheet'!$J$2:$J$10000,$G123),"")</f>
        <v>Tray note</v>
      </c>
      <c r="Q123" s="0" t="n">
        <f aca="false">IF($A123&lt;&gt;"",VLOOKUP($F123,d110cc_csv_computations!$A$2:$O$1001,9),"")</f>
        <v>1</v>
      </c>
      <c r="R123" s="32" t="str">
        <f aca="false">IF($A123&lt;&gt;"",INDEX('Tray sheet'!$I$2:$I$10000,$G123),"")</f>
        <v>standard</v>
      </c>
      <c r="S123" s="32" t="str">
        <f aca="false">$J123&amp;$K123</f>
        <v>A2</v>
      </c>
      <c r="T123" s="0" t="str">
        <f aca="false">IF($A123&lt;&gt;"","Project#"&amp;$A123&amp;"-"&amp;TEXT($B123,"0000")&amp;"_Experiment#"&amp;TEXT($C123,"0000")&amp;"_"&amp;$D123&amp;"."&amp;$E123&amp;"_Tray#"&amp;TEXT($G123,"0000")&amp;"_"&amp;"Pot#"&amp;TEXT($F123,"00000"),"")</f>
        <v>Project#2013-0014_Experiment#0001_Brachypodium.distachyon_Tray#0007_Pot#00122</v>
      </c>
      <c r="U123" s="0" t="n">
        <f aca="false">IF($A123&lt;&gt;"",VLOOKUP($F123,d110cc_csv_computations!$A$2:$O$1001,2),"")</f>
        <v>39</v>
      </c>
      <c r="V123" s="0" t="n">
        <f aca="false">IF($A123&lt;&gt;"",VLOOKUP($U123,LineNames!$A$2:$B$111,2),"")</f>
        <v>118</v>
      </c>
      <c r="W123" s="11"/>
      <c r="X123" s="0" t="str">
        <f aca="false">IF($A123&lt;&gt;"",VLOOKUP($U123,LineNames!$A$2:$C$111,3),"")</f>
        <v>No</v>
      </c>
      <c r="Y123" s="0" t="n">
        <f aca="false">IF($A123&lt;&gt;"",VLOOKUP($F123,d110cc_csv_computations!$A$2:$O$1001,5),"")</f>
        <v>2</v>
      </c>
      <c r="Z123" s="0" t="n">
        <f aca="false">IF($A123&lt;&gt;"",VLOOKUP($F123,d110cc_csv_computations!$A$2:$O$1001,15),"")</f>
        <v>2</v>
      </c>
    </row>
    <row collapsed="false" customFormat="false" customHeight="true" hidden="false" ht="15" outlineLevel="0" r="124">
      <c r="A124" s="0" t="n">
        <f aca="false">IF((ROW()-1)&lt;='Project Description'!$B$14,'Project Description'!$B$1, "")</f>
        <v>2013</v>
      </c>
      <c r="B124" s="0" t="n">
        <f aca="false">IF($A124&lt;&gt;"",'Project Description'!$B$2, "")</f>
        <v>14</v>
      </c>
      <c r="C124" s="0" t="n">
        <f aca="false">IF($A124&lt;&gt;"",'Project Description'!$B$3, "")</f>
        <v>1</v>
      </c>
      <c r="D124" s="0" t="str">
        <f aca="false">IF($A124&lt;&gt;"",VLOOKUP($G124,'Tray sheet'!$E$2:$G$121,2), "")</f>
        <v>Brachypodium</v>
      </c>
      <c r="E124" s="0" t="str">
        <f aca="false">IF($A124&lt;&gt;"",VLOOKUP($G124,'Tray sheet'!$E$2:$G$121,3), "")</f>
        <v>distachyon</v>
      </c>
      <c r="F124" s="0" t="n">
        <f aca="false">IF($A124&lt;&gt;"",ROW()-1,"")</f>
        <v>123</v>
      </c>
      <c r="G124" s="0" t="n">
        <f aca="false">IF($A124&lt;&gt;"",VLOOKUP($F124,d110cc_csv_computations!$A$2:$O$1001,12),"")</f>
        <v>7</v>
      </c>
      <c r="H124" s="0" t="n">
        <f aca="false">IF($A124&lt;&gt;"",VLOOKUP($F124,d110cc_csv_computations!$A$2:$O$1001,13),"")</f>
        <v>3</v>
      </c>
      <c r="I124" s="0" t="n">
        <f aca="false">IF($A124&lt;&gt;"",VLOOKUP($F124,d110cc_csv_computations!$A$2:$O$1001,7),"")</f>
        <v>1</v>
      </c>
      <c r="J124" s="0" t="str">
        <f aca="false">IF($A124&lt;&gt;"",VLOOKUP($I124,ColumnNames!$A$2:$B$5,2),"")</f>
        <v>A</v>
      </c>
      <c r="K124" s="0" t="n">
        <f aca="false">IF($A124&lt;&gt;"",VLOOKUP($F124,d110cc_csv_computations!$A$2:$O$1001,6),"")</f>
        <v>3</v>
      </c>
      <c r="L124" s="0" t="n">
        <f aca="false">IF($A124&lt;&gt;"",VLOOKUP($F124,d110cc_csv_computations!$A$2:$O$1001,3),"")</f>
        <v>3</v>
      </c>
      <c r="M124" s="0" t="n">
        <f aca="false">IF($A124&lt;&gt;"",VLOOKUP($F124,d110cc_csv_computations!$A$2:$O$1001,8),"")</f>
        <v>1</v>
      </c>
      <c r="N124" s="0" t="n">
        <f aca="false">IF($A124&lt;&gt;"",VLOOKUP($F124,d110cc_csv_computations!$A$2:$O$1001,4),"")</f>
        <v>13</v>
      </c>
      <c r="O124" s="32" t="str">
        <f aca="false">IF($A124&lt;&gt;"",INDEX('Tray sheet'!$H$2:$H$10000, $G124),"")</f>
        <v>Project#2013-0014_Experiment#0001_Brachypodium.distachyon_Tray#00007</v>
      </c>
      <c r="P124" s="32" t="str">
        <f aca="false">IF($A124&lt;&gt;"",INDEX('Tray sheet'!$J$2:$J$10000,$G124),"")</f>
        <v>Tray note</v>
      </c>
      <c r="Q124" s="0" t="n">
        <f aca="false">IF($A124&lt;&gt;"",VLOOKUP($F124,d110cc_csv_computations!$A$2:$O$1001,9),"")</f>
        <v>1</v>
      </c>
      <c r="R124" s="32" t="str">
        <f aca="false">IF($A124&lt;&gt;"",INDEX('Tray sheet'!$I$2:$I$10000,$G124),"")</f>
        <v>standard</v>
      </c>
      <c r="S124" s="32" t="str">
        <f aca="false">$J124&amp;$K124</f>
        <v>A3</v>
      </c>
      <c r="T124" s="0" t="str">
        <f aca="false">IF($A124&lt;&gt;"","Project#"&amp;$A124&amp;"-"&amp;TEXT($B124,"0000")&amp;"_Experiment#"&amp;TEXT($C124,"0000")&amp;"_"&amp;$D124&amp;"."&amp;$E124&amp;"_Tray#"&amp;TEXT($G124,"0000")&amp;"_"&amp;"Pot#"&amp;TEXT($F124,"00000"),"")</f>
        <v>Project#2013-0014_Experiment#0001_Brachypodium.distachyon_Tray#0007_Pot#00123</v>
      </c>
      <c r="U124" s="0" t="n">
        <f aca="false">IF($A124&lt;&gt;"",VLOOKUP($F124,d110cc_csv_computations!$A$2:$O$1001,2),"")</f>
        <v>54</v>
      </c>
      <c r="V124" s="0" t="n">
        <f aca="false">IF($A124&lt;&gt;"",VLOOKUP($U124,LineNames!$A$2:$B$111,2),"")</f>
        <v>136</v>
      </c>
      <c r="W124" s="11"/>
      <c r="X124" s="0" t="str">
        <f aca="false">IF($A124&lt;&gt;"",VLOOKUP($U124,LineNames!$A$2:$C$111,3),"")</f>
        <v>No</v>
      </c>
      <c r="Y124" s="0" t="n">
        <f aca="false">IF($A124&lt;&gt;"",VLOOKUP($F124,d110cc_csv_computations!$A$2:$O$1001,5),"")</f>
        <v>2</v>
      </c>
      <c r="Z124" s="0" t="n">
        <f aca="false">IF($A124&lt;&gt;"",VLOOKUP($F124,d110cc_csv_computations!$A$2:$O$1001,15),"")</f>
        <v>3</v>
      </c>
    </row>
    <row collapsed="false" customFormat="false" customHeight="true" hidden="false" ht="15" outlineLevel="0" r="125">
      <c r="A125" s="0" t="n">
        <f aca="false">IF((ROW()-1)&lt;='Project Description'!$B$14,'Project Description'!$B$1, "")</f>
        <v>2013</v>
      </c>
      <c r="B125" s="0" t="n">
        <f aca="false">IF($A125&lt;&gt;"",'Project Description'!$B$2, "")</f>
        <v>14</v>
      </c>
      <c r="C125" s="0" t="n">
        <f aca="false">IF($A125&lt;&gt;"",'Project Description'!$B$3, "")</f>
        <v>1</v>
      </c>
      <c r="D125" s="0" t="str">
        <f aca="false">IF($A125&lt;&gt;"",VLOOKUP($G125,'Tray sheet'!$E$2:$G$121,2), "")</f>
        <v>Brachypodium</v>
      </c>
      <c r="E125" s="0" t="str">
        <f aca="false">IF($A125&lt;&gt;"",VLOOKUP($G125,'Tray sheet'!$E$2:$G$121,3), "")</f>
        <v>distachyon</v>
      </c>
      <c r="F125" s="0" t="n">
        <f aca="false">IF($A125&lt;&gt;"",ROW()-1,"")</f>
        <v>124</v>
      </c>
      <c r="G125" s="0" t="n">
        <f aca="false">IF($A125&lt;&gt;"",VLOOKUP($F125,d110cc_csv_computations!$A$2:$O$1001,12),"")</f>
        <v>7</v>
      </c>
      <c r="H125" s="0" t="n">
        <f aca="false">IF($A125&lt;&gt;"",VLOOKUP($F125,d110cc_csv_computations!$A$2:$O$1001,13),"")</f>
        <v>4</v>
      </c>
      <c r="I125" s="0" t="n">
        <f aca="false">IF($A125&lt;&gt;"",VLOOKUP($F125,d110cc_csv_computations!$A$2:$O$1001,7),"")</f>
        <v>1</v>
      </c>
      <c r="J125" s="0" t="str">
        <f aca="false">IF($A125&lt;&gt;"",VLOOKUP($I125,ColumnNames!$A$2:$B$5,2),"")</f>
        <v>A</v>
      </c>
      <c r="K125" s="0" t="n">
        <f aca="false">IF($A125&lt;&gt;"",VLOOKUP($F125,d110cc_csv_computations!$A$2:$O$1001,6),"")</f>
        <v>4</v>
      </c>
      <c r="L125" s="0" t="n">
        <f aca="false">IF($A125&lt;&gt;"",VLOOKUP($F125,d110cc_csv_computations!$A$2:$O$1001,3),"")</f>
        <v>4</v>
      </c>
      <c r="M125" s="0" t="n">
        <f aca="false">IF($A125&lt;&gt;"",VLOOKUP($F125,d110cc_csv_computations!$A$2:$O$1001,8),"")</f>
        <v>1</v>
      </c>
      <c r="N125" s="0" t="n">
        <f aca="false">IF($A125&lt;&gt;"",VLOOKUP($F125,d110cc_csv_computations!$A$2:$O$1001,4),"")</f>
        <v>13</v>
      </c>
      <c r="O125" s="32" t="str">
        <f aca="false">IF($A125&lt;&gt;"",INDEX('Tray sheet'!$H$2:$H$10000, $G125),"")</f>
        <v>Project#2013-0014_Experiment#0001_Brachypodium.distachyon_Tray#00007</v>
      </c>
      <c r="P125" s="32" t="str">
        <f aca="false">IF($A125&lt;&gt;"",INDEX('Tray sheet'!$J$2:$J$10000,$G125),"")</f>
        <v>Tray note</v>
      </c>
      <c r="Q125" s="0" t="n">
        <f aca="false">IF($A125&lt;&gt;"",VLOOKUP($F125,d110cc_csv_computations!$A$2:$O$1001,9),"")</f>
        <v>1</v>
      </c>
      <c r="R125" s="32" t="str">
        <f aca="false">IF($A125&lt;&gt;"",INDEX('Tray sheet'!$I$2:$I$10000,$G125),"")</f>
        <v>standard</v>
      </c>
      <c r="S125" s="32" t="str">
        <f aca="false">$J125&amp;$K125</f>
        <v>A4</v>
      </c>
      <c r="T125" s="0" t="str">
        <f aca="false">IF($A125&lt;&gt;"","Project#"&amp;$A125&amp;"-"&amp;TEXT($B125,"0000")&amp;"_Experiment#"&amp;TEXT($C125,"0000")&amp;"_"&amp;$D125&amp;"."&amp;$E125&amp;"_Tray#"&amp;TEXT($G125,"0000")&amp;"_"&amp;"Pot#"&amp;TEXT($F125,"00000"),"")</f>
        <v>Project#2013-0014_Experiment#0001_Brachypodium.distachyon_Tray#0007_Pot#00124</v>
      </c>
      <c r="U125" s="0" t="n">
        <f aca="false">IF($A125&lt;&gt;"",VLOOKUP($F125,d110cc_csv_computations!$A$2:$O$1001,2),"")</f>
        <v>32</v>
      </c>
      <c r="V125" s="0" t="n">
        <f aca="false">IF($A125&lt;&gt;"",VLOOKUP($U125,LineNames!$A$2:$B$111,2),"")</f>
        <v>111</v>
      </c>
      <c r="W125" s="11"/>
      <c r="X125" s="0" t="str">
        <f aca="false">IF($A125&lt;&gt;"",VLOOKUP($U125,LineNames!$A$2:$C$111,3),"")</f>
        <v>No</v>
      </c>
      <c r="Y125" s="0" t="n">
        <f aca="false">IF($A125&lt;&gt;"",VLOOKUP($F125,d110cc_csv_computations!$A$2:$O$1001,5),"")</f>
        <v>2</v>
      </c>
      <c r="Z125" s="0" t="n">
        <f aca="false">IF($A125&lt;&gt;"",VLOOKUP($F125,d110cc_csv_computations!$A$2:$O$1001,15),"")</f>
        <v>4</v>
      </c>
    </row>
    <row collapsed="false" customFormat="false" customHeight="true" hidden="false" ht="15" outlineLevel="0" r="126">
      <c r="A126" s="0" t="n">
        <f aca="false">IF((ROW()-1)&lt;='Project Description'!$B$14,'Project Description'!$B$1, "")</f>
        <v>2013</v>
      </c>
      <c r="B126" s="0" t="n">
        <f aca="false">IF($A126&lt;&gt;"",'Project Description'!$B$2, "")</f>
        <v>14</v>
      </c>
      <c r="C126" s="0" t="n">
        <f aca="false">IF($A126&lt;&gt;"",'Project Description'!$B$3, "")</f>
        <v>1</v>
      </c>
      <c r="D126" s="0" t="str">
        <f aca="false">IF($A126&lt;&gt;"",VLOOKUP($G126,'Tray sheet'!$E$2:$G$121,2), "")</f>
        <v>Brachypodium</v>
      </c>
      <c r="E126" s="0" t="str">
        <f aca="false">IF($A126&lt;&gt;"",VLOOKUP($G126,'Tray sheet'!$E$2:$G$121,3), "")</f>
        <v>distachyon</v>
      </c>
      <c r="F126" s="0" t="n">
        <f aca="false">IF($A126&lt;&gt;"",ROW()-1,"")</f>
        <v>125</v>
      </c>
      <c r="G126" s="0" t="n">
        <f aca="false">IF($A126&lt;&gt;"",VLOOKUP($F126,d110cc_csv_computations!$A$2:$O$1001,12),"")</f>
        <v>7</v>
      </c>
      <c r="H126" s="0" t="n">
        <f aca="false">IF($A126&lt;&gt;"",VLOOKUP($F126,d110cc_csv_computations!$A$2:$O$1001,13),"")</f>
        <v>5</v>
      </c>
      <c r="I126" s="0" t="n">
        <f aca="false">IF($A126&lt;&gt;"",VLOOKUP($F126,d110cc_csv_computations!$A$2:$O$1001,7),"")</f>
        <v>1</v>
      </c>
      <c r="J126" s="0" t="str">
        <f aca="false">IF($A126&lt;&gt;"",VLOOKUP($I126,ColumnNames!$A$2:$B$5,2),"")</f>
        <v>A</v>
      </c>
      <c r="K126" s="0" t="n">
        <f aca="false">IF($A126&lt;&gt;"",VLOOKUP($F126,d110cc_csv_computations!$A$2:$O$1001,6),"")</f>
        <v>5</v>
      </c>
      <c r="L126" s="0" t="n">
        <f aca="false">IF($A126&lt;&gt;"",VLOOKUP($F126,d110cc_csv_computations!$A$2:$O$1001,3),"")</f>
        <v>5</v>
      </c>
      <c r="M126" s="0" t="n">
        <f aca="false">IF($A126&lt;&gt;"",VLOOKUP($F126,d110cc_csv_computations!$A$2:$O$1001,8),"")</f>
        <v>1</v>
      </c>
      <c r="N126" s="0" t="n">
        <f aca="false">IF($A126&lt;&gt;"",VLOOKUP($F126,d110cc_csv_computations!$A$2:$O$1001,4),"")</f>
        <v>13</v>
      </c>
      <c r="O126" s="32" t="str">
        <f aca="false">IF($A126&lt;&gt;"",INDEX('Tray sheet'!$H$2:$H$10000, $G126),"")</f>
        <v>Project#2013-0014_Experiment#0001_Brachypodium.distachyon_Tray#00007</v>
      </c>
      <c r="P126" s="32" t="str">
        <f aca="false">IF($A126&lt;&gt;"",INDEX('Tray sheet'!$J$2:$J$10000,$G126),"")</f>
        <v>Tray note</v>
      </c>
      <c r="Q126" s="0" t="n">
        <f aca="false">IF($A126&lt;&gt;"",VLOOKUP($F126,d110cc_csv_computations!$A$2:$O$1001,9),"")</f>
        <v>1</v>
      </c>
      <c r="R126" s="32" t="str">
        <f aca="false">IF($A126&lt;&gt;"",INDEX('Tray sheet'!$I$2:$I$10000,$G126),"")</f>
        <v>standard</v>
      </c>
      <c r="S126" s="32" t="str">
        <f aca="false">$J126&amp;$K126</f>
        <v>A5</v>
      </c>
      <c r="T126" s="0" t="str">
        <f aca="false">IF($A126&lt;&gt;"","Project#"&amp;$A126&amp;"-"&amp;TEXT($B126,"0000")&amp;"_Experiment#"&amp;TEXT($C126,"0000")&amp;"_"&amp;$D126&amp;"."&amp;$E126&amp;"_Tray#"&amp;TEXT($G126,"0000")&amp;"_"&amp;"Pot#"&amp;TEXT($F126,"00000"),"")</f>
        <v>Project#2013-0014_Experiment#0001_Brachypodium.distachyon_Tray#0007_Pot#00125</v>
      </c>
      <c r="U126" s="0" t="n">
        <f aca="false">IF($A126&lt;&gt;"",VLOOKUP($F126,d110cc_csv_computations!$A$2:$O$1001,2),"")</f>
        <v>10</v>
      </c>
      <c r="V126" s="0" t="n">
        <f aca="false">IF($A126&lt;&gt;"",VLOOKUP($U126,LineNames!$A$2:$B$111,2),"")</f>
        <v>86</v>
      </c>
      <c r="W126" s="11"/>
      <c r="X126" s="0" t="str">
        <f aca="false">IF($A126&lt;&gt;"",VLOOKUP($U126,LineNames!$A$2:$C$111,3),"")</f>
        <v>No</v>
      </c>
      <c r="Y126" s="0" t="n">
        <f aca="false">IF($A126&lt;&gt;"",VLOOKUP($F126,d110cc_csv_computations!$A$2:$O$1001,5),"")</f>
        <v>2</v>
      </c>
      <c r="Z126" s="0" t="n">
        <f aca="false">IF($A126&lt;&gt;"",VLOOKUP($F126,d110cc_csv_computations!$A$2:$O$1001,15),"")</f>
        <v>5</v>
      </c>
    </row>
    <row collapsed="false" customFormat="false" customHeight="true" hidden="false" ht="15" outlineLevel="0" r="127">
      <c r="A127" s="0" t="n">
        <f aca="false">IF((ROW()-1)&lt;='Project Description'!$B$14,'Project Description'!$B$1, "")</f>
        <v>2013</v>
      </c>
      <c r="B127" s="0" t="n">
        <f aca="false">IF($A127&lt;&gt;"",'Project Description'!$B$2, "")</f>
        <v>14</v>
      </c>
      <c r="C127" s="0" t="n">
        <f aca="false">IF($A127&lt;&gt;"",'Project Description'!$B$3, "")</f>
        <v>1</v>
      </c>
      <c r="D127" s="0" t="str">
        <f aca="false">IF($A127&lt;&gt;"",VLOOKUP($G127,'Tray sheet'!$E$2:$G$121,2), "")</f>
        <v>Brachypodium</v>
      </c>
      <c r="E127" s="0" t="str">
        <f aca="false">IF($A127&lt;&gt;"",VLOOKUP($G127,'Tray sheet'!$E$2:$G$121,3), "")</f>
        <v>distachyon</v>
      </c>
      <c r="F127" s="0" t="n">
        <f aca="false">IF($A127&lt;&gt;"",ROW()-1,"")</f>
        <v>126</v>
      </c>
      <c r="G127" s="0" t="n">
        <f aca="false">IF($A127&lt;&gt;"",VLOOKUP($F127,d110cc_csv_computations!$A$2:$O$1001,12),"")</f>
        <v>8</v>
      </c>
      <c r="H127" s="0" t="n">
        <f aca="false">IF($A127&lt;&gt;"",VLOOKUP($F127,d110cc_csv_computations!$A$2:$O$1001,13),"")</f>
        <v>1</v>
      </c>
      <c r="I127" s="0" t="n">
        <f aca="false">IF($A127&lt;&gt;"",VLOOKUP($F127,d110cc_csv_computations!$A$2:$O$1001,7),"")</f>
        <v>1</v>
      </c>
      <c r="J127" s="0" t="str">
        <f aca="false">IF($A127&lt;&gt;"",VLOOKUP($I127,ColumnNames!$A$2:$B$5,2),"")</f>
        <v>A</v>
      </c>
      <c r="K127" s="0" t="n">
        <f aca="false">IF($A127&lt;&gt;"",VLOOKUP($F127,d110cc_csv_computations!$A$2:$O$1001,6),"")</f>
        <v>1</v>
      </c>
      <c r="L127" s="0" t="n">
        <f aca="false">IF($A127&lt;&gt;"",VLOOKUP($F127,d110cc_csv_computations!$A$2:$O$1001,3),"")</f>
        <v>6</v>
      </c>
      <c r="M127" s="0" t="n">
        <f aca="false">IF($A127&lt;&gt;"",VLOOKUP($F127,d110cc_csv_computations!$A$2:$O$1001,8),"")</f>
        <v>1</v>
      </c>
      <c r="N127" s="0" t="n">
        <f aca="false">IF($A127&lt;&gt;"",VLOOKUP($F127,d110cc_csv_computations!$A$2:$O$1001,4),"")</f>
        <v>13</v>
      </c>
      <c r="O127" s="32" t="str">
        <f aca="false">IF($A127&lt;&gt;"",INDEX('Tray sheet'!$H$2:$H$10000, $G127),"")</f>
        <v>Project#2013-0014_Experiment#0001_Brachypodium.distachyon_Tray#00008</v>
      </c>
      <c r="P127" s="32" t="str">
        <f aca="false">IF($A127&lt;&gt;"",INDEX('Tray sheet'!$J$2:$J$10000,$G127),"")</f>
        <v>Tray note</v>
      </c>
      <c r="Q127" s="0" t="n">
        <f aca="false">IF($A127&lt;&gt;"",VLOOKUP($F127,d110cc_csv_computations!$A$2:$O$1001,9),"")</f>
        <v>2</v>
      </c>
      <c r="R127" s="32" t="str">
        <f aca="false">IF($A127&lt;&gt;"",INDEX('Tray sheet'!$I$2:$I$10000,$G127),"")</f>
        <v>standard</v>
      </c>
      <c r="S127" s="32" t="str">
        <f aca="false">$J127&amp;$K127</f>
        <v>A1</v>
      </c>
      <c r="T127" s="0" t="str">
        <f aca="false">IF($A127&lt;&gt;"","Project#"&amp;$A127&amp;"-"&amp;TEXT($B127,"0000")&amp;"_Experiment#"&amp;TEXT($C127,"0000")&amp;"_"&amp;$D127&amp;"."&amp;$E127&amp;"_Tray#"&amp;TEXT($G127,"0000")&amp;"_"&amp;"Pot#"&amp;TEXT($F127,"00000"),"")</f>
        <v>Project#2013-0014_Experiment#0001_Brachypodium.distachyon_Tray#0008_Pot#00126</v>
      </c>
      <c r="U127" s="0" t="n">
        <f aca="false">IF($A127&lt;&gt;"",VLOOKUP($F127,d110cc_csv_computations!$A$2:$O$1001,2),"")</f>
        <v>3</v>
      </c>
      <c r="V127" s="0" t="n">
        <f aca="false">IF($A127&lt;&gt;"",VLOOKUP($U127,LineNames!$A$2:$B$111,2),"")</f>
        <v>78</v>
      </c>
      <c r="W127" s="11"/>
      <c r="X127" s="0" t="str">
        <f aca="false">IF($A127&lt;&gt;"",VLOOKUP($U127,LineNames!$A$2:$C$111,3),"")</f>
        <v>No</v>
      </c>
      <c r="Y127" s="0" t="n">
        <f aca="false">IF($A127&lt;&gt;"",VLOOKUP($F127,d110cc_csv_computations!$A$2:$O$1001,5),"")</f>
        <v>2</v>
      </c>
      <c r="Z127" s="0" t="n">
        <f aca="false">IF($A127&lt;&gt;"",VLOOKUP($F127,d110cc_csv_computations!$A$2:$O$1001,15),"")</f>
        <v>6</v>
      </c>
    </row>
    <row collapsed="false" customFormat="false" customHeight="true" hidden="false" ht="15" outlineLevel="0" r="128">
      <c r="A128" s="0" t="n">
        <f aca="false">IF((ROW()-1)&lt;='Project Description'!$B$14,'Project Description'!$B$1, "")</f>
        <v>2013</v>
      </c>
      <c r="B128" s="0" t="n">
        <f aca="false">IF($A128&lt;&gt;"",'Project Description'!$B$2, "")</f>
        <v>14</v>
      </c>
      <c r="C128" s="0" t="n">
        <f aca="false">IF($A128&lt;&gt;"",'Project Description'!$B$3, "")</f>
        <v>1</v>
      </c>
      <c r="D128" s="0" t="str">
        <f aca="false">IF($A128&lt;&gt;"",VLOOKUP($G128,'Tray sheet'!$E$2:$G$121,2), "")</f>
        <v>Brachypodium</v>
      </c>
      <c r="E128" s="0" t="str">
        <f aca="false">IF($A128&lt;&gt;"",VLOOKUP($G128,'Tray sheet'!$E$2:$G$121,3), "")</f>
        <v>distachyon</v>
      </c>
      <c r="F128" s="0" t="n">
        <f aca="false">IF($A128&lt;&gt;"",ROW()-1,"")</f>
        <v>127</v>
      </c>
      <c r="G128" s="0" t="n">
        <f aca="false">IF($A128&lt;&gt;"",VLOOKUP($F128,d110cc_csv_computations!$A$2:$O$1001,12),"")</f>
        <v>8</v>
      </c>
      <c r="H128" s="0" t="n">
        <f aca="false">IF($A128&lt;&gt;"",VLOOKUP($F128,d110cc_csv_computations!$A$2:$O$1001,13),"")</f>
        <v>2</v>
      </c>
      <c r="I128" s="0" t="n">
        <f aca="false">IF($A128&lt;&gt;"",VLOOKUP($F128,d110cc_csv_computations!$A$2:$O$1001,7),"")</f>
        <v>1</v>
      </c>
      <c r="J128" s="0" t="str">
        <f aca="false">IF($A128&lt;&gt;"",VLOOKUP($I128,ColumnNames!$A$2:$B$5,2),"")</f>
        <v>A</v>
      </c>
      <c r="K128" s="0" t="n">
        <f aca="false">IF($A128&lt;&gt;"",VLOOKUP($F128,d110cc_csv_computations!$A$2:$O$1001,6),"")</f>
        <v>2</v>
      </c>
      <c r="L128" s="0" t="n">
        <f aca="false">IF($A128&lt;&gt;"",VLOOKUP($F128,d110cc_csv_computations!$A$2:$O$1001,3),"")</f>
        <v>7</v>
      </c>
      <c r="M128" s="0" t="n">
        <f aca="false">IF($A128&lt;&gt;"",VLOOKUP($F128,d110cc_csv_computations!$A$2:$O$1001,8),"")</f>
        <v>1</v>
      </c>
      <c r="N128" s="0" t="n">
        <f aca="false">IF($A128&lt;&gt;"",VLOOKUP($F128,d110cc_csv_computations!$A$2:$O$1001,4),"")</f>
        <v>13</v>
      </c>
      <c r="O128" s="32" t="str">
        <f aca="false">IF($A128&lt;&gt;"",INDEX('Tray sheet'!$H$2:$H$10000, $G128),"")</f>
        <v>Project#2013-0014_Experiment#0001_Brachypodium.distachyon_Tray#00008</v>
      </c>
      <c r="P128" s="32" t="str">
        <f aca="false">IF($A128&lt;&gt;"",INDEX('Tray sheet'!$J$2:$J$10000,$G128),"")</f>
        <v>Tray note</v>
      </c>
      <c r="Q128" s="0" t="n">
        <f aca="false">IF($A128&lt;&gt;"",VLOOKUP($F128,d110cc_csv_computations!$A$2:$O$1001,9),"")</f>
        <v>2</v>
      </c>
      <c r="R128" s="32" t="str">
        <f aca="false">IF($A128&lt;&gt;"",INDEX('Tray sheet'!$I$2:$I$10000,$G128),"")</f>
        <v>standard</v>
      </c>
      <c r="S128" s="32" t="str">
        <f aca="false">$J128&amp;$K128</f>
        <v>A2</v>
      </c>
      <c r="T128" s="0" t="str">
        <f aca="false">IF($A128&lt;&gt;"","Project#"&amp;$A128&amp;"-"&amp;TEXT($B128,"0000")&amp;"_Experiment#"&amp;TEXT($C128,"0000")&amp;"_"&amp;$D128&amp;"."&amp;$E128&amp;"_Tray#"&amp;TEXT($G128,"0000")&amp;"_"&amp;"Pot#"&amp;TEXT($F128,"00000"),"")</f>
        <v>Project#2013-0014_Experiment#0001_Brachypodium.distachyon_Tray#0008_Pot#00127</v>
      </c>
      <c r="U128" s="0" t="n">
        <f aca="false">IF($A128&lt;&gt;"",VLOOKUP($F128,d110cc_csv_computations!$A$2:$O$1001,2),"")</f>
        <v>109</v>
      </c>
      <c r="V128" s="0" t="str">
        <f aca="false">IF($A128&lt;&gt;"",VLOOKUP($U128,LineNames!$A$2:$B$111,2),"")</f>
        <v>Bd21</v>
      </c>
      <c r="W128" s="11"/>
      <c r="X128" s="0" t="str">
        <f aca="false">IF($A128&lt;&gt;"",VLOOKUP($U128,LineNames!$A$2:$C$111,3),"")</f>
        <v>Yes</v>
      </c>
      <c r="Y128" s="0" t="n">
        <f aca="false">IF($A128&lt;&gt;"",VLOOKUP($F128,d110cc_csv_computations!$A$2:$O$1001,5),"")</f>
        <v>2</v>
      </c>
      <c r="Z128" s="0" t="n">
        <f aca="false">IF($A128&lt;&gt;"",VLOOKUP($F128,d110cc_csv_computations!$A$2:$O$1001,15),"")</f>
        <v>7</v>
      </c>
    </row>
    <row collapsed="false" customFormat="false" customHeight="true" hidden="false" ht="15" outlineLevel="0" r="129">
      <c r="A129" s="0" t="n">
        <f aca="false">IF((ROW()-1)&lt;='Project Description'!$B$14,'Project Description'!$B$1, "")</f>
        <v>2013</v>
      </c>
      <c r="B129" s="0" t="n">
        <f aca="false">IF($A129&lt;&gt;"",'Project Description'!$B$2, "")</f>
        <v>14</v>
      </c>
      <c r="C129" s="0" t="n">
        <f aca="false">IF($A129&lt;&gt;"",'Project Description'!$B$3, "")</f>
        <v>1</v>
      </c>
      <c r="D129" s="0" t="str">
        <f aca="false">IF($A129&lt;&gt;"",VLOOKUP($G129,'Tray sheet'!$E$2:$G$121,2), "")</f>
        <v>Brachypodium</v>
      </c>
      <c r="E129" s="0" t="str">
        <f aca="false">IF($A129&lt;&gt;"",VLOOKUP($G129,'Tray sheet'!$E$2:$G$121,3), "")</f>
        <v>distachyon</v>
      </c>
      <c r="F129" s="0" t="n">
        <f aca="false">IF($A129&lt;&gt;"",ROW()-1,"")</f>
        <v>128</v>
      </c>
      <c r="G129" s="0" t="n">
        <f aca="false">IF($A129&lt;&gt;"",VLOOKUP($F129,d110cc_csv_computations!$A$2:$O$1001,12),"")</f>
        <v>8</v>
      </c>
      <c r="H129" s="0" t="n">
        <f aca="false">IF($A129&lt;&gt;"",VLOOKUP($F129,d110cc_csv_computations!$A$2:$O$1001,13),"")</f>
        <v>3</v>
      </c>
      <c r="I129" s="0" t="n">
        <f aca="false">IF($A129&lt;&gt;"",VLOOKUP($F129,d110cc_csv_computations!$A$2:$O$1001,7),"")</f>
        <v>1</v>
      </c>
      <c r="J129" s="0" t="str">
        <f aca="false">IF($A129&lt;&gt;"",VLOOKUP($I129,ColumnNames!$A$2:$B$5,2),"")</f>
        <v>A</v>
      </c>
      <c r="K129" s="0" t="n">
        <f aca="false">IF($A129&lt;&gt;"",VLOOKUP($F129,d110cc_csv_computations!$A$2:$O$1001,6),"")</f>
        <v>3</v>
      </c>
      <c r="L129" s="0" t="n">
        <f aca="false">IF($A129&lt;&gt;"",VLOOKUP($F129,d110cc_csv_computations!$A$2:$O$1001,3),"")</f>
        <v>8</v>
      </c>
      <c r="M129" s="0" t="n">
        <f aca="false">IF($A129&lt;&gt;"",VLOOKUP($F129,d110cc_csv_computations!$A$2:$O$1001,8),"")</f>
        <v>1</v>
      </c>
      <c r="N129" s="0" t="n">
        <f aca="false">IF($A129&lt;&gt;"",VLOOKUP($F129,d110cc_csv_computations!$A$2:$O$1001,4),"")</f>
        <v>13</v>
      </c>
      <c r="O129" s="32" t="str">
        <f aca="false">IF($A129&lt;&gt;"",INDEX('Tray sheet'!$H$2:$H$10000, $G129),"")</f>
        <v>Project#2013-0014_Experiment#0001_Brachypodium.distachyon_Tray#00008</v>
      </c>
      <c r="P129" s="32" t="str">
        <f aca="false">IF($A129&lt;&gt;"",INDEX('Tray sheet'!$J$2:$J$10000,$G129),"")</f>
        <v>Tray note</v>
      </c>
      <c r="Q129" s="0" t="n">
        <f aca="false">IF($A129&lt;&gt;"",VLOOKUP($F129,d110cc_csv_computations!$A$2:$O$1001,9),"")</f>
        <v>2</v>
      </c>
      <c r="R129" s="32" t="str">
        <f aca="false">IF($A129&lt;&gt;"",INDEX('Tray sheet'!$I$2:$I$10000,$G129),"")</f>
        <v>standard</v>
      </c>
      <c r="S129" s="32" t="str">
        <f aca="false">$J129&amp;$K129</f>
        <v>A3</v>
      </c>
      <c r="T129" s="0" t="str">
        <f aca="false">IF($A129&lt;&gt;"","Project#"&amp;$A129&amp;"-"&amp;TEXT($B129,"0000")&amp;"_Experiment#"&amp;TEXT($C129,"0000")&amp;"_"&amp;$D129&amp;"."&amp;$E129&amp;"_Tray#"&amp;TEXT($G129,"0000")&amp;"_"&amp;"Pot#"&amp;TEXT($F129,"00000"),"")</f>
        <v>Project#2013-0014_Experiment#0001_Brachypodium.distachyon_Tray#0008_Pot#00128</v>
      </c>
      <c r="U129" s="0" t="n">
        <f aca="false">IF($A129&lt;&gt;"",VLOOKUP($F129,d110cc_csv_computations!$A$2:$O$1001,2),"")</f>
        <v>40</v>
      </c>
      <c r="V129" s="0" t="n">
        <f aca="false">IF($A129&lt;&gt;"",VLOOKUP($U129,LineNames!$A$2:$B$111,2),"")</f>
        <v>119</v>
      </c>
      <c r="W129" s="11"/>
      <c r="X129" s="0" t="str">
        <f aca="false">IF($A129&lt;&gt;"",VLOOKUP($U129,LineNames!$A$2:$C$111,3),"")</f>
        <v>No</v>
      </c>
      <c r="Y129" s="0" t="n">
        <f aca="false">IF($A129&lt;&gt;"",VLOOKUP($F129,d110cc_csv_computations!$A$2:$O$1001,5),"")</f>
        <v>2</v>
      </c>
      <c r="Z129" s="0" t="n">
        <f aca="false">IF($A129&lt;&gt;"",VLOOKUP($F129,d110cc_csv_computations!$A$2:$O$1001,15),"")</f>
        <v>8</v>
      </c>
    </row>
    <row collapsed="false" customFormat="false" customHeight="true" hidden="false" ht="15" outlineLevel="0" r="130">
      <c r="A130" s="0" t="n">
        <f aca="false">IF((ROW()-1)&lt;='Project Description'!$B$14,'Project Description'!$B$1, "")</f>
        <v>2013</v>
      </c>
      <c r="B130" s="0" t="n">
        <f aca="false">IF($A130&lt;&gt;"",'Project Description'!$B$2, "")</f>
        <v>14</v>
      </c>
      <c r="C130" s="0" t="n">
        <f aca="false">IF($A130&lt;&gt;"",'Project Description'!$B$3, "")</f>
        <v>1</v>
      </c>
      <c r="D130" s="0" t="str">
        <f aca="false">IF($A130&lt;&gt;"",VLOOKUP($G130,'Tray sheet'!$E$2:$G$121,2), "")</f>
        <v>Brachypodium</v>
      </c>
      <c r="E130" s="0" t="str">
        <f aca="false">IF($A130&lt;&gt;"",VLOOKUP($G130,'Tray sheet'!$E$2:$G$121,3), "")</f>
        <v>distachyon</v>
      </c>
      <c r="F130" s="0" t="n">
        <f aca="false">IF($A130&lt;&gt;"",ROW()-1,"")</f>
        <v>129</v>
      </c>
      <c r="G130" s="0" t="n">
        <f aca="false">IF($A130&lt;&gt;"",VLOOKUP($F130,d110cc_csv_computations!$A$2:$O$1001,12),"")</f>
        <v>8</v>
      </c>
      <c r="H130" s="0" t="n">
        <f aca="false">IF($A130&lt;&gt;"",VLOOKUP($F130,d110cc_csv_computations!$A$2:$O$1001,13),"")</f>
        <v>4</v>
      </c>
      <c r="I130" s="0" t="n">
        <f aca="false">IF($A130&lt;&gt;"",VLOOKUP($F130,d110cc_csv_computations!$A$2:$O$1001,7),"")</f>
        <v>1</v>
      </c>
      <c r="J130" s="0" t="str">
        <f aca="false">IF($A130&lt;&gt;"",VLOOKUP($I130,ColumnNames!$A$2:$B$5,2),"")</f>
        <v>A</v>
      </c>
      <c r="K130" s="0" t="n">
        <f aca="false">IF($A130&lt;&gt;"",VLOOKUP($F130,d110cc_csv_computations!$A$2:$O$1001,6),"")</f>
        <v>4</v>
      </c>
      <c r="L130" s="0" t="n">
        <f aca="false">IF($A130&lt;&gt;"",VLOOKUP($F130,d110cc_csv_computations!$A$2:$O$1001,3),"")</f>
        <v>9</v>
      </c>
      <c r="M130" s="0" t="n">
        <f aca="false">IF($A130&lt;&gt;"",VLOOKUP($F130,d110cc_csv_computations!$A$2:$O$1001,8),"")</f>
        <v>1</v>
      </c>
      <c r="N130" s="0" t="n">
        <f aca="false">IF($A130&lt;&gt;"",VLOOKUP($F130,d110cc_csv_computations!$A$2:$O$1001,4),"")</f>
        <v>13</v>
      </c>
      <c r="O130" s="32" t="str">
        <f aca="false">IF($A130&lt;&gt;"",INDEX('Tray sheet'!$H$2:$H$10000, $G130),"")</f>
        <v>Project#2013-0014_Experiment#0001_Brachypodium.distachyon_Tray#00008</v>
      </c>
      <c r="P130" s="32" t="str">
        <f aca="false">IF($A130&lt;&gt;"",INDEX('Tray sheet'!$J$2:$J$10000,$G130),"")</f>
        <v>Tray note</v>
      </c>
      <c r="Q130" s="0" t="n">
        <f aca="false">IF($A130&lt;&gt;"",VLOOKUP($F130,d110cc_csv_computations!$A$2:$O$1001,9),"")</f>
        <v>2</v>
      </c>
      <c r="R130" s="32" t="str">
        <f aca="false">IF($A130&lt;&gt;"",INDEX('Tray sheet'!$I$2:$I$10000,$G130),"")</f>
        <v>standard</v>
      </c>
      <c r="S130" s="32" t="str">
        <f aca="false">$J130&amp;$K130</f>
        <v>A4</v>
      </c>
      <c r="T130" s="0" t="str">
        <f aca="false">IF($A130&lt;&gt;"","Project#"&amp;$A130&amp;"-"&amp;TEXT($B130,"0000")&amp;"_Experiment#"&amp;TEXT($C130,"0000")&amp;"_"&amp;$D130&amp;"."&amp;$E130&amp;"_Tray#"&amp;TEXT($G130,"0000")&amp;"_"&amp;"Pot#"&amp;TEXT($F130,"00000"),"")</f>
        <v>Project#2013-0014_Experiment#0001_Brachypodium.distachyon_Tray#0008_Pot#00129</v>
      </c>
      <c r="U130" s="0" t="n">
        <f aca="false">IF($A130&lt;&gt;"",VLOOKUP($F130,d110cc_csv_computations!$A$2:$O$1001,2),"")</f>
        <v>17</v>
      </c>
      <c r="V130" s="0" t="n">
        <f aca="false">IF($A130&lt;&gt;"",VLOOKUP($U130,LineNames!$A$2:$B$111,2),"")</f>
        <v>94</v>
      </c>
      <c r="W130" s="11"/>
      <c r="X130" s="0" t="str">
        <f aca="false">IF($A130&lt;&gt;"",VLOOKUP($U130,LineNames!$A$2:$C$111,3),"")</f>
        <v>No</v>
      </c>
      <c r="Y130" s="0" t="n">
        <f aca="false">IF($A130&lt;&gt;"",VLOOKUP($F130,d110cc_csv_computations!$A$2:$O$1001,5),"")</f>
        <v>2</v>
      </c>
      <c r="Z130" s="0" t="n">
        <f aca="false">IF($A130&lt;&gt;"",VLOOKUP($F130,d110cc_csv_computations!$A$2:$O$1001,15),"")</f>
        <v>9</v>
      </c>
    </row>
    <row collapsed="false" customFormat="false" customHeight="true" hidden="false" ht="15" outlineLevel="0" r="131">
      <c r="A131" s="0" t="n">
        <f aca="false">IF((ROW()-1)&lt;='Project Description'!$B$14,'Project Description'!$B$1, "")</f>
        <v>2013</v>
      </c>
      <c r="B131" s="0" t="n">
        <f aca="false">IF($A131&lt;&gt;"",'Project Description'!$B$2, "")</f>
        <v>14</v>
      </c>
      <c r="C131" s="0" t="n">
        <f aca="false">IF($A131&lt;&gt;"",'Project Description'!$B$3, "")</f>
        <v>1</v>
      </c>
      <c r="D131" s="0" t="str">
        <f aca="false">IF($A131&lt;&gt;"",VLOOKUP($G131,'Tray sheet'!$E$2:$G$121,2), "")</f>
        <v>Brachypodium</v>
      </c>
      <c r="E131" s="0" t="str">
        <f aca="false">IF($A131&lt;&gt;"",VLOOKUP($G131,'Tray sheet'!$E$2:$G$121,3), "")</f>
        <v>distachyon</v>
      </c>
      <c r="F131" s="0" t="n">
        <f aca="false">IF($A131&lt;&gt;"",ROW()-1,"")</f>
        <v>130</v>
      </c>
      <c r="G131" s="0" t="n">
        <f aca="false">IF($A131&lt;&gt;"",VLOOKUP($F131,d110cc_csv_computations!$A$2:$O$1001,12),"")</f>
        <v>8</v>
      </c>
      <c r="H131" s="0" t="n">
        <f aca="false">IF($A131&lt;&gt;"",VLOOKUP($F131,d110cc_csv_computations!$A$2:$O$1001,13),"")</f>
        <v>5</v>
      </c>
      <c r="I131" s="0" t="n">
        <f aca="false">IF($A131&lt;&gt;"",VLOOKUP($F131,d110cc_csv_computations!$A$2:$O$1001,7),"")</f>
        <v>1</v>
      </c>
      <c r="J131" s="0" t="str">
        <f aca="false">IF($A131&lt;&gt;"",VLOOKUP($I131,ColumnNames!$A$2:$B$5,2),"")</f>
        <v>A</v>
      </c>
      <c r="K131" s="0" t="n">
        <f aca="false">IF($A131&lt;&gt;"",VLOOKUP($F131,d110cc_csv_computations!$A$2:$O$1001,6),"")</f>
        <v>5</v>
      </c>
      <c r="L131" s="0" t="n">
        <f aca="false">IF($A131&lt;&gt;"",VLOOKUP($F131,d110cc_csv_computations!$A$2:$O$1001,3),"")</f>
        <v>10</v>
      </c>
      <c r="M131" s="0" t="n">
        <f aca="false">IF($A131&lt;&gt;"",VLOOKUP($F131,d110cc_csv_computations!$A$2:$O$1001,8),"")</f>
        <v>1</v>
      </c>
      <c r="N131" s="0" t="n">
        <f aca="false">IF($A131&lt;&gt;"",VLOOKUP($F131,d110cc_csv_computations!$A$2:$O$1001,4),"")</f>
        <v>13</v>
      </c>
      <c r="O131" s="32" t="str">
        <f aca="false">IF($A131&lt;&gt;"",INDEX('Tray sheet'!$H$2:$H$10000, $G131),"")</f>
        <v>Project#2013-0014_Experiment#0001_Brachypodium.distachyon_Tray#00008</v>
      </c>
      <c r="P131" s="32" t="str">
        <f aca="false">IF($A131&lt;&gt;"",INDEX('Tray sheet'!$J$2:$J$10000,$G131),"")</f>
        <v>Tray note</v>
      </c>
      <c r="Q131" s="0" t="n">
        <f aca="false">IF($A131&lt;&gt;"",VLOOKUP($F131,d110cc_csv_computations!$A$2:$O$1001,9),"")</f>
        <v>2</v>
      </c>
      <c r="R131" s="32" t="str">
        <f aca="false">IF($A131&lt;&gt;"",INDEX('Tray sheet'!$I$2:$I$10000,$G131),"")</f>
        <v>standard</v>
      </c>
      <c r="S131" s="32" t="str">
        <f aca="false">$J131&amp;$K131</f>
        <v>A5</v>
      </c>
      <c r="T131" s="0" t="str">
        <f aca="false">IF($A131&lt;&gt;"","Project#"&amp;$A131&amp;"-"&amp;TEXT($B131,"0000")&amp;"_Experiment#"&amp;TEXT($C131,"0000")&amp;"_"&amp;$D131&amp;"."&amp;$E131&amp;"_Tray#"&amp;TEXT($G131,"0000")&amp;"_"&amp;"Pot#"&amp;TEXT($F131,"00000"),"")</f>
        <v>Project#2013-0014_Experiment#0001_Brachypodium.distachyon_Tray#0008_Pot#00130</v>
      </c>
      <c r="U131" s="0" t="n">
        <f aca="false">IF($A131&lt;&gt;"",VLOOKUP($F131,d110cc_csv_computations!$A$2:$O$1001,2),"")</f>
        <v>63</v>
      </c>
      <c r="V131" s="0" t="n">
        <f aca="false">IF($A131&lt;&gt;"",VLOOKUP($U131,LineNames!$A$2:$B$111,2),"")</f>
        <v>147</v>
      </c>
      <c r="W131" s="11"/>
      <c r="X131" s="0" t="str">
        <f aca="false">IF($A131&lt;&gt;"",VLOOKUP($U131,LineNames!$A$2:$C$111,3),"")</f>
        <v>No</v>
      </c>
      <c r="Y131" s="0" t="n">
        <f aca="false">IF($A131&lt;&gt;"",VLOOKUP($F131,d110cc_csv_computations!$A$2:$O$1001,5),"")</f>
        <v>2</v>
      </c>
      <c r="Z131" s="0" t="n">
        <f aca="false">IF($A131&lt;&gt;"",VLOOKUP($F131,d110cc_csv_computations!$A$2:$O$1001,15),"")</f>
        <v>10</v>
      </c>
    </row>
    <row collapsed="false" customFormat="false" customHeight="true" hidden="false" ht="15" outlineLevel="0" r="132">
      <c r="A132" s="0" t="n">
        <f aca="false">IF((ROW()-1)&lt;='Project Description'!$B$14,'Project Description'!$B$1, "")</f>
        <v>2013</v>
      </c>
      <c r="B132" s="0" t="n">
        <f aca="false">IF($A132&lt;&gt;"",'Project Description'!$B$2, "")</f>
        <v>14</v>
      </c>
      <c r="C132" s="0" t="n">
        <f aca="false">IF($A132&lt;&gt;"",'Project Description'!$B$3, "")</f>
        <v>1</v>
      </c>
      <c r="D132" s="0" t="str">
        <f aca="false">IF($A132&lt;&gt;"",VLOOKUP($G132,'Tray sheet'!$E$2:$G$121,2), "")</f>
        <v>Brachypodium</v>
      </c>
      <c r="E132" s="0" t="str">
        <f aca="false">IF($A132&lt;&gt;"",VLOOKUP($G132,'Tray sheet'!$E$2:$G$121,3), "")</f>
        <v>distachyon</v>
      </c>
      <c r="F132" s="0" t="n">
        <f aca="false">IF($A132&lt;&gt;"",ROW()-1,"")</f>
        <v>131</v>
      </c>
      <c r="G132" s="0" t="n">
        <f aca="false">IF($A132&lt;&gt;"",VLOOKUP($F132,d110cc_csv_computations!$A$2:$O$1001,12),"")</f>
        <v>7</v>
      </c>
      <c r="H132" s="0" t="n">
        <f aca="false">IF($A132&lt;&gt;"",VLOOKUP($F132,d110cc_csv_computations!$A$2:$O$1001,13),"")</f>
        <v>6</v>
      </c>
      <c r="I132" s="0" t="n">
        <f aca="false">IF($A132&lt;&gt;"",VLOOKUP($F132,d110cc_csv_computations!$A$2:$O$1001,7),"")</f>
        <v>2</v>
      </c>
      <c r="J132" s="0" t="str">
        <f aca="false">IF($A132&lt;&gt;"",VLOOKUP($I132,ColumnNames!$A$2:$B$5,2),"")</f>
        <v>B</v>
      </c>
      <c r="K132" s="0" t="n">
        <f aca="false">IF($A132&lt;&gt;"",VLOOKUP($F132,d110cc_csv_computations!$A$2:$O$1001,6),"")</f>
        <v>1</v>
      </c>
      <c r="L132" s="0" t="n">
        <f aca="false">IF($A132&lt;&gt;"",VLOOKUP($F132,d110cc_csv_computations!$A$2:$O$1001,3),"")</f>
        <v>1</v>
      </c>
      <c r="M132" s="0" t="n">
        <f aca="false">IF($A132&lt;&gt;"",VLOOKUP($F132,d110cc_csv_computations!$A$2:$O$1001,8),"")</f>
        <v>2</v>
      </c>
      <c r="N132" s="0" t="n">
        <f aca="false">IF($A132&lt;&gt;"",VLOOKUP($F132,d110cc_csv_computations!$A$2:$O$1001,4),"")</f>
        <v>14</v>
      </c>
      <c r="O132" s="32" t="str">
        <f aca="false">IF($A132&lt;&gt;"",INDEX('Tray sheet'!$H$2:$H$10000, $G132),"")</f>
        <v>Project#2013-0014_Experiment#0001_Brachypodium.distachyon_Tray#00007</v>
      </c>
      <c r="P132" s="32" t="str">
        <f aca="false">IF($A132&lt;&gt;"",INDEX('Tray sheet'!$J$2:$J$10000,$G132),"")</f>
        <v>Tray note</v>
      </c>
      <c r="Q132" s="0" t="n">
        <f aca="false">IF($A132&lt;&gt;"",VLOOKUP($F132,d110cc_csv_computations!$A$2:$O$1001,9),"")</f>
        <v>1</v>
      </c>
      <c r="R132" s="32" t="str">
        <f aca="false">IF($A132&lt;&gt;"",INDEX('Tray sheet'!$I$2:$I$10000,$G132),"")</f>
        <v>standard</v>
      </c>
      <c r="S132" s="32" t="str">
        <f aca="false">$J132&amp;$K132</f>
        <v>B1</v>
      </c>
      <c r="T132" s="0" t="str">
        <f aca="false">IF($A132&lt;&gt;"","Project#"&amp;$A132&amp;"-"&amp;TEXT($B132,"0000")&amp;"_Experiment#"&amp;TEXT($C132,"0000")&amp;"_"&amp;$D132&amp;"."&amp;$E132&amp;"_Tray#"&amp;TEXT($G132,"0000")&amp;"_"&amp;"Pot#"&amp;TEXT($F132,"00000"),"")</f>
        <v>Project#2013-0014_Experiment#0001_Brachypodium.distachyon_Tray#0007_Pot#00131</v>
      </c>
      <c r="U132" s="0" t="n">
        <f aca="false">IF($A132&lt;&gt;"",VLOOKUP($F132,d110cc_csv_computations!$A$2:$O$1001,2),"")</f>
        <v>33</v>
      </c>
      <c r="V132" s="0" t="n">
        <f aca="false">IF($A132&lt;&gt;"",VLOOKUP($U132,LineNames!$A$2:$B$111,2),"")</f>
        <v>112</v>
      </c>
      <c r="W132" s="11"/>
      <c r="X132" s="0" t="str">
        <f aca="false">IF($A132&lt;&gt;"",VLOOKUP($U132,LineNames!$A$2:$C$111,3),"")</f>
        <v>No</v>
      </c>
      <c r="Y132" s="0" t="n">
        <f aca="false">IF($A132&lt;&gt;"",VLOOKUP($F132,d110cc_csv_computations!$A$2:$O$1001,5),"")</f>
        <v>2</v>
      </c>
      <c r="Z132" s="0" t="n">
        <f aca="false">IF($A132&lt;&gt;"",VLOOKUP($F132,d110cc_csv_computations!$A$2:$O$1001,15),"")</f>
        <v>11</v>
      </c>
    </row>
    <row collapsed="false" customFormat="false" customHeight="true" hidden="false" ht="15" outlineLevel="0" r="133">
      <c r="A133" s="0" t="n">
        <f aca="false">IF((ROW()-1)&lt;='Project Description'!$B$14,'Project Description'!$B$1, "")</f>
        <v>2013</v>
      </c>
      <c r="B133" s="0" t="n">
        <f aca="false">IF($A133&lt;&gt;"",'Project Description'!$B$2, "")</f>
        <v>14</v>
      </c>
      <c r="C133" s="0" t="n">
        <f aca="false">IF($A133&lt;&gt;"",'Project Description'!$B$3, "")</f>
        <v>1</v>
      </c>
      <c r="D133" s="0" t="str">
        <f aca="false">IF($A133&lt;&gt;"",VLOOKUP($G133,'Tray sheet'!$E$2:$G$121,2), "")</f>
        <v>Brachypodium</v>
      </c>
      <c r="E133" s="0" t="str">
        <f aca="false">IF($A133&lt;&gt;"",VLOOKUP($G133,'Tray sheet'!$E$2:$G$121,3), "")</f>
        <v>distachyon</v>
      </c>
      <c r="F133" s="0" t="n">
        <f aca="false">IF($A133&lt;&gt;"",ROW()-1,"")</f>
        <v>132</v>
      </c>
      <c r="G133" s="0" t="n">
        <f aca="false">IF($A133&lt;&gt;"",VLOOKUP($F133,d110cc_csv_computations!$A$2:$O$1001,12),"")</f>
        <v>7</v>
      </c>
      <c r="H133" s="0" t="n">
        <f aca="false">IF($A133&lt;&gt;"",VLOOKUP($F133,d110cc_csv_computations!$A$2:$O$1001,13),"")</f>
        <v>7</v>
      </c>
      <c r="I133" s="0" t="n">
        <f aca="false">IF($A133&lt;&gt;"",VLOOKUP($F133,d110cc_csv_computations!$A$2:$O$1001,7),"")</f>
        <v>2</v>
      </c>
      <c r="J133" s="0" t="str">
        <f aca="false">IF($A133&lt;&gt;"",VLOOKUP($I133,ColumnNames!$A$2:$B$5,2),"")</f>
        <v>B</v>
      </c>
      <c r="K133" s="0" t="n">
        <f aca="false">IF($A133&lt;&gt;"",VLOOKUP($F133,d110cc_csv_computations!$A$2:$O$1001,6),"")</f>
        <v>2</v>
      </c>
      <c r="L133" s="0" t="n">
        <f aca="false">IF($A133&lt;&gt;"",VLOOKUP($F133,d110cc_csv_computations!$A$2:$O$1001,3),"")</f>
        <v>2</v>
      </c>
      <c r="M133" s="0" t="n">
        <f aca="false">IF($A133&lt;&gt;"",VLOOKUP($F133,d110cc_csv_computations!$A$2:$O$1001,8),"")</f>
        <v>2</v>
      </c>
      <c r="N133" s="0" t="n">
        <f aca="false">IF($A133&lt;&gt;"",VLOOKUP($F133,d110cc_csv_computations!$A$2:$O$1001,4),"")</f>
        <v>14</v>
      </c>
      <c r="O133" s="32" t="str">
        <f aca="false">IF($A133&lt;&gt;"",INDEX('Tray sheet'!$H$2:$H$10000, $G133),"")</f>
        <v>Project#2013-0014_Experiment#0001_Brachypodium.distachyon_Tray#00007</v>
      </c>
      <c r="P133" s="32" t="str">
        <f aca="false">IF($A133&lt;&gt;"",INDEX('Tray sheet'!$J$2:$J$10000,$G133),"")</f>
        <v>Tray note</v>
      </c>
      <c r="Q133" s="0" t="n">
        <f aca="false">IF($A133&lt;&gt;"",VLOOKUP($F133,d110cc_csv_computations!$A$2:$O$1001,9),"")</f>
        <v>1</v>
      </c>
      <c r="R133" s="32" t="str">
        <f aca="false">IF($A133&lt;&gt;"",INDEX('Tray sheet'!$I$2:$I$10000,$G133),"")</f>
        <v>standard</v>
      </c>
      <c r="S133" s="32" t="str">
        <f aca="false">$J133&amp;$K133</f>
        <v>B2</v>
      </c>
      <c r="T133" s="0" t="str">
        <f aca="false">IF($A133&lt;&gt;"","Project#"&amp;$A133&amp;"-"&amp;TEXT($B133,"0000")&amp;"_Experiment#"&amp;TEXT($C133,"0000")&amp;"_"&amp;$D133&amp;"."&amp;$E133&amp;"_Tray#"&amp;TEXT($G133,"0000")&amp;"_"&amp;"Pot#"&amp;TEXT($F133,"00000"),"")</f>
        <v>Project#2013-0014_Experiment#0001_Brachypodium.distachyon_Tray#0007_Pot#00132</v>
      </c>
      <c r="U133" s="0" t="n">
        <f aca="false">IF($A133&lt;&gt;"",VLOOKUP($F133,d110cc_csv_computations!$A$2:$O$1001,2),"")</f>
        <v>1</v>
      </c>
      <c r="V133" s="0" t="n">
        <f aca="false">IF($A133&lt;&gt;"",VLOOKUP($U133,LineNames!$A$2:$B$111,2),"")</f>
        <v>76</v>
      </c>
      <c r="W133" s="11"/>
      <c r="X133" s="0" t="str">
        <f aca="false">IF($A133&lt;&gt;"",VLOOKUP($U133,LineNames!$A$2:$C$111,3),"")</f>
        <v>No</v>
      </c>
      <c r="Y133" s="0" t="n">
        <f aca="false">IF($A133&lt;&gt;"",VLOOKUP($F133,d110cc_csv_computations!$A$2:$O$1001,5),"")</f>
        <v>2</v>
      </c>
      <c r="Z133" s="0" t="n">
        <f aca="false">IF($A133&lt;&gt;"",VLOOKUP($F133,d110cc_csv_computations!$A$2:$O$1001,15),"")</f>
        <v>12</v>
      </c>
    </row>
    <row collapsed="false" customFormat="false" customHeight="true" hidden="false" ht="15" outlineLevel="0" r="134">
      <c r="A134" s="0" t="n">
        <f aca="false">IF((ROW()-1)&lt;='Project Description'!$B$14,'Project Description'!$B$1, "")</f>
        <v>2013</v>
      </c>
      <c r="B134" s="0" t="n">
        <f aca="false">IF($A134&lt;&gt;"",'Project Description'!$B$2, "")</f>
        <v>14</v>
      </c>
      <c r="C134" s="0" t="n">
        <f aca="false">IF($A134&lt;&gt;"",'Project Description'!$B$3, "")</f>
        <v>1</v>
      </c>
      <c r="D134" s="0" t="str">
        <f aca="false">IF($A134&lt;&gt;"",VLOOKUP($G134,'Tray sheet'!$E$2:$G$121,2), "")</f>
        <v>Brachypodium</v>
      </c>
      <c r="E134" s="0" t="str">
        <f aca="false">IF($A134&lt;&gt;"",VLOOKUP($G134,'Tray sheet'!$E$2:$G$121,3), "")</f>
        <v>distachyon</v>
      </c>
      <c r="F134" s="0" t="n">
        <f aca="false">IF($A134&lt;&gt;"",ROW()-1,"")</f>
        <v>133</v>
      </c>
      <c r="G134" s="0" t="n">
        <f aca="false">IF($A134&lt;&gt;"",VLOOKUP($F134,d110cc_csv_computations!$A$2:$O$1001,12),"")</f>
        <v>7</v>
      </c>
      <c r="H134" s="0" t="n">
        <f aca="false">IF($A134&lt;&gt;"",VLOOKUP($F134,d110cc_csv_computations!$A$2:$O$1001,13),"")</f>
        <v>8</v>
      </c>
      <c r="I134" s="0" t="n">
        <f aca="false">IF($A134&lt;&gt;"",VLOOKUP($F134,d110cc_csv_computations!$A$2:$O$1001,7),"")</f>
        <v>2</v>
      </c>
      <c r="J134" s="0" t="str">
        <f aca="false">IF($A134&lt;&gt;"",VLOOKUP($I134,ColumnNames!$A$2:$B$5,2),"")</f>
        <v>B</v>
      </c>
      <c r="K134" s="0" t="n">
        <f aca="false">IF($A134&lt;&gt;"",VLOOKUP($F134,d110cc_csv_computations!$A$2:$O$1001,6),"")</f>
        <v>3</v>
      </c>
      <c r="L134" s="0" t="n">
        <f aca="false">IF($A134&lt;&gt;"",VLOOKUP($F134,d110cc_csv_computations!$A$2:$O$1001,3),"")</f>
        <v>3</v>
      </c>
      <c r="M134" s="0" t="n">
        <f aca="false">IF($A134&lt;&gt;"",VLOOKUP($F134,d110cc_csv_computations!$A$2:$O$1001,8),"")</f>
        <v>2</v>
      </c>
      <c r="N134" s="0" t="n">
        <f aca="false">IF($A134&lt;&gt;"",VLOOKUP($F134,d110cc_csv_computations!$A$2:$O$1001,4),"")</f>
        <v>14</v>
      </c>
      <c r="O134" s="32" t="str">
        <f aca="false">IF($A134&lt;&gt;"",INDEX('Tray sheet'!$H$2:$H$10000, $G134),"")</f>
        <v>Project#2013-0014_Experiment#0001_Brachypodium.distachyon_Tray#00007</v>
      </c>
      <c r="P134" s="32" t="str">
        <f aca="false">IF($A134&lt;&gt;"",INDEX('Tray sheet'!$J$2:$J$10000,$G134),"")</f>
        <v>Tray note</v>
      </c>
      <c r="Q134" s="0" t="n">
        <f aca="false">IF($A134&lt;&gt;"",VLOOKUP($F134,d110cc_csv_computations!$A$2:$O$1001,9),"")</f>
        <v>1</v>
      </c>
      <c r="R134" s="32" t="str">
        <f aca="false">IF($A134&lt;&gt;"",INDEX('Tray sheet'!$I$2:$I$10000,$G134),"")</f>
        <v>standard</v>
      </c>
      <c r="S134" s="32" t="str">
        <f aca="false">$J134&amp;$K134</f>
        <v>B3</v>
      </c>
      <c r="T134" s="0" t="str">
        <f aca="false">IF($A134&lt;&gt;"","Project#"&amp;$A134&amp;"-"&amp;TEXT($B134,"0000")&amp;"_Experiment#"&amp;TEXT($C134,"0000")&amp;"_"&amp;$D134&amp;"."&amp;$E134&amp;"_Tray#"&amp;TEXT($G134,"0000")&amp;"_"&amp;"Pot#"&amp;TEXT($F134,"00000"),"")</f>
        <v>Project#2013-0014_Experiment#0001_Brachypodium.distachyon_Tray#0007_Pot#00133</v>
      </c>
      <c r="U134" s="0" t="n">
        <f aca="false">IF($A134&lt;&gt;"",VLOOKUP($F134,d110cc_csv_computations!$A$2:$O$1001,2),"")</f>
        <v>66</v>
      </c>
      <c r="V134" s="0" t="n">
        <f aca="false">IF($A134&lt;&gt;"",VLOOKUP($U134,LineNames!$A$2:$B$111,2),"")</f>
        <v>152</v>
      </c>
      <c r="W134" s="11"/>
      <c r="X134" s="0" t="str">
        <f aca="false">IF($A134&lt;&gt;"",VLOOKUP($U134,LineNames!$A$2:$C$111,3),"")</f>
        <v>No</v>
      </c>
      <c r="Y134" s="0" t="n">
        <f aca="false">IF($A134&lt;&gt;"",VLOOKUP($F134,d110cc_csv_computations!$A$2:$O$1001,5),"")</f>
        <v>2</v>
      </c>
      <c r="Z134" s="0" t="n">
        <f aca="false">IF($A134&lt;&gt;"",VLOOKUP($F134,d110cc_csv_computations!$A$2:$O$1001,15),"")</f>
        <v>13</v>
      </c>
    </row>
    <row collapsed="false" customFormat="false" customHeight="true" hidden="false" ht="15" outlineLevel="0" r="135">
      <c r="A135" s="0" t="n">
        <f aca="false">IF((ROW()-1)&lt;='Project Description'!$B$14,'Project Description'!$B$1, "")</f>
        <v>2013</v>
      </c>
      <c r="B135" s="0" t="n">
        <f aca="false">IF($A135&lt;&gt;"",'Project Description'!$B$2, "")</f>
        <v>14</v>
      </c>
      <c r="C135" s="0" t="n">
        <f aca="false">IF($A135&lt;&gt;"",'Project Description'!$B$3, "")</f>
        <v>1</v>
      </c>
      <c r="D135" s="0" t="str">
        <f aca="false">IF($A135&lt;&gt;"",VLOOKUP($G135,'Tray sheet'!$E$2:$G$121,2), "")</f>
        <v>Brachypodium</v>
      </c>
      <c r="E135" s="0" t="str">
        <f aca="false">IF($A135&lt;&gt;"",VLOOKUP($G135,'Tray sheet'!$E$2:$G$121,3), "")</f>
        <v>distachyon</v>
      </c>
      <c r="F135" s="0" t="n">
        <f aca="false">IF($A135&lt;&gt;"",ROW()-1,"")</f>
        <v>134</v>
      </c>
      <c r="G135" s="0" t="n">
        <f aca="false">IF($A135&lt;&gt;"",VLOOKUP($F135,d110cc_csv_computations!$A$2:$O$1001,12),"")</f>
        <v>7</v>
      </c>
      <c r="H135" s="0" t="n">
        <f aca="false">IF($A135&lt;&gt;"",VLOOKUP($F135,d110cc_csv_computations!$A$2:$O$1001,13),"")</f>
        <v>9</v>
      </c>
      <c r="I135" s="0" t="n">
        <f aca="false">IF($A135&lt;&gt;"",VLOOKUP($F135,d110cc_csv_computations!$A$2:$O$1001,7),"")</f>
        <v>2</v>
      </c>
      <c r="J135" s="0" t="str">
        <f aca="false">IF($A135&lt;&gt;"",VLOOKUP($I135,ColumnNames!$A$2:$B$5,2),"")</f>
        <v>B</v>
      </c>
      <c r="K135" s="0" t="n">
        <f aca="false">IF($A135&lt;&gt;"",VLOOKUP($F135,d110cc_csv_computations!$A$2:$O$1001,6),"")</f>
        <v>4</v>
      </c>
      <c r="L135" s="0" t="n">
        <f aca="false">IF($A135&lt;&gt;"",VLOOKUP($F135,d110cc_csv_computations!$A$2:$O$1001,3),"")</f>
        <v>4</v>
      </c>
      <c r="M135" s="0" t="n">
        <f aca="false">IF($A135&lt;&gt;"",VLOOKUP($F135,d110cc_csv_computations!$A$2:$O$1001,8),"")</f>
        <v>2</v>
      </c>
      <c r="N135" s="0" t="n">
        <f aca="false">IF($A135&lt;&gt;"",VLOOKUP($F135,d110cc_csv_computations!$A$2:$O$1001,4),"")</f>
        <v>14</v>
      </c>
      <c r="O135" s="32" t="str">
        <f aca="false">IF($A135&lt;&gt;"",INDEX('Tray sheet'!$H$2:$H$10000, $G135),"")</f>
        <v>Project#2013-0014_Experiment#0001_Brachypodium.distachyon_Tray#00007</v>
      </c>
      <c r="P135" s="32" t="str">
        <f aca="false">IF($A135&lt;&gt;"",INDEX('Tray sheet'!$J$2:$J$10000,$G135),"")</f>
        <v>Tray note</v>
      </c>
      <c r="Q135" s="0" t="n">
        <f aca="false">IF($A135&lt;&gt;"",VLOOKUP($F135,d110cc_csv_computations!$A$2:$O$1001,9),"")</f>
        <v>1</v>
      </c>
      <c r="R135" s="32" t="str">
        <f aca="false">IF($A135&lt;&gt;"",INDEX('Tray sheet'!$I$2:$I$10000,$G135),"")</f>
        <v>standard</v>
      </c>
      <c r="S135" s="32" t="str">
        <f aca="false">$J135&amp;$K135</f>
        <v>B4</v>
      </c>
      <c r="T135" s="0" t="str">
        <f aca="false">IF($A135&lt;&gt;"","Project#"&amp;$A135&amp;"-"&amp;TEXT($B135,"0000")&amp;"_Experiment#"&amp;TEXT($C135,"0000")&amp;"_"&amp;$D135&amp;"."&amp;$E135&amp;"_Tray#"&amp;TEXT($G135,"0000")&amp;"_"&amp;"Pot#"&amp;TEXT($F135,"00000"),"")</f>
        <v>Project#2013-0014_Experiment#0001_Brachypodium.distachyon_Tray#0007_Pot#00134</v>
      </c>
      <c r="U135" s="0" t="n">
        <f aca="false">IF($A135&lt;&gt;"",VLOOKUP($F135,d110cc_csv_computations!$A$2:$O$1001,2),"")</f>
        <v>59</v>
      </c>
      <c r="V135" s="0" t="n">
        <f aca="false">IF($A135&lt;&gt;"",VLOOKUP($U135,LineNames!$A$2:$B$111,2),"")</f>
        <v>141</v>
      </c>
      <c r="W135" s="11"/>
      <c r="X135" s="0" t="str">
        <f aca="false">IF($A135&lt;&gt;"",VLOOKUP($U135,LineNames!$A$2:$C$111,3),"")</f>
        <v>No</v>
      </c>
      <c r="Y135" s="0" t="n">
        <f aca="false">IF($A135&lt;&gt;"",VLOOKUP($F135,d110cc_csv_computations!$A$2:$O$1001,5),"")</f>
        <v>2</v>
      </c>
      <c r="Z135" s="0" t="n">
        <f aca="false">IF($A135&lt;&gt;"",VLOOKUP($F135,d110cc_csv_computations!$A$2:$O$1001,15),"")</f>
        <v>14</v>
      </c>
    </row>
    <row collapsed="false" customFormat="false" customHeight="true" hidden="false" ht="15" outlineLevel="0" r="136">
      <c r="A136" s="0" t="n">
        <f aca="false">IF((ROW()-1)&lt;='Project Description'!$B$14,'Project Description'!$B$1, "")</f>
        <v>2013</v>
      </c>
      <c r="B136" s="0" t="n">
        <f aca="false">IF($A136&lt;&gt;"",'Project Description'!$B$2, "")</f>
        <v>14</v>
      </c>
      <c r="C136" s="0" t="n">
        <f aca="false">IF($A136&lt;&gt;"",'Project Description'!$B$3, "")</f>
        <v>1</v>
      </c>
      <c r="D136" s="0" t="str">
        <f aca="false">IF($A136&lt;&gt;"",VLOOKUP($G136,'Tray sheet'!$E$2:$G$121,2), "")</f>
        <v>Brachypodium</v>
      </c>
      <c r="E136" s="0" t="str">
        <f aca="false">IF($A136&lt;&gt;"",VLOOKUP($G136,'Tray sheet'!$E$2:$G$121,3), "")</f>
        <v>distachyon</v>
      </c>
      <c r="F136" s="0" t="n">
        <f aca="false">IF($A136&lt;&gt;"",ROW()-1,"")</f>
        <v>135</v>
      </c>
      <c r="G136" s="0" t="n">
        <f aca="false">IF($A136&lt;&gt;"",VLOOKUP($F136,d110cc_csv_computations!$A$2:$O$1001,12),"")</f>
        <v>7</v>
      </c>
      <c r="H136" s="0" t="n">
        <f aca="false">IF($A136&lt;&gt;"",VLOOKUP($F136,d110cc_csv_computations!$A$2:$O$1001,13),"")</f>
        <v>10</v>
      </c>
      <c r="I136" s="0" t="n">
        <f aca="false">IF($A136&lt;&gt;"",VLOOKUP($F136,d110cc_csv_computations!$A$2:$O$1001,7),"")</f>
        <v>2</v>
      </c>
      <c r="J136" s="0" t="str">
        <f aca="false">IF($A136&lt;&gt;"",VLOOKUP($I136,ColumnNames!$A$2:$B$5,2),"")</f>
        <v>B</v>
      </c>
      <c r="K136" s="0" t="n">
        <f aca="false">IF($A136&lt;&gt;"",VLOOKUP($F136,d110cc_csv_computations!$A$2:$O$1001,6),"")</f>
        <v>5</v>
      </c>
      <c r="L136" s="0" t="n">
        <f aca="false">IF($A136&lt;&gt;"",VLOOKUP($F136,d110cc_csv_computations!$A$2:$O$1001,3),"")</f>
        <v>5</v>
      </c>
      <c r="M136" s="0" t="n">
        <f aca="false">IF($A136&lt;&gt;"",VLOOKUP($F136,d110cc_csv_computations!$A$2:$O$1001,8),"")</f>
        <v>2</v>
      </c>
      <c r="N136" s="0" t="n">
        <f aca="false">IF($A136&lt;&gt;"",VLOOKUP($F136,d110cc_csv_computations!$A$2:$O$1001,4),"")</f>
        <v>14</v>
      </c>
      <c r="O136" s="32" t="str">
        <f aca="false">IF($A136&lt;&gt;"",INDEX('Tray sheet'!$H$2:$H$10000, $G136),"")</f>
        <v>Project#2013-0014_Experiment#0001_Brachypodium.distachyon_Tray#00007</v>
      </c>
      <c r="P136" s="32" t="str">
        <f aca="false">IF($A136&lt;&gt;"",INDEX('Tray sheet'!$J$2:$J$10000,$G136),"")</f>
        <v>Tray note</v>
      </c>
      <c r="Q136" s="0" t="n">
        <f aca="false">IF($A136&lt;&gt;"",VLOOKUP($F136,d110cc_csv_computations!$A$2:$O$1001,9),"")</f>
        <v>1</v>
      </c>
      <c r="R136" s="32" t="str">
        <f aca="false">IF($A136&lt;&gt;"",INDEX('Tray sheet'!$I$2:$I$10000,$G136),"")</f>
        <v>standard</v>
      </c>
      <c r="S136" s="32" t="str">
        <f aca="false">$J136&amp;$K136</f>
        <v>B5</v>
      </c>
      <c r="T136" s="0" t="str">
        <f aca="false">IF($A136&lt;&gt;"","Project#"&amp;$A136&amp;"-"&amp;TEXT($B136,"0000")&amp;"_Experiment#"&amp;TEXT($C136,"0000")&amp;"_"&amp;$D136&amp;"."&amp;$E136&amp;"_Tray#"&amp;TEXT($G136,"0000")&amp;"_"&amp;"Pot#"&amp;TEXT($F136,"00000"),"")</f>
        <v>Project#2013-0014_Experiment#0001_Brachypodium.distachyon_Tray#0007_Pot#00135</v>
      </c>
      <c r="U136" s="0" t="n">
        <f aca="false">IF($A136&lt;&gt;"",VLOOKUP($F136,d110cc_csv_computations!$A$2:$O$1001,2),"")</f>
        <v>110</v>
      </c>
      <c r="V136" s="0" t="str">
        <f aca="false">IF($A136&lt;&gt;"",VLOOKUP($U136,LineNames!$A$2:$B$111,2),"")</f>
        <v>Bd3-1</v>
      </c>
      <c r="W136" s="11"/>
      <c r="X136" s="0" t="str">
        <f aca="false">IF($A136&lt;&gt;"",VLOOKUP($U136,LineNames!$A$2:$C$111,3),"")</f>
        <v>Yes</v>
      </c>
      <c r="Y136" s="0" t="n">
        <f aca="false">IF($A136&lt;&gt;"",VLOOKUP($F136,d110cc_csv_computations!$A$2:$O$1001,5),"")</f>
        <v>2</v>
      </c>
      <c r="Z136" s="0" t="n">
        <f aca="false">IF($A136&lt;&gt;"",VLOOKUP($F136,d110cc_csv_computations!$A$2:$O$1001,15),"")</f>
        <v>15</v>
      </c>
    </row>
    <row collapsed="false" customFormat="false" customHeight="true" hidden="false" ht="15" outlineLevel="0" r="137">
      <c r="A137" s="0" t="n">
        <f aca="false">IF((ROW()-1)&lt;='Project Description'!$B$14,'Project Description'!$B$1, "")</f>
        <v>2013</v>
      </c>
      <c r="B137" s="0" t="n">
        <f aca="false">IF($A137&lt;&gt;"",'Project Description'!$B$2, "")</f>
        <v>14</v>
      </c>
      <c r="C137" s="0" t="n">
        <f aca="false">IF($A137&lt;&gt;"",'Project Description'!$B$3, "")</f>
        <v>1</v>
      </c>
      <c r="D137" s="0" t="str">
        <f aca="false">IF($A137&lt;&gt;"",VLOOKUP($G137,'Tray sheet'!$E$2:$G$121,2), "")</f>
        <v>Brachypodium</v>
      </c>
      <c r="E137" s="0" t="str">
        <f aca="false">IF($A137&lt;&gt;"",VLOOKUP($G137,'Tray sheet'!$E$2:$G$121,3), "")</f>
        <v>distachyon</v>
      </c>
      <c r="F137" s="0" t="n">
        <f aca="false">IF($A137&lt;&gt;"",ROW()-1,"")</f>
        <v>136</v>
      </c>
      <c r="G137" s="0" t="n">
        <f aca="false">IF($A137&lt;&gt;"",VLOOKUP($F137,d110cc_csv_computations!$A$2:$O$1001,12),"")</f>
        <v>8</v>
      </c>
      <c r="H137" s="0" t="n">
        <f aca="false">IF($A137&lt;&gt;"",VLOOKUP($F137,d110cc_csv_computations!$A$2:$O$1001,13),"")</f>
        <v>6</v>
      </c>
      <c r="I137" s="0" t="n">
        <f aca="false">IF($A137&lt;&gt;"",VLOOKUP($F137,d110cc_csv_computations!$A$2:$O$1001,7),"")</f>
        <v>2</v>
      </c>
      <c r="J137" s="0" t="str">
        <f aca="false">IF($A137&lt;&gt;"",VLOOKUP($I137,ColumnNames!$A$2:$B$5,2),"")</f>
        <v>B</v>
      </c>
      <c r="K137" s="0" t="n">
        <f aca="false">IF($A137&lt;&gt;"",VLOOKUP($F137,d110cc_csv_computations!$A$2:$O$1001,6),"")</f>
        <v>1</v>
      </c>
      <c r="L137" s="0" t="n">
        <f aca="false">IF($A137&lt;&gt;"",VLOOKUP($F137,d110cc_csv_computations!$A$2:$O$1001,3),"")</f>
        <v>6</v>
      </c>
      <c r="M137" s="0" t="n">
        <f aca="false">IF($A137&lt;&gt;"",VLOOKUP($F137,d110cc_csv_computations!$A$2:$O$1001,8),"")</f>
        <v>2</v>
      </c>
      <c r="N137" s="0" t="n">
        <f aca="false">IF($A137&lt;&gt;"",VLOOKUP($F137,d110cc_csv_computations!$A$2:$O$1001,4),"")</f>
        <v>14</v>
      </c>
      <c r="O137" s="32" t="str">
        <f aca="false">IF($A137&lt;&gt;"",INDEX('Tray sheet'!$H$2:$H$10000, $G137),"")</f>
        <v>Project#2013-0014_Experiment#0001_Brachypodium.distachyon_Tray#00008</v>
      </c>
      <c r="P137" s="32" t="str">
        <f aca="false">IF($A137&lt;&gt;"",INDEX('Tray sheet'!$J$2:$J$10000,$G137),"")</f>
        <v>Tray note</v>
      </c>
      <c r="Q137" s="0" t="n">
        <f aca="false">IF($A137&lt;&gt;"",VLOOKUP($F137,d110cc_csv_computations!$A$2:$O$1001,9),"")</f>
        <v>2</v>
      </c>
      <c r="R137" s="32" t="str">
        <f aca="false">IF($A137&lt;&gt;"",INDEX('Tray sheet'!$I$2:$I$10000,$G137),"")</f>
        <v>standard</v>
      </c>
      <c r="S137" s="32" t="str">
        <f aca="false">$J137&amp;$K137</f>
        <v>B1</v>
      </c>
      <c r="T137" s="0" t="str">
        <f aca="false">IF($A137&lt;&gt;"","Project#"&amp;$A137&amp;"-"&amp;TEXT($B137,"0000")&amp;"_Experiment#"&amp;TEXT($C137,"0000")&amp;"_"&amp;$D137&amp;"."&amp;$E137&amp;"_Tray#"&amp;TEXT($G137,"0000")&amp;"_"&amp;"Pot#"&amp;TEXT($F137,"00000"),"")</f>
        <v>Project#2013-0014_Experiment#0001_Brachypodium.distachyon_Tray#0008_Pot#00136</v>
      </c>
      <c r="U137" s="0" t="n">
        <f aca="false">IF($A137&lt;&gt;"",VLOOKUP($F137,d110cc_csv_computations!$A$2:$O$1001,2),"")</f>
        <v>12</v>
      </c>
      <c r="V137" s="0" t="n">
        <f aca="false">IF($A137&lt;&gt;"",VLOOKUP($U137,LineNames!$A$2:$B$111,2),"")</f>
        <v>88</v>
      </c>
      <c r="W137" s="11"/>
      <c r="X137" s="0" t="str">
        <f aca="false">IF($A137&lt;&gt;"",VLOOKUP($U137,LineNames!$A$2:$C$111,3),"")</f>
        <v>No</v>
      </c>
      <c r="Y137" s="0" t="n">
        <f aca="false">IF($A137&lt;&gt;"",VLOOKUP($F137,d110cc_csv_computations!$A$2:$O$1001,5),"")</f>
        <v>2</v>
      </c>
      <c r="Z137" s="0" t="n">
        <f aca="false">IF($A137&lt;&gt;"",VLOOKUP($F137,d110cc_csv_computations!$A$2:$O$1001,15),"")</f>
        <v>16</v>
      </c>
    </row>
    <row collapsed="false" customFormat="false" customHeight="true" hidden="false" ht="15" outlineLevel="0" r="138">
      <c r="A138" s="0" t="n">
        <f aca="false">IF((ROW()-1)&lt;='Project Description'!$B$14,'Project Description'!$B$1, "")</f>
        <v>2013</v>
      </c>
      <c r="B138" s="0" t="n">
        <f aca="false">IF($A138&lt;&gt;"",'Project Description'!$B$2, "")</f>
        <v>14</v>
      </c>
      <c r="C138" s="0" t="n">
        <f aca="false">IF($A138&lt;&gt;"",'Project Description'!$B$3, "")</f>
        <v>1</v>
      </c>
      <c r="D138" s="0" t="str">
        <f aca="false">IF($A138&lt;&gt;"",VLOOKUP($G138,'Tray sheet'!$E$2:$G$121,2), "")</f>
        <v>Brachypodium</v>
      </c>
      <c r="E138" s="0" t="str">
        <f aca="false">IF($A138&lt;&gt;"",VLOOKUP($G138,'Tray sheet'!$E$2:$G$121,3), "")</f>
        <v>distachyon</v>
      </c>
      <c r="F138" s="0" t="n">
        <f aca="false">IF($A138&lt;&gt;"",ROW()-1,"")</f>
        <v>137</v>
      </c>
      <c r="G138" s="0" t="n">
        <f aca="false">IF($A138&lt;&gt;"",VLOOKUP($F138,d110cc_csv_computations!$A$2:$O$1001,12),"")</f>
        <v>8</v>
      </c>
      <c r="H138" s="0" t="n">
        <f aca="false">IF($A138&lt;&gt;"",VLOOKUP($F138,d110cc_csv_computations!$A$2:$O$1001,13),"")</f>
        <v>7</v>
      </c>
      <c r="I138" s="0" t="n">
        <f aca="false">IF($A138&lt;&gt;"",VLOOKUP($F138,d110cc_csv_computations!$A$2:$O$1001,7),"")</f>
        <v>2</v>
      </c>
      <c r="J138" s="0" t="str">
        <f aca="false">IF($A138&lt;&gt;"",VLOOKUP($I138,ColumnNames!$A$2:$B$5,2),"")</f>
        <v>B</v>
      </c>
      <c r="K138" s="0" t="n">
        <f aca="false">IF($A138&lt;&gt;"",VLOOKUP($F138,d110cc_csv_computations!$A$2:$O$1001,6),"")</f>
        <v>2</v>
      </c>
      <c r="L138" s="0" t="n">
        <f aca="false">IF($A138&lt;&gt;"",VLOOKUP($F138,d110cc_csv_computations!$A$2:$O$1001,3),"")</f>
        <v>7</v>
      </c>
      <c r="M138" s="0" t="n">
        <f aca="false">IF($A138&lt;&gt;"",VLOOKUP($F138,d110cc_csv_computations!$A$2:$O$1001,8),"")</f>
        <v>2</v>
      </c>
      <c r="N138" s="0" t="n">
        <f aca="false">IF($A138&lt;&gt;"",VLOOKUP($F138,d110cc_csv_computations!$A$2:$O$1001,4),"")</f>
        <v>14</v>
      </c>
      <c r="O138" s="32" t="str">
        <f aca="false">IF($A138&lt;&gt;"",INDEX('Tray sheet'!$H$2:$H$10000, $G138),"")</f>
        <v>Project#2013-0014_Experiment#0001_Brachypodium.distachyon_Tray#00008</v>
      </c>
      <c r="P138" s="32" t="str">
        <f aca="false">IF($A138&lt;&gt;"",INDEX('Tray sheet'!$J$2:$J$10000,$G138),"")</f>
        <v>Tray note</v>
      </c>
      <c r="Q138" s="0" t="n">
        <f aca="false">IF($A138&lt;&gt;"",VLOOKUP($F138,d110cc_csv_computations!$A$2:$O$1001,9),"")</f>
        <v>2</v>
      </c>
      <c r="R138" s="32" t="str">
        <f aca="false">IF($A138&lt;&gt;"",INDEX('Tray sheet'!$I$2:$I$10000,$G138),"")</f>
        <v>standard</v>
      </c>
      <c r="S138" s="32" t="str">
        <f aca="false">$J138&amp;$K138</f>
        <v>B2</v>
      </c>
      <c r="T138" s="0" t="str">
        <f aca="false">IF($A138&lt;&gt;"","Project#"&amp;$A138&amp;"-"&amp;TEXT($B138,"0000")&amp;"_Experiment#"&amp;TEXT($C138,"0000")&amp;"_"&amp;$D138&amp;"."&amp;$E138&amp;"_Tray#"&amp;TEXT($G138,"0000")&amp;"_"&amp;"Pot#"&amp;TEXT($F138,"00000"),"")</f>
        <v>Project#2013-0014_Experiment#0001_Brachypodium.distachyon_Tray#0008_Pot#00137</v>
      </c>
      <c r="U138" s="0" t="n">
        <f aca="false">IF($A138&lt;&gt;"",VLOOKUP($F138,d110cc_csv_computations!$A$2:$O$1001,2),"")</f>
        <v>56</v>
      </c>
      <c r="V138" s="0" t="n">
        <f aca="false">IF($A138&lt;&gt;"",VLOOKUP($U138,LineNames!$A$2:$B$111,2),"")</f>
        <v>138</v>
      </c>
      <c r="W138" s="11"/>
      <c r="X138" s="0" t="str">
        <f aca="false">IF($A138&lt;&gt;"",VLOOKUP($U138,LineNames!$A$2:$C$111,3),"")</f>
        <v>No</v>
      </c>
      <c r="Y138" s="0" t="n">
        <f aca="false">IF($A138&lt;&gt;"",VLOOKUP($F138,d110cc_csv_computations!$A$2:$O$1001,5),"")</f>
        <v>2</v>
      </c>
      <c r="Z138" s="0" t="n">
        <f aca="false">IF($A138&lt;&gt;"",VLOOKUP($F138,d110cc_csv_computations!$A$2:$O$1001,15),"")</f>
        <v>17</v>
      </c>
    </row>
    <row collapsed="false" customFormat="false" customHeight="true" hidden="false" ht="15" outlineLevel="0" r="139">
      <c r="A139" s="0" t="n">
        <f aca="false">IF((ROW()-1)&lt;='Project Description'!$B$14,'Project Description'!$B$1, "")</f>
        <v>2013</v>
      </c>
      <c r="B139" s="0" t="n">
        <f aca="false">IF($A139&lt;&gt;"",'Project Description'!$B$2, "")</f>
        <v>14</v>
      </c>
      <c r="C139" s="0" t="n">
        <f aca="false">IF($A139&lt;&gt;"",'Project Description'!$B$3, "")</f>
        <v>1</v>
      </c>
      <c r="D139" s="0" t="str">
        <f aca="false">IF($A139&lt;&gt;"",VLOOKUP($G139,'Tray sheet'!$E$2:$G$121,2), "")</f>
        <v>Brachypodium</v>
      </c>
      <c r="E139" s="0" t="str">
        <f aca="false">IF($A139&lt;&gt;"",VLOOKUP($G139,'Tray sheet'!$E$2:$G$121,3), "")</f>
        <v>distachyon</v>
      </c>
      <c r="F139" s="0" t="n">
        <f aca="false">IF($A139&lt;&gt;"",ROW()-1,"")</f>
        <v>138</v>
      </c>
      <c r="G139" s="0" t="n">
        <f aca="false">IF($A139&lt;&gt;"",VLOOKUP($F139,d110cc_csv_computations!$A$2:$O$1001,12),"")</f>
        <v>8</v>
      </c>
      <c r="H139" s="0" t="n">
        <f aca="false">IF($A139&lt;&gt;"",VLOOKUP($F139,d110cc_csv_computations!$A$2:$O$1001,13),"")</f>
        <v>8</v>
      </c>
      <c r="I139" s="0" t="n">
        <f aca="false">IF($A139&lt;&gt;"",VLOOKUP($F139,d110cc_csv_computations!$A$2:$O$1001,7),"")</f>
        <v>2</v>
      </c>
      <c r="J139" s="0" t="str">
        <f aca="false">IF($A139&lt;&gt;"",VLOOKUP($I139,ColumnNames!$A$2:$B$5,2),"")</f>
        <v>B</v>
      </c>
      <c r="K139" s="0" t="n">
        <f aca="false">IF($A139&lt;&gt;"",VLOOKUP($F139,d110cc_csv_computations!$A$2:$O$1001,6),"")</f>
        <v>3</v>
      </c>
      <c r="L139" s="0" t="n">
        <f aca="false">IF($A139&lt;&gt;"",VLOOKUP($F139,d110cc_csv_computations!$A$2:$O$1001,3),"")</f>
        <v>8</v>
      </c>
      <c r="M139" s="0" t="n">
        <f aca="false">IF($A139&lt;&gt;"",VLOOKUP($F139,d110cc_csv_computations!$A$2:$O$1001,8),"")</f>
        <v>2</v>
      </c>
      <c r="N139" s="0" t="n">
        <f aca="false">IF($A139&lt;&gt;"",VLOOKUP($F139,d110cc_csv_computations!$A$2:$O$1001,4),"")</f>
        <v>14</v>
      </c>
      <c r="O139" s="32" t="str">
        <f aca="false">IF($A139&lt;&gt;"",INDEX('Tray sheet'!$H$2:$H$10000, $G139),"")</f>
        <v>Project#2013-0014_Experiment#0001_Brachypodium.distachyon_Tray#00008</v>
      </c>
      <c r="P139" s="32" t="str">
        <f aca="false">IF($A139&lt;&gt;"",INDEX('Tray sheet'!$J$2:$J$10000,$G139),"")</f>
        <v>Tray note</v>
      </c>
      <c r="Q139" s="0" t="n">
        <f aca="false">IF($A139&lt;&gt;"",VLOOKUP($F139,d110cc_csv_computations!$A$2:$O$1001,9),"")</f>
        <v>2</v>
      </c>
      <c r="R139" s="32" t="str">
        <f aca="false">IF($A139&lt;&gt;"",INDEX('Tray sheet'!$I$2:$I$10000,$G139),"")</f>
        <v>standard</v>
      </c>
      <c r="S139" s="32" t="str">
        <f aca="false">$J139&amp;$K139</f>
        <v>B3</v>
      </c>
      <c r="T139" s="0" t="str">
        <f aca="false">IF($A139&lt;&gt;"","Project#"&amp;$A139&amp;"-"&amp;TEXT($B139,"0000")&amp;"_Experiment#"&amp;TEXT($C139,"0000")&amp;"_"&amp;$D139&amp;"."&amp;$E139&amp;"_Tray#"&amp;TEXT($G139,"0000")&amp;"_"&amp;"Pot#"&amp;TEXT($F139,"00000"),"")</f>
        <v>Project#2013-0014_Experiment#0001_Brachypodium.distachyon_Tray#0008_Pot#00138</v>
      </c>
      <c r="U139" s="0" t="n">
        <f aca="false">IF($A139&lt;&gt;"",VLOOKUP($F139,d110cc_csv_computations!$A$2:$O$1001,2),"")</f>
        <v>28</v>
      </c>
      <c r="V139" s="0" t="n">
        <f aca="false">IF($A139&lt;&gt;"",VLOOKUP($U139,LineNames!$A$2:$B$111,2),"")</f>
        <v>106</v>
      </c>
      <c r="W139" s="11"/>
      <c r="X139" s="0" t="str">
        <f aca="false">IF($A139&lt;&gt;"",VLOOKUP($U139,LineNames!$A$2:$C$111,3),"")</f>
        <v>No</v>
      </c>
      <c r="Y139" s="0" t="n">
        <f aca="false">IF($A139&lt;&gt;"",VLOOKUP($F139,d110cc_csv_computations!$A$2:$O$1001,5),"")</f>
        <v>2</v>
      </c>
      <c r="Z139" s="0" t="n">
        <f aca="false">IF($A139&lt;&gt;"",VLOOKUP($F139,d110cc_csv_computations!$A$2:$O$1001,15),"")</f>
        <v>18</v>
      </c>
    </row>
    <row collapsed="false" customFormat="false" customHeight="true" hidden="false" ht="15" outlineLevel="0" r="140">
      <c r="A140" s="0" t="n">
        <f aca="false">IF((ROW()-1)&lt;='Project Description'!$B$14,'Project Description'!$B$1, "")</f>
        <v>2013</v>
      </c>
      <c r="B140" s="0" t="n">
        <f aca="false">IF($A140&lt;&gt;"",'Project Description'!$B$2, "")</f>
        <v>14</v>
      </c>
      <c r="C140" s="0" t="n">
        <f aca="false">IF($A140&lt;&gt;"",'Project Description'!$B$3, "")</f>
        <v>1</v>
      </c>
      <c r="D140" s="0" t="str">
        <f aca="false">IF($A140&lt;&gt;"",VLOOKUP($G140,'Tray sheet'!$E$2:$G$121,2), "")</f>
        <v>Brachypodium</v>
      </c>
      <c r="E140" s="0" t="str">
        <f aca="false">IF($A140&lt;&gt;"",VLOOKUP($G140,'Tray sheet'!$E$2:$G$121,3), "")</f>
        <v>distachyon</v>
      </c>
      <c r="F140" s="0" t="n">
        <f aca="false">IF($A140&lt;&gt;"",ROW()-1,"")</f>
        <v>139</v>
      </c>
      <c r="G140" s="0" t="n">
        <f aca="false">IF($A140&lt;&gt;"",VLOOKUP($F140,d110cc_csv_computations!$A$2:$O$1001,12),"")</f>
        <v>8</v>
      </c>
      <c r="H140" s="0" t="n">
        <f aca="false">IF($A140&lt;&gt;"",VLOOKUP($F140,d110cc_csv_computations!$A$2:$O$1001,13),"")</f>
        <v>9</v>
      </c>
      <c r="I140" s="0" t="n">
        <f aca="false">IF($A140&lt;&gt;"",VLOOKUP($F140,d110cc_csv_computations!$A$2:$O$1001,7),"")</f>
        <v>2</v>
      </c>
      <c r="J140" s="0" t="str">
        <f aca="false">IF($A140&lt;&gt;"",VLOOKUP($I140,ColumnNames!$A$2:$B$5,2),"")</f>
        <v>B</v>
      </c>
      <c r="K140" s="0" t="n">
        <f aca="false">IF($A140&lt;&gt;"",VLOOKUP($F140,d110cc_csv_computations!$A$2:$O$1001,6),"")</f>
        <v>4</v>
      </c>
      <c r="L140" s="0" t="n">
        <f aca="false">IF($A140&lt;&gt;"",VLOOKUP($F140,d110cc_csv_computations!$A$2:$O$1001,3),"")</f>
        <v>9</v>
      </c>
      <c r="M140" s="0" t="n">
        <f aca="false">IF($A140&lt;&gt;"",VLOOKUP($F140,d110cc_csv_computations!$A$2:$O$1001,8),"")</f>
        <v>2</v>
      </c>
      <c r="N140" s="0" t="n">
        <f aca="false">IF($A140&lt;&gt;"",VLOOKUP($F140,d110cc_csv_computations!$A$2:$O$1001,4),"")</f>
        <v>14</v>
      </c>
      <c r="O140" s="32" t="str">
        <f aca="false">IF($A140&lt;&gt;"",INDEX('Tray sheet'!$H$2:$H$10000, $G140),"")</f>
        <v>Project#2013-0014_Experiment#0001_Brachypodium.distachyon_Tray#00008</v>
      </c>
      <c r="P140" s="32" t="str">
        <f aca="false">IF($A140&lt;&gt;"",INDEX('Tray sheet'!$J$2:$J$10000,$G140),"")</f>
        <v>Tray note</v>
      </c>
      <c r="Q140" s="0" t="n">
        <f aca="false">IF($A140&lt;&gt;"",VLOOKUP($F140,d110cc_csv_computations!$A$2:$O$1001,9),"")</f>
        <v>2</v>
      </c>
      <c r="R140" s="32" t="str">
        <f aca="false">IF($A140&lt;&gt;"",INDEX('Tray sheet'!$I$2:$I$10000,$G140),"")</f>
        <v>standard</v>
      </c>
      <c r="S140" s="32" t="str">
        <f aca="false">$J140&amp;$K140</f>
        <v>B4</v>
      </c>
      <c r="T140" s="0" t="str">
        <f aca="false">IF($A140&lt;&gt;"","Project#"&amp;$A140&amp;"-"&amp;TEXT($B140,"0000")&amp;"_Experiment#"&amp;TEXT($C140,"0000")&amp;"_"&amp;$D140&amp;"."&amp;$E140&amp;"_Tray#"&amp;TEXT($G140,"0000")&amp;"_"&amp;"Pot#"&amp;TEXT($F140,"00000"),"")</f>
        <v>Project#2013-0014_Experiment#0001_Brachypodium.distachyon_Tray#0008_Pot#00139</v>
      </c>
      <c r="U140" s="0" t="n">
        <f aca="false">IF($A140&lt;&gt;"",VLOOKUP($F140,d110cc_csv_computations!$A$2:$O$1001,2),"")</f>
        <v>41</v>
      </c>
      <c r="V140" s="0" t="n">
        <f aca="false">IF($A140&lt;&gt;"",VLOOKUP($U140,LineNames!$A$2:$B$111,2),"")</f>
        <v>120</v>
      </c>
      <c r="W140" s="11"/>
      <c r="X140" s="0" t="str">
        <f aca="false">IF($A140&lt;&gt;"",VLOOKUP($U140,LineNames!$A$2:$C$111,3),"")</f>
        <v>No</v>
      </c>
      <c r="Y140" s="0" t="n">
        <f aca="false">IF($A140&lt;&gt;"",VLOOKUP($F140,d110cc_csv_computations!$A$2:$O$1001,5),"")</f>
        <v>2</v>
      </c>
      <c r="Z140" s="0" t="n">
        <f aca="false">IF($A140&lt;&gt;"",VLOOKUP($F140,d110cc_csv_computations!$A$2:$O$1001,15),"")</f>
        <v>19</v>
      </c>
    </row>
    <row collapsed="false" customFormat="false" customHeight="true" hidden="false" ht="15" outlineLevel="0" r="141">
      <c r="A141" s="0" t="n">
        <f aca="false">IF((ROW()-1)&lt;='Project Description'!$B$14,'Project Description'!$B$1, "")</f>
        <v>2013</v>
      </c>
      <c r="B141" s="0" t="n">
        <f aca="false">IF($A141&lt;&gt;"",'Project Description'!$B$2, "")</f>
        <v>14</v>
      </c>
      <c r="C141" s="0" t="n">
        <f aca="false">IF($A141&lt;&gt;"",'Project Description'!$B$3, "")</f>
        <v>1</v>
      </c>
      <c r="D141" s="0" t="str">
        <f aca="false">IF($A141&lt;&gt;"",VLOOKUP($G141,'Tray sheet'!$E$2:$G$121,2), "")</f>
        <v>Brachypodium</v>
      </c>
      <c r="E141" s="0" t="str">
        <f aca="false">IF($A141&lt;&gt;"",VLOOKUP($G141,'Tray sheet'!$E$2:$G$121,3), "")</f>
        <v>distachyon</v>
      </c>
      <c r="F141" s="0" t="n">
        <f aca="false">IF($A141&lt;&gt;"",ROW()-1,"")</f>
        <v>140</v>
      </c>
      <c r="G141" s="0" t="n">
        <f aca="false">IF($A141&lt;&gt;"",VLOOKUP($F141,d110cc_csv_computations!$A$2:$O$1001,12),"")</f>
        <v>8</v>
      </c>
      <c r="H141" s="0" t="n">
        <f aca="false">IF($A141&lt;&gt;"",VLOOKUP($F141,d110cc_csv_computations!$A$2:$O$1001,13),"")</f>
        <v>10</v>
      </c>
      <c r="I141" s="0" t="n">
        <f aca="false">IF($A141&lt;&gt;"",VLOOKUP($F141,d110cc_csv_computations!$A$2:$O$1001,7),"")</f>
        <v>2</v>
      </c>
      <c r="J141" s="0" t="str">
        <f aca="false">IF($A141&lt;&gt;"",VLOOKUP($I141,ColumnNames!$A$2:$B$5,2),"")</f>
        <v>B</v>
      </c>
      <c r="K141" s="0" t="n">
        <f aca="false">IF($A141&lt;&gt;"",VLOOKUP($F141,d110cc_csv_computations!$A$2:$O$1001,6),"")</f>
        <v>5</v>
      </c>
      <c r="L141" s="0" t="n">
        <f aca="false">IF($A141&lt;&gt;"",VLOOKUP($F141,d110cc_csv_computations!$A$2:$O$1001,3),"")</f>
        <v>10</v>
      </c>
      <c r="M141" s="0" t="n">
        <f aca="false">IF($A141&lt;&gt;"",VLOOKUP($F141,d110cc_csv_computations!$A$2:$O$1001,8),"")</f>
        <v>2</v>
      </c>
      <c r="N141" s="0" t="n">
        <f aca="false">IF($A141&lt;&gt;"",VLOOKUP($F141,d110cc_csv_computations!$A$2:$O$1001,4),"")</f>
        <v>14</v>
      </c>
      <c r="O141" s="32" t="str">
        <f aca="false">IF($A141&lt;&gt;"",INDEX('Tray sheet'!$H$2:$H$10000, $G141),"")</f>
        <v>Project#2013-0014_Experiment#0001_Brachypodium.distachyon_Tray#00008</v>
      </c>
      <c r="P141" s="32" t="str">
        <f aca="false">IF($A141&lt;&gt;"",INDEX('Tray sheet'!$J$2:$J$10000,$G141),"")</f>
        <v>Tray note</v>
      </c>
      <c r="Q141" s="0" t="n">
        <f aca="false">IF($A141&lt;&gt;"",VLOOKUP($F141,d110cc_csv_computations!$A$2:$O$1001,9),"")</f>
        <v>2</v>
      </c>
      <c r="R141" s="32" t="str">
        <f aca="false">IF($A141&lt;&gt;"",INDEX('Tray sheet'!$I$2:$I$10000,$G141),"")</f>
        <v>standard</v>
      </c>
      <c r="S141" s="32" t="str">
        <f aca="false">$J141&amp;$K141</f>
        <v>B5</v>
      </c>
      <c r="T141" s="0" t="str">
        <f aca="false">IF($A141&lt;&gt;"","Project#"&amp;$A141&amp;"-"&amp;TEXT($B141,"0000")&amp;"_Experiment#"&amp;TEXT($C141,"0000")&amp;"_"&amp;$D141&amp;"."&amp;$E141&amp;"_Tray#"&amp;TEXT($G141,"0000")&amp;"_"&amp;"Pot#"&amp;TEXT($F141,"00000"),"")</f>
        <v>Project#2013-0014_Experiment#0001_Brachypodium.distachyon_Tray#0008_Pot#00140</v>
      </c>
      <c r="U141" s="0" t="n">
        <f aca="false">IF($A141&lt;&gt;"",VLOOKUP($F141,d110cc_csv_computations!$A$2:$O$1001,2),"")</f>
        <v>110</v>
      </c>
      <c r="V141" s="0" t="str">
        <f aca="false">IF($A141&lt;&gt;"",VLOOKUP($U141,LineNames!$A$2:$B$111,2),"")</f>
        <v>Bd3-1</v>
      </c>
      <c r="W141" s="11"/>
      <c r="X141" s="0" t="str">
        <f aca="false">IF($A141&lt;&gt;"",VLOOKUP($U141,LineNames!$A$2:$C$111,3),"")</f>
        <v>Yes</v>
      </c>
      <c r="Y141" s="0" t="n">
        <f aca="false">IF($A141&lt;&gt;"",VLOOKUP($F141,d110cc_csv_computations!$A$2:$O$1001,5),"")</f>
        <v>2</v>
      </c>
      <c r="Z141" s="0" t="n">
        <f aca="false">IF($A141&lt;&gt;"",VLOOKUP($F141,d110cc_csv_computations!$A$2:$O$1001,15),"")</f>
        <v>20</v>
      </c>
    </row>
    <row collapsed="false" customFormat="false" customHeight="true" hidden="false" ht="15" outlineLevel="0" r="142">
      <c r="A142" s="0" t="n">
        <f aca="false">IF((ROW()-1)&lt;='Project Description'!$B$14,'Project Description'!$B$1, "")</f>
        <v>2013</v>
      </c>
      <c r="B142" s="0" t="n">
        <f aca="false">IF($A142&lt;&gt;"",'Project Description'!$B$2, "")</f>
        <v>14</v>
      </c>
      <c r="C142" s="0" t="n">
        <f aca="false">IF($A142&lt;&gt;"",'Project Description'!$B$3, "")</f>
        <v>1</v>
      </c>
      <c r="D142" s="0" t="str">
        <f aca="false">IF($A142&lt;&gt;"",VLOOKUP($G142,'Tray sheet'!$E$2:$G$121,2), "")</f>
        <v>Brachypodium</v>
      </c>
      <c r="E142" s="0" t="str">
        <f aca="false">IF($A142&lt;&gt;"",VLOOKUP($G142,'Tray sheet'!$E$2:$G$121,3), "")</f>
        <v>distachyon</v>
      </c>
      <c r="F142" s="0" t="n">
        <f aca="false">IF($A142&lt;&gt;"",ROW()-1,"")</f>
        <v>141</v>
      </c>
      <c r="G142" s="0" t="n">
        <f aca="false">IF($A142&lt;&gt;"",VLOOKUP($F142,d110cc_csv_computations!$A$2:$O$1001,12),"")</f>
        <v>7</v>
      </c>
      <c r="H142" s="0" t="n">
        <f aca="false">IF($A142&lt;&gt;"",VLOOKUP($F142,d110cc_csv_computations!$A$2:$O$1001,13),"")</f>
        <v>11</v>
      </c>
      <c r="I142" s="0" t="n">
        <f aca="false">IF($A142&lt;&gt;"",VLOOKUP($F142,d110cc_csv_computations!$A$2:$O$1001,7),"")</f>
        <v>3</v>
      </c>
      <c r="J142" s="0" t="str">
        <f aca="false">IF($A142&lt;&gt;"",VLOOKUP($I142,ColumnNames!$A$2:$B$5,2),"")</f>
        <v>C</v>
      </c>
      <c r="K142" s="0" t="n">
        <f aca="false">IF($A142&lt;&gt;"",VLOOKUP($F142,d110cc_csv_computations!$A$2:$O$1001,6),"")</f>
        <v>1</v>
      </c>
      <c r="L142" s="0" t="n">
        <f aca="false">IF($A142&lt;&gt;"",VLOOKUP($F142,d110cc_csv_computations!$A$2:$O$1001,3),"")</f>
        <v>1</v>
      </c>
      <c r="M142" s="0" t="n">
        <f aca="false">IF($A142&lt;&gt;"",VLOOKUP($F142,d110cc_csv_computations!$A$2:$O$1001,8),"")</f>
        <v>3</v>
      </c>
      <c r="N142" s="0" t="n">
        <f aca="false">IF($A142&lt;&gt;"",VLOOKUP($F142,d110cc_csv_computations!$A$2:$O$1001,4),"")</f>
        <v>15</v>
      </c>
      <c r="O142" s="32" t="str">
        <f aca="false">IF($A142&lt;&gt;"",INDEX('Tray sheet'!$H$2:$H$10000, $G142),"")</f>
        <v>Project#2013-0014_Experiment#0001_Brachypodium.distachyon_Tray#00007</v>
      </c>
      <c r="P142" s="32" t="str">
        <f aca="false">IF($A142&lt;&gt;"",INDEX('Tray sheet'!$J$2:$J$10000,$G142),"")</f>
        <v>Tray note</v>
      </c>
      <c r="Q142" s="0" t="n">
        <f aca="false">IF($A142&lt;&gt;"",VLOOKUP($F142,d110cc_csv_computations!$A$2:$O$1001,9),"")</f>
        <v>1</v>
      </c>
      <c r="R142" s="32" t="str">
        <f aca="false">IF($A142&lt;&gt;"",INDEX('Tray sheet'!$I$2:$I$10000,$G142),"")</f>
        <v>standard</v>
      </c>
      <c r="S142" s="32" t="str">
        <f aca="false">$J142&amp;$K142</f>
        <v>C1</v>
      </c>
      <c r="T142" s="0" t="str">
        <f aca="false">IF($A142&lt;&gt;"","Project#"&amp;$A142&amp;"-"&amp;TEXT($B142,"0000")&amp;"_Experiment#"&amp;TEXT($C142,"0000")&amp;"_"&amp;$D142&amp;"."&amp;$E142&amp;"_Tray#"&amp;TEXT($G142,"0000")&amp;"_"&amp;"Pot#"&amp;TEXT($F142,"00000"),"")</f>
        <v>Project#2013-0014_Experiment#0001_Brachypodium.distachyon_Tray#0007_Pot#00141</v>
      </c>
      <c r="U142" s="0" t="n">
        <f aca="false">IF($A142&lt;&gt;"",VLOOKUP($F142,d110cc_csv_computations!$A$2:$O$1001,2),"")</f>
        <v>93</v>
      </c>
      <c r="V142" s="0" t="n">
        <f aca="false">IF($A142&lt;&gt;"",VLOOKUP($U142,LineNames!$A$2:$B$111,2),"")</f>
        <v>4</v>
      </c>
      <c r="W142" s="11"/>
      <c r="X142" s="0" t="str">
        <f aca="false">IF($A142&lt;&gt;"",VLOOKUP($U142,LineNames!$A$2:$C$111,3),"")</f>
        <v>No</v>
      </c>
      <c r="Y142" s="0" t="n">
        <f aca="false">IF($A142&lt;&gt;"",VLOOKUP($F142,d110cc_csv_computations!$A$2:$O$1001,5),"")</f>
        <v>2</v>
      </c>
      <c r="Z142" s="0" t="n">
        <f aca="false">IF($A142&lt;&gt;"",VLOOKUP($F142,d110cc_csv_computations!$A$2:$O$1001,15),"")</f>
        <v>21</v>
      </c>
    </row>
    <row collapsed="false" customFormat="false" customHeight="true" hidden="false" ht="15" outlineLevel="0" r="143">
      <c r="A143" s="0" t="n">
        <f aca="false">IF((ROW()-1)&lt;='Project Description'!$B$14,'Project Description'!$B$1, "")</f>
        <v>2013</v>
      </c>
      <c r="B143" s="0" t="n">
        <f aca="false">IF($A143&lt;&gt;"",'Project Description'!$B$2, "")</f>
        <v>14</v>
      </c>
      <c r="C143" s="0" t="n">
        <f aca="false">IF($A143&lt;&gt;"",'Project Description'!$B$3, "")</f>
        <v>1</v>
      </c>
      <c r="D143" s="0" t="str">
        <f aca="false">IF($A143&lt;&gt;"",VLOOKUP($G143,'Tray sheet'!$E$2:$G$121,2), "")</f>
        <v>Brachypodium</v>
      </c>
      <c r="E143" s="0" t="str">
        <f aca="false">IF($A143&lt;&gt;"",VLOOKUP($G143,'Tray sheet'!$E$2:$G$121,3), "")</f>
        <v>distachyon</v>
      </c>
      <c r="F143" s="0" t="n">
        <f aca="false">IF($A143&lt;&gt;"",ROW()-1,"")</f>
        <v>142</v>
      </c>
      <c r="G143" s="0" t="n">
        <f aca="false">IF($A143&lt;&gt;"",VLOOKUP($F143,d110cc_csv_computations!$A$2:$O$1001,12),"")</f>
        <v>7</v>
      </c>
      <c r="H143" s="0" t="n">
        <f aca="false">IF($A143&lt;&gt;"",VLOOKUP($F143,d110cc_csv_computations!$A$2:$O$1001,13),"")</f>
        <v>12</v>
      </c>
      <c r="I143" s="0" t="n">
        <f aca="false">IF($A143&lt;&gt;"",VLOOKUP($F143,d110cc_csv_computations!$A$2:$O$1001,7),"")</f>
        <v>3</v>
      </c>
      <c r="J143" s="0" t="str">
        <f aca="false">IF($A143&lt;&gt;"",VLOOKUP($I143,ColumnNames!$A$2:$B$5,2),"")</f>
        <v>C</v>
      </c>
      <c r="K143" s="0" t="n">
        <f aca="false">IF($A143&lt;&gt;"",VLOOKUP($F143,d110cc_csv_computations!$A$2:$O$1001,6),"")</f>
        <v>2</v>
      </c>
      <c r="L143" s="0" t="n">
        <f aca="false">IF($A143&lt;&gt;"",VLOOKUP($F143,d110cc_csv_computations!$A$2:$O$1001,3),"")</f>
        <v>2</v>
      </c>
      <c r="M143" s="0" t="n">
        <f aca="false">IF($A143&lt;&gt;"",VLOOKUP($F143,d110cc_csv_computations!$A$2:$O$1001,8),"")</f>
        <v>3</v>
      </c>
      <c r="N143" s="0" t="n">
        <f aca="false">IF($A143&lt;&gt;"",VLOOKUP($F143,d110cc_csv_computations!$A$2:$O$1001,4),"")</f>
        <v>15</v>
      </c>
      <c r="O143" s="32" t="str">
        <f aca="false">IF($A143&lt;&gt;"",INDEX('Tray sheet'!$H$2:$H$10000, $G143),"")</f>
        <v>Project#2013-0014_Experiment#0001_Brachypodium.distachyon_Tray#00007</v>
      </c>
      <c r="P143" s="32" t="str">
        <f aca="false">IF($A143&lt;&gt;"",INDEX('Tray sheet'!$J$2:$J$10000,$G143),"")</f>
        <v>Tray note</v>
      </c>
      <c r="Q143" s="0" t="n">
        <f aca="false">IF($A143&lt;&gt;"",VLOOKUP($F143,d110cc_csv_computations!$A$2:$O$1001,9),"")</f>
        <v>1</v>
      </c>
      <c r="R143" s="32" t="str">
        <f aca="false">IF($A143&lt;&gt;"",INDEX('Tray sheet'!$I$2:$I$10000,$G143),"")</f>
        <v>standard</v>
      </c>
      <c r="S143" s="32" t="str">
        <f aca="false">$J143&amp;$K143</f>
        <v>C2</v>
      </c>
      <c r="T143" s="0" t="str">
        <f aca="false">IF($A143&lt;&gt;"","Project#"&amp;$A143&amp;"-"&amp;TEXT($B143,"0000")&amp;"_Experiment#"&amp;TEXT($C143,"0000")&amp;"_"&amp;$D143&amp;"."&amp;$E143&amp;"_Tray#"&amp;TEXT($G143,"0000")&amp;"_"&amp;"Pot#"&amp;TEXT($F143,"00000"),"")</f>
        <v>Project#2013-0014_Experiment#0001_Brachypodium.distachyon_Tray#0007_Pot#00142</v>
      </c>
      <c r="U143" s="0" t="n">
        <f aca="false">IF($A143&lt;&gt;"",VLOOKUP($F143,d110cc_csv_computations!$A$2:$O$1001,2),"")</f>
        <v>46</v>
      </c>
      <c r="V143" s="0" t="n">
        <f aca="false">IF($A143&lt;&gt;"",VLOOKUP($U143,LineNames!$A$2:$B$111,2),"")</f>
        <v>125</v>
      </c>
      <c r="W143" s="11"/>
      <c r="X143" s="0" t="str">
        <f aca="false">IF($A143&lt;&gt;"",VLOOKUP($U143,LineNames!$A$2:$C$111,3),"")</f>
        <v>No</v>
      </c>
      <c r="Y143" s="0" t="n">
        <f aca="false">IF($A143&lt;&gt;"",VLOOKUP($F143,d110cc_csv_computations!$A$2:$O$1001,5),"")</f>
        <v>2</v>
      </c>
      <c r="Z143" s="0" t="n">
        <f aca="false">IF($A143&lt;&gt;"",VLOOKUP($F143,d110cc_csv_computations!$A$2:$O$1001,15),"")</f>
        <v>22</v>
      </c>
    </row>
    <row collapsed="false" customFormat="false" customHeight="true" hidden="false" ht="15" outlineLevel="0" r="144">
      <c r="A144" s="0" t="n">
        <f aca="false">IF((ROW()-1)&lt;='Project Description'!$B$14,'Project Description'!$B$1, "")</f>
        <v>2013</v>
      </c>
      <c r="B144" s="0" t="n">
        <f aca="false">IF($A144&lt;&gt;"",'Project Description'!$B$2, "")</f>
        <v>14</v>
      </c>
      <c r="C144" s="0" t="n">
        <f aca="false">IF($A144&lt;&gt;"",'Project Description'!$B$3, "")</f>
        <v>1</v>
      </c>
      <c r="D144" s="0" t="str">
        <f aca="false">IF($A144&lt;&gt;"",VLOOKUP($G144,'Tray sheet'!$E$2:$G$121,2), "")</f>
        <v>Brachypodium</v>
      </c>
      <c r="E144" s="0" t="str">
        <f aca="false">IF($A144&lt;&gt;"",VLOOKUP($G144,'Tray sheet'!$E$2:$G$121,3), "")</f>
        <v>distachyon</v>
      </c>
      <c r="F144" s="0" t="n">
        <f aca="false">IF($A144&lt;&gt;"",ROW()-1,"")</f>
        <v>143</v>
      </c>
      <c r="G144" s="0" t="n">
        <f aca="false">IF($A144&lt;&gt;"",VLOOKUP($F144,d110cc_csv_computations!$A$2:$O$1001,12),"")</f>
        <v>7</v>
      </c>
      <c r="H144" s="0" t="n">
        <f aca="false">IF($A144&lt;&gt;"",VLOOKUP($F144,d110cc_csv_computations!$A$2:$O$1001,13),"")</f>
        <v>13</v>
      </c>
      <c r="I144" s="0" t="n">
        <f aca="false">IF($A144&lt;&gt;"",VLOOKUP($F144,d110cc_csv_computations!$A$2:$O$1001,7),"")</f>
        <v>3</v>
      </c>
      <c r="J144" s="0" t="str">
        <f aca="false">IF($A144&lt;&gt;"",VLOOKUP($I144,ColumnNames!$A$2:$B$5,2),"")</f>
        <v>C</v>
      </c>
      <c r="K144" s="0" t="n">
        <f aca="false">IF($A144&lt;&gt;"",VLOOKUP($F144,d110cc_csv_computations!$A$2:$O$1001,6),"")</f>
        <v>3</v>
      </c>
      <c r="L144" s="0" t="n">
        <f aca="false">IF($A144&lt;&gt;"",VLOOKUP($F144,d110cc_csv_computations!$A$2:$O$1001,3),"")</f>
        <v>3</v>
      </c>
      <c r="M144" s="0" t="n">
        <f aca="false">IF($A144&lt;&gt;"",VLOOKUP($F144,d110cc_csv_computations!$A$2:$O$1001,8),"")</f>
        <v>3</v>
      </c>
      <c r="N144" s="0" t="n">
        <f aca="false">IF($A144&lt;&gt;"",VLOOKUP($F144,d110cc_csv_computations!$A$2:$O$1001,4),"")</f>
        <v>15</v>
      </c>
      <c r="O144" s="32" t="str">
        <f aca="false">IF($A144&lt;&gt;"",INDEX('Tray sheet'!$H$2:$H$10000, $G144),"")</f>
        <v>Project#2013-0014_Experiment#0001_Brachypodium.distachyon_Tray#00007</v>
      </c>
      <c r="P144" s="32" t="str">
        <f aca="false">IF($A144&lt;&gt;"",INDEX('Tray sheet'!$J$2:$J$10000,$G144),"")</f>
        <v>Tray note</v>
      </c>
      <c r="Q144" s="0" t="n">
        <f aca="false">IF($A144&lt;&gt;"",VLOOKUP($F144,d110cc_csv_computations!$A$2:$O$1001,9),"")</f>
        <v>1</v>
      </c>
      <c r="R144" s="32" t="str">
        <f aca="false">IF($A144&lt;&gt;"",INDEX('Tray sheet'!$I$2:$I$10000,$G144),"")</f>
        <v>standard</v>
      </c>
      <c r="S144" s="32" t="str">
        <f aca="false">$J144&amp;$K144</f>
        <v>C3</v>
      </c>
      <c r="T144" s="0" t="str">
        <f aca="false">IF($A144&lt;&gt;"","Project#"&amp;$A144&amp;"-"&amp;TEXT($B144,"0000")&amp;"_Experiment#"&amp;TEXT($C144,"0000")&amp;"_"&amp;$D144&amp;"."&amp;$E144&amp;"_Tray#"&amp;TEXT($G144,"0000")&amp;"_"&amp;"Pot#"&amp;TEXT($F144,"00000"),"")</f>
        <v>Project#2013-0014_Experiment#0001_Brachypodium.distachyon_Tray#0007_Pot#00143</v>
      </c>
      <c r="U144" s="0" t="n">
        <f aca="false">IF($A144&lt;&gt;"",VLOOKUP($F144,d110cc_csv_computations!$A$2:$O$1001,2),"")</f>
        <v>13</v>
      </c>
      <c r="V144" s="0" t="n">
        <f aca="false">IF($A144&lt;&gt;"",VLOOKUP($U144,LineNames!$A$2:$B$111,2),"")</f>
        <v>89</v>
      </c>
      <c r="W144" s="11"/>
      <c r="X144" s="0" t="str">
        <f aca="false">IF($A144&lt;&gt;"",VLOOKUP($U144,LineNames!$A$2:$C$111,3),"")</f>
        <v>No</v>
      </c>
      <c r="Y144" s="0" t="n">
        <f aca="false">IF($A144&lt;&gt;"",VLOOKUP($F144,d110cc_csv_computations!$A$2:$O$1001,5),"")</f>
        <v>2</v>
      </c>
      <c r="Z144" s="0" t="n">
        <f aca="false">IF($A144&lt;&gt;"",VLOOKUP($F144,d110cc_csv_computations!$A$2:$O$1001,15),"")</f>
        <v>23</v>
      </c>
    </row>
    <row collapsed="false" customFormat="false" customHeight="true" hidden="false" ht="15" outlineLevel="0" r="145">
      <c r="A145" s="0" t="n">
        <f aca="false">IF((ROW()-1)&lt;='Project Description'!$B$14,'Project Description'!$B$1, "")</f>
        <v>2013</v>
      </c>
      <c r="B145" s="0" t="n">
        <f aca="false">IF($A145&lt;&gt;"",'Project Description'!$B$2, "")</f>
        <v>14</v>
      </c>
      <c r="C145" s="0" t="n">
        <f aca="false">IF($A145&lt;&gt;"",'Project Description'!$B$3, "")</f>
        <v>1</v>
      </c>
      <c r="D145" s="0" t="str">
        <f aca="false">IF($A145&lt;&gt;"",VLOOKUP($G145,'Tray sheet'!$E$2:$G$121,2), "")</f>
        <v>Brachypodium</v>
      </c>
      <c r="E145" s="0" t="str">
        <f aca="false">IF($A145&lt;&gt;"",VLOOKUP($G145,'Tray sheet'!$E$2:$G$121,3), "")</f>
        <v>distachyon</v>
      </c>
      <c r="F145" s="0" t="n">
        <f aca="false">IF($A145&lt;&gt;"",ROW()-1,"")</f>
        <v>144</v>
      </c>
      <c r="G145" s="0" t="n">
        <f aca="false">IF($A145&lt;&gt;"",VLOOKUP($F145,d110cc_csv_computations!$A$2:$O$1001,12),"")</f>
        <v>7</v>
      </c>
      <c r="H145" s="0" t="n">
        <f aca="false">IF($A145&lt;&gt;"",VLOOKUP($F145,d110cc_csv_computations!$A$2:$O$1001,13),"")</f>
        <v>14</v>
      </c>
      <c r="I145" s="0" t="n">
        <f aca="false">IF($A145&lt;&gt;"",VLOOKUP($F145,d110cc_csv_computations!$A$2:$O$1001,7),"")</f>
        <v>3</v>
      </c>
      <c r="J145" s="0" t="str">
        <f aca="false">IF($A145&lt;&gt;"",VLOOKUP($I145,ColumnNames!$A$2:$B$5,2),"")</f>
        <v>C</v>
      </c>
      <c r="K145" s="0" t="n">
        <f aca="false">IF($A145&lt;&gt;"",VLOOKUP($F145,d110cc_csv_computations!$A$2:$O$1001,6),"")</f>
        <v>4</v>
      </c>
      <c r="L145" s="0" t="n">
        <f aca="false">IF($A145&lt;&gt;"",VLOOKUP($F145,d110cc_csv_computations!$A$2:$O$1001,3),"")</f>
        <v>4</v>
      </c>
      <c r="M145" s="0" t="n">
        <f aca="false">IF($A145&lt;&gt;"",VLOOKUP($F145,d110cc_csv_computations!$A$2:$O$1001,8),"")</f>
        <v>3</v>
      </c>
      <c r="N145" s="0" t="n">
        <f aca="false">IF($A145&lt;&gt;"",VLOOKUP($F145,d110cc_csv_computations!$A$2:$O$1001,4),"")</f>
        <v>15</v>
      </c>
      <c r="O145" s="32" t="str">
        <f aca="false">IF($A145&lt;&gt;"",INDEX('Tray sheet'!$H$2:$H$10000, $G145),"")</f>
        <v>Project#2013-0014_Experiment#0001_Brachypodium.distachyon_Tray#00007</v>
      </c>
      <c r="P145" s="32" t="str">
        <f aca="false">IF($A145&lt;&gt;"",INDEX('Tray sheet'!$J$2:$J$10000,$G145),"")</f>
        <v>Tray note</v>
      </c>
      <c r="Q145" s="0" t="n">
        <f aca="false">IF($A145&lt;&gt;"",VLOOKUP($F145,d110cc_csv_computations!$A$2:$O$1001,9),"")</f>
        <v>1</v>
      </c>
      <c r="R145" s="32" t="str">
        <f aca="false">IF($A145&lt;&gt;"",INDEX('Tray sheet'!$I$2:$I$10000,$G145),"")</f>
        <v>standard</v>
      </c>
      <c r="S145" s="32" t="str">
        <f aca="false">$J145&amp;$K145</f>
        <v>C4</v>
      </c>
      <c r="T145" s="0" t="str">
        <f aca="false">IF($A145&lt;&gt;"","Project#"&amp;$A145&amp;"-"&amp;TEXT($B145,"0000")&amp;"_Experiment#"&amp;TEXT($C145,"0000")&amp;"_"&amp;$D145&amp;"."&amp;$E145&amp;"_Tray#"&amp;TEXT($G145,"0000")&amp;"_"&amp;"Pot#"&amp;TEXT($F145,"00000"),"")</f>
        <v>Project#2013-0014_Experiment#0001_Brachypodium.distachyon_Tray#0007_Pot#00144</v>
      </c>
      <c r="U145" s="0" t="n">
        <f aca="false">IF($A145&lt;&gt;"",VLOOKUP($F145,d110cc_csv_computations!$A$2:$O$1001,2),"")</f>
        <v>27</v>
      </c>
      <c r="V145" s="0" t="n">
        <f aca="false">IF($A145&lt;&gt;"",VLOOKUP($U145,LineNames!$A$2:$B$111,2),"")</f>
        <v>104</v>
      </c>
      <c r="W145" s="11"/>
      <c r="X145" s="0" t="str">
        <f aca="false">IF($A145&lt;&gt;"",VLOOKUP($U145,LineNames!$A$2:$C$111,3),"")</f>
        <v>No</v>
      </c>
      <c r="Y145" s="0" t="n">
        <f aca="false">IF($A145&lt;&gt;"",VLOOKUP($F145,d110cc_csv_computations!$A$2:$O$1001,5),"")</f>
        <v>2</v>
      </c>
      <c r="Z145" s="0" t="n">
        <f aca="false">IF($A145&lt;&gt;"",VLOOKUP($F145,d110cc_csv_computations!$A$2:$O$1001,15),"")</f>
        <v>24</v>
      </c>
    </row>
    <row collapsed="false" customFormat="false" customHeight="true" hidden="false" ht="15" outlineLevel="0" r="146">
      <c r="A146" s="0" t="n">
        <f aca="false">IF((ROW()-1)&lt;='Project Description'!$B$14,'Project Description'!$B$1, "")</f>
        <v>2013</v>
      </c>
      <c r="B146" s="0" t="n">
        <f aca="false">IF($A146&lt;&gt;"",'Project Description'!$B$2, "")</f>
        <v>14</v>
      </c>
      <c r="C146" s="0" t="n">
        <f aca="false">IF($A146&lt;&gt;"",'Project Description'!$B$3, "")</f>
        <v>1</v>
      </c>
      <c r="D146" s="0" t="str">
        <f aca="false">IF($A146&lt;&gt;"",VLOOKUP($G146,'Tray sheet'!$E$2:$G$121,2), "")</f>
        <v>Brachypodium</v>
      </c>
      <c r="E146" s="0" t="str">
        <f aca="false">IF($A146&lt;&gt;"",VLOOKUP($G146,'Tray sheet'!$E$2:$G$121,3), "")</f>
        <v>distachyon</v>
      </c>
      <c r="F146" s="0" t="n">
        <f aca="false">IF($A146&lt;&gt;"",ROW()-1,"")</f>
        <v>145</v>
      </c>
      <c r="G146" s="0" t="n">
        <f aca="false">IF($A146&lt;&gt;"",VLOOKUP($F146,d110cc_csv_computations!$A$2:$O$1001,12),"")</f>
        <v>7</v>
      </c>
      <c r="H146" s="0" t="n">
        <f aca="false">IF($A146&lt;&gt;"",VLOOKUP($F146,d110cc_csv_computations!$A$2:$O$1001,13),"")</f>
        <v>15</v>
      </c>
      <c r="I146" s="0" t="n">
        <f aca="false">IF($A146&lt;&gt;"",VLOOKUP($F146,d110cc_csv_computations!$A$2:$O$1001,7),"")</f>
        <v>3</v>
      </c>
      <c r="J146" s="0" t="str">
        <f aca="false">IF($A146&lt;&gt;"",VLOOKUP($I146,ColumnNames!$A$2:$B$5,2),"")</f>
        <v>C</v>
      </c>
      <c r="K146" s="0" t="n">
        <f aca="false">IF($A146&lt;&gt;"",VLOOKUP($F146,d110cc_csv_computations!$A$2:$O$1001,6),"")</f>
        <v>5</v>
      </c>
      <c r="L146" s="0" t="n">
        <f aca="false">IF($A146&lt;&gt;"",VLOOKUP($F146,d110cc_csv_computations!$A$2:$O$1001,3),"")</f>
        <v>5</v>
      </c>
      <c r="M146" s="0" t="n">
        <f aca="false">IF($A146&lt;&gt;"",VLOOKUP($F146,d110cc_csv_computations!$A$2:$O$1001,8),"")</f>
        <v>3</v>
      </c>
      <c r="N146" s="0" t="n">
        <f aca="false">IF($A146&lt;&gt;"",VLOOKUP($F146,d110cc_csv_computations!$A$2:$O$1001,4),"")</f>
        <v>15</v>
      </c>
      <c r="O146" s="32" t="str">
        <f aca="false">IF($A146&lt;&gt;"",INDEX('Tray sheet'!$H$2:$H$10000, $G146),"")</f>
        <v>Project#2013-0014_Experiment#0001_Brachypodium.distachyon_Tray#00007</v>
      </c>
      <c r="P146" s="32" t="str">
        <f aca="false">IF($A146&lt;&gt;"",INDEX('Tray sheet'!$J$2:$J$10000,$G146),"")</f>
        <v>Tray note</v>
      </c>
      <c r="Q146" s="0" t="n">
        <f aca="false">IF($A146&lt;&gt;"",VLOOKUP($F146,d110cc_csv_computations!$A$2:$O$1001,9),"")</f>
        <v>1</v>
      </c>
      <c r="R146" s="32" t="str">
        <f aca="false">IF($A146&lt;&gt;"",INDEX('Tray sheet'!$I$2:$I$10000,$G146),"")</f>
        <v>standard</v>
      </c>
      <c r="S146" s="32" t="str">
        <f aca="false">$J146&amp;$K146</f>
        <v>C5</v>
      </c>
      <c r="T146" s="0" t="str">
        <f aca="false">IF($A146&lt;&gt;"","Project#"&amp;$A146&amp;"-"&amp;TEXT($B146,"0000")&amp;"_Experiment#"&amp;TEXT($C146,"0000")&amp;"_"&amp;$D146&amp;"."&amp;$E146&amp;"_Tray#"&amp;TEXT($G146,"0000")&amp;"_"&amp;"Pot#"&amp;TEXT($F146,"00000"),"")</f>
        <v>Project#2013-0014_Experiment#0001_Brachypodium.distachyon_Tray#0007_Pot#00145</v>
      </c>
      <c r="U146" s="0" t="n">
        <f aca="false">IF($A146&lt;&gt;"",VLOOKUP($F146,d110cc_csv_computations!$A$2:$O$1001,2),"")</f>
        <v>7</v>
      </c>
      <c r="V146" s="0" t="n">
        <f aca="false">IF($A146&lt;&gt;"",VLOOKUP($U146,LineNames!$A$2:$B$111,2),"")</f>
        <v>83</v>
      </c>
      <c r="W146" s="11"/>
      <c r="X146" s="0" t="str">
        <f aca="false">IF($A146&lt;&gt;"",VLOOKUP($U146,LineNames!$A$2:$C$111,3),"")</f>
        <v>No</v>
      </c>
      <c r="Y146" s="0" t="n">
        <f aca="false">IF($A146&lt;&gt;"",VLOOKUP($F146,d110cc_csv_computations!$A$2:$O$1001,5),"")</f>
        <v>2</v>
      </c>
      <c r="Z146" s="0" t="n">
        <f aca="false">IF($A146&lt;&gt;"",VLOOKUP($F146,d110cc_csv_computations!$A$2:$O$1001,15),"")</f>
        <v>25</v>
      </c>
    </row>
    <row collapsed="false" customFormat="false" customHeight="true" hidden="false" ht="15" outlineLevel="0" r="147">
      <c r="A147" s="0" t="n">
        <f aca="false">IF((ROW()-1)&lt;='Project Description'!$B$14,'Project Description'!$B$1, "")</f>
        <v>2013</v>
      </c>
      <c r="B147" s="0" t="n">
        <f aca="false">IF($A147&lt;&gt;"",'Project Description'!$B$2, "")</f>
        <v>14</v>
      </c>
      <c r="C147" s="0" t="n">
        <f aca="false">IF($A147&lt;&gt;"",'Project Description'!$B$3, "")</f>
        <v>1</v>
      </c>
      <c r="D147" s="0" t="str">
        <f aca="false">IF($A147&lt;&gt;"",VLOOKUP($G147,'Tray sheet'!$E$2:$G$121,2), "")</f>
        <v>Brachypodium</v>
      </c>
      <c r="E147" s="0" t="str">
        <f aca="false">IF($A147&lt;&gt;"",VLOOKUP($G147,'Tray sheet'!$E$2:$G$121,3), "")</f>
        <v>distachyon</v>
      </c>
      <c r="F147" s="0" t="n">
        <f aca="false">IF($A147&lt;&gt;"",ROW()-1,"")</f>
        <v>146</v>
      </c>
      <c r="G147" s="0" t="n">
        <f aca="false">IF($A147&lt;&gt;"",VLOOKUP($F147,d110cc_csv_computations!$A$2:$O$1001,12),"")</f>
        <v>8</v>
      </c>
      <c r="H147" s="0" t="n">
        <f aca="false">IF($A147&lt;&gt;"",VLOOKUP($F147,d110cc_csv_computations!$A$2:$O$1001,13),"")</f>
        <v>11</v>
      </c>
      <c r="I147" s="0" t="n">
        <f aca="false">IF($A147&lt;&gt;"",VLOOKUP($F147,d110cc_csv_computations!$A$2:$O$1001,7),"")</f>
        <v>3</v>
      </c>
      <c r="J147" s="0" t="str">
        <f aca="false">IF($A147&lt;&gt;"",VLOOKUP($I147,ColumnNames!$A$2:$B$5,2),"")</f>
        <v>C</v>
      </c>
      <c r="K147" s="0" t="n">
        <f aca="false">IF($A147&lt;&gt;"",VLOOKUP($F147,d110cc_csv_computations!$A$2:$O$1001,6),"")</f>
        <v>1</v>
      </c>
      <c r="L147" s="0" t="n">
        <f aca="false">IF($A147&lt;&gt;"",VLOOKUP($F147,d110cc_csv_computations!$A$2:$O$1001,3),"")</f>
        <v>6</v>
      </c>
      <c r="M147" s="0" t="n">
        <f aca="false">IF($A147&lt;&gt;"",VLOOKUP($F147,d110cc_csv_computations!$A$2:$O$1001,8),"")</f>
        <v>3</v>
      </c>
      <c r="N147" s="0" t="n">
        <f aca="false">IF($A147&lt;&gt;"",VLOOKUP($F147,d110cc_csv_computations!$A$2:$O$1001,4),"")</f>
        <v>15</v>
      </c>
      <c r="O147" s="32" t="str">
        <f aca="false">IF($A147&lt;&gt;"",INDEX('Tray sheet'!$H$2:$H$10000, $G147),"")</f>
        <v>Project#2013-0014_Experiment#0001_Brachypodium.distachyon_Tray#00008</v>
      </c>
      <c r="P147" s="32" t="str">
        <f aca="false">IF($A147&lt;&gt;"",INDEX('Tray sheet'!$J$2:$J$10000,$G147),"")</f>
        <v>Tray note</v>
      </c>
      <c r="Q147" s="0" t="n">
        <f aca="false">IF($A147&lt;&gt;"",VLOOKUP($F147,d110cc_csv_computations!$A$2:$O$1001,9),"")</f>
        <v>2</v>
      </c>
      <c r="R147" s="32" t="str">
        <f aca="false">IF($A147&lt;&gt;"",INDEX('Tray sheet'!$I$2:$I$10000,$G147),"")</f>
        <v>standard</v>
      </c>
      <c r="S147" s="32" t="str">
        <f aca="false">$J147&amp;$K147</f>
        <v>C1</v>
      </c>
      <c r="T147" s="0" t="str">
        <f aca="false">IF($A147&lt;&gt;"","Project#"&amp;$A147&amp;"-"&amp;TEXT($B147,"0000")&amp;"_Experiment#"&amp;TEXT($C147,"0000")&amp;"_"&amp;$D147&amp;"."&amp;$E147&amp;"_Tray#"&amp;TEXT($G147,"0000")&amp;"_"&amp;"Pot#"&amp;TEXT($F147,"00000"),"")</f>
        <v>Project#2013-0014_Experiment#0001_Brachypodium.distachyon_Tray#0008_Pot#00146</v>
      </c>
      <c r="U147" s="0" t="n">
        <f aca="false">IF($A147&lt;&gt;"",VLOOKUP($F147,d110cc_csv_computations!$A$2:$O$1001,2),"")</f>
        <v>80</v>
      </c>
      <c r="V147" s="0" t="n">
        <f aca="false">IF($A147&lt;&gt;"",VLOOKUP($U147,LineNames!$A$2:$B$111,2),"")</f>
        <v>166</v>
      </c>
      <c r="W147" s="11"/>
      <c r="X147" s="0" t="str">
        <f aca="false">IF($A147&lt;&gt;"",VLOOKUP($U147,LineNames!$A$2:$C$111,3),"")</f>
        <v>No</v>
      </c>
      <c r="Y147" s="0" t="n">
        <f aca="false">IF($A147&lt;&gt;"",VLOOKUP($F147,d110cc_csv_computations!$A$2:$O$1001,5),"")</f>
        <v>2</v>
      </c>
      <c r="Z147" s="0" t="n">
        <f aca="false">IF($A147&lt;&gt;"",VLOOKUP($F147,d110cc_csv_computations!$A$2:$O$1001,15),"")</f>
        <v>26</v>
      </c>
    </row>
    <row collapsed="false" customFormat="false" customHeight="true" hidden="false" ht="15" outlineLevel="0" r="148">
      <c r="A148" s="0" t="n">
        <f aca="false">IF((ROW()-1)&lt;='Project Description'!$B$14,'Project Description'!$B$1, "")</f>
        <v>2013</v>
      </c>
      <c r="B148" s="0" t="n">
        <f aca="false">IF($A148&lt;&gt;"",'Project Description'!$B$2, "")</f>
        <v>14</v>
      </c>
      <c r="C148" s="0" t="n">
        <f aca="false">IF($A148&lt;&gt;"",'Project Description'!$B$3, "")</f>
        <v>1</v>
      </c>
      <c r="D148" s="0" t="str">
        <f aca="false">IF($A148&lt;&gt;"",VLOOKUP($G148,'Tray sheet'!$E$2:$G$121,2), "")</f>
        <v>Brachypodium</v>
      </c>
      <c r="E148" s="0" t="str">
        <f aca="false">IF($A148&lt;&gt;"",VLOOKUP($G148,'Tray sheet'!$E$2:$G$121,3), "")</f>
        <v>distachyon</v>
      </c>
      <c r="F148" s="0" t="n">
        <f aca="false">IF($A148&lt;&gt;"",ROW()-1,"")</f>
        <v>147</v>
      </c>
      <c r="G148" s="0" t="n">
        <f aca="false">IF($A148&lt;&gt;"",VLOOKUP($F148,d110cc_csv_computations!$A$2:$O$1001,12),"")</f>
        <v>8</v>
      </c>
      <c r="H148" s="0" t="n">
        <f aca="false">IF($A148&lt;&gt;"",VLOOKUP($F148,d110cc_csv_computations!$A$2:$O$1001,13),"")</f>
        <v>12</v>
      </c>
      <c r="I148" s="0" t="n">
        <f aca="false">IF($A148&lt;&gt;"",VLOOKUP($F148,d110cc_csv_computations!$A$2:$O$1001,7),"")</f>
        <v>3</v>
      </c>
      <c r="J148" s="0" t="str">
        <f aca="false">IF($A148&lt;&gt;"",VLOOKUP($I148,ColumnNames!$A$2:$B$5,2),"")</f>
        <v>C</v>
      </c>
      <c r="K148" s="0" t="n">
        <f aca="false">IF($A148&lt;&gt;"",VLOOKUP($F148,d110cc_csv_computations!$A$2:$O$1001,6),"")</f>
        <v>2</v>
      </c>
      <c r="L148" s="0" t="n">
        <f aca="false">IF($A148&lt;&gt;"",VLOOKUP($F148,d110cc_csv_computations!$A$2:$O$1001,3),"")</f>
        <v>7</v>
      </c>
      <c r="M148" s="0" t="n">
        <f aca="false">IF($A148&lt;&gt;"",VLOOKUP($F148,d110cc_csv_computations!$A$2:$O$1001,8),"")</f>
        <v>3</v>
      </c>
      <c r="N148" s="0" t="n">
        <f aca="false">IF($A148&lt;&gt;"",VLOOKUP($F148,d110cc_csv_computations!$A$2:$O$1001,4),"")</f>
        <v>15</v>
      </c>
      <c r="O148" s="32" t="str">
        <f aca="false">IF($A148&lt;&gt;"",INDEX('Tray sheet'!$H$2:$H$10000, $G148),"")</f>
        <v>Project#2013-0014_Experiment#0001_Brachypodium.distachyon_Tray#00008</v>
      </c>
      <c r="P148" s="32" t="str">
        <f aca="false">IF($A148&lt;&gt;"",INDEX('Tray sheet'!$J$2:$J$10000,$G148),"")</f>
        <v>Tray note</v>
      </c>
      <c r="Q148" s="0" t="n">
        <f aca="false">IF($A148&lt;&gt;"",VLOOKUP($F148,d110cc_csv_computations!$A$2:$O$1001,9),"")</f>
        <v>2</v>
      </c>
      <c r="R148" s="32" t="str">
        <f aca="false">IF($A148&lt;&gt;"",INDEX('Tray sheet'!$I$2:$I$10000,$G148),"")</f>
        <v>standard</v>
      </c>
      <c r="S148" s="32" t="str">
        <f aca="false">$J148&amp;$K148</f>
        <v>C2</v>
      </c>
      <c r="T148" s="0" t="str">
        <f aca="false">IF($A148&lt;&gt;"","Project#"&amp;$A148&amp;"-"&amp;TEXT($B148,"0000")&amp;"_Experiment#"&amp;TEXT($C148,"0000")&amp;"_"&amp;$D148&amp;"."&amp;$E148&amp;"_Tray#"&amp;TEXT($G148,"0000")&amp;"_"&amp;"Pot#"&amp;TEXT($F148,"00000"),"")</f>
        <v>Project#2013-0014_Experiment#0001_Brachypodium.distachyon_Tray#0008_Pot#00147</v>
      </c>
      <c r="U148" s="0" t="n">
        <f aca="false">IF($A148&lt;&gt;"",VLOOKUP($F148,d110cc_csv_computations!$A$2:$O$1001,2),"")</f>
        <v>49</v>
      </c>
      <c r="V148" s="0" t="n">
        <f aca="false">IF($A148&lt;&gt;"",VLOOKUP($U148,LineNames!$A$2:$B$111,2),"")</f>
        <v>128</v>
      </c>
      <c r="W148" s="11"/>
      <c r="X148" s="0" t="str">
        <f aca="false">IF($A148&lt;&gt;"",VLOOKUP($U148,LineNames!$A$2:$C$111,3),"")</f>
        <v>No</v>
      </c>
      <c r="Y148" s="0" t="n">
        <f aca="false">IF($A148&lt;&gt;"",VLOOKUP($F148,d110cc_csv_computations!$A$2:$O$1001,5),"")</f>
        <v>2</v>
      </c>
      <c r="Z148" s="0" t="n">
        <f aca="false">IF($A148&lt;&gt;"",VLOOKUP($F148,d110cc_csv_computations!$A$2:$O$1001,15),"")</f>
        <v>27</v>
      </c>
    </row>
    <row collapsed="false" customFormat="false" customHeight="true" hidden="false" ht="15" outlineLevel="0" r="149">
      <c r="A149" s="0" t="n">
        <f aca="false">IF((ROW()-1)&lt;='Project Description'!$B$14,'Project Description'!$B$1, "")</f>
        <v>2013</v>
      </c>
      <c r="B149" s="0" t="n">
        <f aca="false">IF($A149&lt;&gt;"",'Project Description'!$B$2, "")</f>
        <v>14</v>
      </c>
      <c r="C149" s="0" t="n">
        <f aca="false">IF($A149&lt;&gt;"",'Project Description'!$B$3, "")</f>
        <v>1</v>
      </c>
      <c r="D149" s="0" t="str">
        <f aca="false">IF($A149&lt;&gt;"",VLOOKUP($G149,'Tray sheet'!$E$2:$G$121,2), "")</f>
        <v>Brachypodium</v>
      </c>
      <c r="E149" s="0" t="str">
        <f aca="false">IF($A149&lt;&gt;"",VLOOKUP($G149,'Tray sheet'!$E$2:$G$121,3), "")</f>
        <v>distachyon</v>
      </c>
      <c r="F149" s="0" t="n">
        <f aca="false">IF($A149&lt;&gt;"",ROW()-1,"")</f>
        <v>148</v>
      </c>
      <c r="G149" s="0" t="n">
        <f aca="false">IF($A149&lt;&gt;"",VLOOKUP($F149,d110cc_csv_computations!$A$2:$O$1001,12),"")</f>
        <v>8</v>
      </c>
      <c r="H149" s="0" t="n">
        <f aca="false">IF($A149&lt;&gt;"",VLOOKUP($F149,d110cc_csv_computations!$A$2:$O$1001,13),"")</f>
        <v>13</v>
      </c>
      <c r="I149" s="0" t="n">
        <f aca="false">IF($A149&lt;&gt;"",VLOOKUP($F149,d110cc_csv_computations!$A$2:$O$1001,7),"")</f>
        <v>3</v>
      </c>
      <c r="J149" s="0" t="str">
        <f aca="false">IF($A149&lt;&gt;"",VLOOKUP($I149,ColumnNames!$A$2:$B$5,2),"")</f>
        <v>C</v>
      </c>
      <c r="K149" s="0" t="n">
        <f aca="false">IF($A149&lt;&gt;"",VLOOKUP($F149,d110cc_csv_computations!$A$2:$O$1001,6),"")</f>
        <v>3</v>
      </c>
      <c r="L149" s="0" t="n">
        <f aca="false">IF($A149&lt;&gt;"",VLOOKUP($F149,d110cc_csv_computations!$A$2:$O$1001,3),"")</f>
        <v>8</v>
      </c>
      <c r="M149" s="0" t="n">
        <f aca="false">IF($A149&lt;&gt;"",VLOOKUP($F149,d110cc_csv_computations!$A$2:$O$1001,8),"")</f>
        <v>3</v>
      </c>
      <c r="N149" s="0" t="n">
        <f aca="false">IF($A149&lt;&gt;"",VLOOKUP($F149,d110cc_csv_computations!$A$2:$O$1001,4),"")</f>
        <v>15</v>
      </c>
      <c r="O149" s="32" t="str">
        <f aca="false">IF($A149&lt;&gt;"",INDEX('Tray sheet'!$H$2:$H$10000, $G149),"")</f>
        <v>Project#2013-0014_Experiment#0001_Brachypodium.distachyon_Tray#00008</v>
      </c>
      <c r="P149" s="32" t="str">
        <f aca="false">IF($A149&lt;&gt;"",INDEX('Tray sheet'!$J$2:$J$10000,$G149),"")</f>
        <v>Tray note</v>
      </c>
      <c r="Q149" s="0" t="n">
        <f aca="false">IF($A149&lt;&gt;"",VLOOKUP($F149,d110cc_csv_computations!$A$2:$O$1001,9),"")</f>
        <v>2</v>
      </c>
      <c r="R149" s="32" t="str">
        <f aca="false">IF($A149&lt;&gt;"",INDEX('Tray sheet'!$I$2:$I$10000,$G149),"")</f>
        <v>standard</v>
      </c>
      <c r="S149" s="32" t="str">
        <f aca="false">$J149&amp;$K149</f>
        <v>C3</v>
      </c>
      <c r="T149" s="0" t="str">
        <f aca="false">IF($A149&lt;&gt;"","Project#"&amp;$A149&amp;"-"&amp;TEXT($B149,"0000")&amp;"_Experiment#"&amp;TEXT($C149,"0000")&amp;"_"&amp;$D149&amp;"."&amp;$E149&amp;"_Tray#"&amp;TEXT($G149,"0000")&amp;"_"&amp;"Pot#"&amp;TEXT($F149,"00000"),"")</f>
        <v>Project#2013-0014_Experiment#0001_Brachypodium.distachyon_Tray#0008_Pot#00148</v>
      </c>
      <c r="U149" s="0" t="n">
        <f aca="false">IF($A149&lt;&gt;"",VLOOKUP($F149,d110cc_csv_computations!$A$2:$O$1001,2),"")</f>
        <v>52</v>
      </c>
      <c r="V149" s="0" t="n">
        <f aca="false">IF($A149&lt;&gt;"",VLOOKUP($U149,LineNames!$A$2:$B$111,2),"")</f>
        <v>131</v>
      </c>
      <c r="W149" s="11"/>
      <c r="X149" s="0" t="str">
        <f aca="false">IF($A149&lt;&gt;"",VLOOKUP($U149,LineNames!$A$2:$C$111,3),"")</f>
        <v>No</v>
      </c>
      <c r="Y149" s="0" t="n">
        <f aca="false">IF($A149&lt;&gt;"",VLOOKUP($F149,d110cc_csv_computations!$A$2:$O$1001,5),"")</f>
        <v>2</v>
      </c>
      <c r="Z149" s="0" t="n">
        <f aca="false">IF($A149&lt;&gt;"",VLOOKUP($F149,d110cc_csv_computations!$A$2:$O$1001,15),"")</f>
        <v>28</v>
      </c>
    </row>
    <row collapsed="false" customFormat="false" customHeight="true" hidden="false" ht="15" outlineLevel="0" r="150">
      <c r="A150" s="0" t="n">
        <f aca="false">IF((ROW()-1)&lt;='Project Description'!$B$14,'Project Description'!$B$1, "")</f>
        <v>2013</v>
      </c>
      <c r="B150" s="0" t="n">
        <f aca="false">IF($A150&lt;&gt;"",'Project Description'!$B$2, "")</f>
        <v>14</v>
      </c>
      <c r="C150" s="0" t="n">
        <f aca="false">IF($A150&lt;&gt;"",'Project Description'!$B$3, "")</f>
        <v>1</v>
      </c>
      <c r="D150" s="0" t="str">
        <f aca="false">IF($A150&lt;&gt;"",VLOOKUP($G150,'Tray sheet'!$E$2:$G$121,2), "")</f>
        <v>Brachypodium</v>
      </c>
      <c r="E150" s="0" t="str">
        <f aca="false">IF($A150&lt;&gt;"",VLOOKUP($G150,'Tray sheet'!$E$2:$G$121,3), "")</f>
        <v>distachyon</v>
      </c>
      <c r="F150" s="0" t="n">
        <f aca="false">IF($A150&lt;&gt;"",ROW()-1,"")</f>
        <v>149</v>
      </c>
      <c r="G150" s="0" t="n">
        <f aca="false">IF($A150&lt;&gt;"",VLOOKUP($F150,d110cc_csv_computations!$A$2:$O$1001,12),"")</f>
        <v>8</v>
      </c>
      <c r="H150" s="0" t="n">
        <f aca="false">IF($A150&lt;&gt;"",VLOOKUP($F150,d110cc_csv_computations!$A$2:$O$1001,13),"")</f>
        <v>14</v>
      </c>
      <c r="I150" s="0" t="n">
        <f aca="false">IF($A150&lt;&gt;"",VLOOKUP($F150,d110cc_csv_computations!$A$2:$O$1001,7),"")</f>
        <v>3</v>
      </c>
      <c r="J150" s="0" t="str">
        <f aca="false">IF($A150&lt;&gt;"",VLOOKUP($I150,ColumnNames!$A$2:$B$5,2),"")</f>
        <v>C</v>
      </c>
      <c r="K150" s="0" t="n">
        <f aca="false">IF($A150&lt;&gt;"",VLOOKUP($F150,d110cc_csv_computations!$A$2:$O$1001,6),"")</f>
        <v>4</v>
      </c>
      <c r="L150" s="0" t="n">
        <f aca="false">IF($A150&lt;&gt;"",VLOOKUP($F150,d110cc_csv_computations!$A$2:$O$1001,3),"")</f>
        <v>9</v>
      </c>
      <c r="M150" s="0" t="n">
        <f aca="false">IF($A150&lt;&gt;"",VLOOKUP($F150,d110cc_csv_computations!$A$2:$O$1001,8),"")</f>
        <v>3</v>
      </c>
      <c r="N150" s="0" t="n">
        <f aca="false">IF($A150&lt;&gt;"",VLOOKUP($F150,d110cc_csv_computations!$A$2:$O$1001,4),"")</f>
        <v>15</v>
      </c>
      <c r="O150" s="32" t="str">
        <f aca="false">IF($A150&lt;&gt;"",INDEX('Tray sheet'!$H$2:$H$10000, $G150),"")</f>
        <v>Project#2013-0014_Experiment#0001_Brachypodium.distachyon_Tray#00008</v>
      </c>
      <c r="P150" s="32" t="str">
        <f aca="false">IF($A150&lt;&gt;"",INDEX('Tray sheet'!$J$2:$J$10000,$G150),"")</f>
        <v>Tray note</v>
      </c>
      <c r="Q150" s="0" t="n">
        <f aca="false">IF($A150&lt;&gt;"",VLOOKUP($F150,d110cc_csv_computations!$A$2:$O$1001,9),"")</f>
        <v>2</v>
      </c>
      <c r="R150" s="32" t="str">
        <f aca="false">IF($A150&lt;&gt;"",INDEX('Tray sheet'!$I$2:$I$10000,$G150),"")</f>
        <v>standard</v>
      </c>
      <c r="S150" s="32" t="str">
        <f aca="false">$J150&amp;$K150</f>
        <v>C4</v>
      </c>
      <c r="T150" s="0" t="str">
        <f aca="false">IF($A150&lt;&gt;"","Project#"&amp;$A150&amp;"-"&amp;TEXT($B150,"0000")&amp;"_Experiment#"&amp;TEXT($C150,"0000")&amp;"_"&amp;$D150&amp;"."&amp;$E150&amp;"_Tray#"&amp;TEXT($G150,"0000")&amp;"_"&amp;"Pot#"&amp;TEXT($F150,"00000"),"")</f>
        <v>Project#2013-0014_Experiment#0001_Brachypodium.distachyon_Tray#0008_Pot#00149</v>
      </c>
      <c r="U150" s="0" t="n">
        <f aca="false">IF($A150&lt;&gt;"",VLOOKUP($F150,d110cc_csv_computations!$A$2:$O$1001,2),"")</f>
        <v>99</v>
      </c>
      <c r="V150" s="0" t="n">
        <f aca="false">IF($A150&lt;&gt;"",VLOOKUP($U150,LineNames!$A$2:$B$111,2),"")</f>
        <v>31</v>
      </c>
      <c r="W150" s="11"/>
      <c r="X150" s="0" t="str">
        <f aca="false">IF($A150&lt;&gt;"",VLOOKUP($U150,LineNames!$A$2:$C$111,3),"")</f>
        <v>No</v>
      </c>
      <c r="Y150" s="0" t="n">
        <f aca="false">IF($A150&lt;&gt;"",VLOOKUP($F150,d110cc_csv_computations!$A$2:$O$1001,5),"")</f>
        <v>2</v>
      </c>
      <c r="Z150" s="0" t="n">
        <f aca="false">IF($A150&lt;&gt;"",VLOOKUP($F150,d110cc_csv_computations!$A$2:$O$1001,15),"")</f>
        <v>29</v>
      </c>
    </row>
    <row collapsed="false" customFormat="false" customHeight="true" hidden="false" ht="15" outlineLevel="0" r="151">
      <c r="A151" s="0" t="n">
        <f aca="false">IF((ROW()-1)&lt;='Project Description'!$B$14,'Project Description'!$B$1, "")</f>
        <v>2013</v>
      </c>
      <c r="B151" s="0" t="n">
        <f aca="false">IF($A151&lt;&gt;"",'Project Description'!$B$2, "")</f>
        <v>14</v>
      </c>
      <c r="C151" s="0" t="n">
        <f aca="false">IF($A151&lt;&gt;"",'Project Description'!$B$3, "")</f>
        <v>1</v>
      </c>
      <c r="D151" s="0" t="str">
        <f aca="false">IF($A151&lt;&gt;"",VLOOKUP($G151,'Tray sheet'!$E$2:$G$121,2), "")</f>
        <v>Brachypodium</v>
      </c>
      <c r="E151" s="0" t="str">
        <f aca="false">IF($A151&lt;&gt;"",VLOOKUP($G151,'Tray sheet'!$E$2:$G$121,3), "")</f>
        <v>distachyon</v>
      </c>
      <c r="F151" s="0" t="n">
        <f aca="false">IF($A151&lt;&gt;"",ROW()-1,"")</f>
        <v>150</v>
      </c>
      <c r="G151" s="0" t="n">
        <f aca="false">IF($A151&lt;&gt;"",VLOOKUP($F151,d110cc_csv_computations!$A$2:$O$1001,12),"")</f>
        <v>8</v>
      </c>
      <c r="H151" s="0" t="n">
        <f aca="false">IF($A151&lt;&gt;"",VLOOKUP($F151,d110cc_csv_computations!$A$2:$O$1001,13),"")</f>
        <v>15</v>
      </c>
      <c r="I151" s="0" t="n">
        <f aca="false">IF($A151&lt;&gt;"",VLOOKUP($F151,d110cc_csv_computations!$A$2:$O$1001,7),"")</f>
        <v>3</v>
      </c>
      <c r="J151" s="0" t="str">
        <f aca="false">IF($A151&lt;&gt;"",VLOOKUP($I151,ColumnNames!$A$2:$B$5,2),"")</f>
        <v>C</v>
      </c>
      <c r="K151" s="0" t="n">
        <f aca="false">IF($A151&lt;&gt;"",VLOOKUP($F151,d110cc_csv_computations!$A$2:$O$1001,6),"")</f>
        <v>5</v>
      </c>
      <c r="L151" s="0" t="n">
        <f aca="false">IF($A151&lt;&gt;"",VLOOKUP($F151,d110cc_csv_computations!$A$2:$O$1001,3),"")</f>
        <v>10</v>
      </c>
      <c r="M151" s="0" t="n">
        <f aca="false">IF($A151&lt;&gt;"",VLOOKUP($F151,d110cc_csv_computations!$A$2:$O$1001,8),"")</f>
        <v>3</v>
      </c>
      <c r="N151" s="0" t="n">
        <f aca="false">IF($A151&lt;&gt;"",VLOOKUP($F151,d110cc_csv_computations!$A$2:$O$1001,4),"")</f>
        <v>15</v>
      </c>
      <c r="O151" s="32" t="str">
        <f aca="false">IF($A151&lt;&gt;"",INDEX('Tray sheet'!$H$2:$H$10000, $G151),"")</f>
        <v>Project#2013-0014_Experiment#0001_Brachypodium.distachyon_Tray#00008</v>
      </c>
      <c r="P151" s="32" t="str">
        <f aca="false">IF($A151&lt;&gt;"",INDEX('Tray sheet'!$J$2:$J$10000,$G151),"")</f>
        <v>Tray note</v>
      </c>
      <c r="Q151" s="0" t="n">
        <f aca="false">IF($A151&lt;&gt;"",VLOOKUP($F151,d110cc_csv_computations!$A$2:$O$1001,9),"")</f>
        <v>2</v>
      </c>
      <c r="R151" s="32" t="str">
        <f aca="false">IF($A151&lt;&gt;"",INDEX('Tray sheet'!$I$2:$I$10000,$G151),"")</f>
        <v>standard</v>
      </c>
      <c r="S151" s="32" t="str">
        <f aca="false">$J151&amp;$K151</f>
        <v>C5</v>
      </c>
      <c r="T151" s="0" t="str">
        <f aca="false">IF($A151&lt;&gt;"","Project#"&amp;$A151&amp;"-"&amp;TEXT($B151,"0000")&amp;"_Experiment#"&amp;TEXT($C151,"0000")&amp;"_"&amp;$D151&amp;"."&amp;$E151&amp;"_Tray#"&amp;TEXT($G151,"0000")&amp;"_"&amp;"Pot#"&amp;TEXT($F151,"00000"),"")</f>
        <v>Project#2013-0014_Experiment#0001_Brachypodium.distachyon_Tray#0008_Pot#00150</v>
      </c>
      <c r="U151" s="0" t="n">
        <f aca="false">IF($A151&lt;&gt;"",VLOOKUP($F151,d110cc_csv_computations!$A$2:$O$1001,2),"")</f>
        <v>62</v>
      </c>
      <c r="V151" s="0" t="n">
        <f aca="false">IF($A151&lt;&gt;"",VLOOKUP($U151,LineNames!$A$2:$B$111,2),"")</f>
        <v>146</v>
      </c>
      <c r="W151" s="11"/>
      <c r="X151" s="0" t="str">
        <f aca="false">IF($A151&lt;&gt;"",VLOOKUP($U151,LineNames!$A$2:$C$111,3),"")</f>
        <v>No</v>
      </c>
      <c r="Y151" s="0" t="n">
        <f aca="false">IF($A151&lt;&gt;"",VLOOKUP($F151,d110cc_csv_computations!$A$2:$O$1001,5),"")</f>
        <v>2</v>
      </c>
      <c r="Z151" s="0" t="n">
        <f aca="false">IF($A151&lt;&gt;"",VLOOKUP($F151,d110cc_csv_computations!$A$2:$O$1001,15),"")</f>
        <v>30</v>
      </c>
    </row>
    <row collapsed="false" customFormat="false" customHeight="true" hidden="false" ht="15" outlineLevel="0" r="152">
      <c r="A152" s="0" t="n">
        <f aca="false">IF((ROW()-1)&lt;='Project Description'!$B$14,'Project Description'!$B$1, "")</f>
        <v>2013</v>
      </c>
      <c r="B152" s="0" t="n">
        <f aca="false">IF($A152&lt;&gt;"",'Project Description'!$B$2, "")</f>
        <v>14</v>
      </c>
      <c r="C152" s="0" t="n">
        <f aca="false">IF($A152&lt;&gt;"",'Project Description'!$B$3, "")</f>
        <v>1</v>
      </c>
      <c r="D152" s="0" t="str">
        <f aca="false">IF($A152&lt;&gt;"",VLOOKUP($G152,'Tray sheet'!$E$2:$G$121,2), "")</f>
        <v>Brachypodium</v>
      </c>
      <c r="E152" s="0" t="str">
        <f aca="false">IF($A152&lt;&gt;"",VLOOKUP($G152,'Tray sheet'!$E$2:$G$121,3), "")</f>
        <v>distachyon</v>
      </c>
      <c r="F152" s="0" t="n">
        <f aca="false">IF($A152&lt;&gt;"",ROW()-1,"")</f>
        <v>151</v>
      </c>
      <c r="G152" s="0" t="n">
        <f aca="false">IF($A152&lt;&gt;"",VLOOKUP($F152,d110cc_csv_computations!$A$2:$O$1001,12),"")</f>
        <v>7</v>
      </c>
      <c r="H152" s="0" t="n">
        <f aca="false">IF($A152&lt;&gt;"",VLOOKUP($F152,d110cc_csv_computations!$A$2:$O$1001,13),"")</f>
        <v>16</v>
      </c>
      <c r="I152" s="0" t="n">
        <f aca="false">IF($A152&lt;&gt;"",VLOOKUP($F152,d110cc_csv_computations!$A$2:$O$1001,7),"")</f>
        <v>4</v>
      </c>
      <c r="J152" s="0" t="str">
        <f aca="false">IF($A152&lt;&gt;"",VLOOKUP($I152,ColumnNames!$A$2:$B$5,2),"")</f>
        <v>D</v>
      </c>
      <c r="K152" s="0" t="n">
        <f aca="false">IF($A152&lt;&gt;"",VLOOKUP($F152,d110cc_csv_computations!$A$2:$O$1001,6),"")</f>
        <v>1</v>
      </c>
      <c r="L152" s="0" t="n">
        <f aca="false">IF($A152&lt;&gt;"",VLOOKUP($F152,d110cc_csv_computations!$A$2:$O$1001,3),"")</f>
        <v>1</v>
      </c>
      <c r="M152" s="0" t="n">
        <f aca="false">IF($A152&lt;&gt;"",VLOOKUP($F152,d110cc_csv_computations!$A$2:$O$1001,8),"")</f>
        <v>4</v>
      </c>
      <c r="N152" s="0" t="n">
        <f aca="false">IF($A152&lt;&gt;"",VLOOKUP($F152,d110cc_csv_computations!$A$2:$O$1001,4),"")</f>
        <v>16</v>
      </c>
      <c r="O152" s="32" t="str">
        <f aca="false">IF($A152&lt;&gt;"",INDEX('Tray sheet'!$H$2:$H$10000, $G152),"")</f>
        <v>Project#2013-0014_Experiment#0001_Brachypodium.distachyon_Tray#00007</v>
      </c>
      <c r="P152" s="32" t="str">
        <f aca="false">IF($A152&lt;&gt;"",INDEX('Tray sheet'!$J$2:$J$10000,$G152),"")</f>
        <v>Tray note</v>
      </c>
      <c r="Q152" s="0" t="n">
        <f aca="false">IF($A152&lt;&gt;"",VLOOKUP($F152,d110cc_csv_computations!$A$2:$O$1001,9),"")</f>
        <v>1</v>
      </c>
      <c r="R152" s="32" t="str">
        <f aca="false">IF($A152&lt;&gt;"",INDEX('Tray sheet'!$I$2:$I$10000,$G152),"")</f>
        <v>standard</v>
      </c>
      <c r="S152" s="32" t="str">
        <f aca="false">$J152&amp;$K152</f>
        <v>D1</v>
      </c>
      <c r="T152" s="0" t="str">
        <f aca="false">IF($A152&lt;&gt;"","Project#"&amp;$A152&amp;"-"&amp;TEXT($B152,"0000")&amp;"_Experiment#"&amp;TEXT($C152,"0000")&amp;"_"&amp;$D152&amp;"."&amp;$E152&amp;"_Tray#"&amp;TEXT($G152,"0000")&amp;"_"&amp;"Pot#"&amp;TEXT($F152,"00000"),"")</f>
        <v>Project#2013-0014_Experiment#0001_Brachypodium.distachyon_Tray#0007_Pot#00151</v>
      </c>
      <c r="U152" s="0" t="n">
        <f aca="false">IF($A152&lt;&gt;"",VLOOKUP($F152,d110cc_csv_computations!$A$2:$O$1001,2),"")</f>
        <v>79</v>
      </c>
      <c r="V152" s="0" t="n">
        <f aca="false">IF($A152&lt;&gt;"",VLOOKUP($U152,LineNames!$A$2:$B$111,2),"")</f>
        <v>165</v>
      </c>
      <c r="W152" s="11"/>
      <c r="X152" s="0" t="str">
        <f aca="false">IF($A152&lt;&gt;"",VLOOKUP($U152,LineNames!$A$2:$C$111,3),"")</f>
        <v>No</v>
      </c>
      <c r="Y152" s="0" t="n">
        <f aca="false">IF($A152&lt;&gt;"",VLOOKUP($F152,d110cc_csv_computations!$A$2:$O$1001,5),"")</f>
        <v>2</v>
      </c>
      <c r="Z152" s="0" t="n">
        <f aca="false">IF($A152&lt;&gt;"",VLOOKUP($F152,d110cc_csv_computations!$A$2:$O$1001,15),"")</f>
        <v>31</v>
      </c>
    </row>
    <row collapsed="false" customFormat="false" customHeight="true" hidden="false" ht="15" outlineLevel="0" r="153">
      <c r="A153" s="0" t="n">
        <f aca="false">IF((ROW()-1)&lt;='Project Description'!$B$14,'Project Description'!$B$1, "")</f>
        <v>2013</v>
      </c>
      <c r="B153" s="0" t="n">
        <f aca="false">IF($A153&lt;&gt;"",'Project Description'!$B$2, "")</f>
        <v>14</v>
      </c>
      <c r="C153" s="0" t="n">
        <f aca="false">IF($A153&lt;&gt;"",'Project Description'!$B$3, "")</f>
        <v>1</v>
      </c>
      <c r="D153" s="0" t="str">
        <f aca="false">IF($A153&lt;&gt;"",VLOOKUP($G153,'Tray sheet'!$E$2:$G$121,2), "")</f>
        <v>Brachypodium</v>
      </c>
      <c r="E153" s="0" t="str">
        <f aca="false">IF($A153&lt;&gt;"",VLOOKUP($G153,'Tray sheet'!$E$2:$G$121,3), "")</f>
        <v>distachyon</v>
      </c>
      <c r="F153" s="0" t="n">
        <f aca="false">IF($A153&lt;&gt;"",ROW()-1,"")</f>
        <v>152</v>
      </c>
      <c r="G153" s="0" t="n">
        <f aca="false">IF($A153&lt;&gt;"",VLOOKUP($F153,d110cc_csv_computations!$A$2:$O$1001,12),"")</f>
        <v>7</v>
      </c>
      <c r="H153" s="0" t="n">
        <f aca="false">IF($A153&lt;&gt;"",VLOOKUP($F153,d110cc_csv_computations!$A$2:$O$1001,13),"")</f>
        <v>17</v>
      </c>
      <c r="I153" s="0" t="n">
        <f aca="false">IF($A153&lt;&gt;"",VLOOKUP($F153,d110cc_csv_computations!$A$2:$O$1001,7),"")</f>
        <v>4</v>
      </c>
      <c r="J153" s="0" t="str">
        <f aca="false">IF($A153&lt;&gt;"",VLOOKUP($I153,ColumnNames!$A$2:$B$5,2),"")</f>
        <v>D</v>
      </c>
      <c r="K153" s="0" t="n">
        <f aca="false">IF($A153&lt;&gt;"",VLOOKUP($F153,d110cc_csv_computations!$A$2:$O$1001,6),"")</f>
        <v>2</v>
      </c>
      <c r="L153" s="0" t="n">
        <f aca="false">IF($A153&lt;&gt;"",VLOOKUP($F153,d110cc_csv_computations!$A$2:$O$1001,3),"")</f>
        <v>2</v>
      </c>
      <c r="M153" s="0" t="n">
        <f aca="false">IF($A153&lt;&gt;"",VLOOKUP($F153,d110cc_csv_computations!$A$2:$O$1001,8),"")</f>
        <v>4</v>
      </c>
      <c r="N153" s="0" t="n">
        <f aca="false">IF($A153&lt;&gt;"",VLOOKUP($F153,d110cc_csv_computations!$A$2:$O$1001,4),"")</f>
        <v>16</v>
      </c>
      <c r="O153" s="32" t="str">
        <f aca="false">IF($A153&lt;&gt;"",INDEX('Tray sheet'!$H$2:$H$10000, $G153),"")</f>
        <v>Project#2013-0014_Experiment#0001_Brachypodium.distachyon_Tray#00007</v>
      </c>
      <c r="P153" s="32" t="str">
        <f aca="false">IF($A153&lt;&gt;"",INDEX('Tray sheet'!$J$2:$J$10000,$G153),"")</f>
        <v>Tray note</v>
      </c>
      <c r="Q153" s="0" t="n">
        <f aca="false">IF($A153&lt;&gt;"",VLOOKUP($F153,d110cc_csv_computations!$A$2:$O$1001,9),"")</f>
        <v>1</v>
      </c>
      <c r="R153" s="32" t="str">
        <f aca="false">IF($A153&lt;&gt;"",INDEX('Tray sheet'!$I$2:$I$10000,$G153),"")</f>
        <v>standard</v>
      </c>
      <c r="S153" s="32" t="str">
        <f aca="false">$J153&amp;$K153</f>
        <v>D2</v>
      </c>
      <c r="T153" s="0" t="str">
        <f aca="false">IF($A153&lt;&gt;"","Project#"&amp;$A153&amp;"-"&amp;TEXT($B153,"0000")&amp;"_Experiment#"&amp;TEXT($C153,"0000")&amp;"_"&amp;$D153&amp;"."&amp;$E153&amp;"_Tray#"&amp;TEXT($G153,"0000")&amp;"_"&amp;"Pot#"&amp;TEXT($F153,"00000"),"")</f>
        <v>Project#2013-0014_Experiment#0001_Brachypodium.distachyon_Tray#0007_Pot#00152</v>
      </c>
      <c r="U153" s="0" t="n">
        <f aca="false">IF($A153&lt;&gt;"",VLOOKUP($F153,d110cc_csv_computations!$A$2:$O$1001,2),"")</f>
        <v>14</v>
      </c>
      <c r="V153" s="0" t="n">
        <f aca="false">IF($A153&lt;&gt;"",VLOOKUP($U153,LineNames!$A$2:$B$111,2),"")</f>
        <v>90</v>
      </c>
      <c r="W153" s="11"/>
      <c r="X153" s="0" t="str">
        <f aca="false">IF($A153&lt;&gt;"",VLOOKUP($U153,LineNames!$A$2:$C$111,3),"")</f>
        <v>No</v>
      </c>
      <c r="Y153" s="0" t="n">
        <f aca="false">IF($A153&lt;&gt;"",VLOOKUP($F153,d110cc_csv_computations!$A$2:$O$1001,5),"")</f>
        <v>2</v>
      </c>
      <c r="Z153" s="0" t="n">
        <f aca="false">IF($A153&lt;&gt;"",VLOOKUP($F153,d110cc_csv_computations!$A$2:$O$1001,15),"")</f>
        <v>32</v>
      </c>
    </row>
    <row collapsed="false" customFormat="false" customHeight="true" hidden="false" ht="15" outlineLevel="0" r="154">
      <c r="A154" s="0" t="n">
        <f aca="false">IF((ROW()-1)&lt;='Project Description'!$B$14,'Project Description'!$B$1, "")</f>
        <v>2013</v>
      </c>
      <c r="B154" s="0" t="n">
        <f aca="false">IF($A154&lt;&gt;"",'Project Description'!$B$2, "")</f>
        <v>14</v>
      </c>
      <c r="C154" s="0" t="n">
        <f aca="false">IF($A154&lt;&gt;"",'Project Description'!$B$3, "")</f>
        <v>1</v>
      </c>
      <c r="D154" s="0" t="str">
        <f aca="false">IF($A154&lt;&gt;"",VLOOKUP($G154,'Tray sheet'!$E$2:$G$121,2), "")</f>
        <v>Brachypodium</v>
      </c>
      <c r="E154" s="0" t="str">
        <f aca="false">IF($A154&lt;&gt;"",VLOOKUP($G154,'Tray sheet'!$E$2:$G$121,3), "")</f>
        <v>distachyon</v>
      </c>
      <c r="F154" s="0" t="n">
        <f aca="false">IF($A154&lt;&gt;"",ROW()-1,"")</f>
        <v>153</v>
      </c>
      <c r="G154" s="0" t="n">
        <f aca="false">IF($A154&lt;&gt;"",VLOOKUP($F154,d110cc_csv_computations!$A$2:$O$1001,12),"")</f>
        <v>7</v>
      </c>
      <c r="H154" s="0" t="n">
        <f aca="false">IF($A154&lt;&gt;"",VLOOKUP($F154,d110cc_csv_computations!$A$2:$O$1001,13),"")</f>
        <v>18</v>
      </c>
      <c r="I154" s="0" t="n">
        <f aca="false">IF($A154&lt;&gt;"",VLOOKUP($F154,d110cc_csv_computations!$A$2:$O$1001,7),"")</f>
        <v>4</v>
      </c>
      <c r="J154" s="0" t="str">
        <f aca="false">IF($A154&lt;&gt;"",VLOOKUP($I154,ColumnNames!$A$2:$B$5,2),"")</f>
        <v>D</v>
      </c>
      <c r="K154" s="0" t="n">
        <f aca="false">IF($A154&lt;&gt;"",VLOOKUP($F154,d110cc_csv_computations!$A$2:$O$1001,6),"")</f>
        <v>3</v>
      </c>
      <c r="L154" s="0" t="n">
        <f aca="false">IF($A154&lt;&gt;"",VLOOKUP($F154,d110cc_csv_computations!$A$2:$O$1001,3),"")</f>
        <v>3</v>
      </c>
      <c r="M154" s="0" t="n">
        <f aca="false">IF($A154&lt;&gt;"",VLOOKUP($F154,d110cc_csv_computations!$A$2:$O$1001,8),"")</f>
        <v>4</v>
      </c>
      <c r="N154" s="0" t="n">
        <f aca="false">IF($A154&lt;&gt;"",VLOOKUP($F154,d110cc_csv_computations!$A$2:$O$1001,4),"")</f>
        <v>16</v>
      </c>
      <c r="O154" s="32" t="str">
        <f aca="false">IF($A154&lt;&gt;"",INDEX('Tray sheet'!$H$2:$H$10000, $G154),"")</f>
        <v>Project#2013-0014_Experiment#0001_Brachypodium.distachyon_Tray#00007</v>
      </c>
      <c r="P154" s="32" t="str">
        <f aca="false">IF($A154&lt;&gt;"",INDEX('Tray sheet'!$J$2:$J$10000,$G154),"")</f>
        <v>Tray note</v>
      </c>
      <c r="Q154" s="0" t="n">
        <f aca="false">IF($A154&lt;&gt;"",VLOOKUP($F154,d110cc_csv_computations!$A$2:$O$1001,9),"")</f>
        <v>1</v>
      </c>
      <c r="R154" s="32" t="str">
        <f aca="false">IF($A154&lt;&gt;"",INDEX('Tray sheet'!$I$2:$I$10000,$G154),"")</f>
        <v>standard</v>
      </c>
      <c r="S154" s="32" t="str">
        <f aca="false">$J154&amp;$K154</f>
        <v>D3</v>
      </c>
      <c r="T154" s="0" t="str">
        <f aca="false">IF($A154&lt;&gt;"","Project#"&amp;$A154&amp;"-"&amp;TEXT($B154,"0000")&amp;"_Experiment#"&amp;TEXT($C154,"0000")&amp;"_"&amp;$D154&amp;"."&amp;$E154&amp;"_Tray#"&amp;TEXT($G154,"0000")&amp;"_"&amp;"Pot#"&amp;TEXT($F154,"00000"),"")</f>
        <v>Project#2013-0014_Experiment#0001_Brachypodium.distachyon_Tray#0007_Pot#00153</v>
      </c>
      <c r="U154" s="0" t="n">
        <f aca="false">IF($A154&lt;&gt;"",VLOOKUP($F154,d110cc_csv_computations!$A$2:$O$1001,2),"")</f>
        <v>34</v>
      </c>
      <c r="V154" s="0" t="n">
        <f aca="false">IF($A154&lt;&gt;"",VLOOKUP($U154,LineNames!$A$2:$B$111,2),"")</f>
        <v>113</v>
      </c>
      <c r="W154" s="11"/>
      <c r="X154" s="0" t="str">
        <f aca="false">IF($A154&lt;&gt;"",VLOOKUP($U154,LineNames!$A$2:$C$111,3),"")</f>
        <v>No</v>
      </c>
      <c r="Y154" s="0" t="n">
        <f aca="false">IF($A154&lt;&gt;"",VLOOKUP($F154,d110cc_csv_computations!$A$2:$O$1001,5),"")</f>
        <v>2</v>
      </c>
      <c r="Z154" s="0" t="n">
        <f aca="false">IF($A154&lt;&gt;"",VLOOKUP($F154,d110cc_csv_computations!$A$2:$O$1001,15),"")</f>
        <v>33</v>
      </c>
    </row>
    <row collapsed="false" customFormat="false" customHeight="true" hidden="false" ht="15" outlineLevel="0" r="155">
      <c r="A155" s="0" t="n">
        <f aca="false">IF((ROW()-1)&lt;='Project Description'!$B$14,'Project Description'!$B$1, "")</f>
        <v>2013</v>
      </c>
      <c r="B155" s="0" t="n">
        <f aca="false">IF($A155&lt;&gt;"",'Project Description'!$B$2, "")</f>
        <v>14</v>
      </c>
      <c r="C155" s="0" t="n">
        <f aca="false">IF($A155&lt;&gt;"",'Project Description'!$B$3, "")</f>
        <v>1</v>
      </c>
      <c r="D155" s="0" t="str">
        <f aca="false">IF($A155&lt;&gt;"",VLOOKUP($G155,'Tray sheet'!$E$2:$G$121,2), "")</f>
        <v>Brachypodium</v>
      </c>
      <c r="E155" s="0" t="str">
        <f aca="false">IF($A155&lt;&gt;"",VLOOKUP($G155,'Tray sheet'!$E$2:$G$121,3), "")</f>
        <v>distachyon</v>
      </c>
      <c r="F155" s="0" t="n">
        <f aca="false">IF($A155&lt;&gt;"",ROW()-1,"")</f>
        <v>154</v>
      </c>
      <c r="G155" s="0" t="n">
        <f aca="false">IF($A155&lt;&gt;"",VLOOKUP($F155,d110cc_csv_computations!$A$2:$O$1001,12),"")</f>
        <v>7</v>
      </c>
      <c r="H155" s="0" t="n">
        <f aca="false">IF($A155&lt;&gt;"",VLOOKUP($F155,d110cc_csv_computations!$A$2:$O$1001,13),"")</f>
        <v>19</v>
      </c>
      <c r="I155" s="0" t="n">
        <f aca="false">IF($A155&lt;&gt;"",VLOOKUP($F155,d110cc_csv_computations!$A$2:$O$1001,7),"")</f>
        <v>4</v>
      </c>
      <c r="J155" s="0" t="str">
        <f aca="false">IF($A155&lt;&gt;"",VLOOKUP($I155,ColumnNames!$A$2:$B$5,2),"")</f>
        <v>D</v>
      </c>
      <c r="K155" s="0" t="n">
        <f aca="false">IF($A155&lt;&gt;"",VLOOKUP($F155,d110cc_csv_computations!$A$2:$O$1001,6),"")</f>
        <v>4</v>
      </c>
      <c r="L155" s="0" t="n">
        <f aca="false">IF($A155&lt;&gt;"",VLOOKUP($F155,d110cc_csv_computations!$A$2:$O$1001,3),"")</f>
        <v>4</v>
      </c>
      <c r="M155" s="0" t="n">
        <f aca="false">IF($A155&lt;&gt;"",VLOOKUP($F155,d110cc_csv_computations!$A$2:$O$1001,8),"")</f>
        <v>4</v>
      </c>
      <c r="N155" s="0" t="n">
        <f aca="false">IF($A155&lt;&gt;"",VLOOKUP($F155,d110cc_csv_computations!$A$2:$O$1001,4),"")</f>
        <v>16</v>
      </c>
      <c r="O155" s="32" t="str">
        <f aca="false">IF($A155&lt;&gt;"",INDEX('Tray sheet'!$H$2:$H$10000, $G155),"")</f>
        <v>Project#2013-0014_Experiment#0001_Brachypodium.distachyon_Tray#00007</v>
      </c>
      <c r="P155" s="32" t="str">
        <f aca="false">IF($A155&lt;&gt;"",INDEX('Tray sheet'!$J$2:$J$10000,$G155),"")</f>
        <v>Tray note</v>
      </c>
      <c r="Q155" s="0" t="n">
        <f aca="false">IF($A155&lt;&gt;"",VLOOKUP($F155,d110cc_csv_computations!$A$2:$O$1001,9),"")</f>
        <v>1</v>
      </c>
      <c r="R155" s="32" t="str">
        <f aca="false">IF($A155&lt;&gt;"",INDEX('Tray sheet'!$I$2:$I$10000,$G155),"")</f>
        <v>standard</v>
      </c>
      <c r="S155" s="32" t="str">
        <f aca="false">$J155&amp;$K155</f>
        <v>D4</v>
      </c>
      <c r="T155" s="0" t="str">
        <f aca="false">IF($A155&lt;&gt;"","Project#"&amp;$A155&amp;"-"&amp;TEXT($B155,"0000")&amp;"_Experiment#"&amp;TEXT($C155,"0000")&amp;"_"&amp;$D155&amp;"."&amp;$E155&amp;"_Tray#"&amp;TEXT($G155,"0000")&amp;"_"&amp;"Pot#"&amp;TEXT($F155,"00000"),"")</f>
        <v>Project#2013-0014_Experiment#0001_Brachypodium.distachyon_Tray#0007_Pot#00154</v>
      </c>
      <c r="U155" s="0" t="n">
        <f aca="false">IF($A155&lt;&gt;"",VLOOKUP($F155,d110cc_csv_computations!$A$2:$O$1001,2),"")</f>
        <v>109</v>
      </c>
      <c r="V155" s="0" t="str">
        <f aca="false">IF($A155&lt;&gt;"",VLOOKUP($U155,LineNames!$A$2:$B$111,2),"")</f>
        <v>Bd21</v>
      </c>
      <c r="W155" s="11"/>
      <c r="X155" s="0" t="str">
        <f aca="false">IF($A155&lt;&gt;"",VLOOKUP($U155,LineNames!$A$2:$C$111,3),"")</f>
        <v>Yes</v>
      </c>
      <c r="Y155" s="0" t="n">
        <f aca="false">IF($A155&lt;&gt;"",VLOOKUP($F155,d110cc_csv_computations!$A$2:$O$1001,5),"")</f>
        <v>2</v>
      </c>
      <c r="Z155" s="0" t="n">
        <f aca="false">IF($A155&lt;&gt;"",VLOOKUP($F155,d110cc_csv_computations!$A$2:$O$1001,15),"")</f>
        <v>34</v>
      </c>
    </row>
    <row collapsed="false" customFormat="false" customHeight="true" hidden="false" ht="15" outlineLevel="0" r="156">
      <c r="A156" s="0" t="n">
        <f aca="false">IF((ROW()-1)&lt;='Project Description'!$B$14,'Project Description'!$B$1, "")</f>
        <v>2013</v>
      </c>
      <c r="B156" s="0" t="n">
        <f aca="false">IF($A156&lt;&gt;"",'Project Description'!$B$2, "")</f>
        <v>14</v>
      </c>
      <c r="C156" s="0" t="n">
        <f aca="false">IF($A156&lt;&gt;"",'Project Description'!$B$3, "")</f>
        <v>1</v>
      </c>
      <c r="D156" s="0" t="str">
        <f aca="false">IF($A156&lt;&gt;"",VLOOKUP($G156,'Tray sheet'!$E$2:$G$121,2), "")</f>
        <v>Brachypodium</v>
      </c>
      <c r="E156" s="0" t="str">
        <f aca="false">IF($A156&lt;&gt;"",VLOOKUP($G156,'Tray sheet'!$E$2:$G$121,3), "")</f>
        <v>distachyon</v>
      </c>
      <c r="F156" s="0" t="n">
        <f aca="false">IF($A156&lt;&gt;"",ROW()-1,"")</f>
        <v>155</v>
      </c>
      <c r="G156" s="0" t="n">
        <f aca="false">IF($A156&lt;&gt;"",VLOOKUP($F156,d110cc_csv_computations!$A$2:$O$1001,12),"")</f>
        <v>7</v>
      </c>
      <c r="H156" s="0" t="n">
        <f aca="false">IF($A156&lt;&gt;"",VLOOKUP($F156,d110cc_csv_computations!$A$2:$O$1001,13),"")</f>
        <v>20</v>
      </c>
      <c r="I156" s="0" t="n">
        <f aca="false">IF($A156&lt;&gt;"",VLOOKUP($F156,d110cc_csv_computations!$A$2:$O$1001,7),"")</f>
        <v>4</v>
      </c>
      <c r="J156" s="0" t="str">
        <f aca="false">IF($A156&lt;&gt;"",VLOOKUP($I156,ColumnNames!$A$2:$B$5,2),"")</f>
        <v>D</v>
      </c>
      <c r="K156" s="0" t="n">
        <f aca="false">IF($A156&lt;&gt;"",VLOOKUP($F156,d110cc_csv_computations!$A$2:$O$1001,6),"")</f>
        <v>5</v>
      </c>
      <c r="L156" s="0" t="n">
        <f aca="false">IF($A156&lt;&gt;"",VLOOKUP($F156,d110cc_csv_computations!$A$2:$O$1001,3),"")</f>
        <v>5</v>
      </c>
      <c r="M156" s="0" t="n">
        <f aca="false">IF($A156&lt;&gt;"",VLOOKUP($F156,d110cc_csv_computations!$A$2:$O$1001,8),"")</f>
        <v>4</v>
      </c>
      <c r="N156" s="0" t="n">
        <f aca="false">IF($A156&lt;&gt;"",VLOOKUP($F156,d110cc_csv_computations!$A$2:$O$1001,4),"")</f>
        <v>16</v>
      </c>
      <c r="O156" s="32" t="str">
        <f aca="false">IF($A156&lt;&gt;"",INDEX('Tray sheet'!$H$2:$H$10000, $G156),"")</f>
        <v>Project#2013-0014_Experiment#0001_Brachypodium.distachyon_Tray#00007</v>
      </c>
      <c r="P156" s="32" t="str">
        <f aca="false">IF($A156&lt;&gt;"",INDEX('Tray sheet'!$J$2:$J$10000,$G156),"")</f>
        <v>Tray note</v>
      </c>
      <c r="Q156" s="0" t="n">
        <f aca="false">IF($A156&lt;&gt;"",VLOOKUP($F156,d110cc_csv_computations!$A$2:$O$1001,9),"")</f>
        <v>1</v>
      </c>
      <c r="R156" s="32" t="str">
        <f aca="false">IF($A156&lt;&gt;"",INDEX('Tray sheet'!$I$2:$I$10000,$G156),"")</f>
        <v>standard</v>
      </c>
      <c r="S156" s="32" t="str">
        <f aca="false">$J156&amp;$K156</f>
        <v>D5</v>
      </c>
      <c r="T156" s="0" t="str">
        <f aca="false">IF($A156&lt;&gt;"","Project#"&amp;$A156&amp;"-"&amp;TEXT($B156,"0000")&amp;"_Experiment#"&amp;TEXT($C156,"0000")&amp;"_"&amp;$D156&amp;"."&amp;$E156&amp;"_Tray#"&amp;TEXT($G156,"0000")&amp;"_"&amp;"Pot#"&amp;TEXT($F156,"00000"),"")</f>
        <v>Project#2013-0014_Experiment#0001_Brachypodium.distachyon_Tray#0007_Pot#00155</v>
      </c>
      <c r="U156" s="0" t="n">
        <f aca="false">IF($A156&lt;&gt;"",VLOOKUP($F156,d110cc_csv_computations!$A$2:$O$1001,2),"")</f>
        <v>25</v>
      </c>
      <c r="V156" s="0" t="n">
        <f aca="false">IF($A156&lt;&gt;"",VLOOKUP($U156,LineNames!$A$2:$B$111,2),"")</f>
        <v>102</v>
      </c>
      <c r="W156" s="11"/>
      <c r="X156" s="0" t="str">
        <f aca="false">IF($A156&lt;&gt;"",VLOOKUP($U156,LineNames!$A$2:$C$111,3),"")</f>
        <v>No</v>
      </c>
      <c r="Y156" s="0" t="n">
        <f aca="false">IF($A156&lt;&gt;"",VLOOKUP($F156,d110cc_csv_computations!$A$2:$O$1001,5),"")</f>
        <v>2</v>
      </c>
      <c r="Z156" s="0" t="n">
        <f aca="false">IF($A156&lt;&gt;"",VLOOKUP($F156,d110cc_csv_computations!$A$2:$O$1001,15),"")</f>
        <v>35</v>
      </c>
    </row>
    <row collapsed="false" customFormat="false" customHeight="true" hidden="false" ht="15" outlineLevel="0" r="157">
      <c r="A157" s="0" t="n">
        <f aca="false">IF((ROW()-1)&lt;='Project Description'!$B$14,'Project Description'!$B$1, "")</f>
        <v>2013</v>
      </c>
      <c r="B157" s="0" t="n">
        <f aca="false">IF($A157&lt;&gt;"",'Project Description'!$B$2, "")</f>
        <v>14</v>
      </c>
      <c r="C157" s="0" t="n">
        <f aca="false">IF($A157&lt;&gt;"",'Project Description'!$B$3, "")</f>
        <v>1</v>
      </c>
      <c r="D157" s="0" t="str">
        <f aca="false">IF($A157&lt;&gt;"",VLOOKUP($G157,'Tray sheet'!$E$2:$G$121,2), "")</f>
        <v>Brachypodium</v>
      </c>
      <c r="E157" s="0" t="str">
        <f aca="false">IF($A157&lt;&gt;"",VLOOKUP($G157,'Tray sheet'!$E$2:$G$121,3), "")</f>
        <v>distachyon</v>
      </c>
      <c r="F157" s="0" t="n">
        <f aca="false">IF($A157&lt;&gt;"",ROW()-1,"")</f>
        <v>156</v>
      </c>
      <c r="G157" s="0" t="n">
        <f aca="false">IF($A157&lt;&gt;"",VLOOKUP($F157,d110cc_csv_computations!$A$2:$O$1001,12),"")</f>
        <v>8</v>
      </c>
      <c r="H157" s="0" t="n">
        <f aca="false">IF($A157&lt;&gt;"",VLOOKUP($F157,d110cc_csv_computations!$A$2:$O$1001,13),"")</f>
        <v>16</v>
      </c>
      <c r="I157" s="0" t="n">
        <f aca="false">IF($A157&lt;&gt;"",VLOOKUP($F157,d110cc_csv_computations!$A$2:$O$1001,7),"")</f>
        <v>4</v>
      </c>
      <c r="J157" s="0" t="str">
        <f aca="false">IF($A157&lt;&gt;"",VLOOKUP($I157,ColumnNames!$A$2:$B$5,2),"")</f>
        <v>D</v>
      </c>
      <c r="K157" s="0" t="n">
        <f aca="false">IF($A157&lt;&gt;"",VLOOKUP($F157,d110cc_csv_computations!$A$2:$O$1001,6),"")</f>
        <v>1</v>
      </c>
      <c r="L157" s="0" t="n">
        <f aca="false">IF($A157&lt;&gt;"",VLOOKUP($F157,d110cc_csv_computations!$A$2:$O$1001,3),"")</f>
        <v>6</v>
      </c>
      <c r="M157" s="0" t="n">
        <f aca="false">IF($A157&lt;&gt;"",VLOOKUP($F157,d110cc_csv_computations!$A$2:$O$1001,8),"")</f>
        <v>4</v>
      </c>
      <c r="N157" s="0" t="n">
        <f aca="false">IF($A157&lt;&gt;"",VLOOKUP($F157,d110cc_csv_computations!$A$2:$O$1001,4),"")</f>
        <v>16</v>
      </c>
      <c r="O157" s="32" t="str">
        <f aca="false">IF($A157&lt;&gt;"",INDEX('Tray sheet'!$H$2:$H$10000, $G157),"")</f>
        <v>Project#2013-0014_Experiment#0001_Brachypodium.distachyon_Tray#00008</v>
      </c>
      <c r="P157" s="32" t="str">
        <f aca="false">IF($A157&lt;&gt;"",INDEX('Tray sheet'!$J$2:$J$10000,$G157),"")</f>
        <v>Tray note</v>
      </c>
      <c r="Q157" s="0" t="n">
        <f aca="false">IF($A157&lt;&gt;"",VLOOKUP($F157,d110cc_csv_computations!$A$2:$O$1001,9),"")</f>
        <v>2</v>
      </c>
      <c r="R157" s="32" t="str">
        <f aca="false">IF($A157&lt;&gt;"",INDEX('Tray sheet'!$I$2:$I$10000,$G157),"")</f>
        <v>standard</v>
      </c>
      <c r="S157" s="32" t="str">
        <f aca="false">$J157&amp;$K157</f>
        <v>D1</v>
      </c>
      <c r="T157" s="0" t="str">
        <f aca="false">IF($A157&lt;&gt;"","Project#"&amp;$A157&amp;"-"&amp;TEXT($B157,"0000")&amp;"_Experiment#"&amp;TEXT($C157,"0000")&amp;"_"&amp;$D157&amp;"."&amp;$E157&amp;"_Tray#"&amp;TEXT($G157,"0000")&amp;"_"&amp;"Pot#"&amp;TEXT($F157,"00000"),"")</f>
        <v>Project#2013-0014_Experiment#0001_Brachypodium.distachyon_Tray#0008_Pot#00156</v>
      </c>
      <c r="U157" s="0" t="n">
        <f aca="false">IF($A157&lt;&gt;"",VLOOKUP($F157,d110cc_csv_computations!$A$2:$O$1001,2),"")</f>
        <v>21</v>
      </c>
      <c r="V157" s="0" t="n">
        <f aca="false">IF($A157&lt;&gt;"",VLOOKUP($U157,LineNames!$A$2:$B$111,2),"")</f>
        <v>98</v>
      </c>
      <c r="W157" s="11"/>
      <c r="X157" s="0" t="str">
        <f aca="false">IF($A157&lt;&gt;"",VLOOKUP($U157,LineNames!$A$2:$C$111,3),"")</f>
        <v>No</v>
      </c>
      <c r="Y157" s="0" t="n">
        <f aca="false">IF($A157&lt;&gt;"",VLOOKUP($F157,d110cc_csv_computations!$A$2:$O$1001,5),"")</f>
        <v>2</v>
      </c>
      <c r="Z157" s="0" t="n">
        <f aca="false">IF($A157&lt;&gt;"",VLOOKUP($F157,d110cc_csv_computations!$A$2:$O$1001,15),"")</f>
        <v>36</v>
      </c>
    </row>
    <row collapsed="false" customFormat="false" customHeight="true" hidden="false" ht="15" outlineLevel="0" r="158">
      <c r="A158" s="0" t="n">
        <f aca="false">IF((ROW()-1)&lt;='Project Description'!$B$14,'Project Description'!$B$1, "")</f>
        <v>2013</v>
      </c>
      <c r="B158" s="0" t="n">
        <f aca="false">IF($A158&lt;&gt;"",'Project Description'!$B$2, "")</f>
        <v>14</v>
      </c>
      <c r="C158" s="0" t="n">
        <f aca="false">IF($A158&lt;&gt;"",'Project Description'!$B$3, "")</f>
        <v>1</v>
      </c>
      <c r="D158" s="0" t="str">
        <f aca="false">IF($A158&lt;&gt;"",VLOOKUP($G158,'Tray sheet'!$E$2:$G$121,2), "")</f>
        <v>Brachypodium</v>
      </c>
      <c r="E158" s="0" t="str">
        <f aca="false">IF($A158&lt;&gt;"",VLOOKUP($G158,'Tray sheet'!$E$2:$G$121,3), "")</f>
        <v>distachyon</v>
      </c>
      <c r="F158" s="0" t="n">
        <f aca="false">IF($A158&lt;&gt;"",ROW()-1,"")</f>
        <v>157</v>
      </c>
      <c r="G158" s="0" t="n">
        <f aca="false">IF($A158&lt;&gt;"",VLOOKUP($F158,d110cc_csv_computations!$A$2:$O$1001,12),"")</f>
        <v>8</v>
      </c>
      <c r="H158" s="0" t="n">
        <f aca="false">IF($A158&lt;&gt;"",VLOOKUP($F158,d110cc_csv_computations!$A$2:$O$1001,13),"")</f>
        <v>17</v>
      </c>
      <c r="I158" s="0" t="n">
        <f aca="false">IF($A158&lt;&gt;"",VLOOKUP($F158,d110cc_csv_computations!$A$2:$O$1001,7),"")</f>
        <v>4</v>
      </c>
      <c r="J158" s="0" t="str">
        <f aca="false">IF($A158&lt;&gt;"",VLOOKUP($I158,ColumnNames!$A$2:$B$5,2),"")</f>
        <v>D</v>
      </c>
      <c r="K158" s="0" t="n">
        <f aca="false">IF($A158&lt;&gt;"",VLOOKUP($F158,d110cc_csv_computations!$A$2:$O$1001,6),"")</f>
        <v>2</v>
      </c>
      <c r="L158" s="0" t="n">
        <f aca="false">IF($A158&lt;&gt;"",VLOOKUP($F158,d110cc_csv_computations!$A$2:$O$1001,3),"")</f>
        <v>7</v>
      </c>
      <c r="M158" s="0" t="n">
        <f aca="false">IF($A158&lt;&gt;"",VLOOKUP($F158,d110cc_csv_computations!$A$2:$O$1001,8),"")</f>
        <v>4</v>
      </c>
      <c r="N158" s="0" t="n">
        <f aca="false">IF($A158&lt;&gt;"",VLOOKUP($F158,d110cc_csv_computations!$A$2:$O$1001,4),"")</f>
        <v>16</v>
      </c>
      <c r="O158" s="32" t="str">
        <f aca="false">IF($A158&lt;&gt;"",INDEX('Tray sheet'!$H$2:$H$10000, $G158),"")</f>
        <v>Project#2013-0014_Experiment#0001_Brachypodium.distachyon_Tray#00008</v>
      </c>
      <c r="P158" s="32" t="str">
        <f aca="false">IF($A158&lt;&gt;"",INDEX('Tray sheet'!$J$2:$J$10000,$G158),"")</f>
        <v>Tray note</v>
      </c>
      <c r="Q158" s="0" t="n">
        <f aca="false">IF($A158&lt;&gt;"",VLOOKUP($F158,d110cc_csv_computations!$A$2:$O$1001,9),"")</f>
        <v>2</v>
      </c>
      <c r="R158" s="32" t="str">
        <f aca="false">IF($A158&lt;&gt;"",INDEX('Tray sheet'!$I$2:$I$10000,$G158),"")</f>
        <v>standard</v>
      </c>
      <c r="S158" s="32" t="str">
        <f aca="false">$J158&amp;$K158</f>
        <v>D2</v>
      </c>
      <c r="T158" s="0" t="str">
        <f aca="false">IF($A158&lt;&gt;"","Project#"&amp;$A158&amp;"-"&amp;TEXT($B158,"0000")&amp;"_Experiment#"&amp;TEXT($C158,"0000")&amp;"_"&amp;$D158&amp;"."&amp;$E158&amp;"_Tray#"&amp;TEXT($G158,"0000")&amp;"_"&amp;"Pot#"&amp;TEXT($F158,"00000"),"")</f>
        <v>Project#2013-0014_Experiment#0001_Brachypodium.distachyon_Tray#0008_Pot#00157</v>
      </c>
      <c r="U158" s="0" t="n">
        <f aca="false">IF($A158&lt;&gt;"",VLOOKUP($F158,d110cc_csv_computations!$A$2:$O$1001,2),"")</f>
        <v>9</v>
      </c>
      <c r="V158" s="0" t="n">
        <f aca="false">IF($A158&lt;&gt;"",VLOOKUP($U158,LineNames!$A$2:$B$111,2),"")</f>
        <v>85</v>
      </c>
      <c r="W158" s="11"/>
      <c r="X158" s="0" t="str">
        <f aca="false">IF($A158&lt;&gt;"",VLOOKUP($U158,LineNames!$A$2:$C$111,3),"")</f>
        <v>No</v>
      </c>
      <c r="Y158" s="0" t="n">
        <f aca="false">IF($A158&lt;&gt;"",VLOOKUP($F158,d110cc_csv_computations!$A$2:$O$1001,5),"")</f>
        <v>2</v>
      </c>
      <c r="Z158" s="0" t="n">
        <f aca="false">IF($A158&lt;&gt;"",VLOOKUP($F158,d110cc_csv_computations!$A$2:$O$1001,15),"")</f>
        <v>37</v>
      </c>
    </row>
    <row collapsed="false" customFormat="false" customHeight="true" hidden="false" ht="15" outlineLevel="0" r="159">
      <c r="A159" s="0" t="n">
        <f aca="false">IF((ROW()-1)&lt;='Project Description'!$B$14,'Project Description'!$B$1, "")</f>
        <v>2013</v>
      </c>
      <c r="B159" s="0" t="n">
        <f aca="false">IF($A159&lt;&gt;"",'Project Description'!$B$2, "")</f>
        <v>14</v>
      </c>
      <c r="C159" s="0" t="n">
        <f aca="false">IF($A159&lt;&gt;"",'Project Description'!$B$3, "")</f>
        <v>1</v>
      </c>
      <c r="D159" s="0" t="str">
        <f aca="false">IF($A159&lt;&gt;"",VLOOKUP($G159,'Tray sheet'!$E$2:$G$121,2), "")</f>
        <v>Brachypodium</v>
      </c>
      <c r="E159" s="0" t="str">
        <f aca="false">IF($A159&lt;&gt;"",VLOOKUP($G159,'Tray sheet'!$E$2:$G$121,3), "")</f>
        <v>distachyon</v>
      </c>
      <c r="F159" s="0" t="n">
        <f aca="false">IF($A159&lt;&gt;"",ROW()-1,"")</f>
        <v>158</v>
      </c>
      <c r="G159" s="0" t="n">
        <f aca="false">IF($A159&lt;&gt;"",VLOOKUP($F159,d110cc_csv_computations!$A$2:$O$1001,12),"")</f>
        <v>8</v>
      </c>
      <c r="H159" s="0" t="n">
        <f aca="false">IF($A159&lt;&gt;"",VLOOKUP($F159,d110cc_csv_computations!$A$2:$O$1001,13),"")</f>
        <v>18</v>
      </c>
      <c r="I159" s="0" t="n">
        <f aca="false">IF($A159&lt;&gt;"",VLOOKUP($F159,d110cc_csv_computations!$A$2:$O$1001,7),"")</f>
        <v>4</v>
      </c>
      <c r="J159" s="0" t="str">
        <f aca="false">IF($A159&lt;&gt;"",VLOOKUP($I159,ColumnNames!$A$2:$B$5,2),"")</f>
        <v>D</v>
      </c>
      <c r="K159" s="0" t="n">
        <f aca="false">IF($A159&lt;&gt;"",VLOOKUP($F159,d110cc_csv_computations!$A$2:$O$1001,6),"")</f>
        <v>3</v>
      </c>
      <c r="L159" s="0" t="n">
        <f aca="false">IF($A159&lt;&gt;"",VLOOKUP($F159,d110cc_csv_computations!$A$2:$O$1001,3),"")</f>
        <v>8</v>
      </c>
      <c r="M159" s="0" t="n">
        <f aca="false">IF($A159&lt;&gt;"",VLOOKUP($F159,d110cc_csv_computations!$A$2:$O$1001,8),"")</f>
        <v>4</v>
      </c>
      <c r="N159" s="0" t="n">
        <f aca="false">IF($A159&lt;&gt;"",VLOOKUP($F159,d110cc_csv_computations!$A$2:$O$1001,4),"")</f>
        <v>16</v>
      </c>
      <c r="O159" s="32" t="str">
        <f aca="false">IF($A159&lt;&gt;"",INDEX('Tray sheet'!$H$2:$H$10000, $G159),"")</f>
        <v>Project#2013-0014_Experiment#0001_Brachypodium.distachyon_Tray#00008</v>
      </c>
      <c r="P159" s="32" t="str">
        <f aca="false">IF($A159&lt;&gt;"",INDEX('Tray sheet'!$J$2:$J$10000,$G159),"")</f>
        <v>Tray note</v>
      </c>
      <c r="Q159" s="0" t="n">
        <f aca="false">IF($A159&lt;&gt;"",VLOOKUP($F159,d110cc_csv_computations!$A$2:$O$1001,9),"")</f>
        <v>2</v>
      </c>
      <c r="R159" s="32" t="str">
        <f aca="false">IF($A159&lt;&gt;"",INDEX('Tray sheet'!$I$2:$I$10000,$G159),"")</f>
        <v>standard</v>
      </c>
      <c r="S159" s="32" t="str">
        <f aca="false">$J159&amp;$K159</f>
        <v>D3</v>
      </c>
      <c r="T159" s="0" t="str">
        <f aca="false">IF($A159&lt;&gt;"","Project#"&amp;$A159&amp;"-"&amp;TEXT($B159,"0000")&amp;"_Experiment#"&amp;TEXT($C159,"0000")&amp;"_"&amp;$D159&amp;"."&amp;$E159&amp;"_Tray#"&amp;TEXT($G159,"0000")&amp;"_"&amp;"Pot#"&amp;TEXT($F159,"00000"),"")</f>
        <v>Project#2013-0014_Experiment#0001_Brachypodium.distachyon_Tray#0008_Pot#00158</v>
      </c>
      <c r="U159" s="0" t="n">
        <f aca="false">IF($A159&lt;&gt;"",VLOOKUP($F159,d110cc_csv_computations!$A$2:$O$1001,2),"")</f>
        <v>26</v>
      </c>
      <c r="V159" s="0" t="n">
        <f aca="false">IF($A159&lt;&gt;"",VLOOKUP($U159,LineNames!$A$2:$B$111,2),"")</f>
        <v>103</v>
      </c>
      <c r="W159" s="11"/>
      <c r="X159" s="0" t="str">
        <f aca="false">IF($A159&lt;&gt;"",VLOOKUP($U159,LineNames!$A$2:$C$111,3),"")</f>
        <v>No</v>
      </c>
      <c r="Y159" s="0" t="n">
        <f aca="false">IF($A159&lt;&gt;"",VLOOKUP($F159,d110cc_csv_computations!$A$2:$O$1001,5),"")</f>
        <v>2</v>
      </c>
      <c r="Z159" s="0" t="n">
        <f aca="false">IF($A159&lt;&gt;"",VLOOKUP($F159,d110cc_csv_computations!$A$2:$O$1001,15),"")</f>
        <v>38</v>
      </c>
    </row>
    <row collapsed="false" customFormat="false" customHeight="true" hidden="false" ht="15" outlineLevel="0" r="160">
      <c r="A160" s="0" t="n">
        <f aca="false">IF((ROW()-1)&lt;='Project Description'!$B$14,'Project Description'!$B$1, "")</f>
        <v>2013</v>
      </c>
      <c r="B160" s="0" t="n">
        <f aca="false">IF($A160&lt;&gt;"",'Project Description'!$B$2, "")</f>
        <v>14</v>
      </c>
      <c r="C160" s="0" t="n">
        <f aca="false">IF($A160&lt;&gt;"",'Project Description'!$B$3, "")</f>
        <v>1</v>
      </c>
      <c r="D160" s="0" t="str">
        <f aca="false">IF($A160&lt;&gt;"",VLOOKUP($G160,'Tray sheet'!$E$2:$G$121,2), "")</f>
        <v>Brachypodium</v>
      </c>
      <c r="E160" s="0" t="str">
        <f aca="false">IF($A160&lt;&gt;"",VLOOKUP($G160,'Tray sheet'!$E$2:$G$121,3), "")</f>
        <v>distachyon</v>
      </c>
      <c r="F160" s="0" t="n">
        <f aca="false">IF($A160&lt;&gt;"",ROW()-1,"")</f>
        <v>159</v>
      </c>
      <c r="G160" s="0" t="n">
        <f aca="false">IF($A160&lt;&gt;"",VLOOKUP($F160,d110cc_csv_computations!$A$2:$O$1001,12),"")</f>
        <v>8</v>
      </c>
      <c r="H160" s="0" t="n">
        <f aca="false">IF($A160&lt;&gt;"",VLOOKUP($F160,d110cc_csv_computations!$A$2:$O$1001,13),"")</f>
        <v>19</v>
      </c>
      <c r="I160" s="0" t="n">
        <f aca="false">IF($A160&lt;&gt;"",VLOOKUP($F160,d110cc_csv_computations!$A$2:$O$1001,7),"")</f>
        <v>4</v>
      </c>
      <c r="J160" s="0" t="str">
        <f aca="false">IF($A160&lt;&gt;"",VLOOKUP($I160,ColumnNames!$A$2:$B$5,2),"")</f>
        <v>D</v>
      </c>
      <c r="K160" s="0" t="n">
        <f aca="false">IF($A160&lt;&gt;"",VLOOKUP($F160,d110cc_csv_computations!$A$2:$O$1001,6),"")</f>
        <v>4</v>
      </c>
      <c r="L160" s="0" t="n">
        <f aca="false">IF($A160&lt;&gt;"",VLOOKUP($F160,d110cc_csv_computations!$A$2:$O$1001,3),"")</f>
        <v>9</v>
      </c>
      <c r="M160" s="0" t="n">
        <f aca="false">IF($A160&lt;&gt;"",VLOOKUP($F160,d110cc_csv_computations!$A$2:$O$1001,8),"")</f>
        <v>4</v>
      </c>
      <c r="N160" s="0" t="n">
        <f aca="false">IF($A160&lt;&gt;"",VLOOKUP($F160,d110cc_csv_computations!$A$2:$O$1001,4),"")</f>
        <v>16</v>
      </c>
      <c r="O160" s="32" t="str">
        <f aca="false">IF($A160&lt;&gt;"",INDEX('Tray sheet'!$H$2:$H$10000, $G160),"")</f>
        <v>Project#2013-0014_Experiment#0001_Brachypodium.distachyon_Tray#00008</v>
      </c>
      <c r="P160" s="32" t="str">
        <f aca="false">IF($A160&lt;&gt;"",INDEX('Tray sheet'!$J$2:$J$10000,$G160),"")</f>
        <v>Tray note</v>
      </c>
      <c r="Q160" s="0" t="n">
        <f aca="false">IF($A160&lt;&gt;"",VLOOKUP($F160,d110cc_csv_computations!$A$2:$O$1001,9),"")</f>
        <v>2</v>
      </c>
      <c r="R160" s="32" t="str">
        <f aca="false">IF($A160&lt;&gt;"",INDEX('Tray sheet'!$I$2:$I$10000,$G160),"")</f>
        <v>standard</v>
      </c>
      <c r="S160" s="32" t="str">
        <f aca="false">$J160&amp;$K160</f>
        <v>D4</v>
      </c>
      <c r="T160" s="0" t="str">
        <f aca="false">IF($A160&lt;&gt;"","Project#"&amp;$A160&amp;"-"&amp;TEXT($B160,"0000")&amp;"_Experiment#"&amp;TEXT($C160,"0000")&amp;"_"&amp;$D160&amp;"."&amp;$E160&amp;"_Tray#"&amp;TEXT($G160,"0000")&amp;"_"&amp;"Pot#"&amp;TEXT($F160,"00000"),"")</f>
        <v>Project#2013-0014_Experiment#0001_Brachypodium.distachyon_Tray#0008_Pot#00159</v>
      </c>
      <c r="U160" s="0" t="n">
        <f aca="false">IF($A160&lt;&gt;"",VLOOKUP($F160,d110cc_csv_computations!$A$2:$O$1001,2),"")</f>
        <v>105</v>
      </c>
      <c r="V160" s="0" t="n">
        <f aca="false">IF($A160&lt;&gt;"",VLOOKUP($U160,LineNames!$A$2:$B$111,2),"")</f>
        <v>63</v>
      </c>
      <c r="W160" s="11"/>
      <c r="X160" s="0" t="str">
        <f aca="false">IF($A160&lt;&gt;"",VLOOKUP($U160,LineNames!$A$2:$C$111,3),"")</f>
        <v>No</v>
      </c>
      <c r="Y160" s="0" t="n">
        <f aca="false">IF($A160&lt;&gt;"",VLOOKUP($F160,d110cc_csv_computations!$A$2:$O$1001,5),"")</f>
        <v>2</v>
      </c>
      <c r="Z160" s="0" t="n">
        <f aca="false">IF($A160&lt;&gt;"",VLOOKUP($F160,d110cc_csv_computations!$A$2:$O$1001,15),"")</f>
        <v>39</v>
      </c>
    </row>
    <row collapsed="false" customFormat="false" customHeight="true" hidden="false" ht="15" outlineLevel="0" r="161">
      <c r="A161" s="0" t="n">
        <f aca="false">IF((ROW()-1)&lt;='Project Description'!$B$14,'Project Description'!$B$1, "")</f>
        <v>2013</v>
      </c>
      <c r="B161" s="0" t="n">
        <f aca="false">IF($A161&lt;&gt;"",'Project Description'!$B$2, "")</f>
        <v>14</v>
      </c>
      <c r="C161" s="0" t="n">
        <f aca="false">IF($A161&lt;&gt;"",'Project Description'!$B$3, "")</f>
        <v>1</v>
      </c>
      <c r="D161" s="0" t="str">
        <f aca="false">IF($A161&lt;&gt;"",VLOOKUP($G161,'Tray sheet'!$E$2:$G$121,2), "")</f>
        <v>Brachypodium</v>
      </c>
      <c r="E161" s="0" t="str">
        <f aca="false">IF($A161&lt;&gt;"",VLOOKUP($G161,'Tray sheet'!$E$2:$G$121,3), "")</f>
        <v>distachyon</v>
      </c>
      <c r="F161" s="0" t="n">
        <f aca="false">IF($A161&lt;&gt;"",ROW()-1,"")</f>
        <v>160</v>
      </c>
      <c r="G161" s="0" t="n">
        <f aca="false">IF($A161&lt;&gt;"",VLOOKUP($F161,d110cc_csv_computations!$A$2:$O$1001,12),"")</f>
        <v>8</v>
      </c>
      <c r="H161" s="0" t="n">
        <f aca="false">IF($A161&lt;&gt;"",VLOOKUP($F161,d110cc_csv_computations!$A$2:$O$1001,13),"")</f>
        <v>20</v>
      </c>
      <c r="I161" s="0" t="n">
        <f aca="false">IF($A161&lt;&gt;"",VLOOKUP($F161,d110cc_csv_computations!$A$2:$O$1001,7),"")</f>
        <v>4</v>
      </c>
      <c r="J161" s="0" t="str">
        <f aca="false">IF($A161&lt;&gt;"",VLOOKUP($I161,ColumnNames!$A$2:$B$5,2),"")</f>
        <v>D</v>
      </c>
      <c r="K161" s="0" t="n">
        <f aca="false">IF($A161&lt;&gt;"",VLOOKUP($F161,d110cc_csv_computations!$A$2:$O$1001,6),"")</f>
        <v>5</v>
      </c>
      <c r="L161" s="0" t="n">
        <f aca="false">IF($A161&lt;&gt;"",VLOOKUP($F161,d110cc_csv_computations!$A$2:$O$1001,3),"")</f>
        <v>10</v>
      </c>
      <c r="M161" s="0" t="n">
        <f aca="false">IF($A161&lt;&gt;"",VLOOKUP($F161,d110cc_csv_computations!$A$2:$O$1001,8),"")</f>
        <v>4</v>
      </c>
      <c r="N161" s="0" t="n">
        <f aca="false">IF($A161&lt;&gt;"",VLOOKUP($F161,d110cc_csv_computations!$A$2:$O$1001,4),"")</f>
        <v>16</v>
      </c>
      <c r="O161" s="32" t="str">
        <f aca="false">IF($A161&lt;&gt;"",INDEX('Tray sheet'!$H$2:$H$10000, $G161),"")</f>
        <v>Project#2013-0014_Experiment#0001_Brachypodium.distachyon_Tray#00008</v>
      </c>
      <c r="P161" s="32" t="str">
        <f aca="false">IF($A161&lt;&gt;"",INDEX('Tray sheet'!$J$2:$J$10000,$G161),"")</f>
        <v>Tray note</v>
      </c>
      <c r="Q161" s="0" t="n">
        <f aca="false">IF($A161&lt;&gt;"",VLOOKUP($F161,d110cc_csv_computations!$A$2:$O$1001,9),"")</f>
        <v>2</v>
      </c>
      <c r="R161" s="32" t="str">
        <f aca="false">IF($A161&lt;&gt;"",INDEX('Tray sheet'!$I$2:$I$10000,$G161),"")</f>
        <v>standard</v>
      </c>
      <c r="S161" s="32" t="str">
        <f aca="false">$J161&amp;$K161</f>
        <v>D5</v>
      </c>
      <c r="T161" s="0" t="str">
        <f aca="false">IF($A161&lt;&gt;"","Project#"&amp;$A161&amp;"-"&amp;TEXT($B161,"0000")&amp;"_Experiment#"&amp;TEXT($C161,"0000")&amp;"_"&amp;$D161&amp;"."&amp;$E161&amp;"_Tray#"&amp;TEXT($G161,"0000")&amp;"_"&amp;"Pot#"&amp;TEXT($F161,"00000"),"")</f>
        <v>Project#2013-0014_Experiment#0001_Brachypodium.distachyon_Tray#0008_Pot#00160</v>
      </c>
      <c r="U161" s="0" t="n">
        <f aca="false">IF($A161&lt;&gt;"",VLOOKUP($F161,d110cc_csv_computations!$A$2:$O$1001,2),"")</f>
        <v>8</v>
      </c>
      <c r="V161" s="0" t="n">
        <f aca="false">IF($A161&lt;&gt;"",VLOOKUP($U161,LineNames!$A$2:$B$111,2),"")</f>
        <v>84</v>
      </c>
      <c r="W161" s="11"/>
      <c r="X161" s="0" t="str">
        <f aca="false">IF($A161&lt;&gt;"",VLOOKUP($U161,LineNames!$A$2:$C$111,3),"")</f>
        <v>No</v>
      </c>
      <c r="Y161" s="0" t="n">
        <f aca="false">IF($A161&lt;&gt;"",VLOOKUP($F161,d110cc_csv_computations!$A$2:$O$1001,5),"")</f>
        <v>2</v>
      </c>
      <c r="Z161" s="0" t="n">
        <f aca="false">IF($A161&lt;&gt;"",VLOOKUP($F161,d110cc_csv_computations!$A$2:$O$1001,15),"")</f>
        <v>40</v>
      </c>
    </row>
    <row collapsed="false" customFormat="false" customHeight="true" hidden="false" ht="15" outlineLevel="0" r="162">
      <c r="A162" s="0" t="n">
        <f aca="false">IF((ROW()-1)&lt;='Project Description'!$B$14,'Project Description'!$B$1, "")</f>
        <v>2013</v>
      </c>
      <c r="B162" s="0" t="n">
        <f aca="false">IF($A162&lt;&gt;"",'Project Description'!$B$2, "")</f>
        <v>14</v>
      </c>
      <c r="C162" s="0" t="n">
        <f aca="false">IF($A162&lt;&gt;"",'Project Description'!$B$3, "")</f>
        <v>1</v>
      </c>
      <c r="D162" s="0" t="str">
        <f aca="false">IF($A162&lt;&gt;"",VLOOKUP($G162,'Tray sheet'!$E$2:$G$121,2), "")</f>
        <v>Brachypodium</v>
      </c>
      <c r="E162" s="0" t="str">
        <f aca="false">IF($A162&lt;&gt;"",VLOOKUP($G162,'Tray sheet'!$E$2:$G$121,3), "")</f>
        <v>distachyon</v>
      </c>
      <c r="F162" s="0" t="n">
        <f aca="false">IF($A162&lt;&gt;"",ROW()-1,"")</f>
        <v>161</v>
      </c>
      <c r="G162" s="0" t="n">
        <f aca="false">IF($A162&lt;&gt;"",VLOOKUP($F162,d110cc_csv_computations!$A$2:$O$1001,12),"")</f>
        <v>9</v>
      </c>
      <c r="H162" s="0" t="n">
        <f aca="false">IF($A162&lt;&gt;"",VLOOKUP($F162,d110cc_csv_computations!$A$2:$O$1001,13),"")</f>
        <v>1</v>
      </c>
      <c r="I162" s="0" t="n">
        <f aca="false">IF($A162&lt;&gt;"",VLOOKUP($F162,d110cc_csv_computations!$A$2:$O$1001,7),"")</f>
        <v>1</v>
      </c>
      <c r="J162" s="0" t="str">
        <f aca="false">IF($A162&lt;&gt;"",VLOOKUP($I162,ColumnNames!$A$2:$B$5,2),"")</f>
        <v>A</v>
      </c>
      <c r="K162" s="0" t="n">
        <f aca="false">IF($A162&lt;&gt;"",VLOOKUP($F162,d110cc_csv_computations!$A$2:$O$1001,6),"")</f>
        <v>1</v>
      </c>
      <c r="L162" s="0" t="n">
        <f aca="false">IF($A162&lt;&gt;"",VLOOKUP($F162,d110cc_csv_computations!$A$2:$O$1001,3),"")</f>
        <v>1</v>
      </c>
      <c r="M162" s="0" t="n">
        <f aca="false">IF($A162&lt;&gt;"",VLOOKUP($F162,d110cc_csv_computations!$A$2:$O$1001,8),"")</f>
        <v>5</v>
      </c>
      <c r="N162" s="0" t="n">
        <f aca="false">IF($A162&lt;&gt;"",VLOOKUP($F162,d110cc_csv_computations!$A$2:$O$1001,4),"")</f>
        <v>17</v>
      </c>
      <c r="O162" s="32" t="str">
        <f aca="false">IF($A162&lt;&gt;"",INDEX('Tray sheet'!$H$2:$H$10000, $G162),"")</f>
        <v>Project#2013-0014_Experiment#0001_Brachypodium.distachyon_Tray#00009</v>
      </c>
      <c r="P162" s="32" t="str">
        <f aca="false">IF($A162&lt;&gt;"",INDEX('Tray sheet'!$J$2:$J$10000,$G162),"")</f>
        <v>Tray note</v>
      </c>
      <c r="Q162" s="0" t="n">
        <f aca="false">IF($A162&lt;&gt;"",VLOOKUP($F162,d110cc_csv_computations!$A$2:$O$1001,9),"")</f>
        <v>1</v>
      </c>
      <c r="R162" s="32" t="str">
        <f aca="false">IF($A162&lt;&gt;"",INDEX('Tray sheet'!$I$2:$I$10000,$G162),"")</f>
        <v>standard</v>
      </c>
      <c r="S162" s="32" t="str">
        <f aca="false">$J162&amp;$K162</f>
        <v>A1</v>
      </c>
      <c r="T162" s="0" t="str">
        <f aca="false">IF($A162&lt;&gt;"","Project#"&amp;$A162&amp;"-"&amp;TEXT($B162,"0000")&amp;"_Experiment#"&amp;TEXT($C162,"0000")&amp;"_"&amp;$D162&amp;"."&amp;$E162&amp;"_Tray#"&amp;TEXT($G162,"0000")&amp;"_"&amp;"Pot#"&amp;TEXT($F162,"00000"),"")</f>
        <v>Project#2013-0014_Experiment#0001_Brachypodium.distachyon_Tray#0009_Pot#00161</v>
      </c>
      <c r="U162" s="0" t="n">
        <f aca="false">IF($A162&lt;&gt;"",VLOOKUP($F162,d110cc_csv_computations!$A$2:$O$1001,2),"")</f>
        <v>75</v>
      </c>
      <c r="V162" s="0" t="n">
        <f aca="false">IF($A162&lt;&gt;"",VLOOKUP($U162,LineNames!$A$2:$B$111,2),"")</f>
        <v>161</v>
      </c>
      <c r="W162" s="11"/>
      <c r="X162" s="0" t="str">
        <f aca="false">IF($A162&lt;&gt;"",VLOOKUP($U162,LineNames!$A$2:$C$111,3),"")</f>
        <v>No</v>
      </c>
      <c r="Y162" s="0" t="n">
        <f aca="false">IF($A162&lt;&gt;"",VLOOKUP($F162,d110cc_csv_computations!$A$2:$O$1001,5),"")</f>
        <v>2</v>
      </c>
      <c r="Z162" s="0" t="n">
        <f aca="false">IF($A162&lt;&gt;"",VLOOKUP($F162,d110cc_csv_computations!$A$2:$O$1001,15),"")</f>
        <v>41</v>
      </c>
    </row>
    <row collapsed="false" customFormat="false" customHeight="true" hidden="false" ht="15" outlineLevel="0" r="163">
      <c r="A163" s="0" t="n">
        <f aca="false">IF((ROW()-1)&lt;='Project Description'!$B$14,'Project Description'!$B$1, "")</f>
        <v>2013</v>
      </c>
      <c r="B163" s="0" t="n">
        <f aca="false">IF($A163&lt;&gt;"",'Project Description'!$B$2, "")</f>
        <v>14</v>
      </c>
      <c r="C163" s="0" t="n">
        <f aca="false">IF($A163&lt;&gt;"",'Project Description'!$B$3, "")</f>
        <v>1</v>
      </c>
      <c r="D163" s="0" t="str">
        <f aca="false">IF($A163&lt;&gt;"",VLOOKUP($G163,'Tray sheet'!$E$2:$G$121,2), "")</f>
        <v>Brachypodium</v>
      </c>
      <c r="E163" s="0" t="str">
        <f aca="false">IF($A163&lt;&gt;"",VLOOKUP($G163,'Tray sheet'!$E$2:$G$121,3), "")</f>
        <v>distachyon</v>
      </c>
      <c r="F163" s="0" t="n">
        <f aca="false">IF($A163&lt;&gt;"",ROW()-1,"")</f>
        <v>162</v>
      </c>
      <c r="G163" s="0" t="n">
        <f aca="false">IF($A163&lt;&gt;"",VLOOKUP($F163,d110cc_csv_computations!$A$2:$O$1001,12),"")</f>
        <v>9</v>
      </c>
      <c r="H163" s="0" t="n">
        <f aca="false">IF($A163&lt;&gt;"",VLOOKUP($F163,d110cc_csv_computations!$A$2:$O$1001,13),"")</f>
        <v>2</v>
      </c>
      <c r="I163" s="0" t="n">
        <f aca="false">IF($A163&lt;&gt;"",VLOOKUP($F163,d110cc_csv_computations!$A$2:$O$1001,7),"")</f>
        <v>1</v>
      </c>
      <c r="J163" s="0" t="str">
        <f aca="false">IF($A163&lt;&gt;"",VLOOKUP($I163,ColumnNames!$A$2:$B$5,2),"")</f>
        <v>A</v>
      </c>
      <c r="K163" s="0" t="n">
        <f aca="false">IF($A163&lt;&gt;"",VLOOKUP($F163,d110cc_csv_computations!$A$2:$O$1001,6),"")</f>
        <v>2</v>
      </c>
      <c r="L163" s="0" t="n">
        <f aca="false">IF($A163&lt;&gt;"",VLOOKUP($F163,d110cc_csv_computations!$A$2:$O$1001,3),"")</f>
        <v>2</v>
      </c>
      <c r="M163" s="0" t="n">
        <f aca="false">IF($A163&lt;&gt;"",VLOOKUP($F163,d110cc_csv_computations!$A$2:$O$1001,8),"")</f>
        <v>5</v>
      </c>
      <c r="N163" s="0" t="n">
        <f aca="false">IF($A163&lt;&gt;"",VLOOKUP($F163,d110cc_csv_computations!$A$2:$O$1001,4),"")</f>
        <v>17</v>
      </c>
      <c r="O163" s="32" t="str">
        <f aca="false">IF($A163&lt;&gt;"",INDEX('Tray sheet'!$H$2:$H$10000, $G163),"")</f>
        <v>Project#2013-0014_Experiment#0001_Brachypodium.distachyon_Tray#00009</v>
      </c>
      <c r="P163" s="32" t="str">
        <f aca="false">IF($A163&lt;&gt;"",INDEX('Tray sheet'!$J$2:$J$10000,$G163),"")</f>
        <v>Tray note</v>
      </c>
      <c r="Q163" s="0" t="n">
        <f aca="false">IF($A163&lt;&gt;"",VLOOKUP($F163,d110cc_csv_computations!$A$2:$O$1001,9),"")</f>
        <v>1</v>
      </c>
      <c r="R163" s="32" t="str">
        <f aca="false">IF($A163&lt;&gt;"",INDEX('Tray sheet'!$I$2:$I$10000,$G163),"")</f>
        <v>standard</v>
      </c>
      <c r="S163" s="32" t="str">
        <f aca="false">$J163&amp;$K163</f>
        <v>A2</v>
      </c>
      <c r="T163" s="0" t="str">
        <f aca="false">IF($A163&lt;&gt;"","Project#"&amp;$A163&amp;"-"&amp;TEXT($B163,"0000")&amp;"_Experiment#"&amp;TEXT($C163,"0000")&amp;"_"&amp;$D163&amp;"."&amp;$E163&amp;"_Tray#"&amp;TEXT($G163,"0000")&amp;"_"&amp;"Pot#"&amp;TEXT($F163,"00000"),"")</f>
        <v>Project#2013-0014_Experiment#0001_Brachypodium.distachyon_Tray#0009_Pot#00162</v>
      </c>
      <c r="U163" s="0" t="n">
        <f aca="false">IF($A163&lt;&gt;"",VLOOKUP($F163,d110cc_csv_computations!$A$2:$O$1001,2),"")</f>
        <v>20</v>
      </c>
      <c r="V163" s="0" t="n">
        <f aca="false">IF($A163&lt;&gt;"",VLOOKUP($U163,LineNames!$A$2:$B$111,2),"")</f>
        <v>97</v>
      </c>
      <c r="W163" s="11"/>
      <c r="X163" s="0" t="str">
        <f aca="false">IF($A163&lt;&gt;"",VLOOKUP($U163,LineNames!$A$2:$C$111,3),"")</f>
        <v>No</v>
      </c>
      <c r="Y163" s="0" t="n">
        <f aca="false">IF($A163&lt;&gt;"",VLOOKUP($F163,d110cc_csv_computations!$A$2:$O$1001,5),"")</f>
        <v>2</v>
      </c>
      <c r="Z163" s="0" t="n">
        <f aca="false">IF($A163&lt;&gt;"",VLOOKUP($F163,d110cc_csv_computations!$A$2:$O$1001,15),"")</f>
        <v>42</v>
      </c>
    </row>
    <row collapsed="false" customFormat="false" customHeight="true" hidden="false" ht="15" outlineLevel="0" r="164">
      <c r="A164" s="0" t="n">
        <f aca="false">IF((ROW()-1)&lt;='Project Description'!$B$14,'Project Description'!$B$1, "")</f>
        <v>2013</v>
      </c>
      <c r="B164" s="0" t="n">
        <f aca="false">IF($A164&lt;&gt;"",'Project Description'!$B$2, "")</f>
        <v>14</v>
      </c>
      <c r="C164" s="0" t="n">
        <f aca="false">IF($A164&lt;&gt;"",'Project Description'!$B$3, "")</f>
        <v>1</v>
      </c>
      <c r="D164" s="0" t="str">
        <f aca="false">IF($A164&lt;&gt;"",VLOOKUP($G164,'Tray sheet'!$E$2:$G$121,2), "")</f>
        <v>Brachypodium</v>
      </c>
      <c r="E164" s="0" t="str">
        <f aca="false">IF($A164&lt;&gt;"",VLOOKUP($G164,'Tray sheet'!$E$2:$G$121,3), "")</f>
        <v>distachyon</v>
      </c>
      <c r="F164" s="0" t="n">
        <f aca="false">IF($A164&lt;&gt;"",ROW()-1,"")</f>
        <v>163</v>
      </c>
      <c r="G164" s="0" t="n">
        <f aca="false">IF($A164&lt;&gt;"",VLOOKUP($F164,d110cc_csv_computations!$A$2:$O$1001,12),"")</f>
        <v>9</v>
      </c>
      <c r="H164" s="0" t="n">
        <f aca="false">IF($A164&lt;&gt;"",VLOOKUP($F164,d110cc_csv_computations!$A$2:$O$1001,13),"")</f>
        <v>3</v>
      </c>
      <c r="I164" s="0" t="n">
        <f aca="false">IF($A164&lt;&gt;"",VLOOKUP($F164,d110cc_csv_computations!$A$2:$O$1001,7),"")</f>
        <v>1</v>
      </c>
      <c r="J164" s="0" t="str">
        <f aca="false">IF($A164&lt;&gt;"",VLOOKUP($I164,ColumnNames!$A$2:$B$5,2),"")</f>
        <v>A</v>
      </c>
      <c r="K164" s="0" t="n">
        <f aca="false">IF($A164&lt;&gt;"",VLOOKUP($F164,d110cc_csv_computations!$A$2:$O$1001,6),"")</f>
        <v>3</v>
      </c>
      <c r="L164" s="0" t="n">
        <f aca="false">IF($A164&lt;&gt;"",VLOOKUP($F164,d110cc_csv_computations!$A$2:$O$1001,3),"")</f>
        <v>3</v>
      </c>
      <c r="M164" s="0" t="n">
        <f aca="false">IF($A164&lt;&gt;"",VLOOKUP($F164,d110cc_csv_computations!$A$2:$O$1001,8),"")</f>
        <v>5</v>
      </c>
      <c r="N164" s="0" t="n">
        <f aca="false">IF($A164&lt;&gt;"",VLOOKUP($F164,d110cc_csv_computations!$A$2:$O$1001,4),"")</f>
        <v>17</v>
      </c>
      <c r="O164" s="32" t="str">
        <f aca="false">IF($A164&lt;&gt;"",INDEX('Tray sheet'!$H$2:$H$10000, $G164),"")</f>
        <v>Project#2013-0014_Experiment#0001_Brachypodium.distachyon_Tray#00009</v>
      </c>
      <c r="P164" s="32" t="str">
        <f aca="false">IF($A164&lt;&gt;"",INDEX('Tray sheet'!$J$2:$J$10000,$G164),"")</f>
        <v>Tray note</v>
      </c>
      <c r="Q164" s="0" t="n">
        <f aca="false">IF($A164&lt;&gt;"",VLOOKUP($F164,d110cc_csv_computations!$A$2:$O$1001,9),"")</f>
        <v>1</v>
      </c>
      <c r="R164" s="32" t="str">
        <f aca="false">IF($A164&lt;&gt;"",INDEX('Tray sheet'!$I$2:$I$10000,$G164),"")</f>
        <v>standard</v>
      </c>
      <c r="S164" s="32" t="str">
        <f aca="false">$J164&amp;$K164</f>
        <v>A3</v>
      </c>
      <c r="T164" s="0" t="str">
        <f aca="false">IF($A164&lt;&gt;"","Project#"&amp;$A164&amp;"-"&amp;TEXT($B164,"0000")&amp;"_Experiment#"&amp;TEXT($C164,"0000")&amp;"_"&amp;$D164&amp;"."&amp;$E164&amp;"_Tray#"&amp;TEXT($G164,"0000")&amp;"_"&amp;"Pot#"&amp;TEXT($F164,"00000"),"")</f>
        <v>Project#2013-0014_Experiment#0001_Brachypodium.distachyon_Tray#0009_Pot#00163</v>
      </c>
      <c r="U164" s="0" t="n">
        <f aca="false">IF($A164&lt;&gt;"",VLOOKUP($F164,d110cc_csv_computations!$A$2:$O$1001,2),"")</f>
        <v>86</v>
      </c>
      <c r="V164" s="0" t="n">
        <f aca="false">IF($A164&lt;&gt;"",VLOOKUP($U164,LineNames!$A$2:$B$111,2),"")</f>
        <v>173</v>
      </c>
      <c r="W164" s="11"/>
      <c r="X164" s="0" t="str">
        <f aca="false">IF($A164&lt;&gt;"",VLOOKUP($U164,LineNames!$A$2:$C$111,3),"")</f>
        <v>No</v>
      </c>
      <c r="Y164" s="0" t="n">
        <f aca="false">IF($A164&lt;&gt;"",VLOOKUP($F164,d110cc_csv_computations!$A$2:$O$1001,5),"")</f>
        <v>2</v>
      </c>
      <c r="Z164" s="0" t="n">
        <f aca="false">IF($A164&lt;&gt;"",VLOOKUP($F164,d110cc_csv_computations!$A$2:$O$1001,15),"")</f>
        <v>43</v>
      </c>
    </row>
    <row collapsed="false" customFormat="false" customHeight="true" hidden="false" ht="15" outlineLevel="0" r="165">
      <c r="A165" s="0" t="n">
        <f aca="false">IF((ROW()-1)&lt;='Project Description'!$B$14,'Project Description'!$B$1, "")</f>
        <v>2013</v>
      </c>
      <c r="B165" s="0" t="n">
        <f aca="false">IF($A165&lt;&gt;"",'Project Description'!$B$2, "")</f>
        <v>14</v>
      </c>
      <c r="C165" s="0" t="n">
        <f aca="false">IF($A165&lt;&gt;"",'Project Description'!$B$3, "")</f>
        <v>1</v>
      </c>
      <c r="D165" s="0" t="str">
        <f aca="false">IF($A165&lt;&gt;"",VLOOKUP($G165,'Tray sheet'!$E$2:$G$121,2), "")</f>
        <v>Brachypodium</v>
      </c>
      <c r="E165" s="0" t="str">
        <f aca="false">IF($A165&lt;&gt;"",VLOOKUP($G165,'Tray sheet'!$E$2:$G$121,3), "")</f>
        <v>distachyon</v>
      </c>
      <c r="F165" s="0" t="n">
        <f aca="false">IF($A165&lt;&gt;"",ROW()-1,"")</f>
        <v>164</v>
      </c>
      <c r="G165" s="0" t="n">
        <f aca="false">IF($A165&lt;&gt;"",VLOOKUP($F165,d110cc_csv_computations!$A$2:$O$1001,12),"")</f>
        <v>9</v>
      </c>
      <c r="H165" s="0" t="n">
        <f aca="false">IF($A165&lt;&gt;"",VLOOKUP($F165,d110cc_csv_computations!$A$2:$O$1001,13),"")</f>
        <v>4</v>
      </c>
      <c r="I165" s="0" t="n">
        <f aca="false">IF($A165&lt;&gt;"",VLOOKUP($F165,d110cc_csv_computations!$A$2:$O$1001,7),"")</f>
        <v>1</v>
      </c>
      <c r="J165" s="0" t="str">
        <f aca="false">IF($A165&lt;&gt;"",VLOOKUP($I165,ColumnNames!$A$2:$B$5,2),"")</f>
        <v>A</v>
      </c>
      <c r="K165" s="0" t="n">
        <f aca="false">IF($A165&lt;&gt;"",VLOOKUP($F165,d110cc_csv_computations!$A$2:$O$1001,6),"")</f>
        <v>4</v>
      </c>
      <c r="L165" s="0" t="n">
        <f aca="false">IF($A165&lt;&gt;"",VLOOKUP($F165,d110cc_csv_computations!$A$2:$O$1001,3),"")</f>
        <v>4</v>
      </c>
      <c r="M165" s="0" t="n">
        <f aca="false">IF($A165&lt;&gt;"",VLOOKUP($F165,d110cc_csv_computations!$A$2:$O$1001,8),"")</f>
        <v>5</v>
      </c>
      <c r="N165" s="0" t="n">
        <f aca="false">IF($A165&lt;&gt;"",VLOOKUP($F165,d110cc_csv_computations!$A$2:$O$1001,4),"")</f>
        <v>17</v>
      </c>
      <c r="O165" s="32" t="str">
        <f aca="false">IF($A165&lt;&gt;"",INDEX('Tray sheet'!$H$2:$H$10000, $G165),"")</f>
        <v>Project#2013-0014_Experiment#0001_Brachypodium.distachyon_Tray#00009</v>
      </c>
      <c r="P165" s="32" t="str">
        <f aca="false">IF($A165&lt;&gt;"",INDEX('Tray sheet'!$J$2:$J$10000,$G165),"")</f>
        <v>Tray note</v>
      </c>
      <c r="Q165" s="0" t="n">
        <f aca="false">IF($A165&lt;&gt;"",VLOOKUP($F165,d110cc_csv_computations!$A$2:$O$1001,9),"")</f>
        <v>1</v>
      </c>
      <c r="R165" s="32" t="str">
        <f aca="false">IF($A165&lt;&gt;"",INDEX('Tray sheet'!$I$2:$I$10000,$G165),"")</f>
        <v>standard</v>
      </c>
      <c r="S165" s="32" t="str">
        <f aca="false">$J165&amp;$K165</f>
        <v>A4</v>
      </c>
      <c r="T165" s="0" t="str">
        <f aca="false">IF($A165&lt;&gt;"","Project#"&amp;$A165&amp;"-"&amp;TEXT($B165,"0000")&amp;"_Experiment#"&amp;TEXT($C165,"0000")&amp;"_"&amp;$D165&amp;"."&amp;$E165&amp;"_Tray#"&amp;TEXT($G165,"0000")&amp;"_"&amp;"Pot#"&amp;TEXT($F165,"00000"),"")</f>
        <v>Project#2013-0014_Experiment#0001_Brachypodium.distachyon_Tray#0009_Pot#00164</v>
      </c>
      <c r="U165" s="0" t="n">
        <f aca="false">IF($A165&lt;&gt;"",VLOOKUP($F165,d110cc_csv_computations!$A$2:$O$1001,2),"")</f>
        <v>51</v>
      </c>
      <c r="V165" s="0" t="n">
        <f aca="false">IF($A165&lt;&gt;"",VLOOKUP($U165,LineNames!$A$2:$B$111,2),"")</f>
        <v>130</v>
      </c>
      <c r="W165" s="11"/>
      <c r="X165" s="0" t="str">
        <f aca="false">IF($A165&lt;&gt;"",VLOOKUP($U165,LineNames!$A$2:$C$111,3),"")</f>
        <v>No</v>
      </c>
      <c r="Y165" s="0" t="n">
        <f aca="false">IF($A165&lt;&gt;"",VLOOKUP($F165,d110cc_csv_computations!$A$2:$O$1001,5),"")</f>
        <v>2</v>
      </c>
      <c r="Z165" s="0" t="n">
        <f aca="false">IF($A165&lt;&gt;"",VLOOKUP($F165,d110cc_csv_computations!$A$2:$O$1001,15),"")</f>
        <v>44</v>
      </c>
    </row>
    <row collapsed="false" customFormat="false" customHeight="true" hidden="false" ht="15" outlineLevel="0" r="166">
      <c r="A166" s="0" t="n">
        <f aca="false">IF((ROW()-1)&lt;='Project Description'!$B$14,'Project Description'!$B$1, "")</f>
        <v>2013</v>
      </c>
      <c r="B166" s="0" t="n">
        <f aca="false">IF($A166&lt;&gt;"",'Project Description'!$B$2, "")</f>
        <v>14</v>
      </c>
      <c r="C166" s="0" t="n">
        <f aca="false">IF($A166&lt;&gt;"",'Project Description'!$B$3, "")</f>
        <v>1</v>
      </c>
      <c r="D166" s="0" t="str">
        <f aca="false">IF($A166&lt;&gt;"",VLOOKUP($G166,'Tray sheet'!$E$2:$G$121,2), "")</f>
        <v>Brachypodium</v>
      </c>
      <c r="E166" s="0" t="str">
        <f aca="false">IF($A166&lt;&gt;"",VLOOKUP($G166,'Tray sheet'!$E$2:$G$121,3), "")</f>
        <v>distachyon</v>
      </c>
      <c r="F166" s="0" t="n">
        <f aca="false">IF($A166&lt;&gt;"",ROW()-1,"")</f>
        <v>165</v>
      </c>
      <c r="G166" s="0" t="n">
        <f aca="false">IF($A166&lt;&gt;"",VLOOKUP($F166,d110cc_csv_computations!$A$2:$O$1001,12),"")</f>
        <v>9</v>
      </c>
      <c r="H166" s="0" t="n">
        <f aca="false">IF($A166&lt;&gt;"",VLOOKUP($F166,d110cc_csv_computations!$A$2:$O$1001,13),"")</f>
        <v>5</v>
      </c>
      <c r="I166" s="0" t="n">
        <f aca="false">IF($A166&lt;&gt;"",VLOOKUP($F166,d110cc_csv_computations!$A$2:$O$1001,7),"")</f>
        <v>1</v>
      </c>
      <c r="J166" s="0" t="str">
        <f aca="false">IF($A166&lt;&gt;"",VLOOKUP($I166,ColumnNames!$A$2:$B$5,2),"")</f>
        <v>A</v>
      </c>
      <c r="K166" s="0" t="n">
        <f aca="false">IF($A166&lt;&gt;"",VLOOKUP($F166,d110cc_csv_computations!$A$2:$O$1001,6),"")</f>
        <v>5</v>
      </c>
      <c r="L166" s="0" t="n">
        <f aca="false">IF($A166&lt;&gt;"",VLOOKUP($F166,d110cc_csv_computations!$A$2:$O$1001,3),"")</f>
        <v>5</v>
      </c>
      <c r="M166" s="0" t="n">
        <f aca="false">IF($A166&lt;&gt;"",VLOOKUP($F166,d110cc_csv_computations!$A$2:$O$1001,8),"")</f>
        <v>5</v>
      </c>
      <c r="N166" s="0" t="n">
        <f aca="false">IF($A166&lt;&gt;"",VLOOKUP($F166,d110cc_csv_computations!$A$2:$O$1001,4),"")</f>
        <v>17</v>
      </c>
      <c r="O166" s="32" t="str">
        <f aca="false">IF($A166&lt;&gt;"",INDEX('Tray sheet'!$H$2:$H$10000, $G166),"")</f>
        <v>Project#2013-0014_Experiment#0001_Brachypodium.distachyon_Tray#00009</v>
      </c>
      <c r="P166" s="32" t="str">
        <f aca="false">IF($A166&lt;&gt;"",INDEX('Tray sheet'!$J$2:$J$10000,$G166),"")</f>
        <v>Tray note</v>
      </c>
      <c r="Q166" s="0" t="n">
        <f aca="false">IF($A166&lt;&gt;"",VLOOKUP($F166,d110cc_csv_computations!$A$2:$O$1001,9),"")</f>
        <v>1</v>
      </c>
      <c r="R166" s="32" t="str">
        <f aca="false">IF($A166&lt;&gt;"",INDEX('Tray sheet'!$I$2:$I$10000,$G166),"")</f>
        <v>standard</v>
      </c>
      <c r="S166" s="32" t="str">
        <f aca="false">$J166&amp;$K166</f>
        <v>A5</v>
      </c>
      <c r="T166" s="0" t="str">
        <f aca="false">IF($A166&lt;&gt;"","Project#"&amp;$A166&amp;"-"&amp;TEXT($B166,"0000")&amp;"_Experiment#"&amp;TEXT($C166,"0000")&amp;"_"&amp;$D166&amp;"."&amp;$E166&amp;"_Tray#"&amp;TEXT($G166,"0000")&amp;"_"&amp;"Pot#"&amp;TEXT($F166,"00000"),"")</f>
        <v>Project#2013-0014_Experiment#0001_Brachypodium.distachyon_Tray#0009_Pot#00165</v>
      </c>
      <c r="U166" s="0" t="n">
        <f aca="false">IF($A166&lt;&gt;"",VLOOKUP($F166,d110cc_csv_computations!$A$2:$O$1001,2),"")</f>
        <v>76</v>
      </c>
      <c r="V166" s="0" t="n">
        <f aca="false">IF($A166&lt;&gt;"",VLOOKUP($U166,LineNames!$A$2:$B$111,2),"")</f>
        <v>162</v>
      </c>
      <c r="W166" s="11"/>
      <c r="X166" s="0" t="str">
        <f aca="false">IF($A166&lt;&gt;"",VLOOKUP($U166,LineNames!$A$2:$C$111,3),"")</f>
        <v>No</v>
      </c>
      <c r="Y166" s="0" t="n">
        <f aca="false">IF($A166&lt;&gt;"",VLOOKUP($F166,d110cc_csv_computations!$A$2:$O$1001,5),"")</f>
        <v>2</v>
      </c>
      <c r="Z166" s="0" t="n">
        <f aca="false">IF($A166&lt;&gt;"",VLOOKUP($F166,d110cc_csv_computations!$A$2:$O$1001,15),"")</f>
        <v>45</v>
      </c>
    </row>
    <row collapsed="false" customFormat="false" customHeight="true" hidden="false" ht="15" outlineLevel="0" r="167">
      <c r="A167" s="0" t="n">
        <f aca="false">IF((ROW()-1)&lt;='Project Description'!$B$14,'Project Description'!$B$1, "")</f>
        <v>2013</v>
      </c>
      <c r="B167" s="0" t="n">
        <f aca="false">IF($A167&lt;&gt;"",'Project Description'!$B$2, "")</f>
        <v>14</v>
      </c>
      <c r="C167" s="0" t="n">
        <f aca="false">IF($A167&lt;&gt;"",'Project Description'!$B$3, "")</f>
        <v>1</v>
      </c>
      <c r="D167" s="0" t="str">
        <f aca="false">IF($A167&lt;&gt;"",VLOOKUP($G167,'Tray sheet'!$E$2:$G$121,2), "")</f>
        <v>Brachypodium</v>
      </c>
      <c r="E167" s="0" t="str">
        <f aca="false">IF($A167&lt;&gt;"",VLOOKUP($G167,'Tray sheet'!$E$2:$G$121,3), "")</f>
        <v>distachyon</v>
      </c>
      <c r="F167" s="0" t="n">
        <f aca="false">IF($A167&lt;&gt;"",ROW()-1,"")</f>
        <v>166</v>
      </c>
      <c r="G167" s="0" t="n">
        <f aca="false">IF($A167&lt;&gt;"",VLOOKUP($F167,d110cc_csv_computations!$A$2:$O$1001,12),"")</f>
        <v>10</v>
      </c>
      <c r="H167" s="0" t="n">
        <f aca="false">IF($A167&lt;&gt;"",VLOOKUP($F167,d110cc_csv_computations!$A$2:$O$1001,13),"")</f>
        <v>1</v>
      </c>
      <c r="I167" s="0" t="n">
        <f aca="false">IF($A167&lt;&gt;"",VLOOKUP($F167,d110cc_csv_computations!$A$2:$O$1001,7),"")</f>
        <v>1</v>
      </c>
      <c r="J167" s="0" t="str">
        <f aca="false">IF($A167&lt;&gt;"",VLOOKUP($I167,ColumnNames!$A$2:$B$5,2),"")</f>
        <v>A</v>
      </c>
      <c r="K167" s="0" t="n">
        <f aca="false">IF($A167&lt;&gt;"",VLOOKUP($F167,d110cc_csv_computations!$A$2:$O$1001,6),"")</f>
        <v>1</v>
      </c>
      <c r="L167" s="0" t="n">
        <f aca="false">IF($A167&lt;&gt;"",VLOOKUP($F167,d110cc_csv_computations!$A$2:$O$1001,3),"")</f>
        <v>6</v>
      </c>
      <c r="M167" s="0" t="n">
        <f aca="false">IF($A167&lt;&gt;"",VLOOKUP($F167,d110cc_csv_computations!$A$2:$O$1001,8),"")</f>
        <v>5</v>
      </c>
      <c r="N167" s="0" t="n">
        <f aca="false">IF($A167&lt;&gt;"",VLOOKUP($F167,d110cc_csv_computations!$A$2:$O$1001,4),"")</f>
        <v>17</v>
      </c>
      <c r="O167" s="32" t="str">
        <f aca="false">IF($A167&lt;&gt;"",INDEX('Tray sheet'!$H$2:$H$10000, $G167),"")</f>
        <v>Project#2013-0014_Experiment#0001_Brachypodium.distachyon_Tray#00010</v>
      </c>
      <c r="P167" s="32" t="str">
        <f aca="false">IF($A167&lt;&gt;"",INDEX('Tray sheet'!$J$2:$J$10000,$G167),"")</f>
        <v>Tray note</v>
      </c>
      <c r="Q167" s="0" t="n">
        <f aca="false">IF($A167&lt;&gt;"",VLOOKUP($F167,d110cc_csv_computations!$A$2:$O$1001,9),"")</f>
        <v>2</v>
      </c>
      <c r="R167" s="32" t="str">
        <f aca="false">IF($A167&lt;&gt;"",INDEX('Tray sheet'!$I$2:$I$10000,$G167),"")</f>
        <v>standard</v>
      </c>
      <c r="S167" s="32" t="str">
        <f aca="false">$J167&amp;$K167</f>
        <v>A1</v>
      </c>
      <c r="T167" s="0" t="str">
        <f aca="false">IF($A167&lt;&gt;"","Project#"&amp;$A167&amp;"-"&amp;TEXT($B167,"0000")&amp;"_Experiment#"&amp;TEXT($C167,"0000")&amp;"_"&amp;$D167&amp;"."&amp;$E167&amp;"_Tray#"&amp;TEXT($G167,"0000")&amp;"_"&amp;"Pot#"&amp;TEXT($F167,"00000"),"")</f>
        <v>Project#2013-0014_Experiment#0001_Brachypodium.distachyon_Tray#0010_Pot#00166</v>
      </c>
      <c r="U167" s="0" t="n">
        <f aca="false">IF($A167&lt;&gt;"",VLOOKUP($F167,d110cc_csv_computations!$A$2:$O$1001,2),"")</f>
        <v>95</v>
      </c>
      <c r="V167" s="0" t="n">
        <f aca="false">IF($A167&lt;&gt;"",VLOOKUP($U167,LineNames!$A$2:$B$111,2),"")</f>
        <v>17</v>
      </c>
      <c r="W167" s="11"/>
      <c r="X167" s="0" t="str">
        <f aca="false">IF($A167&lt;&gt;"",VLOOKUP($U167,LineNames!$A$2:$C$111,3),"")</f>
        <v>No</v>
      </c>
      <c r="Y167" s="0" t="n">
        <f aca="false">IF($A167&lt;&gt;"",VLOOKUP($F167,d110cc_csv_computations!$A$2:$O$1001,5),"")</f>
        <v>2</v>
      </c>
      <c r="Z167" s="0" t="n">
        <f aca="false">IF($A167&lt;&gt;"",VLOOKUP($F167,d110cc_csv_computations!$A$2:$O$1001,15),"")</f>
        <v>46</v>
      </c>
    </row>
    <row collapsed="false" customFormat="false" customHeight="true" hidden="false" ht="15" outlineLevel="0" r="168">
      <c r="A168" s="0" t="n">
        <f aca="false">IF((ROW()-1)&lt;='Project Description'!$B$14,'Project Description'!$B$1, "")</f>
        <v>2013</v>
      </c>
      <c r="B168" s="0" t="n">
        <f aca="false">IF($A168&lt;&gt;"",'Project Description'!$B$2, "")</f>
        <v>14</v>
      </c>
      <c r="C168" s="0" t="n">
        <f aca="false">IF($A168&lt;&gt;"",'Project Description'!$B$3, "")</f>
        <v>1</v>
      </c>
      <c r="D168" s="0" t="str">
        <f aca="false">IF($A168&lt;&gt;"",VLOOKUP($G168,'Tray sheet'!$E$2:$G$121,2), "")</f>
        <v>Brachypodium</v>
      </c>
      <c r="E168" s="0" t="str">
        <f aca="false">IF($A168&lt;&gt;"",VLOOKUP($G168,'Tray sheet'!$E$2:$G$121,3), "")</f>
        <v>distachyon</v>
      </c>
      <c r="F168" s="0" t="n">
        <f aca="false">IF($A168&lt;&gt;"",ROW()-1,"")</f>
        <v>167</v>
      </c>
      <c r="G168" s="0" t="n">
        <f aca="false">IF($A168&lt;&gt;"",VLOOKUP($F168,d110cc_csv_computations!$A$2:$O$1001,12),"")</f>
        <v>10</v>
      </c>
      <c r="H168" s="0" t="n">
        <f aca="false">IF($A168&lt;&gt;"",VLOOKUP($F168,d110cc_csv_computations!$A$2:$O$1001,13),"")</f>
        <v>2</v>
      </c>
      <c r="I168" s="0" t="n">
        <f aca="false">IF($A168&lt;&gt;"",VLOOKUP($F168,d110cc_csv_computations!$A$2:$O$1001,7),"")</f>
        <v>1</v>
      </c>
      <c r="J168" s="0" t="str">
        <f aca="false">IF($A168&lt;&gt;"",VLOOKUP($I168,ColumnNames!$A$2:$B$5,2),"")</f>
        <v>A</v>
      </c>
      <c r="K168" s="0" t="n">
        <f aca="false">IF($A168&lt;&gt;"",VLOOKUP($F168,d110cc_csv_computations!$A$2:$O$1001,6),"")</f>
        <v>2</v>
      </c>
      <c r="L168" s="0" t="n">
        <f aca="false">IF($A168&lt;&gt;"",VLOOKUP($F168,d110cc_csv_computations!$A$2:$O$1001,3),"")</f>
        <v>7</v>
      </c>
      <c r="M168" s="0" t="n">
        <f aca="false">IF($A168&lt;&gt;"",VLOOKUP($F168,d110cc_csv_computations!$A$2:$O$1001,8),"")</f>
        <v>5</v>
      </c>
      <c r="N168" s="0" t="n">
        <f aca="false">IF($A168&lt;&gt;"",VLOOKUP($F168,d110cc_csv_computations!$A$2:$O$1001,4),"")</f>
        <v>17</v>
      </c>
      <c r="O168" s="32" t="str">
        <f aca="false">IF($A168&lt;&gt;"",INDEX('Tray sheet'!$H$2:$H$10000, $G168),"")</f>
        <v>Project#2013-0014_Experiment#0001_Brachypodium.distachyon_Tray#00010</v>
      </c>
      <c r="P168" s="32" t="str">
        <f aca="false">IF($A168&lt;&gt;"",INDEX('Tray sheet'!$J$2:$J$10000,$G168),"")</f>
        <v>Tray note</v>
      </c>
      <c r="Q168" s="0" t="n">
        <f aca="false">IF($A168&lt;&gt;"",VLOOKUP($F168,d110cc_csv_computations!$A$2:$O$1001,9),"")</f>
        <v>2</v>
      </c>
      <c r="R168" s="32" t="str">
        <f aca="false">IF($A168&lt;&gt;"",INDEX('Tray sheet'!$I$2:$I$10000,$G168),"")</f>
        <v>standard</v>
      </c>
      <c r="S168" s="32" t="str">
        <f aca="false">$J168&amp;$K168</f>
        <v>A2</v>
      </c>
      <c r="T168" s="0" t="str">
        <f aca="false">IF($A168&lt;&gt;"","Project#"&amp;$A168&amp;"-"&amp;TEXT($B168,"0000")&amp;"_Experiment#"&amp;TEXT($C168,"0000")&amp;"_"&amp;$D168&amp;"."&amp;$E168&amp;"_Tray#"&amp;TEXT($G168,"0000")&amp;"_"&amp;"Pot#"&amp;TEXT($F168,"00000"),"")</f>
        <v>Project#2013-0014_Experiment#0001_Brachypodium.distachyon_Tray#0010_Pot#00167</v>
      </c>
      <c r="U168" s="0" t="n">
        <f aca="false">IF($A168&lt;&gt;"",VLOOKUP($F168,d110cc_csv_computations!$A$2:$O$1001,2),"")</f>
        <v>6</v>
      </c>
      <c r="V168" s="0" t="n">
        <f aca="false">IF($A168&lt;&gt;"",VLOOKUP($U168,LineNames!$A$2:$B$111,2),"")</f>
        <v>81</v>
      </c>
      <c r="W168" s="11"/>
      <c r="X168" s="0" t="str">
        <f aca="false">IF($A168&lt;&gt;"",VLOOKUP($U168,LineNames!$A$2:$C$111,3),"")</f>
        <v>No</v>
      </c>
      <c r="Y168" s="0" t="n">
        <f aca="false">IF($A168&lt;&gt;"",VLOOKUP($F168,d110cc_csv_computations!$A$2:$O$1001,5),"")</f>
        <v>2</v>
      </c>
      <c r="Z168" s="0" t="n">
        <f aca="false">IF($A168&lt;&gt;"",VLOOKUP($F168,d110cc_csv_computations!$A$2:$O$1001,15),"")</f>
        <v>47</v>
      </c>
    </row>
    <row collapsed="false" customFormat="false" customHeight="true" hidden="false" ht="15" outlineLevel="0" r="169">
      <c r="A169" s="0" t="n">
        <f aca="false">IF((ROW()-1)&lt;='Project Description'!$B$14,'Project Description'!$B$1, "")</f>
        <v>2013</v>
      </c>
      <c r="B169" s="0" t="n">
        <f aca="false">IF($A169&lt;&gt;"",'Project Description'!$B$2, "")</f>
        <v>14</v>
      </c>
      <c r="C169" s="0" t="n">
        <f aca="false">IF($A169&lt;&gt;"",'Project Description'!$B$3, "")</f>
        <v>1</v>
      </c>
      <c r="D169" s="0" t="str">
        <f aca="false">IF($A169&lt;&gt;"",VLOOKUP($G169,'Tray sheet'!$E$2:$G$121,2), "")</f>
        <v>Brachypodium</v>
      </c>
      <c r="E169" s="0" t="str">
        <f aca="false">IF($A169&lt;&gt;"",VLOOKUP($G169,'Tray sheet'!$E$2:$G$121,3), "")</f>
        <v>distachyon</v>
      </c>
      <c r="F169" s="0" t="n">
        <f aca="false">IF($A169&lt;&gt;"",ROW()-1,"")</f>
        <v>168</v>
      </c>
      <c r="G169" s="0" t="n">
        <f aca="false">IF($A169&lt;&gt;"",VLOOKUP($F169,d110cc_csv_computations!$A$2:$O$1001,12),"")</f>
        <v>10</v>
      </c>
      <c r="H169" s="0" t="n">
        <f aca="false">IF($A169&lt;&gt;"",VLOOKUP($F169,d110cc_csv_computations!$A$2:$O$1001,13),"")</f>
        <v>3</v>
      </c>
      <c r="I169" s="0" t="n">
        <f aca="false">IF($A169&lt;&gt;"",VLOOKUP($F169,d110cc_csv_computations!$A$2:$O$1001,7),"")</f>
        <v>1</v>
      </c>
      <c r="J169" s="0" t="str">
        <f aca="false">IF($A169&lt;&gt;"",VLOOKUP($I169,ColumnNames!$A$2:$B$5,2),"")</f>
        <v>A</v>
      </c>
      <c r="K169" s="0" t="n">
        <f aca="false">IF($A169&lt;&gt;"",VLOOKUP($F169,d110cc_csv_computations!$A$2:$O$1001,6),"")</f>
        <v>3</v>
      </c>
      <c r="L169" s="0" t="n">
        <f aca="false">IF($A169&lt;&gt;"",VLOOKUP($F169,d110cc_csv_computations!$A$2:$O$1001,3),"")</f>
        <v>8</v>
      </c>
      <c r="M169" s="0" t="n">
        <f aca="false">IF($A169&lt;&gt;"",VLOOKUP($F169,d110cc_csv_computations!$A$2:$O$1001,8),"")</f>
        <v>5</v>
      </c>
      <c r="N169" s="0" t="n">
        <f aca="false">IF($A169&lt;&gt;"",VLOOKUP($F169,d110cc_csv_computations!$A$2:$O$1001,4),"")</f>
        <v>17</v>
      </c>
      <c r="O169" s="32" t="str">
        <f aca="false">IF($A169&lt;&gt;"",INDEX('Tray sheet'!$H$2:$H$10000, $G169),"")</f>
        <v>Project#2013-0014_Experiment#0001_Brachypodium.distachyon_Tray#00010</v>
      </c>
      <c r="P169" s="32" t="str">
        <f aca="false">IF($A169&lt;&gt;"",INDEX('Tray sheet'!$J$2:$J$10000,$G169),"")</f>
        <v>Tray note</v>
      </c>
      <c r="Q169" s="0" t="n">
        <f aca="false">IF($A169&lt;&gt;"",VLOOKUP($F169,d110cc_csv_computations!$A$2:$O$1001,9),"")</f>
        <v>2</v>
      </c>
      <c r="R169" s="32" t="str">
        <f aca="false">IF($A169&lt;&gt;"",INDEX('Tray sheet'!$I$2:$I$10000,$G169),"")</f>
        <v>standard</v>
      </c>
      <c r="S169" s="32" t="str">
        <f aca="false">$J169&amp;$K169</f>
        <v>A3</v>
      </c>
      <c r="T169" s="0" t="str">
        <f aca="false">IF($A169&lt;&gt;"","Project#"&amp;$A169&amp;"-"&amp;TEXT($B169,"0000")&amp;"_Experiment#"&amp;TEXT($C169,"0000")&amp;"_"&amp;$D169&amp;"."&amp;$E169&amp;"_Tray#"&amp;TEXT($G169,"0000")&amp;"_"&amp;"Pot#"&amp;TEXT($F169,"00000"),"")</f>
        <v>Project#2013-0014_Experiment#0001_Brachypodium.distachyon_Tray#0010_Pot#00168</v>
      </c>
      <c r="U169" s="0" t="n">
        <f aca="false">IF($A169&lt;&gt;"",VLOOKUP($F169,d110cc_csv_computations!$A$2:$O$1001,2),"")</f>
        <v>68</v>
      </c>
      <c r="V169" s="0" t="n">
        <f aca="false">IF($A169&lt;&gt;"",VLOOKUP($U169,LineNames!$A$2:$B$111,2),"")</f>
        <v>154</v>
      </c>
      <c r="W169" s="11"/>
      <c r="X169" s="0" t="str">
        <f aca="false">IF($A169&lt;&gt;"",VLOOKUP($U169,LineNames!$A$2:$C$111,3),"")</f>
        <v>No</v>
      </c>
      <c r="Y169" s="0" t="n">
        <f aca="false">IF($A169&lt;&gt;"",VLOOKUP($F169,d110cc_csv_computations!$A$2:$O$1001,5),"")</f>
        <v>2</v>
      </c>
      <c r="Z169" s="0" t="n">
        <f aca="false">IF($A169&lt;&gt;"",VLOOKUP($F169,d110cc_csv_computations!$A$2:$O$1001,15),"")</f>
        <v>48</v>
      </c>
    </row>
    <row collapsed="false" customFormat="false" customHeight="true" hidden="false" ht="15" outlineLevel="0" r="170">
      <c r="A170" s="0" t="n">
        <f aca="false">IF((ROW()-1)&lt;='Project Description'!$B$14,'Project Description'!$B$1, "")</f>
        <v>2013</v>
      </c>
      <c r="B170" s="0" t="n">
        <f aca="false">IF($A170&lt;&gt;"",'Project Description'!$B$2, "")</f>
        <v>14</v>
      </c>
      <c r="C170" s="0" t="n">
        <f aca="false">IF($A170&lt;&gt;"",'Project Description'!$B$3, "")</f>
        <v>1</v>
      </c>
      <c r="D170" s="0" t="str">
        <f aca="false">IF($A170&lt;&gt;"",VLOOKUP($G170,'Tray sheet'!$E$2:$G$121,2), "")</f>
        <v>Brachypodium</v>
      </c>
      <c r="E170" s="0" t="str">
        <f aca="false">IF($A170&lt;&gt;"",VLOOKUP($G170,'Tray sheet'!$E$2:$G$121,3), "")</f>
        <v>distachyon</v>
      </c>
      <c r="F170" s="0" t="n">
        <f aca="false">IF($A170&lt;&gt;"",ROW()-1,"")</f>
        <v>169</v>
      </c>
      <c r="G170" s="0" t="n">
        <f aca="false">IF($A170&lt;&gt;"",VLOOKUP($F170,d110cc_csv_computations!$A$2:$O$1001,12),"")</f>
        <v>10</v>
      </c>
      <c r="H170" s="0" t="n">
        <f aca="false">IF($A170&lt;&gt;"",VLOOKUP($F170,d110cc_csv_computations!$A$2:$O$1001,13),"")</f>
        <v>4</v>
      </c>
      <c r="I170" s="0" t="n">
        <f aca="false">IF($A170&lt;&gt;"",VLOOKUP($F170,d110cc_csv_computations!$A$2:$O$1001,7),"")</f>
        <v>1</v>
      </c>
      <c r="J170" s="0" t="str">
        <f aca="false">IF($A170&lt;&gt;"",VLOOKUP($I170,ColumnNames!$A$2:$B$5,2),"")</f>
        <v>A</v>
      </c>
      <c r="K170" s="0" t="n">
        <f aca="false">IF($A170&lt;&gt;"",VLOOKUP($F170,d110cc_csv_computations!$A$2:$O$1001,6),"")</f>
        <v>4</v>
      </c>
      <c r="L170" s="0" t="n">
        <f aca="false">IF($A170&lt;&gt;"",VLOOKUP($F170,d110cc_csv_computations!$A$2:$O$1001,3),"")</f>
        <v>9</v>
      </c>
      <c r="M170" s="0" t="n">
        <f aca="false">IF($A170&lt;&gt;"",VLOOKUP($F170,d110cc_csv_computations!$A$2:$O$1001,8),"")</f>
        <v>5</v>
      </c>
      <c r="N170" s="0" t="n">
        <f aca="false">IF($A170&lt;&gt;"",VLOOKUP($F170,d110cc_csv_computations!$A$2:$O$1001,4),"")</f>
        <v>17</v>
      </c>
      <c r="O170" s="32" t="str">
        <f aca="false">IF($A170&lt;&gt;"",INDEX('Tray sheet'!$H$2:$H$10000, $G170),"")</f>
        <v>Project#2013-0014_Experiment#0001_Brachypodium.distachyon_Tray#00010</v>
      </c>
      <c r="P170" s="32" t="str">
        <f aca="false">IF($A170&lt;&gt;"",INDEX('Tray sheet'!$J$2:$J$10000,$G170),"")</f>
        <v>Tray note</v>
      </c>
      <c r="Q170" s="0" t="n">
        <f aca="false">IF($A170&lt;&gt;"",VLOOKUP($F170,d110cc_csv_computations!$A$2:$O$1001,9),"")</f>
        <v>2</v>
      </c>
      <c r="R170" s="32" t="str">
        <f aca="false">IF($A170&lt;&gt;"",INDEX('Tray sheet'!$I$2:$I$10000,$G170),"")</f>
        <v>standard</v>
      </c>
      <c r="S170" s="32" t="str">
        <f aca="false">$J170&amp;$K170</f>
        <v>A4</v>
      </c>
      <c r="T170" s="0" t="str">
        <f aca="false">IF($A170&lt;&gt;"","Project#"&amp;$A170&amp;"-"&amp;TEXT($B170,"0000")&amp;"_Experiment#"&amp;TEXT($C170,"0000")&amp;"_"&amp;$D170&amp;"."&amp;$E170&amp;"_Tray#"&amp;TEXT($G170,"0000")&amp;"_"&amp;"Pot#"&amp;TEXT($F170,"00000"),"")</f>
        <v>Project#2013-0014_Experiment#0001_Brachypodium.distachyon_Tray#0010_Pot#00169</v>
      </c>
      <c r="U170" s="0" t="n">
        <f aca="false">IF($A170&lt;&gt;"",VLOOKUP($F170,d110cc_csv_computations!$A$2:$O$1001,2),"")</f>
        <v>104</v>
      </c>
      <c r="V170" s="0" t="n">
        <f aca="false">IF($A170&lt;&gt;"",VLOOKUP($U170,LineNames!$A$2:$B$111,2),"")</f>
        <v>59</v>
      </c>
      <c r="W170" s="11"/>
      <c r="X170" s="0" t="str">
        <f aca="false">IF($A170&lt;&gt;"",VLOOKUP($U170,LineNames!$A$2:$C$111,3),"")</f>
        <v>No</v>
      </c>
      <c r="Y170" s="0" t="n">
        <f aca="false">IF($A170&lt;&gt;"",VLOOKUP($F170,d110cc_csv_computations!$A$2:$O$1001,5),"")</f>
        <v>2</v>
      </c>
      <c r="Z170" s="0" t="n">
        <f aca="false">IF($A170&lt;&gt;"",VLOOKUP($F170,d110cc_csv_computations!$A$2:$O$1001,15),"")</f>
        <v>49</v>
      </c>
    </row>
    <row collapsed="false" customFormat="false" customHeight="true" hidden="false" ht="15" outlineLevel="0" r="171">
      <c r="A171" s="0" t="n">
        <f aca="false">IF((ROW()-1)&lt;='Project Description'!$B$14,'Project Description'!$B$1, "")</f>
        <v>2013</v>
      </c>
      <c r="B171" s="0" t="n">
        <f aca="false">IF($A171&lt;&gt;"",'Project Description'!$B$2, "")</f>
        <v>14</v>
      </c>
      <c r="C171" s="0" t="n">
        <f aca="false">IF($A171&lt;&gt;"",'Project Description'!$B$3, "")</f>
        <v>1</v>
      </c>
      <c r="D171" s="0" t="str">
        <f aca="false">IF($A171&lt;&gt;"",VLOOKUP($G171,'Tray sheet'!$E$2:$G$121,2), "")</f>
        <v>Brachypodium</v>
      </c>
      <c r="E171" s="0" t="str">
        <f aca="false">IF($A171&lt;&gt;"",VLOOKUP($G171,'Tray sheet'!$E$2:$G$121,3), "")</f>
        <v>distachyon</v>
      </c>
      <c r="F171" s="0" t="n">
        <f aca="false">IF($A171&lt;&gt;"",ROW()-1,"")</f>
        <v>170</v>
      </c>
      <c r="G171" s="0" t="n">
        <f aca="false">IF($A171&lt;&gt;"",VLOOKUP($F171,d110cc_csv_computations!$A$2:$O$1001,12),"")</f>
        <v>10</v>
      </c>
      <c r="H171" s="0" t="n">
        <f aca="false">IF($A171&lt;&gt;"",VLOOKUP($F171,d110cc_csv_computations!$A$2:$O$1001,13),"")</f>
        <v>5</v>
      </c>
      <c r="I171" s="0" t="n">
        <f aca="false">IF($A171&lt;&gt;"",VLOOKUP($F171,d110cc_csv_computations!$A$2:$O$1001,7),"")</f>
        <v>1</v>
      </c>
      <c r="J171" s="0" t="str">
        <f aca="false">IF($A171&lt;&gt;"",VLOOKUP($I171,ColumnNames!$A$2:$B$5,2),"")</f>
        <v>A</v>
      </c>
      <c r="K171" s="0" t="n">
        <f aca="false">IF($A171&lt;&gt;"",VLOOKUP($F171,d110cc_csv_computations!$A$2:$O$1001,6),"")</f>
        <v>5</v>
      </c>
      <c r="L171" s="0" t="n">
        <f aca="false">IF($A171&lt;&gt;"",VLOOKUP($F171,d110cc_csv_computations!$A$2:$O$1001,3),"")</f>
        <v>10</v>
      </c>
      <c r="M171" s="0" t="n">
        <f aca="false">IF($A171&lt;&gt;"",VLOOKUP($F171,d110cc_csv_computations!$A$2:$O$1001,8),"")</f>
        <v>5</v>
      </c>
      <c r="N171" s="0" t="n">
        <f aca="false">IF($A171&lt;&gt;"",VLOOKUP($F171,d110cc_csv_computations!$A$2:$O$1001,4),"")</f>
        <v>17</v>
      </c>
      <c r="O171" s="32" t="str">
        <f aca="false">IF($A171&lt;&gt;"",INDEX('Tray sheet'!$H$2:$H$10000, $G171),"")</f>
        <v>Project#2013-0014_Experiment#0001_Brachypodium.distachyon_Tray#00010</v>
      </c>
      <c r="P171" s="32" t="str">
        <f aca="false">IF($A171&lt;&gt;"",INDEX('Tray sheet'!$J$2:$J$10000,$G171),"")</f>
        <v>Tray note</v>
      </c>
      <c r="Q171" s="0" t="n">
        <f aca="false">IF($A171&lt;&gt;"",VLOOKUP($F171,d110cc_csv_computations!$A$2:$O$1001,9),"")</f>
        <v>2</v>
      </c>
      <c r="R171" s="32" t="str">
        <f aca="false">IF($A171&lt;&gt;"",INDEX('Tray sheet'!$I$2:$I$10000,$G171),"")</f>
        <v>standard</v>
      </c>
      <c r="S171" s="32" t="str">
        <f aca="false">$J171&amp;$K171</f>
        <v>A5</v>
      </c>
      <c r="T171" s="0" t="str">
        <f aca="false">IF($A171&lt;&gt;"","Project#"&amp;$A171&amp;"-"&amp;TEXT($B171,"0000")&amp;"_Experiment#"&amp;TEXT($C171,"0000")&amp;"_"&amp;$D171&amp;"."&amp;$E171&amp;"_Tray#"&amp;TEXT($G171,"0000")&amp;"_"&amp;"Pot#"&amp;TEXT($F171,"00000"),"")</f>
        <v>Project#2013-0014_Experiment#0001_Brachypodium.distachyon_Tray#0010_Pot#00170</v>
      </c>
      <c r="U171" s="0" t="n">
        <f aca="false">IF($A171&lt;&gt;"",VLOOKUP($F171,d110cc_csv_computations!$A$2:$O$1001,2),"")</f>
        <v>83</v>
      </c>
      <c r="V171" s="0" t="n">
        <f aca="false">IF($A171&lt;&gt;"",VLOOKUP($U171,LineNames!$A$2:$B$111,2),"")</f>
        <v>170</v>
      </c>
      <c r="W171" s="11"/>
      <c r="X171" s="0" t="str">
        <f aca="false">IF($A171&lt;&gt;"",VLOOKUP($U171,LineNames!$A$2:$C$111,3),"")</f>
        <v>No</v>
      </c>
      <c r="Y171" s="0" t="n">
        <f aca="false">IF($A171&lt;&gt;"",VLOOKUP($F171,d110cc_csv_computations!$A$2:$O$1001,5),"")</f>
        <v>2</v>
      </c>
      <c r="Z171" s="0" t="n">
        <f aca="false">IF($A171&lt;&gt;"",VLOOKUP($F171,d110cc_csv_computations!$A$2:$O$1001,15),"")</f>
        <v>50</v>
      </c>
    </row>
    <row collapsed="false" customFormat="false" customHeight="true" hidden="false" ht="15" outlineLevel="0" r="172">
      <c r="A172" s="0" t="n">
        <f aca="false">IF((ROW()-1)&lt;='Project Description'!$B$14,'Project Description'!$B$1, "")</f>
        <v>2013</v>
      </c>
      <c r="B172" s="0" t="n">
        <f aca="false">IF($A172&lt;&gt;"",'Project Description'!$B$2, "")</f>
        <v>14</v>
      </c>
      <c r="C172" s="0" t="n">
        <f aca="false">IF($A172&lt;&gt;"",'Project Description'!$B$3, "")</f>
        <v>1</v>
      </c>
      <c r="D172" s="0" t="str">
        <f aca="false">IF($A172&lt;&gt;"",VLOOKUP($G172,'Tray sheet'!$E$2:$G$121,2), "")</f>
        <v>Brachypodium</v>
      </c>
      <c r="E172" s="0" t="str">
        <f aca="false">IF($A172&lt;&gt;"",VLOOKUP($G172,'Tray sheet'!$E$2:$G$121,3), "")</f>
        <v>distachyon</v>
      </c>
      <c r="F172" s="0" t="n">
        <f aca="false">IF($A172&lt;&gt;"",ROW()-1,"")</f>
        <v>171</v>
      </c>
      <c r="G172" s="0" t="n">
        <f aca="false">IF($A172&lt;&gt;"",VLOOKUP($F172,d110cc_csv_computations!$A$2:$O$1001,12),"")</f>
        <v>9</v>
      </c>
      <c r="H172" s="0" t="n">
        <f aca="false">IF($A172&lt;&gt;"",VLOOKUP($F172,d110cc_csv_computations!$A$2:$O$1001,13),"")</f>
        <v>6</v>
      </c>
      <c r="I172" s="0" t="n">
        <f aca="false">IF($A172&lt;&gt;"",VLOOKUP($F172,d110cc_csv_computations!$A$2:$O$1001,7),"")</f>
        <v>2</v>
      </c>
      <c r="J172" s="0" t="str">
        <f aca="false">IF($A172&lt;&gt;"",VLOOKUP($I172,ColumnNames!$A$2:$B$5,2),"")</f>
        <v>B</v>
      </c>
      <c r="K172" s="0" t="n">
        <f aca="false">IF($A172&lt;&gt;"",VLOOKUP($F172,d110cc_csv_computations!$A$2:$O$1001,6),"")</f>
        <v>1</v>
      </c>
      <c r="L172" s="0" t="n">
        <f aca="false">IF($A172&lt;&gt;"",VLOOKUP($F172,d110cc_csv_computations!$A$2:$O$1001,3),"")</f>
        <v>1</v>
      </c>
      <c r="M172" s="0" t="n">
        <f aca="false">IF($A172&lt;&gt;"",VLOOKUP($F172,d110cc_csv_computations!$A$2:$O$1001,8),"")</f>
        <v>6</v>
      </c>
      <c r="N172" s="0" t="n">
        <f aca="false">IF($A172&lt;&gt;"",VLOOKUP($F172,d110cc_csv_computations!$A$2:$O$1001,4),"")</f>
        <v>18</v>
      </c>
      <c r="O172" s="32" t="str">
        <f aca="false">IF($A172&lt;&gt;"",INDEX('Tray sheet'!$H$2:$H$10000, $G172),"")</f>
        <v>Project#2013-0014_Experiment#0001_Brachypodium.distachyon_Tray#00009</v>
      </c>
      <c r="P172" s="32" t="str">
        <f aca="false">IF($A172&lt;&gt;"",INDEX('Tray sheet'!$J$2:$J$10000,$G172),"")</f>
        <v>Tray note</v>
      </c>
      <c r="Q172" s="0" t="n">
        <f aca="false">IF($A172&lt;&gt;"",VLOOKUP($F172,d110cc_csv_computations!$A$2:$O$1001,9),"")</f>
        <v>1</v>
      </c>
      <c r="R172" s="32" t="str">
        <f aca="false">IF($A172&lt;&gt;"",INDEX('Tray sheet'!$I$2:$I$10000,$G172),"")</f>
        <v>standard</v>
      </c>
      <c r="S172" s="32" t="str">
        <f aca="false">$J172&amp;$K172</f>
        <v>B1</v>
      </c>
      <c r="T172" s="0" t="str">
        <f aca="false">IF($A172&lt;&gt;"","Project#"&amp;$A172&amp;"-"&amp;TEXT($B172,"0000")&amp;"_Experiment#"&amp;TEXT($C172,"0000")&amp;"_"&amp;$D172&amp;"."&amp;$E172&amp;"_Tray#"&amp;TEXT($G172,"0000")&amp;"_"&amp;"Pot#"&amp;TEXT($F172,"00000"),"")</f>
        <v>Project#2013-0014_Experiment#0001_Brachypodium.distachyon_Tray#0009_Pot#00171</v>
      </c>
      <c r="U172" s="0" t="n">
        <f aca="false">IF($A172&lt;&gt;"",VLOOKUP($F172,d110cc_csv_computations!$A$2:$O$1001,2),"")</f>
        <v>91</v>
      </c>
      <c r="V172" s="0" t="n">
        <f aca="false">IF($A172&lt;&gt;"",VLOOKUP($U172,LineNames!$A$2:$B$111,2),"")</f>
        <v>182</v>
      </c>
      <c r="W172" s="11"/>
      <c r="X172" s="0" t="str">
        <f aca="false">IF($A172&lt;&gt;"",VLOOKUP($U172,LineNames!$A$2:$C$111,3),"")</f>
        <v>No</v>
      </c>
      <c r="Y172" s="0" t="n">
        <f aca="false">IF($A172&lt;&gt;"",VLOOKUP($F172,d110cc_csv_computations!$A$2:$O$1001,5),"")</f>
        <v>2</v>
      </c>
      <c r="Z172" s="0" t="n">
        <f aca="false">IF($A172&lt;&gt;"",VLOOKUP($F172,d110cc_csv_computations!$A$2:$O$1001,15),"")</f>
        <v>51</v>
      </c>
    </row>
    <row collapsed="false" customFormat="false" customHeight="true" hidden="false" ht="15" outlineLevel="0" r="173">
      <c r="A173" s="0" t="n">
        <f aca="false">IF((ROW()-1)&lt;='Project Description'!$B$14,'Project Description'!$B$1, "")</f>
        <v>2013</v>
      </c>
      <c r="B173" s="0" t="n">
        <f aca="false">IF($A173&lt;&gt;"",'Project Description'!$B$2, "")</f>
        <v>14</v>
      </c>
      <c r="C173" s="0" t="n">
        <f aca="false">IF($A173&lt;&gt;"",'Project Description'!$B$3, "")</f>
        <v>1</v>
      </c>
      <c r="D173" s="0" t="str">
        <f aca="false">IF($A173&lt;&gt;"",VLOOKUP($G173,'Tray sheet'!$E$2:$G$121,2), "")</f>
        <v>Brachypodium</v>
      </c>
      <c r="E173" s="0" t="str">
        <f aca="false">IF($A173&lt;&gt;"",VLOOKUP($G173,'Tray sheet'!$E$2:$G$121,3), "")</f>
        <v>distachyon</v>
      </c>
      <c r="F173" s="0" t="n">
        <f aca="false">IF($A173&lt;&gt;"",ROW()-1,"")</f>
        <v>172</v>
      </c>
      <c r="G173" s="0" t="n">
        <f aca="false">IF($A173&lt;&gt;"",VLOOKUP($F173,d110cc_csv_computations!$A$2:$O$1001,12),"")</f>
        <v>9</v>
      </c>
      <c r="H173" s="0" t="n">
        <f aca="false">IF($A173&lt;&gt;"",VLOOKUP($F173,d110cc_csv_computations!$A$2:$O$1001,13),"")</f>
        <v>7</v>
      </c>
      <c r="I173" s="0" t="n">
        <f aca="false">IF($A173&lt;&gt;"",VLOOKUP($F173,d110cc_csv_computations!$A$2:$O$1001,7),"")</f>
        <v>2</v>
      </c>
      <c r="J173" s="0" t="str">
        <f aca="false">IF($A173&lt;&gt;"",VLOOKUP($I173,ColumnNames!$A$2:$B$5,2),"")</f>
        <v>B</v>
      </c>
      <c r="K173" s="0" t="n">
        <f aca="false">IF($A173&lt;&gt;"",VLOOKUP($F173,d110cc_csv_computations!$A$2:$O$1001,6),"")</f>
        <v>2</v>
      </c>
      <c r="L173" s="0" t="n">
        <f aca="false">IF($A173&lt;&gt;"",VLOOKUP($F173,d110cc_csv_computations!$A$2:$O$1001,3),"")</f>
        <v>2</v>
      </c>
      <c r="M173" s="0" t="n">
        <f aca="false">IF($A173&lt;&gt;"",VLOOKUP($F173,d110cc_csv_computations!$A$2:$O$1001,8),"")</f>
        <v>6</v>
      </c>
      <c r="N173" s="0" t="n">
        <f aca="false">IF($A173&lt;&gt;"",VLOOKUP($F173,d110cc_csv_computations!$A$2:$O$1001,4),"")</f>
        <v>18</v>
      </c>
      <c r="O173" s="32" t="str">
        <f aca="false">IF($A173&lt;&gt;"",INDEX('Tray sheet'!$H$2:$H$10000, $G173),"")</f>
        <v>Project#2013-0014_Experiment#0001_Brachypodium.distachyon_Tray#00009</v>
      </c>
      <c r="P173" s="32" t="str">
        <f aca="false">IF($A173&lt;&gt;"",INDEX('Tray sheet'!$J$2:$J$10000,$G173),"")</f>
        <v>Tray note</v>
      </c>
      <c r="Q173" s="0" t="n">
        <f aca="false">IF($A173&lt;&gt;"",VLOOKUP($F173,d110cc_csv_computations!$A$2:$O$1001,9),"")</f>
        <v>1</v>
      </c>
      <c r="R173" s="32" t="str">
        <f aca="false">IF($A173&lt;&gt;"",INDEX('Tray sheet'!$I$2:$I$10000,$G173),"")</f>
        <v>standard</v>
      </c>
      <c r="S173" s="32" t="str">
        <f aca="false">$J173&amp;$K173</f>
        <v>B2</v>
      </c>
      <c r="T173" s="0" t="str">
        <f aca="false">IF($A173&lt;&gt;"","Project#"&amp;$A173&amp;"-"&amp;TEXT($B173,"0000")&amp;"_Experiment#"&amp;TEXT($C173,"0000")&amp;"_"&amp;$D173&amp;"."&amp;$E173&amp;"_Tray#"&amp;TEXT($G173,"0000")&amp;"_"&amp;"Pot#"&amp;TEXT($F173,"00000"),"")</f>
        <v>Project#2013-0014_Experiment#0001_Brachypodium.distachyon_Tray#0009_Pot#00172</v>
      </c>
      <c r="U173" s="0" t="n">
        <f aca="false">IF($A173&lt;&gt;"",VLOOKUP($F173,d110cc_csv_computations!$A$2:$O$1001,2),"")</f>
        <v>109</v>
      </c>
      <c r="V173" s="0" t="str">
        <f aca="false">IF($A173&lt;&gt;"",VLOOKUP($U173,LineNames!$A$2:$B$111,2),"")</f>
        <v>Bd21</v>
      </c>
      <c r="W173" s="11"/>
      <c r="X173" s="0" t="str">
        <f aca="false">IF($A173&lt;&gt;"",VLOOKUP($U173,LineNames!$A$2:$C$111,3),"")</f>
        <v>Yes</v>
      </c>
      <c r="Y173" s="0" t="n">
        <f aca="false">IF($A173&lt;&gt;"",VLOOKUP($F173,d110cc_csv_computations!$A$2:$O$1001,5),"")</f>
        <v>2</v>
      </c>
      <c r="Z173" s="0" t="n">
        <f aca="false">IF($A173&lt;&gt;"",VLOOKUP($F173,d110cc_csv_computations!$A$2:$O$1001,15),"")</f>
        <v>52</v>
      </c>
    </row>
    <row collapsed="false" customFormat="false" customHeight="true" hidden="false" ht="15" outlineLevel="0" r="174">
      <c r="A174" s="0" t="n">
        <f aca="false">IF((ROW()-1)&lt;='Project Description'!$B$14,'Project Description'!$B$1, "")</f>
        <v>2013</v>
      </c>
      <c r="B174" s="0" t="n">
        <f aca="false">IF($A174&lt;&gt;"",'Project Description'!$B$2, "")</f>
        <v>14</v>
      </c>
      <c r="C174" s="0" t="n">
        <f aca="false">IF($A174&lt;&gt;"",'Project Description'!$B$3, "")</f>
        <v>1</v>
      </c>
      <c r="D174" s="0" t="str">
        <f aca="false">IF($A174&lt;&gt;"",VLOOKUP($G174,'Tray sheet'!$E$2:$G$121,2), "")</f>
        <v>Brachypodium</v>
      </c>
      <c r="E174" s="0" t="str">
        <f aca="false">IF($A174&lt;&gt;"",VLOOKUP($G174,'Tray sheet'!$E$2:$G$121,3), "")</f>
        <v>distachyon</v>
      </c>
      <c r="F174" s="0" t="n">
        <f aca="false">IF($A174&lt;&gt;"",ROW()-1,"")</f>
        <v>173</v>
      </c>
      <c r="G174" s="0" t="n">
        <f aca="false">IF($A174&lt;&gt;"",VLOOKUP($F174,d110cc_csv_computations!$A$2:$O$1001,12),"")</f>
        <v>9</v>
      </c>
      <c r="H174" s="0" t="n">
        <f aca="false">IF($A174&lt;&gt;"",VLOOKUP($F174,d110cc_csv_computations!$A$2:$O$1001,13),"")</f>
        <v>8</v>
      </c>
      <c r="I174" s="0" t="n">
        <f aca="false">IF($A174&lt;&gt;"",VLOOKUP($F174,d110cc_csv_computations!$A$2:$O$1001,7),"")</f>
        <v>2</v>
      </c>
      <c r="J174" s="0" t="str">
        <f aca="false">IF($A174&lt;&gt;"",VLOOKUP($I174,ColumnNames!$A$2:$B$5,2),"")</f>
        <v>B</v>
      </c>
      <c r="K174" s="0" t="n">
        <f aca="false">IF($A174&lt;&gt;"",VLOOKUP($F174,d110cc_csv_computations!$A$2:$O$1001,6),"")</f>
        <v>3</v>
      </c>
      <c r="L174" s="0" t="n">
        <f aca="false">IF($A174&lt;&gt;"",VLOOKUP($F174,d110cc_csv_computations!$A$2:$O$1001,3),"")</f>
        <v>3</v>
      </c>
      <c r="M174" s="0" t="n">
        <f aca="false">IF($A174&lt;&gt;"",VLOOKUP($F174,d110cc_csv_computations!$A$2:$O$1001,8),"")</f>
        <v>6</v>
      </c>
      <c r="N174" s="0" t="n">
        <f aca="false">IF($A174&lt;&gt;"",VLOOKUP($F174,d110cc_csv_computations!$A$2:$O$1001,4),"")</f>
        <v>18</v>
      </c>
      <c r="O174" s="32" t="str">
        <f aca="false">IF($A174&lt;&gt;"",INDEX('Tray sheet'!$H$2:$H$10000, $G174),"")</f>
        <v>Project#2013-0014_Experiment#0001_Brachypodium.distachyon_Tray#00009</v>
      </c>
      <c r="P174" s="32" t="str">
        <f aca="false">IF($A174&lt;&gt;"",INDEX('Tray sheet'!$J$2:$J$10000,$G174),"")</f>
        <v>Tray note</v>
      </c>
      <c r="Q174" s="0" t="n">
        <f aca="false">IF($A174&lt;&gt;"",VLOOKUP($F174,d110cc_csv_computations!$A$2:$O$1001,9),"")</f>
        <v>1</v>
      </c>
      <c r="R174" s="32" t="str">
        <f aca="false">IF($A174&lt;&gt;"",INDEX('Tray sheet'!$I$2:$I$10000,$G174),"")</f>
        <v>standard</v>
      </c>
      <c r="S174" s="32" t="str">
        <f aca="false">$J174&amp;$K174</f>
        <v>B3</v>
      </c>
      <c r="T174" s="0" t="str">
        <f aca="false">IF($A174&lt;&gt;"","Project#"&amp;$A174&amp;"-"&amp;TEXT($B174,"0000")&amp;"_Experiment#"&amp;TEXT($C174,"0000")&amp;"_"&amp;$D174&amp;"."&amp;$E174&amp;"_Tray#"&amp;TEXT($G174,"0000")&amp;"_"&amp;"Pot#"&amp;TEXT($F174,"00000"),"")</f>
        <v>Project#2013-0014_Experiment#0001_Brachypodium.distachyon_Tray#0009_Pot#00173</v>
      </c>
      <c r="U174" s="0" t="n">
        <f aca="false">IF($A174&lt;&gt;"",VLOOKUP($F174,d110cc_csv_computations!$A$2:$O$1001,2),"")</f>
        <v>5</v>
      </c>
      <c r="V174" s="0" t="n">
        <f aca="false">IF($A174&lt;&gt;"",VLOOKUP($U174,LineNames!$A$2:$B$111,2),"")</f>
        <v>80</v>
      </c>
      <c r="W174" s="11"/>
      <c r="X174" s="0" t="str">
        <f aca="false">IF($A174&lt;&gt;"",VLOOKUP($U174,LineNames!$A$2:$C$111,3),"")</f>
        <v>No</v>
      </c>
      <c r="Y174" s="0" t="n">
        <f aca="false">IF($A174&lt;&gt;"",VLOOKUP($F174,d110cc_csv_computations!$A$2:$O$1001,5),"")</f>
        <v>2</v>
      </c>
      <c r="Z174" s="0" t="n">
        <f aca="false">IF($A174&lt;&gt;"",VLOOKUP($F174,d110cc_csv_computations!$A$2:$O$1001,15),"")</f>
        <v>53</v>
      </c>
    </row>
    <row collapsed="false" customFormat="false" customHeight="true" hidden="false" ht="15" outlineLevel="0" r="175">
      <c r="A175" s="0" t="n">
        <f aca="false">IF((ROW()-1)&lt;='Project Description'!$B$14,'Project Description'!$B$1, "")</f>
        <v>2013</v>
      </c>
      <c r="B175" s="0" t="n">
        <f aca="false">IF($A175&lt;&gt;"",'Project Description'!$B$2, "")</f>
        <v>14</v>
      </c>
      <c r="C175" s="0" t="n">
        <f aca="false">IF($A175&lt;&gt;"",'Project Description'!$B$3, "")</f>
        <v>1</v>
      </c>
      <c r="D175" s="0" t="str">
        <f aca="false">IF($A175&lt;&gt;"",VLOOKUP($G175,'Tray sheet'!$E$2:$G$121,2), "")</f>
        <v>Brachypodium</v>
      </c>
      <c r="E175" s="0" t="str">
        <f aca="false">IF($A175&lt;&gt;"",VLOOKUP($G175,'Tray sheet'!$E$2:$G$121,3), "")</f>
        <v>distachyon</v>
      </c>
      <c r="F175" s="0" t="n">
        <f aca="false">IF($A175&lt;&gt;"",ROW()-1,"")</f>
        <v>174</v>
      </c>
      <c r="G175" s="0" t="n">
        <f aca="false">IF($A175&lt;&gt;"",VLOOKUP($F175,d110cc_csv_computations!$A$2:$O$1001,12),"")</f>
        <v>9</v>
      </c>
      <c r="H175" s="0" t="n">
        <f aca="false">IF($A175&lt;&gt;"",VLOOKUP($F175,d110cc_csv_computations!$A$2:$O$1001,13),"")</f>
        <v>9</v>
      </c>
      <c r="I175" s="0" t="n">
        <f aca="false">IF($A175&lt;&gt;"",VLOOKUP($F175,d110cc_csv_computations!$A$2:$O$1001,7),"")</f>
        <v>2</v>
      </c>
      <c r="J175" s="0" t="str">
        <f aca="false">IF($A175&lt;&gt;"",VLOOKUP($I175,ColumnNames!$A$2:$B$5,2),"")</f>
        <v>B</v>
      </c>
      <c r="K175" s="0" t="n">
        <f aca="false">IF($A175&lt;&gt;"",VLOOKUP($F175,d110cc_csv_computations!$A$2:$O$1001,6),"")</f>
        <v>4</v>
      </c>
      <c r="L175" s="0" t="n">
        <f aca="false">IF($A175&lt;&gt;"",VLOOKUP($F175,d110cc_csv_computations!$A$2:$O$1001,3),"")</f>
        <v>4</v>
      </c>
      <c r="M175" s="0" t="n">
        <f aca="false">IF($A175&lt;&gt;"",VLOOKUP($F175,d110cc_csv_computations!$A$2:$O$1001,8),"")</f>
        <v>6</v>
      </c>
      <c r="N175" s="0" t="n">
        <f aca="false">IF($A175&lt;&gt;"",VLOOKUP($F175,d110cc_csv_computations!$A$2:$O$1001,4),"")</f>
        <v>18</v>
      </c>
      <c r="O175" s="32" t="str">
        <f aca="false">IF($A175&lt;&gt;"",INDEX('Tray sheet'!$H$2:$H$10000, $G175),"")</f>
        <v>Project#2013-0014_Experiment#0001_Brachypodium.distachyon_Tray#00009</v>
      </c>
      <c r="P175" s="32" t="str">
        <f aca="false">IF($A175&lt;&gt;"",INDEX('Tray sheet'!$J$2:$J$10000,$G175),"")</f>
        <v>Tray note</v>
      </c>
      <c r="Q175" s="0" t="n">
        <f aca="false">IF($A175&lt;&gt;"",VLOOKUP($F175,d110cc_csv_computations!$A$2:$O$1001,9),"")</f>
        <v>1</v>
      </c>
      <c r="R175" s="32" t="str">
        <f aca="false">IF($A175&lt;&gt;"",INDEX('Tray sheet'!$I$2:$I$10000,$G175),"")</f>
        <v>standard</v>
      </c>
      <c r="S175" s="32" t="str">
        <f aca="false">$J175&amp;$K175</f>
        <v>B4</v>
      </c>
      <c r="T175" s="0" t="str">
        <f aca="false">IF($A175&lt;&gt;"","Project#"&amp;$A175&amp;"-"&amp;TEXT($B175,"0000")&amp;"_Experiment#"&amp;TEXT($C175,"0000")&amp;"_"&amp;$D175&amp;"."&amp;$E175&amp;"_Tray#"&amp;TEXT($G175,"0000")&amp;"_"&amp;"Pot#"&amp;TEXT($F175,"00000"),"")</f>
        <v>Project#2013-0014_Experiment#0001_Brachypodium.distachyon_Tray#0009_Pot#00174</v>
      </c>
      <c r="U175" s="0" t="n">
        <f aca="false">IF($A175&lt;&gt;"",VLOOKUP($F175,d110cc_csv_computations!$A$2:$O$1001,2),"")</f>
        <v>2</v>
      </c>
      <c r="V175" s="0" t="n">
        <f aca="false">IF($A175&lt;&gt;"",VLOOKUP($U175,LineNames!$A$2:$B$111,2),"")</f>
        <v>77</v>
      </c>
      <c r="W175" s="11"/>
      <c r="X175" s="0" t="str">
        <f aca="false">IF($A175&lt;&gt;"",VLOOKUP($U175,LineNames!$A$2:$C$111,3),"")</f>
        <v>No</v>
      </c>
      <c r="Y175" s="0" t="n">
        <f aca="false">IF($A175&lt;&gt;"",VLOOKUP($F175,d110cc_csv_computations!$A$2:$O$1001,5),"")</f>
        <v>2</v>
      </c>
      <c r="Z175" s="0" t="n">
        <f aca="false">IF($A175&lt;&gt;"",VLOOKUP($F175,d110cc_csv_computations!$A$2:$O$1001,15),"")</f>
        <v>54</v>
      </c>
    </row>
    <row collapsed="false" customFormat="false" customHeight="true" hidden="false" ht="15" outlineLevel="0" r="176">
      <c r="A176" s="0" t="n">
        <f aca="false">IF((ROW()-1)&lt;='Project Description'!$B$14,'Project Description'!$B$1, "")</f>
        <v>2013</v>
      </c>
      <c r="B176" s="0" t="n">
        <f aca="false">IF($A176&lt;&gt;"",'Project Description'!$B$2, "")</f>
        <v>14</v>
      </c>
      <c r="C176" s="0" t="n">
        <f aca="false">IF($A176&lt;&gt;"",'Project Description'!$B$3, "")</f>
        <v>1</v>
      </c>
      <c r="D176" s="0" t="str">
        <f aca="false">IF($A176&lt;&gt;"",VLOOKUP($G176,'Tray sheet'!$E$2:$G$121,2), "")</f>
        <v>Brachypodium</v>
      </c>
      <c r="E176" s="0" t="str">
        <f aca="false">IF($A176&lt;&gt;"",VLOOKUP($G176,'Tray sheet'!$E$2:$G$121,3), "")</f>
        <v>distachyon</v>
      </c>
      <c r="F176" s="0" t="n">
        <f aca="false">IF($A176&lt;&gt;"",ROW()-1,"")</f>
        <v>175</v>
      </c>
      <c r="G176" s="0" t="n">
        <f aca="false">IF($A176&lt;&gt;"",VLOOKUP($F176,d110cc_csv_computations!$A$2:$O$1001,12),"")</f>
        <v>9</v>
      </c>
      <c r="H176" s="0" t="n">
        <f aca="false">IF($A176&lt;&gt;"",VLOOKUP($F176,d110cc_csv_computations!$A$2:$O$1001,13),"")</f>
        <v>10</v>
      </c>
      <c r="I176" s="0" t="n">
        <f aca="false">IF($A176&lt;&gt;"",VLOOKUP($F176,d110cc_csv_computations!$A$2:$O$1001,7),"")</f>
        <v>2</v>
      </c>
      <c r="J176" s="0" t="str">
        <f aca="false">IF($A176&lt;&gt;"",VLOOKUP($I176,ColumnNames!$A$2:$B$5,2),"")</f>
        <v>B</v>
      </c>
      <c r="K176" s="0" t="n">
        <f aca="false">IF($A176&lt;&gt;"",VLOOKUP($F176,d110cc_csv_computations!$A$2:$O$1001,6),"")</f>
        <v>5</v>
      </c>
      <c r="L176" s="0" t="n">
        <f aca="false">IF($A176&lt;&gt;"",VLOOKUP($F176,d110cc_csv_computations!$A$2:$O$1001,3),"")</f>
        <v>5</v>
      </c>
      <c r="M176" s="0" t="n">
        <f aca="false">IF($A176&lt;&gt;"",VLOOKUP($F176,d110cc_csv_computations!$A$2:$O$1001,8),"")</f>
        <v>6</v>
      </c>
      <c r="N176" s="0" t="n">
        <f aca="false">IF($A176&lt;&gt;"",VLOOKUP($F176,d110cc_csv_computations!$A$2:$O$1001,4),"")</f>
        <v>18</v>
      </c>
      <c r="O176" s="32" t="str">
        <f aca="false">IF($A176&lt;&gt;"",INDEX('Tray sheet'!$H$2:$H$10000, $G176),"")</f>
        <v>Project#2013-0014_Experiment#0001_Brachypodium.distachyon_Tray#00009</v>
      </c>
      <c r="P176" s="32" t="str">
        <f aca="false">IF($A176&lt;&gt;"",INDEX('Tray sheet'!$J$2:$J$10000,$G176),"")</f>
        <v>Tray note</v>
      </c>
      <c r="Q176" s="0" t="n">
        <f aca="false">IF($A176&lt;&gt;"",VLOOKUP($F176,d110cc_csv_computations!$A$2:$O$1001,9),"")</f>
        <v>1</v>
      </c>
      <c r="R176" s="32" t="str">
        <f aca="false">IF($A176&lt;&gt;"",INDEX('Tray sheet'!$I$2:$I$10000,$G176),"")</f>
        <v>standard</v>
      </c>
      <c r="S176" s="32" t="str">
        <f aca="false">$J176&amp;$K176</f>
        <v>B5</v>
      </c>
      <c r="T176" s="0" t="str">
        <f aca="false">IF($A176&lt;&gt;"","Project#"&amp;$A176&amp;"-"&amp;TEXT($B176,"0000")&amp;"_Experiment#"&amp;TEXT($C176,"0000")&amp;"_"&amp;$D176&amp;"."&amp;$E176&amp;"_Tray#"&amp;TEXT($G176,"0000")&amp;"_"&amp;"Pot#"&amp;TEXT($F176,"00000"),"")</f>
        <v>Project#2013-0014_Experiment#0001_Brachypodium.distachyon_Tray#0009_Pot#00175</v>
      </c>
      <c r="U176" s="0" t="n">
        <f aca="false">IF($A176&lt;&gt;"",VLOOKUP($F176,d110cc_csv_computations!$A$2:$O$1001,2),"")</f>
        <v>19</v>
      </c>
      <c r="V176" s="0" t="n">
        <f aca="false">IF($A176&lt;&gt;"",VLOOKUP($U176,LineNames!$A$2:$B$111,2),"")</f>
        <v>96</v>
      </c>
      <c r="W176" s="11"/>
      <c r="X176" s="0" t="str">
        <f aca="false">IF($A176&lt;&gt;"",VLOOKUP($U176,LineNames!$A$2:$C$111,3),"")</f>
        <v>No</v>
      </c>
      <c r="Y176" s="0" t="n">
        <f aca="false">IF($A176&lt;&gt;"",VLOOKUP($F176,d110cc_csv_computations!$A$2:$O$1001,5),"")</f>
        <v>2</v>
      </c>
      <c r="Z176" s="0" t="n">
        <f aca="false">IF($A176&lt;&gt;"",VLOOKUP($F176,d110cc_csv_computations!$A$2:$O$1001,15),"")</f>
        <v>55</v>
      </c>
    </row>
    <row collapsed="false" customFormat="false" customHeight="true" hidden="false" ht="15" outlineLevel="0" r="177">
      <c r="A177" s="0" t="n">
        <f aca="false">IF((ROW()-1)&lt;='Project Description'!$B$14,'Project Description'!$B$1, "")</f>
        <v>2013</v>
      </c>
      <c r="B177" s="0" t="n">
        <f aca="false">IF($A177&lt;&gt;"",'Project Description'!$B$2, "")</f>
        <v>14</v>
      </c>
      <c r="C177" s="0" t="n">
        <f aca="false">IF($A177&lt;&gt;"",'Project Description'!$B$3, "")</f>
        <v>1</v>
      </c>
      <c r="D177" s="0" t="str">
        <f aca="false">IF($A177&lt;&gt;"",VLOOKUP($G177,'Tray sheet'!$E$2:$G$121,2), "")</f>
        <v>Brachypodium</v>
      </c>
      <c r="E177" s="0" t="str">
        <f aca="false">IF($A177&lt;&gt;"",VLOOKUP($G177,'Tray sheet'!$E$2:$G$121,3), "")</f>
        <v>distachyon</v>
      </c>
      <c r="F177" s="0" t="n">
        <f aca="false">IF($A177&lt;&gt;"",ROW()-1,"")</f>
        <v>176</v>
      </c>
      <c r="G177" s="0" t="n">
        <f aca="false">IF($A177&lt;&gt;"",VLOOKUP($F177,d110cc_csv_computations!$A$2:$O$1001,12),"")</f>
        <v>10</v>
      </c>
      <c r="H177" s="0" t="n">
        <f aca="false">IF($A177&lt;&gt;"",VLOOKUP($F177,d110cc_csv_computations!$A$2:$O$1001,13),"")</f>
        <v>6</v>
      </c>
      <c r="I177" s="0" t="n">
        <f aca="false">IF($A177&lt;&gt;"",VLOOKUP($F177,d110cc_csv_computations!$A$2:$O$1001,7),"")</f>
        <v>2</v>
      </c>
      <c r="J177" s="0" t="str">
        <f aca="false">IF($A177&lt;&gt;"",VLOOKUP($I177,ColumnNames!$A$2:$B$5,2),"")</f>
        <v>B</v>
      </c>
      <c r="K177" s="0" t="n">
        <f aca="false">IF($A177&lt;&gt;"",VLOOKUP($F177,d110cc_csv_computations!$A$2:$O$1001,6),"")</f>
        <v>1</v>
      </c>
      <c r="L177" s="0" t="n">
        <f aca="false">IF($A177&lt;&gt;"",VLOOKUP($F177,d110cc_csv_computations!$A$2:$O$1001,3),"")</f>
        <v>6</v>
      </c>
      <c r="M177" s="0" t="n">
        <f aca="false">IF($A177&lt;&gt;"",VLOOKUP($F177,d110cc_csv_computations!$A$2:$O$1001,8),"")</f>
        <v>6</v>
      </c>
      <c r="N177" s="0" t="n">
        <f aca="false">IF($A177&lt;&gt;"",VLOOKUP($F177,d110cc_csv_computations!$A$2:$O$1001,4),"")</f>
        <v>18</v>
      </c>
      <c r="O177" s="32" t="str">
        <f aca="false">IF($A177&lt;&gt;"",INDEX('Tray sheet'!$H$2:$H$10000, $G177),"")</f>
        <v>Project#2013-0014_Experiment#0001_Brachypodium.distachyon_Tray#00010</v>
      </c>
      <c r="P177" s="32" t="str">
        <f aca="false">IF($A177&lt;&gt;"",INDEX('Tray sheet'!$J$2:$J$10000,$G177),"")</f>
        <v>Tray note</v>
      </c>
      <c r="Q177" s="0" t="n">
        <f aca="false">IF($A177&lt;&gt;"",VLOOKUP($F177,d110cc_csv_computations!$A$2:$O$1001,9),"")</f>
        <v>2</v>
      </c>
      <c r="R177" s="32" t="str">
        <f aca="false">IF($A177&lt;&gt;"",INDEX('Tray sheet'!$I$2:$I$10000,$G177),"")</f>
        <v>standard</v>
      </c>
      <c r="S177" s="32" t="str">
        <f aca="false">$J177&amp;$K177</f>
        <v>B1</v>
      </c>
      <c r="T177" s="0" t="str">
        <f aca="false">IF($A177&lt;&gt;"","Project#"&amp;$A177&amp;"-"&amp;TEXT($B177,"0000")&amp;"_Experiment#"&amp;TEXT($C177,"0000")&amp;"_"&amp;$D177&amp;"."&amp;$E177&amp;"_Tray#"&amp;TEXT($G177,"0000")&amp;"_"&amp;"Pot#"&amp;TEXT($F177,"00000"),"")</f>
        <v>Project#2013-0014_Experiment#0001_Brachypodium.distachyon_Tray#0010_Pot#00176</v>
      </c>
      <c r="U177" s="0" t="n">
        <f aca="false">IF($A177&lt;&gt;"",VLOOKUP($F177,d110cc_csv_computations!$A$2:$O$1001,2),"")</f>
        <v>84</v>
      </c>
      <c r="V177" s="0" t="n">
        <f aca="false">IF($A177&lt;&gt;"",VLOOKUP($U177,LineNames!$A$2:$B$111,2),"")</f>
        <v>171</v>
      </c>
      <c r="W177" s="11"/>
      <c r="X177" s="0" t="str">
        <f aca="false">IF($A177&lt;&gt;"",VLOOKUP($U177,LineNames!$A$2:$C$111,3),"")</f>
        <v>No</v>
      </c>
      <c r="Y177" s="0" t="n">
        <f aca="false">IF($A177&lt;&gt;"",VLOOKUP($F177,d110cc_csv_computations!$A$2:$O$1001,5),"")</f>
        <v>2</v>
      </c>
      <c r="Z177" s="0" t="n">
        <f aca="false">IF($A177&lt;&gt;"",VLOOKUP($F177,d110cc_csv_computations!$A$2:$O$1001,15),"")</f>
        <v>56</v>
      </c>
    </row>
    <row collapsed="false" customFormat="false" customHeight="true" hidden="false" ht="15" outlineLevel="0" r="178">
      <c r="A178" s="0" t="n">
        <f aca="false">IF((ROW()-1)&lt;='Project Description'!$B$14,'Project Description'!$B$1, "")</f>
        <v>2013</v>
      </c>
      <c r="B178" s="0" t="n">
        <f aca="false">IF($A178&lt;&gt;"",'Project Description'!$B$2, "")</f>
        <v>14</v>
      </c>
      <c r="C178" s="0" t="n">
        <f aca="false">IF($A178&lt;&gt;"",'Project Description'!$B$3, "")</f>
        <v>1</v>
      </c>
      <c r="D178" s="0" t="str">
        <f aca="false">IF($A178&lt;&gt;"",VLOOKUP($G178,'Tray sheet'!$E$2:$G$121,2), "")</f>
        <v>Brachypodium</v>
      </c>
      <c r="E178" s="0" t="str">
        <f aca="false">IF($A178&lt;&gt;"",VLOOKUP($G178,'Tray sheet'!$E$2:$G$121,3), "")</f>
        <v>distachyon</v>
      </c>
      <c r="F178" s="0" t="n">
        <f aca="false">IF($A178&lt;&gt;"",ROW()-1,"")</f>
        <v>177</v>
      </c>
      <c r="G178" s="0" t="n">
        <f aca="false">IF($A178&lt;&gt;"",VLOOKUP($F178,d110cc_csv_computations!$A$2:$O$1001,12),"")</f>
        <v>10</v>
      </c>
      <c r="H178" s="0" t="n">
        <f aca="false">IF($A178&lt;&gt;"",VLOOKUP($F178,d110cc_csv_computations!$A$2:$O$1001,13),"")</f>
        <v>7</v>
      </c>
      <c r="I178" s="0" t="n">
        <f aca="false">IF($A178&lt;&gt;"",VLOOKUP($F178,d110cc_csv_computations!$A$2:$O$1001,7),"")</f>
        <v>2</v>
      </c>
      <c r="J178" s="0" t="str">
        <f aca="false">IF($A178&lt;&gt;"",VLOOKUP($I178,ColumnNames!$A$2:$B$5,2),"")</f>
        <v>B</v>
      </c>
      <c r="K178" s="0" t="n">
        <f aca="false">IF($A178&lt;&gt;"",VLOOKUP($F178,d110cc_csv_computations!$A$2:$O$1001,6),"")</f>
        <v>2</v>
      </c>
      <c r="L178" s="0" t="n">
        <f aca="false">IF($A178&lt;&gt;"",VLOOKUP($F178,d110cc_csv_computations!$A$2:$O$1001,3),"")</f>
        <v>7</v>
      </c>
      <c r="M178" s="0" t="n">
        <f aca="false">IF($A178&lt;&gt;"",VLOOKUP($F178,d110cc_csv_computations!$A$2:$O$1001,8),"")</f>
        <v>6</v>
      </c>
      <c r="N178" s="0" t="n">
        <f aca="false">IF($A178&lt;&gt;"",VLOOKUP($F178,d110cc_csv_computations!$A$2:$O$1001,4),"")</f>
        <v>18</v>
      </c>
      <c r="O178" s="32" t="str">
        <f aca="false">IF($A178&lt;&gt;"",INDEX('Tray sheet'!$H$2:$H$10000, $G178),"")</f>
        <v>Project#2013-0014_Experiment#0001_Brachypodium.distachyon_Tray#00010</v>
      </c>
      <c r="P178" s="32" t="str">
        <f aca="false">IF($A178&lt;&gt;"",INDEX('Tray sheet'!$J$2:$J$10000,$G178),"")</f>
        <v>Tray note</v>
      </c>
      <c r="Q178" s="0" t="n">
        <f aca="false">IF($A178&lt;&gt;"",VLOOKUP($F178,d110cc_csv_computations!$A$2:$O$1001,9),"")</f>
        <v>2</v>
      </c>
      <c r="R178" s="32" t="str">
        <f aca="false">IF($A178&lt;&gt;"",INDEX('Tray sheet'!$I$2:$I$10000,$G178),"")</f>
        <v>standard</v>
      </c>
      <c r="S178" s="32" t="str">
        <f aca="false">$J178&amp;$K178</f>
        <v>B2</v>
      </c>
      <c r="T178" s="0" t="str">
        <f aca="false">IF($A178&lt;&gt;"","Project#"&amp;$A178&amp;"-"&amp;TEXT($B178,"0000")&amp;"_Experiment#"&amp;TEXT($C178,"0000")&amp;"_"&amp;$D178&amp;"."&amp;$E178&amp;"_Tray#"&amp;TEXT($G178,"0000")&amp;"_"&amp;"Pot#"&amp;TEXT($F178,"00000"),"")</f>
        <v>Project#2013-0014_Experiment#0001_Brachypodium.distachyon_Tray#0010_Pot#00177</v>
      </c>
      <c r="U178" s="0" t="n">
        <f aca="false">IF($A178&lt;&gt;"",VLOOKUP($F178,d110cc_csv_computations!$A$2:$O$1001,2),"")</f>
        <v>45</v>
      </c>
      <c r="V178" s="0" t="n">
        <f aca="false">IF($A178&lt;&gt;"",VLOOKUP($U178,LineNames!$A$2:$B$111,2),"")</f>
        <v>124</v>
      </c>
      <c r="W178" s="11"/>
      <c r="X178" s="0" t="str">
        <f aca="false">IF($A178&lt;&gt;"",VLOOKUP($U178,LineNames!$A$2:$C$111,3),"")</f>
        <v>No</v>
      </c>
      <c r="Y178" s="0" t="n">
        <f aca="false">IF($A178&lt;&gt;"",VLOOKUP($F178,d110cc_csv_computations!$A$2:$O$1001,5),"")</f>
        <v>2</v>
      </c>
      <c r="Z178" s="0" t="n">
        <f aca="false">IF($A178&lt;&gt;"",VLOOKUP($F178,d110cc_csv_computations!$A$2:$O$1001,15),"")</f>
        <v>57</v>
      </c>
    </row>
    <row collapsed="false" customFormat="false" customHeight="true" hidden="false" ht="15" outlineLevel="0" r="179">
      <c r="A179" s="0" t="n">
        <f aca="false">IF((ROW()-1)&lt;='Project Description'!$B$14,'Project Description'!$B$1, "")</f>
        <v>2013</v>
      </c>
      <c r="B179" s="0" t="n">
        <f aca="false">IF($A179&lt;&gt;"",'Project Description'!$B$2, "")</f>
        <v>14</v>
      </c>
      <c r="C179" s="0" t="n">
        <f aca="false">IF($A179&lt;&gt;"",'Project Description'!$B$3, "")</f>
        <v>1</v>
      </c>
      <c r="D179" s="0" t="str">
        <f aca="false">IF($A179&lt;&gt;"",VLOOKUP($G179,'Tray sheet'!$E$2:$G$121,2), "")</f>
        <v>Brachypodium</v>
      </c>
      <c r="E179" s="0" t="str">
        <f aca="false">IF($A179&lt;&gt;"",VLOOKUP($G179,'Tray sheet'!$E$2:$G$121,3), "")</f>
        <v>distachyon</v>
      </c>
      <c r="F179" s="0" t="n">
        <f aca="false">IF($A179&lt;&gt;"",ROW()-1,"")</f>
        <v>178</v>
      </c>
      <c r="G179" s="0" t="n">
        <f aca="false">IF($A179&lt;&gt;"",VLOOKUP($F179,d110cc_csv_computations!$A$2:$O$1001,12),"")</f>
        <v>10</v>
      </c>
      <c r="H179" s="0" t="n">
        <f aca="false">IF($A179&lt;&gt;"",VLOOKUP($F179,d110cc_csv_computations!$A$2:$O$1001,13),"")</f>
        <v>8</v>
      </c>
      <c r="I179" s="0" t="n">
        <f aca="false">IF($A179&lt;&gt;"",VLOOKUP($F179,d110cc_csv_computations!$A$2:$O$1001,7),"")</f>
        <v>2</v>
      </c>
      <c r="J179" s="0" t="str">
        <f aca="false">IF($A179&lt;&gt;"",VLOOKUP($I179,ColumnNames!$A$2:$B$5,2),"")</f>
        <v>B</v>
      </c>
      <c r="K179" s="0" t="n">
        <f aca="false">IF($A179&lt;&gt;"",VLOOKUP($F179,d110cc_csv_computations!$A$2:$O$1001,6),"")</f>
        <v>3</v>
      </c>
      <c r="L179" s="0" t="n">
        <f aca="false">IF($A179&lt;&gt;"",VLOOKUP($F179,d110cc_csv_computations!$A$2:$O$1001,3),"")</f>
        <v>8</v>
      </c>
      <c r="M179" s="0" t="n">
        <f aca="false">IF($A179&lt;&gt;"",VLOOKUP($F179,d110cc_csv_computations!$A$2:$O$1001,8),"")</f>
        <v>6</v>
      </c>
      <c r="N179" s="0" t="n">
        <f aca="false">IF($A179&lt;&gt;"",VLOOKUP($F179,d110cc_csv_computations!$A$2:$O$1001,4),"")</f>
        <v>18</v>
      </c>
      <c r="O179" s="32" t="str">
        <f aca="false">IF($A179&lt;&gt;"",INDEX('Tray sheet'!$H$2:$H$10000, $G179),"")</f>
        <v>Project#2013-0014_Experiment#0001_Brachypodium.distachyon_Tray#00010</v>
      </c>
      <c r="P179" s="32" t="str">
        <f aca="false">IF($A179&lt;&gt;"",INDEX('Tray sheet'!$J$2:$J$10000,$G179),"")</f>
        <v>Tray note</v>
      </c>
      <c r="Q179" s="0" t="n">
        <f aca="false">IF($A179&lt;&gt;"",VLOOKUP($F179,d110cc_csv_computations!$A$2:$O$1001,9),"")</f>
        <v>2</v>
      </c>
      <c r="R179" s="32" t="str">
        <f aca="false">IF($A179&lt;&gt;"",INDEX('Tray sheet'!$I$2:$I$10000,$G179),"")</f>
        <v>standard</v>
      </c>
      <c r="S179" s="32" t="str">
        <f aca="false">$J179&amp;$K179</f>
        <v>B3</v>
      </c>
      <c r="T179" s="0" t="str">
        <f aca="false">IF($A179&lt;&gt;"","Project#"&amp;$A179&amp;"-"&amp;TEXT($B179,"0000")&amp;"_Experiment#"&amp;TEXT($C179,"0000")&amp;"_"&amp;$D179&amp;"."&amp;$E179&amp;"_Tray#"&amp;TEXT($G179,"0000")&amp;"_"&amp;"Pot#"&amp;TEXT($F179,"00000"),"")</f>
        <v>Project#2013-0014_Experiment#0001_Brachypodium.distachyon_Tray#0010_Pot#00178</v>
      </c>
      <c r="U179" s="0" t="n">
        <f aca="false">IF($A179&lt;&gt;"",VLOOKUP($F179,d110cc_csv_computations!$A$2:$O$1001,2),"")</f>
        <v>78</v>
      </c>
      <c r="V179" s="0" t="n">
        <f aca="false">IF($A179&lt;&gt;"",VLOOKUP($U179,LineNames!$A$2:$B$111,2),"")</f>
        <v>164</v>
      </c>
      <c r="W179" s="11"/>
      <c r="X179" s="0" t="str">
        <f aca="false">IF($A179&lt;&gt;"",VLOOKUP($U179,LineNames!$A$2:$C$111,3),"")</f>
        <v>No</v>
      </c>
      <c r="Y179" s="0" t="n">
        <f aca="false">IF($A179&lt;&gt;"",VLOOKUP($F179,d110cc_csv_computations!$A$2:$O$1001,5),"")</f>
        <v>2</v>
      </c>
      <c r="Z179" s="0" t="n">
        <f aca="false">IF($A179&lt;&gt;"",VLOOKUP($F179,d110cc_csv_computations!$A$2:$O$1001,15),"")</f>
        <v>58</v>
      </c>
    </row>
    <row collapsed="false" customFormat="false" customHeight="true" hidden="false" ht="15" outlineLevel="0" r="180">
      <c r="A180" s="0" t="n">
        <f aca="false">IF((ROW()-1)&lt;='Project Description'!$B$14,'Project Description'!$B$1, "")</f>
        <v>2013</v>
      </c>
      <c r="B180" s="0" t="n">
        <f aca="false">IF($A180&lt;&gt;"",'Project Description'!$B$2, "")</f>
        <v>14</v>
      </c>
      <c r="C180" s="0" t="n">
        <f aca="false">IF($A180&lt;&gt;"",'Project Description'!$B$3, "")</f>
        <v>1</v>
      </c>
      <c r="D180" s="0" t="str">
        <f aca="false">IF($A180&lt;&gt;"",VLOOKUP($G180,'Tray sheet'!$E$2:$G$121,2), "")</f>
        <v>Brachypodium</v>
      </c>
      <c r="E180" s="0" t="str">
        <f aca="false">IF($A180&lt;&gt;"",VLOOKUP($G180,'Tray sheet'!$E$2:$G$121,3), "")</f>
        <v>distachyon</v>
      </c>
      <c r="F180" s="0" t="n">
        <f aca="false">IF($A180&lt;&gt;"",ROW()-1,"")</f>
        <v>179</v>
      </c>
      <c r="G180" s="0" t="n">
        <f aca="false">IF($A180&lt;&gt;"",VLOOKUP($F180,d110cc_csv_computations!$A$2:$O$1001,12),"")</f>
        <v>10</v>
      </c>
      <c r="H180" s="0" t="n">
        <f aca="false">IF($A180&lt;&gt;"",VLOOKUP($F180,d110cc_csv_computations!$A$2:$O$1001,13),"")</f>
        <v>9</v>
      </c>
      <c r="I180" s="0" t="n">
        <f aca="false">IF($A180&lt;&gt;"",VLOOKUP($F180,d110cc_csv_computations!$A$2:$O$1001,7),"")</f>
        <v>2</v>
      </c>
      <c r="J180" s="0" t="str">
        <f aca="false">IF($A180&lt;&gt;"",VLOOKUP($I180,ColumnNames!$A$2:$B$5,2),"")</f>
        <v>B</v>
      </c>
      <c r="K180" s="0" t="n">
        <f aca="false">IF($A180&lt;&gt;"",VLOOKUP($F180,d110cc_csv_computations!$A$2:$O$1001,6),"")</f>
        <v>4</v>
      </c>
      <c r="L180" s="0" t="n">
        <f aca="false">IF($A180&lt;&gt;"",VLOOKUP($F180,d110cc_csv_computations!$A$2:$O$1001,3),"")</f>
        <v>9</v>
      </c>
      <c r="M180" s="0" t="n">
        <f aca="false">IF($A180&lt;&gt;"",VLOOKUP($F180,d110cc_csv_computations!$A$2:$O$1001,8),"")</f>
        <v>6</v>
      </c>
      <c r="N180" s="0" t="n">
        <f aca="false">IF($A180&lt;&gt;"",VLOOKUP($F180,d110cc_csv_computations!$A$2:$O$1001,4),"")</f>
        <v>18</v>
      </c>
      <c r="O180" s="32" t="str">
        <f aca="false">IF($A180&lt;&gt;"",INDEX('Tray sheet'!$H$2:$H$10000, $G180),"")</f>
        <v>Project#2013-0014_Experiment#0001_Brachypodium.distachyon_Tray#00010</v>
      </c>
      <c r="P180" s="32" t="str">
        <f aca="false">IF($A180&lt;&gt;"",INDEX('Tray sheet'!$J$2:$J$10000,$G180),"")</f>
        <v>Tray note</v>
      </c>
      <c r="Q180" s="0" t="n">
        <f aca="false">IF($A180&lt;&gt;"",VLOOKUP($F180,d110cc_csv_computations!$A$2:$O$1001,9),"")</f>
        <v>2</v>
      </c>
      <c r="R180" s="32" t="str">
        <f aca="false">IF($A180&lt;&gt;"",INDEX('Tray sheet'!$I$2:$I$10000,$G180),"")</f>
        <v>standard</v>
      </c>
      <c r="S180" s="32" t="str">
        <f aca="false">$J180&amp;$K180</f>
        <v>B4</v>
      </c>
      <c r="T180" s="0" t="str">
        <f aca="false">IF($A180&lt;&gt;"","Project#"&amp;$A180&amp;"-"&amp;TEXT($B180,"0000")&amp;"_Experiment#"&amp;TEXT($C180,"0000")&amp;"_"&amp;$D180&amp;"."&amp;$E180&amp;"_Tray#"&amp;TEXT($G180,"0000")&amp;"_"&amp;"Pot#"&amp;TEXT($F180,"00000"),"")</f>
        <v>Project#2013-0014_Experiment#0001_Brachypodium.distachyon_Tray#0010_Pot#00179</v>
      </c>
      <c r="U180" s="0" t="n">
        <f aca="false">IF($A180&lt;&gt;"",VLOOKUP($F180,d110cc_csv_computations!$A$2:$O$1001,2),"")</f>
        <v>11</v>
      </c>
      <c r="V180" s="0" t="n">
        <f aca="false">IF($A180&lt;&gt;"",VLOOKUP($U180,LineNames!$A$2:$B$111,2),"")</f>
        <v>87</v>
      </c>
      <c r="W180" s="11"/>
      <c r="X180" s="0" t="str">
        <f aca="false">IF($A180&lt;&gt;"",VLOOKUP($U180,LineNames!$A$2:$C$111,3),"")</f>
        <v>No</v>
      </c>
      <c r="Y180" s="0" t="n">
        <f aca="false">IF($A180&lt;&gt;"",VLOOKUP($F180,d110cc_csv_computations!$A$2:$O$1001,5),"")</f>
        <v>2</v>
      </c>
      <c r="Z180" s="0" t="n">
        <f aca="false">IF($A180&lt;&gt;"",VLOOKUP($F180,d110cc_csv_computations!$A$2:$O$1001,15),"")</f>
        <v>59</v>
      </c>
    </row>
    <row collapsed="false" customFormat="false" customHeight="true" hidden="false" ht="15" outlineLevel="0" r="181">
      <c r="A181" s="0" t="n">
        <f aca="false">IF((ROW()-1)&lt;='Project Description'!$B$14,'Project Description'!$B$1, "")</f>
        <v>2013</v>
      </c>
      <c r="B181" s="0" t="n">
        <f aca="false">IF($A181&lt;&gt;"",'Project Description'!$B$2, "")</f>
        <v>14</v>
      </c>
      <c r="C181" s="0" t="n">
        <f aca="false">IF($A181&lt;&gt;"",'Project Description'!$B$3, "")</f>
        <v>1</v>
      </c>
      <c r="D181" s="0" t="str">
        <f aca="false">IF($A181&lt;&gt;"",VLOOKUP($G181,'Tray sheet'!$E$2:$G$121,2), "")</f>
        <v>Brachypodium</v>
      </c>
      <c r="E181" s="0" t="str">
        <f aca="false">IF($A181&lt;&gt;"",VLOOKUP($G181,'Tray sheet'!$E$2:$G$121,3), "")</f>
        <v>distachyon</v>
      </c>
      <c r="F181" s="0" t="n">
        <f aca="false">IF($A181&lt;&gt;"",ROW()-1,"")</f>
        <v>180</v>
      </c>
      <c r="G181" s="0" t="n">
        <f aca="false">IF($A181&lt;&gt;"",VLOOKUP($F181,d110cc_csv_computations!$A$2:$O$1001,12),"")</f>
        <v>10</v>
      </c>
      <c r="H181" s="0" t="n">
        <f aca="false">IF($A181&lt;&gt;"",VLOOKUP($F181,d110cc_csv_computations!$A$2:$O$1001,13),"")</f>
        <v>10</v>
      </c>
      <c r="I181" s="0" t="n">
        <f aca="false">IF($A181&lt;&gt;"",VLOOKUP($F181,d110cc_csv_computations!$A$2:$O$1001,7),"")</f>
        <v>2</v>
      </c>
      <c r="J181" s="0" t="str">
        <f aca="false">IF($A181&lt;&gt;"",VLOOKUP($I181,ColumnNames!$A$2:$B$5,2),"")</f>
        <v>B</v>
      </c>
      <c r="K181" s="0" t="n">
        <f aca="false">IF($A181&lt;&gt;"",VLOOKUP($F181,d110cc_csv_computations!$A$2:$O$1001,6),"")</f>
        <v>5</v>
      </c>
      <c r="L181" s="0" t="n">
        <f aca="false">IF($A181&lt;&gt;"",VLOOKUP($F181,d110cc_csv_computations!$A$2:$O$1001,3),"")</f>
        <v>10</v>
      </c>
      <c r="M181" s="0" t="n">
        <f aca="false">IF($A181&lt;&gt;"",VLOOKUP($F181,d110cc_csv_computations!$A$2:$O$1001,8),"")</f>
        <v>6</v>
      </c>
      <c r="N181" s="0" t="n">
        <f aca="false">IF($A181&lt;&gt;"",VLOOKUP($F181,d110cc_csv_computations!$A$2:$O$1001,4),"")</f>
        <v>18</v>
      </c>
      <c r="O181" s="32" t="str">
        <f aca="false">IF($A181&lt;&gt;"",INDEX('Tray sheet'!$H$2:$H$10000, $G181),"")</f>
        <v>Project#2013-0014_Experiment#0001_Brachypodium.distachyon_Tray#00010</v>
      </c>
      <c r="P181" s="32" t="str">
        <f aca="false">IF($A181&lt;&gt;"",INDEX('Tray sheet'!$J$2:$J$10000,$G181),"")</f>
        <v>Tray note</v>
      </c>
      <c r="Q181" s="0" t="n">
        <f aca="false">IF($A181&lt;&gt;"",VLOOKUP($F181,d110cc_csv_computations!$A$2:$O$1001,9),"")</f>
        <v>2</v>
      </c>
      <c r="R181" s="32" t="str">
        <f aca="false">IF($A181&lt;&gt;"",INDEX('Tray sheet'!$I$2:$I$10000,$G181),"")</f>
        <v>standard</v>
      </c>
      <c r="S181" s="32" t="str">
        <f aca="false">$J181&amp;$K181</f>
        <v>B5</v>
      </c>
      <c r="T181" s="0" t="str">
        <f aca="false">IF($A181&lt;&gt;"","Project#"&amp;$A181&amp;"-"&amp;TEXT($B181,"0000")&amp;"_Experiment#"&amp;TEXT($C181,"0000")&amp;"_"&amp;$D181&amp;"."&amp;$E181&amp;"_Tray#"&amp;TEXT($G181,"0000")&amp;"_"&amp;"Pot#"&amp;TEXT($F181,"00000"),"")</f>
        <v>Project#2013-0014_Experiment#0001_Brachypodium.distachyon_Tray#0010_Pot#00180</v>
      </c>
      <c r="U181" s="0" t="n">
        <f aca="false">IF($A181&lt;&gt;"",VLOOKUP($F181,d110cc_csv_computations!$A$2:$O$1001,2),"")</f>
        <v>43</v>
      </c>
      <c r="V181" s="0" t="n">
        <f aca="false">IF($A181&lt;&gt;"",VLOOKUP($U181,LineNames!$A$2:$B$111,2),"")</f>
        <v>122</v>
      </c>
      <c r="W181" s="11"/>
      <c r="X181" s="0" t="str">
        <f aca="false">IF($A181&lt;&gt;"",VLOOKUP($U181,LineNames!$A$2:$C$111,3),"")</f>
        <v>No</v>
      </c>
      <c r="Y181" s="0" t="n">
        <f aca="false">IF($A181&lt;&gt;"",VLOOKUP($F181,d110cc_csv_computations!$A$2:$O$1001,5),"")</f>
        <v>2</v>
      </c>
      <c r="Z181" s="0" t="n">
        <f aca="false">IF($A181&lt;&gt;"",VLOOKUP($F181,d110cc_csv_computations!$A$2:$O$1001,15),"")</f>
        <v>60</v>
      </c>
    </row>
    <row collapsed="false" customFormat="false" customHeight="true" hidden="false" ht="15" outlineLevel="0" r="182">
      <c r="A182" s="0" t="n">
        <f aca="false">IF((ROW()-1)&lt;='Project Description'!$B$14,'Project Description'!$B$1, "")</f>
        <v>2013</v>
      </c>
      <c r="B182" s="0" t="n">
        <f aca="false">IF($A182&lt;&gt;"",'Project Description'!$B$2, "")</f>
        <v>14</v>
      </c>
      <c r="C182" s="0" t="n">
        <f aca="false">IF($A182&lt;&gt;"",'Project Description'!$B$3, "")</f>
        <v>1</v>
      </c>
      <c r="D182" s="0" t="str">
        <f aca="false">IF($A182&lt;&gt;"",VLOOKUP($G182,'Tray sheet'!$E$2:$G$121,2), "")</f>
        <v>Brachypodium</v>
      </c>
      <c r="E182" s="0" t="str">
        <f aca="false">IF($A182&lt;&gt;"",VLOOKUP($G182,'Tray sheet'!$E$2:$G$121,3), "")</f>
        <v>distachyon</v>
      </c>
      <c r="F182" s="0" t="n">
        <f aca="false">IF($A182&lt;&gt;"",ROW()-1,"")</f>
        <v>181</v>
      </c>
      <c r="G182" s="0" t="n">
        <f aca="false">IF($A182&lt;&gt;"",VLOOKUP($F182,d110cc_csv_computations!$A$2:$O$1001,12),"")</f>
        <v>9</v>
      </c>
      <c r="H182" s="0" t="n">
        <f aca="false">IF($A182&lt;&gt;"",VLOOKUP($F182,d110cc_csv_computations!$A$2:$O$1001,13),"")</f>
        <v>11</v>
      </c>
      <c r="I182" s="0" t="n">
        <f aca="false">IF($A182&lt;&gt;"",VLOOKUP($F182,d110cc_csv_computations!$A$2:$O$1001,7),"")</f>
        <v>3</v>
      </c>
      <c r="J182" s="0" t="str">
        <f aca="false">IF($A182&lt;&gt;"",VLOOKUP($I182,ColumnNames!$A$2:$B$5,2),"")</f>
        <v>C</v>
      </c>
      <c r="K182" s="0" t="n">
        <f aca="false">IF($A182&lt;&gt;"",VLOOKUP($F182,d110cc_csv_computations!$A$2:$O$1001,6),"")</f>
        <v>1</v>
      </c>
      <c r="L182" s="0" t="n">
        <f aca="false">IF($A182&lt;&gt;"",VLOOKUP($F182,d110cc_csv_computations!$A$2:$O$1001,3),"")</f>
        <v>1</v>
      </c>
      <c r="M182" s="0" t="n">
        <f aca="false">IF($A182&lt;&gt;"",VLOOKUP($F182,d110cc_csv_computations!$A$2:$O$1001,8),"")</f>
        <v>7</v>
      </c>
      <c r="N182" s="0" t="n">
        <f aca="false">IF($A182&lt;&gt;"",VLOOKUP($F182,d110cc_csv_computations!$A$2:$O$1001,4),"")</f>
        <v>19</v>
      </c>
      <c r="O182" s="32" t="str">
        <f aca="false">IF($A182&lt;&gt;"",INDEX('Tray sheet'!$H$2:$H$10000, $G182),"")</f>
        <v>Project#2013-0014_Experiment#0001_Brachypodium.distachyon_Tray#00009</v>
      </c>
      <c r="P182" s="32" t="str">
        <f aca="false">IF($A182&lt;&gt;"",INDEX('Tray sheet'!$J$2:$J$10000,$G182),"")</f>
        <v>Tray note</v>
      </c>
      <c r="Q182" s="0" t="n">
        <f aca="false">IF($A182&lt;&gt;"",VLOOKUP($F182,d110cc_csv_computations!$A$2:$O$1001,9),"")</f>
        <v>1</v>
      </c>
      <c r="R182" s="32" t="str">
        <f aca="false">IF($A182&lt;&gt;"",INDEX('Tray sheet'!$I$2:$I$10000,$G182),"")</f>
        <v>standard</v>
      </c>
      <c r="S182" s="32" t="str">
        <f aca="false">$J182&amp;$K182</f>
        <v>C1</v>
      </c>
      <c r="T182" s="0" t="str">
        <f aca="false">IF($A182&lt;&gt;"","Project#"&amp;$A182&amp;"-"&amp;TEXT($B182,"0000")&amp;"_Experiment#"&amp;TEXT($C182,"0000")&amp;"_"&amp;$D182&amp;"."&amp;$E182&amp;"_Tray#"&amp;TEXT($G182,"0000")&amp;"_"&amp;"Pot#"&amp;TEXT($F182,"00000"),"")</f>
        <v>Project#2013-0014_Experiment#0001_Brachypodium.distachyon_Tray#0009_Pot#00181</v>
      </c>
      <c r="U182" s="0" t="n">
        <f aca="false">IF($A182&lt;&gt;"",VLOOKUP($F182,d110cc_csv_computations!$A$2:$O$1001,2),"")</f>
        <v>22</v>
      </c>
      <c r="V182" s="0" t="n">
        <f aca="false">IF($A182&lt;&gt;"",VLOOKUP($U182,LineNames!$A$2:$B$111,2),"")</f>
        <v>99</v>
      </c>
      <c r="W182" s="11"/>
      <c r="X182" s="0" t="str">
        <f aca="false">IF($A182&lt;&gt;"",VLOOKUP($U182,LineNames!$A$2:$C$111,3),"")</f>
        <v>No</v>
      </c>
      <c r="Y182" s="0" t="n">
        <f aca="false">IF($A182&lt;&gt;"",VLOOKUP($F182,d110cc_csv_computations!$A$2:$O$1001,5),"")</f>
        <v>2</v>
      </c>
      <c r="Z182" s="0" t="n">
        <f aca="false">IF($A182&lt;&gt;"",VLOOKUP($F182,d110cc_csv_computations!$A$2:$O$1001,15),"")</f>
        <v>61</v>
      </c>
    </row>
    <row collapsed="false" customFormat="false" customHeight="true" hidden="false" ht="15" outlineLevel="0" r="183">
      <c r="A183" s="0" t="n">
        <f aca="false">IF((ROW()-1)&lt;='Project Description'!$B$14,'Project Description'!$B$1, "")</f>
        <v>2013</v>
      </c>
      <c r="B183" s="0" t="n">
        <f aca="false">IF($A183&lt;&gt;"",'Project Description'!$B$2, "")</f>
        <v>14</v>
      </c>
      <c r="C183" s="0" t="n">
        <f aca="false">IF($A183&lt;&gt;"",'Project Description'!$B$3, "")</f>
        <v>1</v>
      </c>
      <c r="D183" s="0" t="str">
        <f aca="false">IF($A183&lt;&gt;"",VLOOKUP($G183,'Tray sheet'!$E$2:$G$121,2), "")</f>
        <v>Brachypodium</v>
      </c>
      <c r="E183" s="0" t="str">
        <f aca="false">IF($A183&lt;&gt;"",VLOOKUP($G183,'Tray sheet'!$E$2:$G$121,3), "")</f>
        <v>distachyon</v>
      </c>
      <c r="F183" s="0" t="n">
        <f aca="false">IF($A183&lt;&gt;"",ROW()-1,"")</f>
        <v>182</v>
      </c>
      <c r="G183" s="0" t="n">
        <f aca="false">IF($A183&lt;&gt;"",VLOOKUP($F183,d110cc_csv_computations!$A$2:$O$1001,12),"")</f>
        <v>9</v>
      </c>
      <c r="H183" s="0" t="n">
        <f aca="false">IF($A183&lt;&gt;"",VLOOKUP($F183,d110cc_csv_computations!$A$2:$O$1001,13),"")</f>
        <v>12</v>
      </c>
      <c r="I183" s="0" t="n">
        <f aca="false">IF($A183&lt;&gt;"",VLOOKUP($F183,d110cc_csv_computations!$A$2:$O$1001,7),"")</f>
        <v>3</v>
      </c>
      <c r="J183" s="0" t="str">
        <f aca="false">IF($A183&lt;&gt;"",VLOOKUP($I183,ColumnNames!$A$2:$B$5,2),"")</f>
        <v>C</v>
      </c>
      <c r="K183" s="0" t="n">
        <f aca="false">IF($A183&lt;&gt;"",VLOOKUP($F183,d110cc_csv_computations!$A$2:$O$1001,6),"")</f>
        <v>2</v>
      </c>
      <c r="L183" s="0" t="n">
        <f aca="false">IF($A183&lt;&gt;"",VLOOKUP($F183,d110cc_csv_computations!$A$2:$O$1001,3),"")</f>
        <v>2</v>
      </c>
      <c r="M183" s="0" t="n">
        <f aca="false">IF($A183&lt;&gt;"",VLOOKUP($F183,d110cc_csv_computations!$A$2:$O$1001,8),"")</f>
        <v>7</v>
      </c>
      <c r="N183" s="0" t="n">
        <f aca="false">IF($A183&lt;&gt;"",VLOOKUP($F183,d110cc_csv_computations!$A$2:$O$1001,4),"")</f>
        <v>19</v>
      </c>
      <c r="O183" s="32" t="str">
        <f aca="false">IF($A183&lt;&gt;"",INDEX('Tray sheet'!$H$2:$H$10000, $G183),"")</f>
        <v>Project#2013-0014_Experiment#0001_Brachypodium.distachyon_Tray#00009</v>
      </c>
      <c r="P183" s="32" t="str">
        <f aca="false">IF($A183&lt;&gt;"",INDEX('Tray sheet'!$J$2:$J$10000,$G183),"")</f>
        <v>Tray note</v>
      </c>
      <c r="Q183" s="0" t="n">
        <f aca="false">IF($A183&lt;&gt;"",VLOOKUP($F183,d110cc_csv_computations!$A$2:$O$1001,9),"")</f>
        <v>1</v>
      </c>
      <c r="R183" s="32" t="str">
        <f aca="false">IF($A183&lt;&gt;"",INDEX('Tray sheet'!$I$2:$I$10000,$G183),"")</f>
        <v>standard</v>
      </c>
      <c r="S183" s="32" t="str">
        <f aca="false">$J183&amp;$K183</f>
        <v>C2</v>
      </c>
      <c r="T183" s="0" t="str">
        <f aca="false">IF($A183&lt;&gt;"","Project#"&amp;$A183&amp;"-"&amp;TEXT($B183,"0000")&amp;"_Experiment#"&amp;TEXT($C183,"0000")&amp;"_"&amp;$D183&amp;"."&amp;$E183&amp;"_Tray#"&amp;TEXT($G183,"0000")&amp;"_"&amp;"Pot#"&amp;TEXT($F183,"00000"),"")</f>
        <v>Project#2013-0014_Experiment#0001_Brachypodium.distachyon_Tray#0009_Pot#00182</v>
      </c>
      <c r="U183" s="0" t="n">
        <f aca="false">IF($A183&lt;&gt;"",VLOOKUP($F183,d110cc_csv_computations!$A$2:$O$1001,2),"")</f>
        <v>82</v>
      </c>
      <c r="V183" s="0" t="n">
        <f aca="false">IF($A183&lt;&gt;"",VLOOKUP($U183,LineNames!$A$2:$B$111,2),"")</f>
        <v>169</v>
      </c>
      <c r="W183" s="11"/>
      <c r="X183" s="0" t="str">
        <f aca="false">IF($A183&lt;&gt;"",VLOOKUP($U183,LineNames!$A$2:$C$111,3),"")</f>
        <v>No</v>
      </c>
      <c r="Y183" s="0" t="n">
        <f aca="false">IF($A183&lt;&gt;"",VLOOKUP($F183,d110cc_csv_computations!$A$2:$O$1001,5),"")</f>
        <v>2</v>
      </c>
      <c r="Z183" s="0" t="n">
        <f aca="false">IF($A183&lt;&gt;"",VLOOKUP($F183,d110cc_csv_computations!$A$2:$O$1001,15),"")</f>
        <v>62</v>
      </c>
    </row>
    <row collapsed="false" customFormat="false" customHeight="true" hidden="false" ht="15" outlineLevel="0" r="184">
      <c r="A184" s="0" t="n">
        <f aca="false">IF((ROW()-1)&lt;='Project Description'!$B$14,'Project Description'!$B$1, "")</f>
        <v>2013</v>
      </c>
      <c r="B184" s="0" t="n">
        <f aca="false">IF($A184&lt;&gt;"",'Project Description'!$B$2, "")</f>
        <v>14</v>
      </c>
      <c r="C184" s="0" t="n">
        <f aca="false">IF($A184&lt;&gt;"",'Project Description'!$B$3, "")</f>
        <v>1</v>
      </c>
      <c r="D184" s="0" t="str">
        <f aca="false">IF($A184&lt;&gt;"",VLOOKUP($G184,'Tray sheet'!$E$2:$G$121,2), "")</f>
        <v>Brachypodium</v>
      </c>
      <c r="E184" s="0" t="str">
        <f aca="false">IF($A184&lt;&gt;"",VLOOKUP($G184,'Tray sheet'!$E$2:$G$121,3), "")</f>
        <v>distachyon</v>
      </c>
      <c r="F184" s="0" t="n">
        <f aca="false">IF($A184&lt;&gt;"",ROW()-1,"")</f>
        <v>183</v>
      </c>
      <c r="G184" s="0" t="n">
        <f aca="false">IF($A184&lt;&gt;"",VLOOKUP($F184,d110cc_csv_computations!$A$2:$O$1001,12),"")</f>
        <v>9</v>
      </c>
      <c r="H184" s="0" t="n">
        <f aca="false">IF($A184&lt;&gt;"",VLOOKUP($F184,d110cc_csv_computations!$A$2:$O$1001,13),"")</f>
        <v>13</v>
      </c>
      <c r="I184" s="0" t="n">
        <f aca="false">IF($A184&lt;&gt;"",VLOOKUP($F184,d110cc_csv_computations!$A$2:$O$1001,7),"")</f>
        <v>3</v>
      </c>
      <c r="J184" s="0" t="str">
        <f aca="false">IF($A184&lt;&gt;"",VLOOKUP($I184,ColumnNames!$A$2:$B$5,2),"")</f>
        <v>C</v>
      </c>
      <c r="K184" s="0" t="n">
        <f aca="false">IF($A184&lt;&gt;"",VLOOKUP($F184,d110cc_csv_computations!$A$2:$O$1001,6),"")</f>
        <v>3</v>
      </c>
      <c r="L184" s="0" t="n">
        <f aca="false">IF($A184&lt;&gt;"",VLOOKUP($F184,d110cc_csv_computations!$A$2:$O$1001,3),"")</f>
        <v>3</v>
      </c>
      <c r="M184" s="0" t="n">
        <f aca="false">IF($A184&lt;&gt;"",VLOOKUP($F184,d110cc_csv_computations!$A$2:$O$1001,8),"")</f>
        <v>7</v>
      </c>
      <c r="N184" s="0" t="n">
        <f aca="false">IF($A184&lt;&gt;"",VLOOKUP($F184,d110cc_csv_computations!$A$2:$O$1001,4),"")</f>
        <v>19</v>
      </c>
      <c r="O184" s="32" t="str">
        <f aca="false">IF($A184&lt;&gt;"",INDEX('Tray sheet'!$H$2:$H$10000, $G184),"")</f>
        <v>Project#2013-0014_Experiment#0001_Brachypodium.distachyon_Tray#00009</v>
      </c>
      <c r="P184" s="32" t="str">
        <f aca="false">IF($A184&lt;&gt;"",INDEX('Tray sheet'!$J$2:$J$10000,$G184),"")</f>
        <v>Tray note</v>
      </c>
      <c r="Q184" s="0" t="n">
        <f aca="false">IF($A184&lt;&gt;"",VLOOKUP($F184,d110cc_csv_computations!$A$2:$O$1001,9),"")</f>
        <v>1</v>
      </c>
      <c r="R184" s="32" t="str">
        <f aca="false">IF($A184&lt;&gt;"",INDEX('Tray sheet'!$I$2:$I$10000,$G184),"")</f>
        <v>standard</v>
      </c>
      <c r="S184" s="32" t="str">
        <f aca="false">$J184&amp;$K184</f>
        <v>C3</v>
      </c>
      <c r="T184" s="0" t="str">
        <f aca="false">IF($A184&lt;&gt;"","Project#"&amp;$A184&amp;"-"&amp;TEXT($B184,"0000")&amp;"_Experiment#"&amp;TEXT($C184,"0000")&amp;"_"&amp;$D184&amp;"."&amp;$E184&amp;"_Tray#"&amp;TEXT($G184,"0000")&amp;"_"&amp;"Pot#"&amp;TEXT($F184,"00000"),"")</f>
        <v>Project#2013-0014_Experiment#0001_Brachypodium.distachyon_Tray#0009_Pot#00183</v>
      </c>
      <c r="U184" s="0" t="n">
        <f aca="false">IF($A184&lt;&gt;"",VLOOKUP($F184,d110cc_csv_computations!$A$2:$O$1001,2),"")</f>
        <v>89</v>
      </c>
      <c r="V184" s="0" t="n">
        <f aca="false">IF($A184&lt;&gt;"",VLOOKUP($U184,LineNames!$A$2:$B$111,2),"")</f>
        <v>176</v>
      </c>
      <c r="W184" s="11"/>
      <c r="X184" s="0" t="str">
        <f aca="false">IF($A184&lt;&gt;"",VLOOKUP($U184,LineNames!$A$2:$C$111,3),"")</f>
        <v>No</v>
      </c>
      <c r="Y184" s="0" t="n">
        <f aca="false">IF($A184&lt;&gt;"",VLOOKUP($F184,d110cc_csv_computations!$A$2:$O$1001,5),"")</f>
        <v>2</v>
      </c>
      <c r="Z184" s="0" t="n">
        <f aca="false">IF($A184&lt;&gt;"",VLOOKUP($F184,d110cc_csv_computations!$A$2:$O$1001,15),"")</f>
        <v>63</v>
      </c>
    </row>
    <row collapsed="false" customFormat="false" customHeight="true" hidden="false" ht="15" outlineLevel="0" r="185">
      <c r="A185" s="0" t="n">
        <f aca="false">IF((ROW()-1)&lt;='Project Description'!$B$14,'Project Description'!$B$1, "")</f>
        <v>2013</v>
      </c>
      <c r="B185" s="0" t="n">
        <f aca="false">IF($A185&lt;&gt;"",'Project Description'!$B$2, "")</f>
        <v>14</v>
      </c>
      <c r="C185" s="0" t="n">
        <f aca="false">IF($A185&lt;&gt;"",'Project Description'!$B$3, "")</f>
        <v>1</v>
      </c>
      <c r="D185" s="0" t="str">
        <f aca="false">IF($A185&lt;&gt;"",VLOOKUP($G185,'Tray sheet'!$E$2:$G$121,2), "")</f>
        <v>Brachypodium</v>
      </c>
      <c r="E185" s="0" t="str">
        <f aca="false">IF($A185&lt;&gt;"",VLOOKUP($G185,'Tray sheet'!$E$2:$G$121,3), "")</f>
        <v>distachyon</v>
      </c>
      <c r="F185" s="0" t="n">
        <f aca="false">IF($A185&lt;&gt;"",ROW()-1,"")</f>
        <v>184</v>
      </c>
      <c r="G185" s="0" t="n">
        <f aca="false">IF($A185&lt;&gt;"",VLOOKUP($F185,d110cc_csv_computations!$A$2:$O$1001,12),"")</f>
        <v>9</v>
      </c>
      <c r="H185" s="0" t="n">
        <f aca="false">IF($A185&lt;&gt;"",VLOOKUP($F185,d110cc_csv_computations!$A$2:$O$1001,13),"")</f>
        <v>14</v>
      </c>
      <c r="I185" s="0" t="n">
        <f aca="false">IF($A185&lt;&gt;"",VLOOKUP($F185,d110cc_csv_computations!$A$2:$O$1001,7),"")</f>
        <v>3</v>
      </c>
      <c r="J185" s="0" t="str">
        <f aca="false">IF($A185&lt;&gt;"",VLOOKUP($I185,ColumnNames!$A$2:$B$5,2),"")</f>
        <v>C</v>
      </c>
      <c r="K185" s="0" t="n">
        <f aca="false">IF($A185&lt;&gt;"",VLOOKUP($F185,d110cc_csv_computations!$A$2:$O$1001,6),"")</f>
        <v>4</v>
      </c>
      <c r="L185" s="0" t="n">
        <f aca="false">IF($A185&lt;&gt;"",VLOOKUP($F185,d110cc_csv_computations!$A$2:$O$1001,3),"")</f>
        <v>4</v>
      </c>
      <c r="M185" s="0" t="n">
        <f aca="false">IF($A185&lt;&gt;"",VLOOKUP($F185,d110cc_csv_computations!$A$2:$O$1001,8),"")</f>
        <v>7</v>
      </c>
      <c r="N185" s="0" t="n">
        <f aca="false">IF($A185&lt;&gt;"",VLOOKUP($F185,d110cc_csv_computations!$A$2:$O$1001,4),"")</f>
        <v>19</v>
      </c>
      <c r="O185" s="32" t="str">
        <f aca="false">IF($A185&lt;&gt;"",INDEX('Tray sheet'!$H$2:$H$10000, $G185),"")</f>
        <v>Project#2013-0014_Experiment#0001_Brachypodium.distachyon_Tray#00009</v>
      </c>
      <c r="P185" s="32" t="str">
        <f aca="false">IF($A185&lt;&gt;"",INDEX('Tray sheet'!$J$2:$J$10000,$G185),"")</f>
        <v>Tray note</v>
      </c>
      <c r="Q185" s="0" t="n">
        <f aca="false">IF($A185&lt;&gt;"",VLOOKUP($F185,d110cc_csv_computations!$A$2:$O$1001,9),"")</f>
        <v>1</v>
      </c>
      <c r="R185" s="32" t="str">
        <f aca="false">IF($A185&lt;&gt;"",INDEX('Tray sheet'!$I$2:$I$10000,$G185),"")</f>
        <v>standard</v>
      </c>
      <c r="S185" s="32" t="str">
        <f aca="false">$J185&amp;$K185</f>
        <v>C4</v>
      </c>
      <c r="T185" s="0" t="str">
        <f aca="false">IF($A185&lt;&gt;"","Project#"&amp;$A185&amp;"-"&amp;TEXT($B185,"0000")&amp;"_Experiment#"&amp;TEXT($C185,"0000")&amp;"_"&amp;$D185&amp;"."&amp;$E185&amp;"_Tray#"&amp;TEXT($G185,"0000")&amp;"_"&amp;"Pot#"&amp;TEXT($F185,"00000"),"")</f>
        <v>Project#2013-0014_Experiment#0001_Brachypodium.distachyon_Tray#0009_Pot#00184</v>
      </c>
      <c r="U185" s="0" t="n">
        <f aca="false">IF($A185&lt;&gt;"",VLOOKUP($F185,d110cc_csv_computations!$A$2:$O$1001,2),"")</f>
        <v>110</v>
      </c>
      <c r="V185" s="0" t="str">
        <f aca="false">IF($A185&lt;&gt;"",VLOOKUP($U185,LineNames!$A$2:$B$111,2),"")</f>
        <v>Bd3-1</v>
      </c>
      <c r="W185" s="11"/>
      <c r="X185" s="0" t="str">
        <f aca="false">IF($A185&lt;&gt;"",VLOOKUP($U185,LineNames!$A$2:$C$111,3),"")</f>
        <v>Yes</v>
      </c>
      <c r="Y185" s="0" t="n">
        <f aca="false">IF($A185&lt;&gt;"",VLOOKUP($F185,d110cc_csv_computations!$A$2:$O$1001,5),"")</f>
        <v>2</v>
      </c>
      <c r="Z185" s="0" t="n">
        <f aca="false">IF($A185&lt;&gt;"",VLOOKUP($F185,d110cc_csv_computations!$A$2:$O$1001,15),"")</f>
        <v>64</v>
      </c>
    </row>
    <row collapsed="false" customFormat="false" customHeight="true" hidden="false" ht="15" outlineLevel="0" r="186">
      <c r="A186" s="0" t="n">
        <f aca="false">IF((ROW()-1)&lt;='Project Description'!$B$14,'Project Description'!$B$1, "")</f>
        <v>2013</v>
      </c>
      <c r="B186" s="0" t="n">
        <f aca="false">IF($A186&lt;&gt;"",'Project Description'!$B$2, "")</f>
        <v>14</v>
      </c>
      <c r="C186" s="0" t="n">
        <f aca="false">IF($A186&lt;&gt;"",'Project Description'!$B$3, "")</f>
        <v>1</v>
      </c>
      <c r="D186" s="0" t="str">
        <f aca="false">IF($A186&lt;&gt;"",VLOOKUP($G186,'Tray sheet'!$E$2:$G$121,2), "")</f>
        <v>Brachypodium</v>
      </c>
      <c r="E186" s="0" t="str">
        <f aca="false">IF($A186&lt;&gt;"",VLOOKUP($G186,'Tray sheet'!$E$2:$G$121,3), "")</f>
        <v>distachyon</v>
      </c>
      <c r="F186" s="0" t="n">
        <f aca="false">IF($A186&lt;&gt;"",ROW()-1,"")</f>
        <v>185</v>
      </c>
      <c r="G186" s="0" t="n">
        <f aca="false">IF($A186&lt;&gt;"",VLOOKUP($F186,d110cc_csv_computations!$A$2:$O$1001,12),"")</f>
        <v>9</v>
      </c>
      <c r="H186" s="0" t="n">
        <f aca="false">IF($A186&lt;&gt;"",VLOOKUP($F186,d110cc_csv_computations!$A$2:$O$1001,13),"")</f>
        <v>15</v>
      </c>
      <c r="I186" s="0" t="n">
        <f aca="false">IF($A186&lt;&gt;"",VLOOKUP($F186,d110cc_csv_computations!$A$2:$O$1001,7),"")</f>
        <v>3</v>
      </c>
      <c r="J186" s="0" t="str">
        <f aca="false">IF($A186&lt;&gt;"",VLOOKUP($I186,ColumnNames!$A$2:$B$5,2),"")</f>
        <v>C</v>
      </c>
      <c r="K186" s="0" t="n">
        <f aca="false">IF($A186&lt;&gt;"",VLOOKUP($F186,d110cc_csv_computations!$A$2:$O$1001,6),"")</f>
        <v>5</v>
      </c>
      <c r="L186" s="0" t="n">
        <f aca="false">IF($A186&lt;&gt;"",VLOOKUP($F186,d110cc_csv_computations!$A$2:$O$1001,3),"")</f>
        <v>5</v>
      </c>
      <c r="M186" s="0" t="n">
        <f aca="false">IF($A186&lt;&gt;"",VLOOKUP($F186,d110cc_csv_computations!$A$2:$O$1001,8),"")</f>
        <v>7</v>
      </c>
      <c r="N186" s="0" t="n">
        <f aca="false">IF($A186&lt;&gt;"",VLOOKUP($F186,d110cc_csv_computations!$A$2:$O$1001,4),"")</f>
        <v>19</v>
      </c>
      <c r="O186" s="32" t="str">
        <f aca="false">IF($A186&lt;&gt;"",INDEX('Tray sheet'!$H$2:$H$10000, $G186),"")</f>
        <v>Project#2013-0014_Experiment#0001_Brachypodium.distachyon_Tray#00009</v>
      </c>
      <c r="P186" s="32" t="str">
        <f aca="false">IF($A186&lt;&gt;"",INDEX('Tray sheet'!$J$2:$J$10000,$G186),"")</f>
        <v>Tray note</v>
      </c>
      <c r="Q186" s="0" t="n">
        <f aca="false">IF($A186&lt;&gt;"",VLOOKUP($F186,d110cc_csv_computations!$A$2:$O$1001,9),"")</f>
        <v>1</v>
      </c>
      <c r="R186" s="32" t="str">
        <f aca="false">IF($A186&lt;&gt;"",INDEX('Tray sheet'!$I$2:$I$10000,$G186),"")</f>
        <v>standard</v>
      </c>
      <c r="S186" s="32" t="str">
        <f aca="false">$J186&amp;$K186</f>
        <v>C5</v>
      </c>
      <c r="T186" s="0" t="str">
        <f aca="false">IF($A186&lt;&gt;"","Project#"&amp;$A186&amp;"-"&amp;TEXT($B186,"0000")&amp;"_Experiment#"&amp;TEXT($C186,"0000")&amp;"_"&amp;$D186&amp;"."&amp;$E186&amp;"_Tray#"&amp;TEXT($G186,"0000")&amp;"_"&amp;"Pot#"&amp;TEXT($F186,"00000"),"")</f>
        <v>Project#2013-0014_Experiment#0001_Brachypodium.distachyon_Tray#0009_Pot#00185</v>
      </c>
      <c r="U186" s="0" t="n">
        <f aca="false">IF($A186&lt;&gt;"",VLOOKUP($F186,d110cc_csv_computations!$A$2:$O$1001,2),"")</f>
        <v>81</v>
      </c>
      <c r="V186" s="0" t="n">
        <f aca="false">IF($A186&lt;&gt;"",VLOOKUP($U186,LineNames!$A$2:$B$111,2),"")</f>
        <v>168</v>
      </c>
      <c r="W186" s="11"/>
      <c r="X186" s="0" t="str">
        <f aca="false">IF($A186&lt;&gt;"",VLOOKUP($U186,LineNames!$A$2:$C$111,3),"")</f>
        <v>No</v>
      </c>
      <c r="Y186" s="0" t="n">
        <f aca="false">IF($A186&lt;&gt;"",VLOOKUP($F186,d110cc_csv_computations!$A$2:$O$1001,5),"")</f>
        <v>2</v>
      </c>
      <c r="Z186" s="0" t="n">
        <f aca="false">IF($A186&lt;&gt;"",VLOOKUP($F186,d110cc_csv_computations!$A$2:$O$1001,15),"")</f>
        <v>65</v>
      </c>
    </row>
    <row collapsed="false" customFormat="false" customHeight="true" hidden="false" ht="15" outlineLevel="0" r="187">
      <c r="A187" s="0" t="n">
        <f aca="false">IF((ROW()-1)&lt;='Project Description'!$B$14,'Project Description'!$B$1, "")</f>
        <v>2013</v>
      </c>
      <c r="B187" s="0" t="n">
        <f aca="false">IF($A187&lt;&gt;"",'Project Description'!$B$2, "")</f>
        <v>14</v>
      </c>
      <c r="C187" s="0" t="n">
        <f aca="false">IF($A187&lt;&gt;"",'Project Description'!$B$3, "")</f>
        <v>1</v>
      </c>
      <c r="D187" s="0" t="str">
        <f aca="false">IF($A187&lt;&gt;"",VLOOKUP($G187,'Tray sheet'!$E$2:$G$121,2), "")</f>
        <v>Brachypodium</v>
      </c>
      <c r="E187" s="0" t="str">
        <f aca="false">IF($A187&lt;&gt;"",VLOOKUP($G187,'Tray sheet'!$E$2:$G$121,3), "")</f>
        <v>distachyon</v>
      </c>
      <c r="F187" s="0" t="n">
        <f aca="false">IF($A187&lt;&gt;"",ROW()-1,"")</f>
        <v>186</v>
      </c>
      <c r="G187" s="0" t="n">
        <f aca="false">IF($A187&lt;&gt;"",VLOOKUP($F187,d110cc_csv_computations!$A$2:$O$1001,12),"")</f>
        <v>10</v>
      </c>
      <c r="H187" s="0" t="n">
        <f aca="false">IF($A187&lt;&gt;"",VLOOKUP($F187,d110cc_csv_computations!$A$2:$O$1001,13),"")</f>
        <v>11</v>
      </c>
      <c r="I187" s="0" t="n">
        <f aca="false">IF($A187&lt;&gt;"",VLOOKUP($F187,d110cc_csv_computations!$A$2:$O$1001,7),"")</f>
        <v>3</v>
      </c>
      <c r="J187" s="0" t="str">
        <f aca="false">IF($A187&lt;&gt;"",VLOOKUP($I187,ColumnNames!$A$2:$B$5,2),"")</f>
        <v>C</v>
      </c>
      <c r="K187" s="0" t="n">
        <f aca="false">IF($A187&lt;&gt;"",VLOOKUP($F187,d110cc_csv_computations!$A$2:$O$1001,6),"")</f>
        <v>1</v>
      </c>
      <c r="L187" s="0" t="n">
        <f aca="false">IF($A187&lt;&gt;"",VLOOKUP($F187,d110cc_csv_computations!$A$2:$O$1001,3),"")</f>
        <v>6</v>
      </c>
      <c r="M187" s="0" t="n">
        <f aca="false">IF($A187&lt;&gt;"",VLOOKUP($F187,d110cc_csv_computations!$A$2:$O$1001,8),"")</f>
        <v>7</v>
      </c>
      <c r="N187" s="0" t="n">
        <f aca="false">IF($A187&lt;&gt;"",VLOOKUP($F187,d110cc_csv_computations!$A$2:$O$1001,4),"")</f>
        <v>19</v>
      </c>
      <c r="O187" s="32" t="str">
        <f aca="false">IF($A187&lt;&gt;"",INDEX('Tray sheet'!$H$2:$H$10000, $G187),"")</f>
        <v>Project#2013-0014_Experiment#0001_Brachypodium.distachyon_Tray#00010</v>
      </c>
      <c r="P187" s="32" t="str">
        <f aca="false">IF($A187&lt;&gt;"",INDEX('Tray sheet'!$J$2:$J$10000,$G187),"")</f>
        <v>Tray note</v>
      </c>
      <c r="Q187" s="0" t="n">
        <f aca="false">IF($A187&lt;&gt;"",VLOOKUP($F187,d110cc_csv_computations!$A$2:$O$1001,9),"")</f>
        <v>2</v>
      </c>
      <c r="R187" s="32" t="str">
        <f aca="false">IF($A187&lt;&gt;"",INDEX('Tray sheet'!$I$2:$I$10000,$G187),"")</f>
        <v>standard</v>
      </c>
      <c r="S187" s="32" t="str">
        <f aca="false">$J187&amp;$K187</f>
        <v>C1</v>
      </c>
      <c r="T187" s="0" t="str">
        <f aca="false">IF($A187&lt;&gt;"","Project#"&amp;$A187&amp;"-"&amp;TEXT($B187,"0000")&amp;"_Experiment#"&amp;TEXT($C187,"0000")&amp;"_"&amp;$D187&amp;"."&amp;$E187&amp;"_Tray#"&amp;TEXT($G187,"0000")&amp;"_"&amp;"Pot#"&amp;TEXT($F187,"00000"),"")</f>
        <v>Project#2013-0014_Experiment#0001_Brachypodium.distachyon_Tray#0010_Pot#00186</v>
      </c>
      <c r="U187" s="0" t="n">
        <f aca="false">IF($A187&lt;&gt;"",VLOOKUP($F187,d110cc_csv_computations!$A$2:$O$1001,2),"")</f>
        <v>98</v>
      </c>
      <c r="V187" s="0" t="n">
        <f aca="false">IF($A187&lt;&gt;"",VLOOKUP($U187,LineNames!$A$2:$B$111,2),"")</f>
        <v>29</v>
      </c>
      <c r="W187" s="11"/>
      <c r="X187" s="0" t="str">
        <f aca="false">IF($A187&lt;&gt;"",VLOOKUP($U187,LineNames!$A$2:$C$111,3),"")</f>
        <v>No</v>
      </c>
      <c r="Y187" s="0" t="n">
        <f aca="false">IF($A187&lt;&gt;"",VLOOKUP($F187,d110cc_csv_computations!$A$2:$O$1001,5),"")</f>
        <v>2</v>
      </c>
      <c r="Z187" s="0" t="n">
        <f aca="false">IF($A187&lt;&gt;"",VLOOKUP($F187,d110cc_csv_computations!$A$2:$O$1001,15),"")</f>
        <v>66</v>
      </c>
    </row>
    <row collapsed="false" customFormat="false" customHeight="true" hidden="false" ht="15" outlineLevel="0" r="188">
      <c r="A188" s="0" t="n">
        <f aca="false">IF((ROW()-1)&lt;='Project Description'!$B$14,'Project Description'!$B$1, "")</f>
        <v>2013</v>
      </c>
      <c r="B188" s="0" t="n">
        <f aca="false">IF($A188&lt;&gt;"",'Project Description'!$B$2, "")</f>
        <v>14</v>
      </c>
      <c r="C188" s="0" t="n">
        <f aca="false">IF($A188&lt;&gt;"",'Project Description'!$B$3, "")</f>
        <v>1</v>
      </c>
      <c r="D188" s="0" t="str">
        <f aca="false">IF($A188&lt;&gt;"",VLOOKUP($G188,'Tray sheet'!$E$2:$G$121,2), "")</f>
        <v>Brachypodium</v>
      </c>
      <c r="E188" s="0" t="str">
        <f aca="false">IF($A188&lt;&gt;"",VLOOKUP($G188,'Tray sheet'!$E$2:$G$121,3), "")</f>
        <v>distachyon</v>
      </c>
      <c r="F188" s="0" t="n">
        <f aca="false">IF($A188&lt;&gt;"",ROW()-1,"")</f>
        <v>187</v>
      </c>
      <c r="G188" s="0" t="n">
        <f aca="false">IF($A188&lt;&gt;"",VLOOKUP($F188,d110cc_csv_computations!$A$2:$O$1001,12),"")</f>
        <v>10</v>
      </c>
      <c r="H188" s="0" t="n">
        <f aca="false">IF($A188&lt;&gt;"",VLOOKUP($F188,d110cc_csv_computations!$A$2:$O$1001,13),"")</f>
        <v>12</v>
      </c>
      <c r="I188" s="0" t="n">
        <f aca="false">IF($A188&lt;&gt;"",VLOOKUP($F188,d110cc_csv_computations!$A$2:$O$1001,7),"")</f>
        <v>3</v>
      </c>
      <c r="J188" s="0" t="str">
        <f aca="false">IF($A188&lt;&gt;"",VLOOKUP($I188,ColumnNames!$A$2:$B$5,2),"")</f>
        <v>C</v>
      </c>
      <c r="K188" s="0" t="n">
        <f aca="false">IF($A188&lt;&gt;"",VLOOKUP($F188,d110cc_csv_computations!$A$2:$O$1001,6),"")</f>
        <v>2</v>
      </c>
      <c r="L188" s="0" t="n">
        <f aca="false">IF($A188&lt;&gt;"",VLOOKUP($F188,d110cc_csv_computations!$A$2:$O$1001,3),"")</f>
        <v>7</v>
      </c>
      <c r="M188" s="0" t="n">
        <f aca="false">IF($A188&lt;&gt;"",VLOOKUP($F188,d110cc_csv_computations!$A$2:$O$1001,8),"")</f>
        <v>7</v>
      </c>
      <c r="N188" s="0" t="n">
        <f aca="false">IF($A188&lt;&gt;"",VLOOKUP($F188,d110cc_csv_computations!$A$2:$O$1001,4),"")</f>
        <v>19</v>
      </c>
      <c r="O188" s="32" t="str">
        <f aca="false">IF($A188&lt;&gt;"",INDEX('Tray sheet'!$H$2:$H$10000, $G188),"")</f>
        <v>Project#2013-0014_Experiment#0001_Brachypodium.distachyon_Tray#00010</v>
      </c>
      <c r="P188" s="32" t="str">
        <f aca="false">IF($A188&lt;&gt;"",INDEX('Tray sheet'!$J$2:$J$10000,$G188),"")</f>
        <v>Tray note</v>
      </c>
      <c r="Q188" s="0" t="n">
        <f aca="false">IF($A188&lt;&gt;"",VLOOKUP($F188,d110cc_csv_computations!$A$2:$O$1001,9),"")</f>
        <v>2</v>
      </c>
      <c r="R188" s="32" t="str">
        <f aca="false">IF($A188&lt;&gt;"",INDEX('Tray sheet'!$I$2:$I$10000,$G188),"")</f>
        <v>standard</v>
      </c>
      <c r="S188" s="32" t="str">
        <f aca="false">$J188&amp;$K188</f>
        <v>C2</v>
      </c>
      <c r="T188" s="0" t="str">
        <f aca="false">IF($A188&lt;&gt;"","Project#"&amp;$A188&amp;"-"&amp;TEXT($B188,"0000")&amp;"_Experiment#"&amp;TEXT($C188,"0000")&amp;"_"&amp;$D188&amp;"."&amp;$E188&amp;"_Tray#"&amp;TEXT($G188,"0000")&amp;"_"&amp;"Pot#"&amp;TEXT($F188,"00000"),"")</f>
        <v>Project#2013-0014_Experiment#0001_Brachypodium.distachyon_Tray#0010_Pot#00187</v>
      </c>
      <c r="U188" s="0" t="n">
        <f aca="false">IF($A188&lt;&gt;"",VLOOKUP($F188,d110cc_csv_computations!$A$2:$O$1001,2),"")</f>
        <v>23</v>
      </c>
      <c r="V188" s="0" t="n">
        <f aca="false">IF($A188&lt;&gt;"",VLOOKUP($U188,LineNames!$A$2:$B$111,2),"")</f>
        <v>100</v>
      </c>
      <c r="W188" s="11"/>
      <c r="X188" s="0" t="str">
        <f aca="false">IF($A188&lt;&gt;"",VLOOKUP($U188,LineNames!$A$2:$C$111,3),"")</f>
        <v>No</v>
      </c>
      <c r="Y188" s="0" t="n">
        <f aca="false">IF($A188&lt;&gt;"",VLOOKUP($F188,d110cc_csv_computations!$A$2:$O$1001,5),"")</f>
        <v>2</v>
      </c>
      <c r="Z188" s="0" t="n">
        <f aca="false">IF($A188&lt;&gt;"",VLOOKUP($F188,d110cc_csv_computations!$A$2:$O$1001,15),"")</f>
        <v>67</v>
      </c>
    </row>
    <row collapsed="false" customFormat="false" customHeight="true" hidden="false" ht="15" outlineLevel="0" r="189">
      <c r="A189" s="0" t="n">
        <f aca="false">IF((ROW()-1)&lt;='Project Description'!$B$14,'Project Description'!$B$1, "")</f>
        <v>2013</v>
      </c>
      <c r="B189" s="0" t="n">
        <f aca="false">IF($A189&lt;&gt;"",'Project Description'!$B$2, "")</f>
        <v>14</v>
      </c>
      <c r="C189" s="0" t="n">
        <f aca="false">IF($A189&lt;&gt;"",'Project Description'!$B$3, "")</f>
        <v>1</v>
      </c>
      <c r="D189" s="0" t="str">
        <f aca="false">IF($A189&lt;&gt;"",VLOOKUP($G189,'Tray sheet'!$E$2:$G$121,2), "")</f>
        <v>Brachypodium</v>
      </c>
      <c r="E189" s="0" t="str">
        <f aca="false">IF($A189&lt;&gt;"",VLOOKUP($G189,'Tray sheet'!$E$2:$G$121,3), "")</f>
        <v>distachyon</v>
      </c>
      <c r="F189" s="0" t="n">
        <f aca="false">IF($A189&lt;&gt;"",ROW()-1,"")</f>
        <v>188</v>
      </c>
      <c r="G189" s="0" t="n">
        <f aca="false">IF($A189&lt;&gt;"",VLOOKUP($F189,d110cc_csv_computations!$A$2:$O$1001,12),"")</f>
        <v>10</v>
      </c>
      <c r="H189" s="0" t="n">
        <f aca="false">IF($A189&lt;&gt;"",VLOOKUP($F189,d110cc_csv_computations!$A$2:$O$1001,13),"")</f>
        <v>13</v>
      </c>
      <c r="I189" s="0" t="n">
        <f aca="false">IF($A189&lt;&gt;"",VLOOKUP($F189,d110cc_csv_computations!$A$2:$O$1001,7),"")</f>
        <v>3</v>
      </c>
      <c r="J189" s="0" t="str">
        <f aca="false">IF($A189&lt;&gt;"",VLOOKUP($I189,ColumnNames!$A$2:$B$5,2),"")</f>
        <v>C</v>
      </c>
      <c r="K189" s="0" t="n">
        <f aca="false">IF($A189&lt;&gt;"",VLOOKUP($F189,d110cc_csv_computations!$A$2:$O$1001,6),"")</f>
        <v>3</v>
      </c>
      <c r="L189" s="0" t="n">
        <f aca="false">IF($A189&lt;&gt;"",VLOOKUP($F189,d110cc_csv_computations!$A$2:$O$1001,3),"")</f>
        <v>8</v>
      </c>
      <c r="M189" s="0" t="n">
        <f aca="false">IF($A189&lt;&gt;"",VLOOKUP($F189,d110cc_csv_computations!$A$2:$O$1001,8),"")</f>
        <v>7</v>
      </c>
      <c r="N189" s="0" t="n">
        <f aca="false">IF($A189&lt;&gt;"",VLOOKUP($F189,d110cc_csv_computations!$A$2:$O$1001,4),"")</f>
        <v>19</v>
      </c>
      <c r="O189" s="32" t="str">
        <f aca="false">IF($A189&lt;&gt;"",INDEX('Tray sheet'!$H$2:$H$10000, $G189),"")</f>
        <v>Project#2013-0014_Experiment#0001_Brachypodium.distachyon_Tray#00010</v>
      </c>
      <c r="P189" s="32" t="str">
        <f aca="false">IF($A189&lt;&gt;"",INDEX('Tray sheet'!$J$2:$J$10000,$G189),"")</f>
        <v>Tray note</v>
      </c>
      <c r="Q189" s="0" t="n">
        <f aca="false">IF($A189&lt;&gt;"",VLOOKUP($F189,d110cc_csv_computations!$A$2:$O$1001,9),"")</f>
        <v>2</v>
      </c>
      <c r="R189" s="32" t="str">
        <f aca="false">IF($A189&lt;&gt;"",INDEX('Tray sheet'!$I$2:$I$10000,$G189),"")</f>
        <v>standard</v>
      </c>
      <c r="S189" s="32" t="str">
        <f aca="false">$J189&amp;$K189</f>
        <v>C3</v>
      </c>
      <c r="T189" s="0" t="str">
        <f aca="false">IF($A189&lt;&gt;"","Project#"&amp;$A189&amp;"-"&amp;TEXT($B189,"0000")&amp;"_Experiment#"&amp;TEXT($C189,"0000")&amp;"_"&amp;$D189&amp;"."&amp;$E189&amp;"_Tray#"&amp;TEXT($G189,"0000")&amp;"_"&amp;"Pot#"&amp;TEXT($F189,"00000"),"")</f>
        <v>Project#2013-0014_Experiment#0001_Brachypodium.distachyon_Tray#0010_Pot#00188</v>
      </c>
      <c r="U189" s="0" t="n">
        <f aca="false">IF($A189&lt;&gt;"",VLOOKUP($F189,d110cc_csv_computations!$A$2:$O$1001,2),"")</f>
        <v>55</v>
      </c>
      <c r="V189" s="0" t="n">
        <f aca="false">IF($A189&lt;&gt;"",VLOOKUP($U189,LineNames!$A$2:$B$111,2),"")</f>
        <v>137</v>
      </c>
      <c r="W189" s="11"/>
      <c r="X189" s="0" t="str">
        <f aca="false">IF($A189&lt;&gt;"",VLOOKUP($U189,LineNames!$A$2:$C$111,3),"")</f>
        <v>No</v>
      </c>
      <c r="Y189" s="0" t="n">
        <f aca="false">IF($A189&lt;&gt;"",VLOOKUP($F189,d110cc_csv_computations!$A$2:$O$1001,5),"")</f>
        <v>2</v>
      </c>
      <c r="Z189" s="0" t="n">
        <f aca="false">IF($A189&lt;&gt;"",VLOOKUP($F189,d110cc_csv_computations!$A$2:$O$1001,15),"")</f>
        <v>68</v>
      </c>
    </row>
    <row collapsed="false" customFormat="false" customHeight="true" hidden="false" ht="15" outlineLevel="0" r="190">
      <c r="A190" s="0" t="n">
        <f aca="false">IF((ROW()-1)&lt;='Project Description'!$B$14,'Project Description'!$B$1, "")</f>
        <v>2013</v>
      </c>
      <c r="B190" s="0" t="n">
        <f aca="false">IF($A190&lt;&gt;"",'Project Description'!$B$2, "")</f>
        <v>14</v>
      </c>
      <c r="C190" s="0" t="n">
        <f aca="false">IF($A190&lt;&gt;"",'Project Description'!$B$3, "")</f>
        <v>1</v>
      </c>
      <c r="D190" s="0" t="str">
        <f aca="false">IF($A190&lt;&gt;"",VLOOKUP($G190,'Tray sheet'!$E$2:$G$121,2), "")</f>
        <v>Brachypodium</v>
      </c>
      <c r="E190" s="0" t="str">
        <f aca="false">IF($A190&lt;&gt;"",VLOOKUP($G190,'Tray sheet'!$E$2:$G$121,3), "")</f>
        <v>distachyon</v>
      </c>
      <c r="F190" s="0" t="n">
        <f aca="false">IF($A190&lt;&gt;"",ROW()-1,"")</f>
        <v>189</v>
      </c>
      <c r="G190" s="0" t="n">
        <f aca="false">IF($A190&lt;&gt;"",VLOOKUP($F190,d110cc_csv_computations!$A$2:$O$1001,12),"")</f>
        <v>10</v>
      </c>
      <c r="H190" s="0" t="n">
        <f aca="false">IF($A190&lt;&gt;"",VLOOKUP($F190,d110cc_csv_computations!$A$2:$O$1001,13),"")</f>
        <v>14</v>
      </c>
      <c r="I190" s="0" t="n">
        <f aca="false">IF($A190&lt;&gt;"",VLOOKUP($F190,d110cc_csv_computations!$A$2:$O$1001,7),"")</f>
        <v>3</v>
      </c>
      <c r="J190" s="0" t="str">
        <f aca="false">IF($A190&lt;&gt;"",VLOOKUP($I190,ColumnNames!$A$2:$B$5,2),"")</f>
        <v>C</v>
      </c>
      <c r="K190" s="0" t="n">
        <f aca="false">IF($A190&lt;&gt;"",VLOOKUP($F190,d110cc_csv_computations!$A$2:$O$1001,6),"")</f>
        <v>4</v>
      </c>
      <c r="L190" s="0" t="n">
        <f aca="false">IF($A190&lt;&gt;"",VLOOKUP($F190,d110cc_csv_computations!$A$2:$O$1001,3),"")</f>
        <v>9</v>
      </c>
      <c r="M190" s="0" t="n">
        <f aca="false">IF($A190&lt;&gt;"",VLOOKUP($F190,d110cc_csv_computations!$A$2:$O$1001,8),"")</f>
        <v>7</v>
      </c>
      <c r="N190" s="0" t="n">
        <f aca="false">IF($A190&lt;&gt;"",VLOOKUP($F190,d110cc_csv_computations!$A$2:$O$1001,4),"")</f>
        <v>19</v>
      </c>
      <c r="O190" s="32" t="str">
        <f aca="false">IF($A190&lt;&gt;"",INDEX('Tray sheet'!$H$2:$H$10000, $G190),"")</f>
        <v>Project#2013-0014_Experiment#0001_Brachypodium.distachyon_Tray#00010</v>
      </c>
      <c r="P190" s="32" t="str">
        <f aca="false">IF($A190&lt;&gt;"",INDEX('Tray sheet'!$J$2:$J$10000,$G190),"")</f>
        <v>Tray note</v>
      </c>
      <c r="Q190" s="0" t="n">
        <f aca="false">IF($A190&lt;&gt;"",VLOOKUP($F190,d110cc_csv_computations!$A$2:$O$1001,9),"")</f>
        <v>2</v>
      </c>
      <c r="R190" s="32" t="str">
        <f aca="false">IF($A190&lt;&gt;"",INDEX('Tray sheet'!$I$2:$I$10000,$G190),"")</f>
        <v>standard</v>
      </c>
      <c r="S190" s="32" t="str">
        <f aca="false">$J190&amp;$K190</f>
        <v>C4</v>
      </c>
      <c r="T190" s="0" t="str">
        <f aca="false">IF($A190&lt;&gt;"","Project#"&amp;$A190&amp;"-"&amp;TEXT($B190,"0000")&amp;"_Experiment#"&amp;TEXT($C190,"0000")&amp;"_"&amp;$D190&amp;"."&amp;$E190&amp;"_Tray#"&amp;TEXT($G190,"0000")&amp;"_"&amp;"Pot#"&amp;TEXT($F190,"00000"),"")</f>
        <v>Project#2013-0014_Experiment#0001_Brachypodium.distachyon_Tray#0010_Pot#00189</v>
      </c>
      <c r="U190" s="0" t="n">
        <f aca="false">IF($A190&lt;&gt;"",VLOOKUP($F190,d110cc_csv_computations!$A$2:$O$1001,2),"")</f>
        <v>85</v>
      </c>
      <c r="V190" s="0" t="n">
        <f aca="false">IF($A190&lt;&gt;"",VLOOKUP($U190,LineNames!$A$2:$B$111,2),"")</f>
        <v>172</v>
      </c>
      <c r="W190" s="11"/>
      <c r="X190" s="0" t="str">
        <f aca="false">IF($A190&lt;&gt;"",VLOOKUP($U190,LineNames!$A$2:$C$111,3),"")</f>
        <v>No</v>
      </c>
      <c r="Y190" s="0" t="n">
        <f aca="false">IF($A190&lt;&gt;"",VLOOKUP($F190,d110cc_csv_computations!$A$2:$O$1001,5),"")</f>
        <v>2</v>
      </c>
      <c r="Z190" s="0" t="n">
        <f aca="false">IF($A190&lt;&gt;"",VLOOKUP($F190,d110cc_csv_computations!$A$2:$O$1001,15),"")</f>
        <v>69</v>
      </c>
    </row>
    <row collapsed="false" customFormat="false" customHeight="true" hidden="false" ht="15" outlineLevel="0" r="191">
      <c r="A191" s="0" t="n">
        <f aca="false">IF((ROW()-1)&lt;='Project Description'!$B$14,'Project Description'!$B$1, "")</f>
        <v>2013</v>
      </c>
      <c r="B191" s="0" t="n">
        <f aca="false">IF($A191&lt;&gt;"",'Project Description'!$B$2, "")</f>
        <v>14</v>
      </c>
      <c r="C191" s="0" t="n">
        <f aca="false">IF($A191&lt;&gt;"",'Project Description'!$B$3, "")</f>
        <v>1</v>
      </c>
      <c r="D191" s="0" t="str">
        <f aca="false">IF($A191&lt;&gt;"",VLOOKUP($G191,'Tray sheet'!$E$2:$G$121,2), "")</f>
        <v>Brachypodium</v>
      </c>
      <c r="E191" s="0" t="str">
        <f aca="false">IF($A191&lt;&gt;"",VLOOKUP($G191,'Tray sheet'!$E$2:$G$121,3), "")</f>
        <v>distachyon</v>
      </c>
      <c r="F191" s="0" t="n">
        <f aca="false">IF($A191&lt;&gt;"",ROW()-1,"")</f>
        <v>190</v>
      </c>
      <c r="G191" s="0" t="n">
        <f aca="false">IF($A191&lt;&gt;"",VLOOKUP($F191,d110cc_csv_computations!$A$2:$O$1001,12),"")</f>
        <v>10</v>
      </c>
      <c r="H191" s="0" t="n">
        <f aca="false">IF($A191&lt;&gt;"",VLOOKUP($F191,d110cc_csv_computations!$A$2:$O$1001,13),"")</f>
        <v>15</v>
      </c>
      <c r="I191" s="0" t="n">
        <f aca="false">IF($A191&lt;&gt;"",VLOOKUP($F191,d110cc_csv_computations!$A$2:$O$1001,7),"")</f>
        <v>3</v>
      </c>
      <c r="J191" s="0" t="str">
        <f aca="false">IF($A191&lt;&gt;"",VLOOKUP($I191,ColumnNames!$A$2:$B$5,2),"")</f>
        <v>C</v>
      </c>
      <c r="K191" s="0" t="n">
        <f aca="false">IF($A191&lt;&gt;"",VLOOKUP($F191,d110cc_csv_computations!$A$2:$O$1001,6),"")</f>
        <v>5</v>
      </c>
      <c r="L191" s="0" t="n">
        <f aca="false">IF($A191&lt;&gt;"",VLOOKUP($F191,d110cc_csv_computations!$A$2:$O$1001,3),"")</f>
        <v>10</v>
      </c>
      <c r="M191" s="0" t="n">
        <f aca="false">IF($A191&lt;&gt;"",VLOOKUP($F191,d110cc_csv_computations!$A$2:$O$1001,8),"")</f>
        <v>7</v>
      </c>
      <c r="N191" s="0" t="n">
        <f aca="false">IF($A191&lt;&gt;"",VLOOKUP($F191,d110cc_csv_computations!$A$2:$O$1001,4),"")</f>
        <v>19</v>
      </c>
      <c r="O191" s="32" t="str">
        <f aca="false">IF($A191&lt;&gt;"",INDEX('Tray sheet'!$H$2:$H$10000, $G191),"")</f>
        <v>Project#2013-0014_Experiment#0001_Brachypodium.distachyon_Tray#00010</v>
      </c>
      <c r="P191" s="32" t="str">
        <f aca="false">IF($A191&lt;&gt;"",INDEX('Tray sheet'!$J$2:$J$10000,$G191),"")</f>
        <v>Tray note</v>
      </c>
      <c r="Q191" s="0" t="n">
        <f aca="false">IF($A191&lt;&gt;"",VLOOKUP($F191,d110cc_csv_computations!$A$2:$O$1001,9),"")</f>
        <v>2</v>
      </c>
      <c r="R191" s="32" t="str">
        <f aca="false">IF($A191&lt;&gt;"",INDEX('Tray sheet'!$I$2:$I$10000,$G191),"")</f>
        <v>standard</v>
      </c>
      <c r="S191" s="32" t="str">
        <f aca="false">$J191&amp;$K191</f>
        <v>C5</v>
      </c>
      <c r="T191" s="0" t="str">
        <f aca="false">IF($A191&lt;&gt;"","Project#"&amp;$A191&amp;"-"&amp;TEXT($B191,"0000")&amp;"_Experiment#"&amp;TEXT($C191,"0000")&amp;"_"&amp;$D191&amp;"."&amp;$E191&amp;"_Tray#"&amp;TEXT($G191,"0000")&amp;"_"&amp;"Pot#"&amp;TEXT($F191,"00000"),"")</f>
        <v>Project#2013-0014_Experiment#0001_Brachypodium.distachyon_Tray#0010_Pot#00190</v>
      </c>
      <c r="U191" s="0" t="n">
        <f aca="false">IF($A191&lt;&gt;"",VLOOKUP($F191,d110cc_csv_computations!$A$2:$O$1001,2),"")</f>
        <v>109</v>
      </c>
      <c r="V191" s="0" t="str">
        <f aca="false">IF($A191&lt;&gt;"",VLOOKUP($U191,LineNames!$A$2:$B$111,2),"")</f>
        <v>Bd21</v>
      </c>
      <c r="W191" s="11"/>
      <c r="X191" s="0" t="str">
        <f aca="false">IF($A191&lt;&gt;"",VLOOKUP($U191,LineNames!$A$2:$C$111,3),"")</f>
        <v>Yes</v>
      </c>
      <c r="Y191" s="0" t="n">
        <f aca="false">IF($A191&lt;&gt;"",VLOOKUP($F191,d110cc_csv_computations!$A$2:$O$1001,5),"")</f>
        <v>2</v>
      </c>
      <c r="Z191" s="0" t="n">
        <f aca="false">IF($A191&lt;&gt;"",VLOOKUP($F191,d110cc_csv_computations!$A$2:$O$1001,15),"")</f>
        <v>70</v>
      </c>
    </row>
    <row collapsed="false" customFormat="false" customHeight="true" hidden="false" ht="15" outlineLevel="0" r="192">
      <c r="A192" s="0" t="n">
        <f aca="false">IF((ROW()-1)&lt;='Project Description'!$B$14,'Project Description'!$B$1, "")</f>
        <v>2013</v>
      </c>
      <c r="B192" s="0" t="n">
        <f aca="false">IF($A192&lt;&gt;"",'Project Description'!$B$2, "")</f>
        <v>14</v>
      </c>
      <c r="C192" s="0" t="n">
        <f aca="false">IF($A192&lt;&gt;"",'Project Description'!$B$3, "")</f>
        <v>1</v>
      </c>
      <c r="D192" s="0" t="str">
        <f aca="false">IF($A192&lt;&gt;"",VLOOKUP($G192,'Tray sheet'!$E$2:$G$121,2), "")</f>
        <v>Brachypodium</v>
      </c>
      <c r="E192" s="0" t="str">
        <f aca="false">IF($A192&lt;&gt;"",VLOOKUP($G192,'Tray sheet'!$E$2:$G$121,3), "")</f>
        <v>distachyon</v>
      </c>
      <c r="F192" s="0" t="n">
        <f aca="false">IF($A192&lt;&gt;"",ROW()-1,"")</f>
        <v>191</v>
      </c>
      <c r="G192" s="0" t="n">
        <f aca="false">IF($A192&lt;&gt;"",VLOOKUP($F192,d110cc_csv_computations!$A$2:$O$1001,12),"")</f>
        <v>9</v>
      </c>
      <c r="H192" s="0" t="n">
        <f aca="false">IF($A192&lt;&gt;"",VLOOKUP($F192,d110cc_csv_computations!$A$2:$O$1001,13),"")</f>
        <v>16</v>
      </c>
      <c r="I192" s="0" t="n">
        <f aca="false">IF($A192&lt;&gt;"",VLOOKUP($F192,d110cc_csv_computations!$A$2:$O$1001,7),"")</f>
        <v>4</v>
      </c>
      <c r="J192" s="0" t="str">
        <f aca="false">IF($A192&lt;&gt;"",VLOOKUP($I192,ColumnNames!$A$2:$B$5,2),"")</f>
        <v>D</v>
      </c>
      <c r="K192" s="0" t="n">
        <f aca="false">IF($A192&lt;&gt;"",VLOOKUP($F192,d110cc_csv_computations!$A$2:$O$1001,6),"")</f>
        <v>1</v>
      </c>
      <c r="L192" s="0" t="n">
        <f aca="false">IF($A192&lt;&gt;"",VLOOKUP($F192,d110cc_csv_computations!$A$2:$O$1001,3),"")</f>
        <v>1</v>
      </c>
      <c r="M192" s="0" t="n">
        <f aca="false">IF($A192&lt;&gt;"",VLOOKUP($F192,d110cc_csv_computations!$A$2:$O$1001,8),"")</f>
        <v>8</v>
      </c>
      <c r="N192" s="0" t="n">
        <f aca="false">IF($A192&lt;&gt;"",VLOOKUP($F192,d110cc_csv_computations!$A$2:$O$1001,4),"")</f>
        <v>20</v>
      </c>
      <c r="O192" s="32" t="str">
        <f aca="false">IF($A192&lt;&gt;"",INDEX('Tray sheet'!$H$2:$H$10000, $G192),"")</f>
        <v>Project#2013-0014_Experiment#0001_Brachypodium.distachyon_Tray#00009</v>
      </c>
      <c r="P192" s="32" t="str">
        <f aca="false">IF($A192&lt;&gt;"",INDEX('Tray sheet'!$J$2:$J$10000,$G192),"")</f>
        <v>Tray note</v>
      </c>
      <c r="Q192" s="0" t="n">
        <f aca="false">IF($A192&lt;&gt;"",VLOOKUP($F192,d110cc_csv_computations!$A$2:$O$1001,9),"")</f>
        <v>1</v>
      </c>
      <c r="R192" s="32" t="str">
        <f aca="false">IF($A192&lt;&gt;"",INDEX('Tray sheet'!$I$2:$I$10000,$G192),"")</f>
        <v>standard</v>
      </c>
      <c r="S192" s="32" t="str">
        <f aca="false">$J192&amp;$K192</f>
        <v>D1</v>
      </c>
      <c r="T192" s="0" t="str">
        <f aca="false">IF($A192&lt;&gt;"","Project#"&amp;$A192&amp;"-"&amp;TEXT($B192,"0000")&amp;"_Experiment#"&amp;TEXT($C192,"0000")&amp;"_"&amp;$D192&amp;"."&amp;$E192&amp;"_Tray#"&amp;TEXT($G192,"0000")&amp;"_"&amp;"Pot#"&amp;TEXT($F192,"00000"),"")</f>
        <v>Project#2013-0014_Experiment#0001_Brachypodium.distachyon_Tray#0009_Pot#00191</v>
      </c>
      <c r="U192" s="0" t="n">
        <f aca="false">IF($A192&lt;&gt;"",VLOOKUP($F192,d110cc_csv_computations!$A$2:$O$1001,2),"")</f>
        <v>90</v>
      </c>
      <c r="V192" s="0" t="n">
        <f aca="false">IF($A192&lt;&gt;"",VLOOKUP($U192,LineNames!$A$2:$B$111,2),"")</f>
        <v>181</v>
      </c>
      <c r="W192" s="11"/>
      <c r="X192" s="0" t="str">
        <f aca="false">IF($A192&lt;&gt;"",VLOOKUP($U192,LineNames!$A$2:$C$111,3),"")</f>
        <v>No</v>
      </c>
      <c r="Y192" s="0" t="n">
        <f aca="false">IF($A192&lt;&gt;"",VLOOKUP($F192,d110cc_csv_computations!$A$2:$O$1001,5),"")</f>
        <v>2</v>
      </c>
      <c r="Z192" s="0" t="n">
        <f aca="false">IF($A192&lt;&gt;"",VLOOKUP($F192,d110cc_csv_computations!$A$2:$O$1001,15),"")</f>
        <v>71</v>
      </c>
    </row>
    <row collapsed="false" customFormat="false" customHeight="true" hidden="false" ht="15" outlineLevel="0" r="193">
      <c r="A193" s="0" t="n">
        <f aca="false">IF((ROW()-1)&lt;='Project Description'!$B$14,'Project Description'!$B$1, "")</f>
        <v>2013</v>
      </c>
      <c r="B193" s="0" t="n">
        <f aca="false">IF($A193&lt;&gt;"",'Project Description'!$B$2, "")</f>
        <v>14</v>
      </c>
      <c r="C193" s="0" t="n">
        <f aca="false">IF($A193&lt;&gt;"",'Project Description'!$B$3, "")</f>
        <v>1</v>
      </c>
      <c r="D193" s="0" t="str">
        <f aca="false">IF($A193&lt;&gt;"",VLOOKUP($G193,'Tray sheet'!$E$2:$G$121,2), "")</f>
        <v>Brachypodium</v>
      </c>
      <c r="E193" s="0" t="str">
        <f aca="false">IF($A193&lt;&gt;"",VLOOKUP($G193,'Tray sheet'!$E$2:$G$121,3), "")</f>
        <v>distachyon</v>
      </c>
      <c r="F193" s="0" t="n">
        <f aca="false">IF($A193&lt;&gt;"",ROW()-1,"")</f>
        <v>192</v>
      </c>
      <c r="G193" s="0" t="n">
        <f aca="false">IF($A193&lt;&gt;"",VLOOKUP($F193,d110cc_csv_computations!$A$2:$O$1001,12),"")</f>
        <v>9</v>
      </c>
      <c r="H193" s="0" t="n">
        <f aca="false">IF($A193&lt;&gt;"",VLOOKUP($F193,d110cc_csv_computations!$A$2:$O$1001,13),"")</f>
        <v>17</v>
      </c>
      <c r="I193" s="0" t="n">
        <f aca="false">IF($A193&lt;&gt;"",VLOOKUP($F193,d110cc_csv_computations!$A$2:$O$1001,7),"")</f>
        <v>4</v>
      </c>
      <c r="J193" s="0" t="str">
        <f aca="false">IF($A193&lt;&gt;"",VLOOKUP($I193,ColumnNames!$A$2:$B$5,2),"")</f>
        <v>D</v>
      </c>
      <c r="K193" s="0" t="n">
        <f aca="false">IF($A193&lt;&gt;"",VLOOKUP($F193,d110cc_csv_computations!$A$2:$O$1001,6),"")</f>
        <v>2</v>
      </c>
      <c r="L193" s="0" t="n">
        <f aca="false">IF($A193&lt;&gt;"",VLOOKUP($F193,d110cc_csv_computations!$A$2:$O$1001,3),"")</f>
        <v>2</v>
      </c>
      <c r="M193" s="0" t="n">
        <f aca="false">IF($A193&lt;&gt;"",VLOOKUP($F193,d110cc_csv_computations!$A$2:$O$1001,8),"")</f>
        <v>8</v>
      </c>
      <c r="N193" s="0" t="n">
        <f aca="false">IF($A193&lt;&gt;"",VLOOKUP($F193,d110cc_csv_computations!$A$2:$O$1001,4),"")</f>
        <v>20</v>
      </c>
      <c r="O193" s="32" t="str">
        <f aca="false">IF($A193&lt;&gt;"",INDEX('Tray sheet'!$H$2:$H$10000, $G193),"")</f>
        <v>Project#2013-0014_Experiment#0001_Brachypodium.distachyon_Tray#00009</v>
      </c>
      <c r="P193" s="32" t="str">
        <f aca="false">IF($A193&lt;&gt;"",INDEX('Tray sheet'!$J$2:$J$10000,$G193),"")</f>
        <v>Tray note</v>
      </c>
      <c r="Q193" s="0" t="n">
        <f aca="false">IF($A193&lt;&gt;"",VLOOKUP($F193,d110cc_csv_computations!$A$2:$O$1001,9),"")</f>
        <v>1</v>
      </c>
      <c r="R193" s="32" t="str">
        <f aca="false">IF($A193&lt;&gt;"",INDEX('Tray sheet'!$I$2:$I$10000,$G193),"")</f>
        <v>standard</v>
      </c>
      <c r="S193" s="32" t="str">
        <f aca="false">$J193&amp;$K193</f>
        <v>D2</v>
      </c>
      <c r="T193" s="0" t="str">
        <f aca="false">IF($A193&lt;&gt;"","Project#"&amp;$A193&amp;"-"&amp;TEXT($B193,"0000")&amp;"_Experiment#"&amp;TEXT($C193,"0000")&amp;"_"&amp;$D193&amp;"."&amp;$E193&amp;"_Tray#"&amp;TEXT($G193,"0000")&amp;"_"&amp;"Pot#"&amp;TEXT($F193,"00000"),"")</f>
        <v>Project#2013-0014_Experiment#0001_Brachypodium.distachyon_Tray#0009_Pot#00192</v>
      </c>
      <c r="U193" s="0" t="n">
        <f aca="false">IF($A193&lt;&gt;"",VLOOKUP($F193,d110cc_csv_computations!$A$2:$O$1001,2),"")</f>
        <v>4</v>
      </c>
      <c r="V193" s="0" t="n">
        <f aca="false">IF($A193&lt;&gt;"",VLOOKUP($U193,LineNames!$A$2:$B$111,2),"")</f>
        <v>79</v>
      </c>
      <c r="W193" s="11"/>
      <c r="X193" s="0" t="str">
        <f aca="false">IF($A193&lt;&gt;"",VLOOKUP($U193,LineNames!$A$2:$C$111,3),"")</f>
        <v>No</v>
      </c>
      <c r="Y193" s="0" t="n">
        <f aca="false">IF($A193&lt;&gt;"",VLOOKUP($F193,d110cc_csv_computations!$A$2:$O$1001,5),"")</f>
        <v>2</v>
      </c>
      <c r="Z193" s="0" t="n">
        <f aca="false">IF($A193&lt;&gt;"",VLOOKUP($F193,d110cc_csv_computations!$A$2:$O$1001,15),"")</f>
        <v>72</v>
      </c>
    </row>
    <row collapsed="false" customFormat="false" customHeight="true" hidden="false" ht="15" outlineLevel="0" r="194">
      <c r="A194" s="0" t="n">
        <f aca="false">IF((ROW()-1)&lt;='Project Description'!$B$14,'Project Description'!$B$1, "")</f>
        <v>2013</v>
      </c>
      <c r="B194" s="0" t="n">
        <f aca="false">IF($A194&lt;&gt;"",'Project Description'!$B$2, "")</f>
        <v>14</v>
      </c>
      <c r="C194" s="0" t="n">
        <f aca="false">IF($A194&lt;&gt;"",'Project Description'!$B$3, "")</f>
        <v>1</v>
      </c>
      <c r="D194" s="0" t="str">
        <f aca="false">IF($A194&lt;&gt;"",VLOOKUP($G194,'Tray sheet'!$E$2:$G$121,2), "")</f>
        <v>Brachypodium</v>
      </c>
      <c r="E194" s="0" t="str">
        <f aca="false">IF($A194&lt;&gt;"",VLOOKUP($G194,'Tray sheet'!$E$2:$G$121,3), "")</f>
        <v>distachyon</v>
      </c>
      <c r="F194" s="0" t="n">
        <f aca="false">IF($A194&lt;&gt;"",ROW()-1,"")</f>
        <v>193</v>
      </c>
      <c r="G194" s="0" t="n">
        <f aca="false">IF($A194&lt;&gt;"",VLOOKUP($F194,d110cc_csv_computations!$A$2:$O$1001,12),"")</f>
        <v>9</v>
      </c>
      <c r="H194" s="0" t="n">
        <f aca="false">IF($A194&lt;&gt;"",VLOOKUP($F194,d110cc_csv_computations!$A$2:$O$1001,13),"")</f>
        <v>18</v>
      </c>
      <c r="I194" s="0" t="n">
        <f aca="false">IF($A194&lt;&gt;"",VLOOKUP($F194,d110cc_csv_computations!$A$2:$O$1001,7),"")</f>
        <v>4</v>
      </c>
      <c r="J194" s="0" t="str">
        <f aca="false">IF($A194&lt;&gt;"",VLOOKUP($I194,ColumnNames!$A$2:$B$5,2),"")</f>
        <v>D</v>
      </c>
      <c r="K194" s="0" t="n">
        <f aca="false">IF($A194&lt;&gt;"",VLOOKUP($F194,d110cc_csv_computations!$A$2:$O$1001,6),"")</f>
        <v>3</v>
      </c>
      <c r="L194" s="0" t="n">
        <f aca="false">IF($A194&lt;&gt;"",VLOOKUP($F194,d110cc_csv_computations!$A$2:$O$1001,3),"")</f>
        <v>3</v>
      </c>
      <c r="M194" s="0" t="n">
        <f aca="false">IF($A194&lt;&gt;"",VLOOKUP($F194,d110cc_csv_computations!$A$2:$O$1001,8),"")</f>
        <v>8</v>
      </c>
      <c r="N194" s="0" t="n">
        <f aca="false">IF($A194&lt;&gt;"",VLOOKUP($F194,d110cc_csv_computations!$A$2:$O$1001,4),"")</f>
        <v>20</v>
      </c>
      <c r="O194" s="32" t="str">
        <f aca="false">IF($A194&lt;&gt;"",INDEX('Tray sheet'!$H$2:$H$10000, $G194),"")</f>
        <v>Project#2013-0014_Experiment#0001_Brachypodium.distachyon_Tray#00009</v>
      </c>
      <c r="P194" s="32" t="str">
        <f aca="false">IF($A194&lt;&gt;"",INDEX('Tray sheet'!$J$2:$J$10000,$G194),"")</f>
        <v>Tray note</v>
      </c>
      <c r="Q194" s="0" t="n">
        <f aca="false">IF($A194&lt;&gt;"",VLOOKUP($F194,d110cc_csv_computations!$A$2:$O$1001,9),"")</f>
        <v>1</v>
      </c>
      <c r="R194" s="32" t="str">
        <f aca="false">IF($A194&lt;&gt;"",INDEX('Tray sheet'!$I$2:$I$10000,$G194),"")</f>
        <v>standard</v>
      </c>
      <c r="S194" s="32" t="str">
        <f aca="false">$J194&amp;$K194</f>
        <v>D3</v>
      </c>
      <c r="T194" s="0" t="str">
        <f aca="false">IF($A194&lt;&gt;"","Project#"&amp;$A194&amp;"-"&amp;TEXT($B194,"0000")&amp;"_Experiment#"&amp;TEXT($C194,"0000")&amp;"_"&amp;$D194&amp;"."&amp;$E194&amp;"_Tray#"&amp;TEXT($G194,"0000")&amp;"_"&amp;"Pot#"&amp;TEXT($F194,"00000"),"")</f>
        <v>Project#2013-0014_Experiment#0001_Brachypodium.distachyon_Tray#0009_Pot#00193</v>
      </c>
      <c r="U194" s="0" t="n">
        <f aca="false">IF($A194&lt;&gt;"",VLOOKUP($F194,d110cc_csv_computations!$A$2:$O$1001,2),"")</f>
        <v>94</v>
      </c>
      <c r="V194" s="0" t="n">
        <f aca="false">IF($A194&lt;&gt;"",VLOOKUP($U194,LineNames!$A$2:$B$111,2),"")</f>
        <v>8</v>
      </c>
      <c r="W194" s="11"/>
      <c r="X194" s="0" t="str">
        <f aca="false">IF($A194&lt;&gt;"",VLOOKUP($U194,LineNames!$A$2:$C$111,3),"")</f>
        <v>No</v>
      </c>
      <c r="Y194" s="0" t="n">
        <f aca="false">IF($A194&lt;&gt;"",VLOOKUP($F194,d110cc_csv_computations!$A$2:$O$1001,5),"")</f>
        <v>2</v>
      </c>
      <c r="Z194" s="0" t="n">
        <f aca="false">IF($A194&lt;&gt;"",VLOOKUP($F194,d110cc_csv_computations!$A$2:$O$1001,15),"")</f>
        <v>73</v>
      </c>
    </row>
    <row collapsed="false" customFormat="false" customHeight="true" hidden="false" ht="15" outlineLevel="0" r="195">
      <c r="A195" s="0" t="n">
        <f aca="false">IF((ROW()-1)&lt;='Project Description'!$B$14,'Project Description'!$B$1, "")</f>
        <v>2013</v>
      </c>
      <c r="B195" s="0" t="n">
        <f aca="false">IF($A195&lt;&gt;"",'Project Description'!$B$2, "")</f>
        <v>14</v>
      </c>
      <c r="C195" s="0" t="n">
        <f aca="false">IF($A195&lt;&gt;"",'Project Description'!$B$3, "")</f>
        <v>1</v>
      </c>
      <c r="D195" s="0" t="str">
        <f aca="false">IF($A195&lt;&gt;"",VLOOKUP($G195,'Tray sheet'!$E$2:$G$121,2), "")</f>
        <v>Brachypodium</v>
      </c>
      <c r="E195" s="0" t="str">
        <f aca="false">IF($A195&lt;&gt;"",VLOOKUP($G195,'Tray sheet'!$E$2:$G$121,3), "")</f>
        <v>distachyon</v>
      </c>
      <c r="F195" s="0" t="n">
        <f aca="false">IF($A195&lt;&gt;"",ROW()-1,"")</f>
        <v>194</v>
      </c>
      <c r="G195" s="0" t="n">
        <f aca="false">IF($A195&lt;&gt;"",VLOOKUP($F195,d110cc_csv_computations!$A$2:$O$1001,12),"")</f>
        <v>9</v>
      </c>
      <c r="H195" s="0" t="n">
        <f aca="false">IF($A195&lt;&gt;"",VLOOKUP($F195,d110cc_csv_computations!$A$2:$O$1001,13),"")</f>
        <v>19</v>
      </c>
      <c r="I195" s="0" t="n">
        <f aca="false">IF($A195&lt;&gt;"",VLOOKUP($F195,d110cc_csv_computations!$A$2:$O$1001,7),"")</f>
        <v>4</v>
      </c>
      <c r="J195" s="0" t="str">
        <f aca="false">IF($A195&lt;&gt;"",VLOOKUP($I195,ColumnNames!$A$2:$B$5,2),"")</f>
        <v>D</v>
      </c>
      <c r="K195" s="0" t="n">
        <f aca="false">IF($A195&lt;&gt;"",VLOOKUP($F195,d110cc_csv_computations!$A$2:$O$1001,6),"")</f>
        <v>4</v>
      </c>
      <c r="L195" s="0" t="n">
        <f aca="false">IF($A195&lt;&gt;"",VLOOKUP($F195,d110cc_csv_computations!$A$2:$O$1001,3),"")</f>
        <v>4</v>
      </c>
      <c r="M195" s="0" t="n">
        <f aca="false">IF($A195&lt;&gt;"",VLOOKUP($F195,d110cc_csv_computations!$A$2:$O$1001,8),"")</f>
        <v>8</v>
      </c>
      <c r="N195" s="0" t="n">
        <f aca="false">IF($A195&lt;&gt;"",VLOOKUP($F195,d110cc_csv_computations!$A$2:$O$1001,4),"")</f>
        <v>20</v>
      </c>
      <c r="O195" s="32" t="str">
        <f aca="false">IF($A195&lt;&gt;"",INDEX('Tray sheet'!$H$2:$H$10000, $G195),"")</f>
        <v>Project#2013-0014_Experiment#0001_Brachypodium.distachyon_Tray#00009</v>
      </c>
      <c r="P195" s="32" t="str">
        <f aca="false">IF($A195&lt;&gt;"",INDEX('Tray sheet'!$J$2:$J$10000,$G195),"")</f>
        <v>Tray note</v>
      </c>
      <c r="Q195" s="0" t="n">
        <f aca="false">IF($A195&lt;&gt;"",VLOOKUP($F195,d110cc_csv_computations!$A$2:$O$1001,9),"")</f>
        <v>1</v>
      </c>
      <c r="R195" s="32" t="str">
        <f aca="false">IF($A195&lt;&gt;"",INDEX('Tray sheet'!$I$2:$I$10000,$G195),"")</f>
        <v>standard</v>
      </c>
      <c r="S195" s="32" t="str">
        <f aca="false">$J195&amp;$K195</f>
        <v>D4</v>
      </c>
      <c r="T195" s="0" t="str">
        <f aca="false">IF($A195&lt;&gt;"","Project#"&amp;$A195&amp;"-"&amp;TEXT($B195,"0000")&amp;"_Experiment#"&amp;TEXT($C195,"0000")&amp;"_"&amp;$D195&amp;"."&amp;$E195&amp;"_Tray#"&amp;TEXT($G195,"0000")&amp;"_"&amp;"Pot#"&amp;TEXT($F195,"00000"),"")</f>
        <v>Project#2013-0014_Experiment#0001_Brachypodium.distachyon_Tray#0009_Pot#00194</v>
      </c>
      <c r="U195" s="0" t="n">
        <f aca="false">IF($A195&lt;&gt;"",VLOOKUP($F195,d110cc_csv_computations!$A$2:$O$1001,2),"")</f>
        <v>71</v>
      </c>
      <c r="V195" s="0" t="n">
        <f aca="false">IF($A195&lt;&gt;"",VLOOKUP($U195,LineNames!$A$2:$B$111,2),"")</f>
        <v>157</v>
      </c>
      <c r="W195" s="11"/>
      <c r="X195" s="0" t="str">
        <f aca="false">IF($A195&lt;&gt;"",VLOOKUP($U195,LineNames!$A$2:$C$111,3),"")</f>
        <v>No</v>
      </c>
      <c r="Y195" s="0" t="n">
        <f aca="false">IF($A195&lt;&gt;"",VLOOKUP($F195,d110cc_csv_computations!$A$2:$O$1001,5),"")</f>
        <v>2</v>
      </c>
      <c r="Z195" s="0" t="n">
        <f aca="false">IF($A195&lt;&gt;"",VLOOKUP($F195,d110cc_csv_computations!$A$2:$O$1001,15),"")</f>
        <v>74</v>
      </c>
    </row>
    <row collapsed="false" customFormat="false" customHeight="true" hidden="false" ht="15" outlineLevel="0" r="196">
      <c r="A196" s="0" t="n">
        <f aca="false">IF((ROW()-1)&lt;='Project Description'!$B$14,'Project Description'!$B$1, "")</f>
        <v>2013</v>
      </c>
      <c r="B196" s="0" t="n">
        <f aca="false">IF($A196&lt;&gt;"",'Project Description'!$B$2, "")</f>
        <v>14</v>
      </c>
      <c r="C196" s="0" t="n">
        <f aca="false">IF($A196&lt;&gt;"",'Project Description'!$B$3, "")</f>
        <v>1</v>
      </c>
      <c r="D196" s="0" t="str">
        <f aca="false">IF($A196&lt;&gt;"",VLOOKUP($G196,'Tray sheet'!$E$2:$G$121,2), "")</f>
        <v>Brachypodium</v>
      </c>
      <c r="E196" s="0" t="str">
        <f aca="false">IF($A196&lt;&gt;"",VLOOKUP($G196,'Tray sheet'!$E$2:$G$121,3), "")</f>
        <v>distachyon</v>
      </c>
      <c r="F196" s="0" t="n">
        <f aca="false">IF($A196&lt;&gt;"",ROW()-1,"")</f>
        <v>195</v>
      </c>
      <c r="G196" s="0" t="n">
        <f aca="false">IF($A196&lt;&gt;"",VLOOKUP($F196,d110cc_csv_computations!$A$2:$O$1001,12),"")</f>
        <v>9</v>
      </c>
      <c r="H196" s="0" t="n">
        <f aca="false">IF($A196&lt;&gt;"",VLOOKUP($F196,d110cc_csv_computations!$A$2:$O$1001,13),"")</f>
        <v>20</v>
      </c>
      <c r="I196" s="0" t="n">
        <f aca="false">IF($A196&lt;&gt;"",VLOOKUP($F196,d110cc_csv_computations!$A$2:$O$1001,7),"")</f>
        <v>4</v>
      </c>
      <c r="J196" s="0" t="str">
        <f aca="false">IF($A196&lt;&gt;"",VLOOKUP($I196,ColumnNames!$A$2:$B$5,2),"")</f>
        <v>D</v>
      </c>
      <c r="K196" s="0" t="n">
        <f aca="false">IF($A196&lt;&gt;"",VLOOKUP($F196,d110cc_csv_computations!$A$2:$O$1001,6),"")</f>
        <v>5</v>
      </c>
      <c r="L196" s="0" t="n">
        <f aca="false">IF($A196&lt;&gt;"",VLOOKUP($F196,d110cc_csv_computations!$A$2:$O$1001,3),"")</f>
        <v>5</v>
      </c>
      <c r="M196" s="0" t="n">
        <f aca="false">IF($A196&lt;&gt;"",VLOOKUP($F196,d110cc_csv_computations!$A$2:$O$1001,8),"")</f>
        <v>8</v>
      </c>
      <c r="N196" s="0" t="n">
        <f aca="false">IF($A196&lt;&gt;"",VLOOKUP($F196,d110cc_csv_computations!$A$2:$O$1001,4),"")</f>
        <v>20</v>
      </c>
      <c r="O196" s="32" t="str">
        <f aca="false">IF($A196&lt;&gt;"",INDEX('Tray sheet'!$H$2:$H$10000, $G196),"")</f>
        <v>Project#2013-0014_Experiment#0001_Brachypodium.distachyon_Tray#00009</v>
      </c>
      <c r="P196" s="32" t="str">
        <f aca="false">IF($A196&lt;&gt;"",INDEX('Tray sheet'!$J$2:$J$10000,$G196),"")</f>
        <v>Tray note</v>
      </c>
      <c r="Q196" s="0" t="n">
        <f aca="false">IF($A196&lt;&gt;"",VLOOKUP($F196,d110cc_csv_computations!$A$2:$O$1001,9),"")</f>
        <v>1</v>
      </c>
      <c r="R196" s="32" t="str">
        <f aca="false">IF($A196&lt;&gt;"",INDEX('Tray sheet'!$I$2:$I$10000,$G196),"")</f>
        <v>standard</v>
      </c>
      <c r="S196" s="32" t="str">
        <f aca="false">$J196&amp;$K196</f>
        <v>D5</v>
      </c>
      <c r="T196" s="0" t="str">
        <f aca="false">IF($A196&lt;&gt;"","Project#"&amp;$A196&amp;"-"&amp;TEXT($B196,"0000")&amp;"_Experiment#"&amp;TEXT($C196,"0000")&amp;"_"&amp;$D196&amp;"."&amp;$E196&amp;"_Tray#"&amp;TEXT($G196,"0000")&amp;"_"&amp;"Pot#"&amp;TEXT($F196,"00000"),"")</f>
        <v>Project#2013-0014_Experiment#0001_Brachypodium.distachyon_Tray#0009_Pot#00195</v>
      </c>
      <c r="U196" s="0" t="n">
        <f aca="false">IF($A196&lt;&gt;"",VLOOKUP($F196,d110cc_csv_computations!$A$2:$O$1001,2),"")</f>
        <v>102</v>
      </c>
      <c r="V196" s="0" t="n">
        <f aca="false">IF($A196&lt;&gt;"",VLOOKUP($U196,LineNames!$A$2:$B$111,2),"")</f>
        <v>45</v>
      </c>
      <c r="W196" s="11"/>
      <c r="X196" s="0" t="str">
        <f aca="false">IF($A196&lt;&gt;"",VLOOKUP($U196,LineNames!$A$2:$C$111,3),"")</f>
        <v>No</v>
      </c>
      <c r="Y196" s="0" t="n">
        <f aca="false">IF($A196&lt;&gt;"",VLOOKUP($F196,d110cc_csv_computations!$A$2:$O$1001,5),"")</f>
        <v>2</v>
      </c>
      <c r="Z196" s="0" t="n">
        <f aca="false">IF($A196&lt;&gt;"",VLOOKUP($F196,d110cc_csv_computations!$A$2:$O$1001,15),"")</f>
        <v>75</v>
      </c>
    </row>
    <row collapsed="false" customFormat="false" customHeight="true" hidden="false" ht="15" outlineLevel="0" r="197">
      <c r="A197" s="0" t="n">
        <f aca="false">IF((ROW()-1)&lt;='Project Description'!$B$14,'Project Description'!$B$1, "")</f>
        <v>2013</v>
      </c>
      <c r="B197" s="0" t="n">
        <f aca="false">IF($A197&lt;&gt;"",'Project Description'!$B$2, "")</f>
        <v>14</v>
      </c>
      <c r="C197" s="0" t="n">
        <f aca="false">IF($A197&lt;&gt;"",'Project Description'!$B$3, "")</f>
        <v>1</v>
      </c>
      <c r="D197" s="0" t="str">
        <f aca="false">IF($A197&lt;&gt;"",VLOOKUP($G197,'Tray sheet'!$E$2:$G$121,2), "")</f>
        <v>Brachypodium</v>
      </c>
      <c r="E197" s="0" t="str">
        <f aca="false">IF($A197&lt;&gt;"",VLOOKUP($G197,'Tray sheet'!$E$2:$G$121,3), "")</f>
        <v>distachyon</v>
      </c>
      <c r="F197" s="0" t="n">
        <f aca="false">IF($A197&lt;&gt;"",ROW()-1,"")</f>
        <v>196</v>
      </c>
      <c r="G197" s="0" t="n">
        <f aca="false">IF($A197&lt;&gt;"",VLOOKUP($F197,d110cc_csv_computations!$A$2:$O$1001,12),"")</f>
        <v>10</v>
      </c>
      <c r="H197" s="0" t="n">
        <f aca="false">IF($A197&lt;&gt;"",VLOOKUP($F197,d110cc_csv_computations!$A$2:$O$1001,13),"")</f>
        <v>16</v>
      </c>
      <c r="I197" s="0" t="n">
        <f aca="false">IF($A197&lt;&gt;"",VLOOKUP($F197,d110cc_csv_computations!$A$2:$O$1001,7),"")</f>
        <v>4</v>
      </c>
      <c r="J197" s="0" t="str">
        <f aca="false">IF($A197&lt;&gt;"",VLOOKUP($I197,ColumnNames!$A$2:$B$5,2),"")</f>
        <v>D</v>
      </c>
      <c r="K197" s="0" t="n">
        <f aca="false">IF($A197&lt;&gt;"",VLOOKUP($F197,d110cc_csv_computations!$A$2:$O$1001,6),"")</f>
        <v>1</v>
      </c>
      <c r="L197" s="0" t="n">
        <f aca="false">IF($A197&lt;&gt;"",VLOOKUP($F197,d110cc_csv_computations!$A$2:$O$1001,3),"")</f>
        <v>6</v>
      </c>
      <c r="M197" s="0" t="n">
        <f aca="false">IF($A197&lt;&gt;"",VLOOKUP($F197,d110cc_csv_computations!$A$2:$O$1001,8),"")</f>
        <v>8</v>
      </c>
      <c r="N197" s="0" t="n">
        <f aca="false">IF($A197&lt;&gt;"",VLOOKUP($F197,d110cc_csv_computations!$A$2:$O$1001,4),"")</f>
        <v>20</v>
      </c>
      <c r="O197" s="32" t="str">
        <f aca="false">IF($A197&lt;&gt;"",INDEX('Tray sheet'!$H$2:$H$10000, $G197),"")</f>
        <v>Project#2013-0014_Experiment#0001_Brachypodium.distachyon_Tray#00010</v>
      </c>
      <c r="P197" s="32" t="str">
        <f aca="false">IF($A197&lt;&gt;"",INDEX('Tray sheet'!$J$2:$J$10000,$G197),"")</f>
        <v>Tray note</v>
      </c>
      <c r="Q197" s="0" t="n">
        <f aca="false">IF($A197&lt;&gt;"",VLOOKUP($F197,d110cc_csv_computations!$A$2:$O$1001,9),"")</f>
        <v>2</v>
      </c>
      <c r="R197" s="32" t="str">
        <f aca="false">IF($A197&lt;&gt;"",INDEX('Tray sheet'!$I$2:$I$10000,$G197),"")</f>
        <v>standard</v>
      </c>
      <c r="S197" s="32" t="str">
        <f aca="false">$J197&amp;$K197</f>
        <v>D1</v>
      </c>
      <c r="T197" s="0" t="str">
        <f aca="false">IF($A197&lt;&gt;"","Project#"&amp;$A197&amp;"-"&amp;TEXT($B197,"0000")&amp;"_Experiment#"&amp;TEXT($C197,"0000")&amp;"_"&amp;$D197&amp;"."&amp;$E197&amp;"_Tray#"&amp;TEXT($G197,"0000")&amp;"_"&amp;"Pot#"&amp;TEXT($F197,"00000"),"")</f>
        <v>Project#2013-0014_Experiment#0001_Brachypodium.distachyon_Tray#0010_Pot#00196</v>
      </c>
      <c r="U197" s="0" t="n">
        <f aca="false">IF($A197&lt;&gt;"",VLOOKUP($F197,d110cc_csv_computations!$A$2:$O$1001,2),"")</f>
        <v>110</v>
      </c>
      <c r="V197" s="0" t="str">
        <f aca="false">IF($A197&lt;&gt;"",VLOOKUP($U197,LineNames!$A$2:$B$111,2),"")</f>
        <v>Bd3-1</v>
      </c>
      <c r="W197" s="11"/>
      <c r="X197" s="0" t="str">
        <f aca="false">IF($A197&lt;&gt;"",VLOOKUP($U197,LineNames!$A$2:$C$111,3),"")</f>
        <v>Yes</v>
      </c>
      <c r="Y197" s="0" t="n">
        <f aca="false">IF($A197&lt;&gt;"",VLOOKUP($F197,d110cc_csv_computations!$A$2:$O$1001,5),"")</f>
        <v>2</v>
      </c>
      <c r="Z197" s="0" t="n">
        <f aca="false">IF($A197&lt;&gt;"",VLOOKUP($F197,d110cc_csv_computations!$A$2:$O$1001,15),"")</f>
        <v>76</v>
      </c>
    </row>
    <row collapsed="false" customFormat="false" customHeight="true" hidden="false" ht="15" outlineLevel="0" r="198">
      <c r="A198" s="0" t="n">
        <f aca="false">IF((ROW()-1)&lt;='Project Description'!$B$14,'Project Description'!$B$1, "")</f>
        <v>2013</v>
      </c>
      <c r="B198" s="0" t="n">
        <f aca="false">IF($A198&lt;&gt;"",'Project Description'!$B$2, "")</f>
        <v>14</v>
      </c>
      <c r="C198" s="0" t="n">
        <f aca="false">IF($A198&lt;&gt;"",'Project Description'!$B$3, "")</f>
        <v>1</v>
      </c>
      <c r="D198" s="0" t="str">
        <f aca="false">IF($A198&lt;&gt;"",VLOOKUP($G198,'Tray sheet'!$E$2:$G$121,2), "")</f>
        <v>Brachypodium</v>
      </c>
      <c r="E198" s="0" t="str">
        <f aca="false">IF($A198&lt;&gt;"",VLOOKUP($G198,'Tray sheet'!$E$2:$G$121,3), "")</f>
        <v>distachyon</v>
      </c>
      <c r="F198" s="0" t="n">
        <f aca="false">IF($A198&lt;&gt;"",ROW()-1,"")</f>
        <v>197</v>
      </c>
      <c r="G198" s="0" t="n">
        <f aca="false">IF($A198&lt;&gt;"",VLOOKUP($F198,d110cc_csv_computations!$A$2:$O$1001,12),"")</f>
        <v>10</v>
      </c>
      <c r="H198" s="0" t="n">
        <f aca="false">IF($A198&lt;&gt;"",VLOOKUP($F198,d110cc_csv_computations!$A$2:$O$1001,13),"")</f>
        <v>17</v>
      </c>
      <c r="I198" s="0" t="n">
        <f aca="false">IF($A198&lt;&gt;"",VLOOKUP($F198,d110cc_csv_computations!$A$2:$O$1001,7),"")</f>
        <v>4</v>
      </c>
      <c r="J198" s="0" t="str">
        <f aca="false">IF($A198&lt;&gt;"",VLOOKUP($I198,ColumnNames!$A$2:$B$5,2),"")</f>
        <v>D</v>
      </c>
      <c r="K198" s="0" t="n">
        <f aca="false">IF($A198&lt;&gt;"",VLOOKUP($F198,d110cc_csv_computations!$A$2:$O$1001,6),"")</f>
        <v>2</v>
      </c>
      <c r="L198" s="0" t="n">
        <f aca="false">IF($A198&lt;&gt;"",VLOOKUP($F198,d110cc_csv_computations!$A$2:$O$1001,3),"")</f>
        <v>7</v>
      </c>
      <c r="M198" s="0" t="n">
        <f aca="false">IF($A198&lt;&gt;"",VLOOKUP($F198,d110cc_csv_computations!$A$2:$O$1001,8),"")</f>
        <v>8</v>
      </c>
      <c r="N198" s="0" t="n">
        <f aca="false">IF($A198&lt;&gt;"",VLOOKUP($F198,d110cc_csv_computations!$A$2:$O$1001,4),"")</f>
        <v>20</v>
      </c>
      <c r="O198" s="32" t="str">
        <f aca="false">IF($A198&lt;&gt;"",INDEX('Tray sheet'!$H$2:$H$10000, $G198),"")</f>
        <v>Project#2013-0014_Experiment#0001_Brachypodium.distachyon_Tray#00010</v>
      </c>
      <c r="P198" s="32" t="str">
        <f aca="false">IF($A198&lt;&gt;"",INDEX('Tray sheet'!$J$2:$J$10000,$G198),"")</f>
        <v>Tray note</v>
      </c>
      <c r="Q198" s="0" t="n">
        <f aca="false">IF($A198&lt;&gt;"",VLOOKUP($F198,d110cc_csv_computations!$A$2:$O$1001,9),"")</f>
        <v>2</v>
      </c>
      <c r="R198" s="32" t="str">
        <f aca="false">IF($A198&lt;&gt;"",INDEX('Tray sheet'!$I$2:$I$10000,$G198),"")</f>
        <v>standard</v>
      </c>
      <c r="S198" s="32" t="str">
        <f aca="false">$J198&amp;$K198</f>
        <v>D2</v>
      </c>
      <c r="T198" s="0" t="str">
        <f aca="false">IF($A198&lt;&gt;"","Project#"&amp;$A198&amp;"-"&amp;TEXT($B198,"0000")&amp;"_Experiment#"&amp;TEXT($C198,"0000")&amp;"_"&amp;$D198&amp;"."&amp;$E198&amp;"_Tray#"&amp;TEXT($G198,"0000")&amp;"_"&amp;"Pot#"&amp;TEXT($F198,"00000"),"")</f>
        <v>Project#2013-0014_Experiment#0001_Brachypodium.distachyon_Tray#0010_Pot#00197</v>
      </c>
      <c r="U198" s="0" t="n">
        <f aca="false">IF($A198&lt;&gt;"",VLOOKUP($F198,d110cc_csv_computations!$A$2:$O$1001,2),"")</f>
        <v>92</v>
      </c>
      <c r="V198" s="0" t="n">
        <f aca="false">IF($A198&lt;&gt;"",VLOOKUP($U198,LineNames!$A$2:$B$111,2),"")</f>
        <v>183</v>
      </c>
      <c r="W198" s="11"/>
      <c r="X198" s="0" t="str">
        <f aca="false">IF($A198&lt;&gt;"",VLOOKUP($U198,LineNames!$A$2:$C$111,3),"")</f>
        <v>No</v>
      </c>
      <c r="Y198" s="0" t="n">
        <f aca="false">IF($A198&lt;&gt;"",VLOOKUP($F198,d110cc_csv_computations!$A$2:$O$1001,5),"")</f>
        <v>2</v>
      </c>
      <c r="Z198" s="0" t="n">
        <f aca="false">IF($A198&lt;&gt;"",VLOOKUP($F198,d110cc_csv_computations!$A$2:$O$1001,15),"")</f>
        <v>77</v>
      </c>
    </row>
    <row collapsed="false" customFormat="false" customHeight="true" hidden="false" ht="15" outlineLevel="0" r="199">
      <c r="A199" s="0" t="n">
        <f aca="false">IF((ROW()-1)&lt;='Project Description'!$B$14,'Project Description'!$B$1, "")</f>
        <v>2013</v>
      </c>
      <c r="B199" s="0" t="n">
        <f aca="false">IF($A199&lt;&gt;"",'Project Description'!$B$2, "")</f>
        <v>14</v>
      </c>
      <c r="C199" s="0" t="n">
        <f aca="false">IF($A199&lt;&gt;"",'Project Description'!$B$3, "")</f>
        <v>1</v>
      </c>
      <c r="D199" s="0" t="str">
        <f aca="false">IF($A199&lt;&gt;"",VLOOKUP($G199,'Tray sheet'!$E$2:$G$121,2), "")</f>
        <v>Brachypodium</v>
      </c>
      <c r="E199" s="0" t="str">
        <f aca="false">IF($A199&lt;&gt;"",VLOOKUP($G199,'Tray sheet'!$E$2:$G$121,3), "")</f>
        <v>distachyon</v>
      </c>
      <c r="F199" s="0" t="n">
        <f aca="false">IF($A199&lt;&gt;"",ROW()-1,"")</f>
        <v>198</v>
      </c>
      <c r="G199" s="0" t="n">
        <f aca="false">IF($A199&lt;&gt;"",VLOOKUP($F199,d110cc_csv_computations!$A$2:$O$1001,12),"")</f>
        <v>10</v>
      </c>
      <c r="H199" s="0" t="n">
        <f aca="false">IF($A199&lt;&gt;"",VLOOKUP($F199,d110cc_csv_computations!$A$2:$O$1001,13),"")</f>
        <v>18</v>
      </c>
      <c r="I199" s="0" t="n">
        <f aca="false">IF($A199&lt;&gt;"",VLOOKUP($F199,d110cc_csv_computations!$A$2:$O$1001,7),"")</f>
        <v>4</v>
      </c>
      <c r="J199" s="0" t="str">
        <f aca="false">IF($A199&lt;&gt;"",VLOOKUP($I199,ColumnNames!$A$2:$B$5,2),"")</f>
        <v>D</v>
      </c>
      <c r="K199" s="0" t="n">
        <f aca="false">IF($A199&lt;&gt;"",VLOOKUP($F199,d110cc_csv_computations!$A$2:$O$1001,6),"")</f>
        <v>3</v>
      </c>
      <c r="L199" s="0" t="n">
        <f aca="false">IF($A199&lt;&gt;"",VLOOKUP($F199,d110cc_csv_computations!$A$2:$O$1001,3),"")</f>
        <v>8</v>
      </c>
      <c r="M199" s="0" t="n">
        <f aca="false">IF($A199&lt;&gt;"",VLOOKUP($F199,d110cc_csv_computations!$A$2:$O$1001,8),"")</f>
        <v>8</v>
      </c>
      <c r="N199" s="0" t="n">
        <f aca="false">IF($A199&lt;&gt;"",VLOOKUP($F199,d110cc_csv_computations!$A$2:$O$1001,4),"")</f>
        <v>20</v>
      </c>
      <c r="O199" s="32" t="str">
        <f aca="false">IF($A199&lt;&gt;"",INDEX('Tray sheet'!$H$2:$H$10000, $G199),"")</f>
        <v>Project#2013-0014_Experiment#0001_Brachypodium.distachyon_Tray#00010</v>
      </c>
      <c r="P199" s="32" t="str">
        <f aca="false">IF($A199&lt;&gt;"",INDEX('Tray sheet'!$J$2:$J$10000,$G199),"")</f>
        <v>Tray note</v>
      </c>
      <c r="Q199" s="0" t="n">
        <f aca="false">IF($A199&lt;&gt;"",VLOOKUP($F199,d110cc_csv_computations!$A$2:$O$1001,9),"")</f>
        <v>2</v>
      </c>
      <c r="R199" s="32" t="str">
        <f aca="false">IF($A199&lt;&gt;"",INDEX('Tray sheet'!$I$2:$I$10000,$G199),"")</f>
        <v>standard</v>
      </c>
      <c r="S199" s="32" t="str">
        <f aca="false">$J199&amp;$K199</f>
        <v>D3</v>
      </c>
      <c r="T199" s="0" t="str">
        <f aca="false">IF($A199&lt;&gt;"","Project#"&amp;$A199&amp;"-"&amp;TEXT($B199,"0000")&amp;"_Experiment#"&amp;TEXT($C199,"0000")&amp;"_"&amp;$D199&amp;"."&amp;$E199&amp;"_Tray#"&amp;TEXT($G199,"0000")&amp;"_"&amp;"Pot#"&amp;TEXT($F199,"00000"),"")</f>
        <v>Project#2013-0014_Experiment#0001_Brachypodium.distachyon_Tray#0010_Pot#00198</v>
      </c>
      <c r="U199" s="0" t="n">
        <f aca="false">IF($A199&lt;&gt;"",VLOOKUP($F199,d110cc_csv_computations!$A$2:$O$1001,2),"")</f>
        <v>73</v>
      </c>
      <c r="V199" s="0" t="n">
        <f aca="false">IF($A199&lt;&gt;"",VLOOKUP($U199,LineNames!$A$2:$B$111,2),"")</f>
        <v>159</v>
      </c>
      <c r="W199" s="11"/>
      <c r="X199" s="0" t="str">
        <f aca="false">IF($A199&lt;&gt;"",VLOOKUP($U199,LineNames!$A$2:$C$111,3),"")</f>
        <v>No</v>
      </c>
      <c r="Y199" s="0" t="n">
        <f aca="false">IF($A199&lt;&gt;"",VLOOKUP($F199,d110cc_csv_computations!$A$2:$O$1001,5),"")</f>
        <v>2</v>
      </c>
      <c r="Z199" s="0" t="n">
        <f aca="false">IF($A199&lt;&gt;"",VLOOKUP($F199,d110cc_csv_computations!$A$2:$O$1001,15),"")</f>
        <v>78</v>
      </c>
    </row>
    <row collapsed="false" customFormat="false" customHeight="true" hidden="false" ht="15" outlineLevel="0" r="200">
      <c r="A200" s="0" t="n">
        <f aca="false">IF((ROW()-1)&lt;='Project Description'!$B$14,'Project Description'!$B$1, "")</f>
        <v>2013</v>
      </c>
      <c r="B200" s="0" t="n">
        <f aca="false">IF($A200&lt;&gt;"",'Project Description'!$B$2, "")</f>
        <v>14</v>
      </c>
      <c r="C200" s="0" t="n">
        <f aca="false">IF($A200&lt;&gt;"",'Project Description'!$B$3, "")</f>
        <v>1</v>
      </c>
      <c r="D200" s="0" t="str">
        <f aca="false">IF($A200&lt;&gt;"",VLOOKUP($G200,'Tray sheet'!$E$2:$G$121,2), "")</f>
        <v>Brachypodium</v>
      </c>
      <c r="E200" s="0" t="str">
        <f aca="false">IF($A200&lt;&gt;"",VLOOKUP($G200,'Tray sheet'!$E$2:$G$121,3), "")</f>
        <v>distachyon</v>
      </c>
      <c r="F200" s="0" t="n">
        <f aca="false">IF($A200&lt;&gt;"",ROW()-1,"")</f>
        <v>199</v>
      </c>
      <c r="G200" s="0" t="n">
        <f aca="false">IF($A200&lt;&gt;"",VLOOKUP($F200,d110cc_csv_computations!$A$2:$O$1001,12),"")</f>
        <v>10</v>
      </c>
      <c r="H200" s="0" t="n">
        <f aca="false">IF($A200&lt;&gt;"",VLOOKUP($F200,d110cc_csv_computations!$A$2:$O$1001,13),"")</f>
        <v>19</v>
      </c>
      <c r="I200" s="0" t="n">
        <f aca="false">IF($A200&lt;&gt;"",VLOOKUP($F200,d110cc_csv_computations!$A$2:$O$1001,7),"")</f>
        <v>4</v>
      </c>
      <c r="J200" s="0" t="str">
        <f aca="false">IF($A200&lt;&gt;"",VLOOKUP($I200,ColumnNames!$A$2:$B$5,2),"")</f>
        <v>D</v>
      </c>
      <c r="K200" s="0" t="n">
        <f aca="false">IF($A200&lt;&gt;"",VLOOKUP($F200,d110cc_csv_computations!$A$2:$O$1001,6),"")</f>
        <v>4</v>
      </c>
      <c r="L200" s="0" t="n">
        <f aca="false">IF($A200&lt;&gt;"",VLOOKUP($F200,d110cc_csv_computations!$A$2:$O$1001,3),"")</f>
        <v>9</v>
      </c>
      <c r="M200" s="0" t="n">
        <f aca="false">IF($A200&lt;&gt;"",VLOOKUP($F200,d110cc_csv_computations!$A$2:$O$1001,8),"")</f>
        <v>8</v>
      </c>
      <c r="N200" s="0" t="n">
        <f aca="false">IF($A200&lt;&gt;"",VLOOKUP($F200,d110cc_csv_computations!$A$2:$O$1001,4),"")</f>
        <v>20</v>
      </c>
      <c r="O200" s="32" t="str">
        <f aca="false">IF($A200&lt;&gt;"",INDEX('Tray sheet'!$H$2:$H$10000, $G200),"")</f>
        <v>Project#2013-0014_Experiment#0001_Brachypodium.distachyon_Tray#00010</v>
      </c>
      <c r="P200" s="32" t="str">
        <f aca="false">IF($A200&lt;&gt;"",INDEX('Tray sheet'!$J$2:$J$10000,$G200),"")</f>
        <v>Tray note</v>
      </c>
      <c r="Q200" s="0" t="n">
        <f aca="false">IF($A200&lt;&gt;"",VLOOKUP($F200,d110cc_csv_computations!$A$2:$O$1001,9),"")</f>
        <v>2</v>
      </c>
      <c r="R200" s="32" t="str">
        <f aca="false">IF($A200&lt;&gt;"",INDEX('Tray sheet'!$I$2:$I$10000,$G200),"")</f>
        <v>standard</v>
      </c>
      <c r="S200" s="32" t="str">
        <f aca="false">$J200&amp;$K200</f>
        <v>D4</v>
      </c>
      <c r="T200" s="0" t="str">
        <f aca="false">IF($A200&lt;&gt;"","Project#"&amp;$A200&amp;"-"&amp;TEXT($B200,"0000")&amp;"_Experiment#"&amp;TEXT($C200,"0000")&amp;"_"&amp;$D200&amp;"."&amp;$E200&amp;"_Tray#"&amp;TEXT($G200,"0000")&amp;"_"&amp;"Pot#"&amp;TEXT($F200,"00000"),"")</f>
        <v>Project#2013-0014_Experiment#0001_Brachypodium.distachyon_Tray#0010_Pot#00199</v>
      </c>
      <c r="U200" s="0" t="n">
        <f aca="false">IF($A200&lt;&gt;"",VLOOKUP($F200,d110cc_csv_computations!$A$2:$O$1001,2),"")</f>
        <v>107</v>
      </c>
      <c r="V200" s="0" t="n">
        <f aca="false">IF($A200&lt;&gt;"",VLOOKUP($U200,LineNames!$A$2:$B$111,2),"")</f>
        <v>71</v>
      </c>
      <c r="W200" s="11"/>
      <c r="X200" s="0" t="str">
        <f aca="false">IF($A200&lt;&gt;"",VLOOKUP($U200,LineNames!$A$2:$C$111,3),"")</f>
        <v>No</v>
      </c>
      <c r="Y200" s="0" t="n">
        <f aca="false">IF($A200&lt;&gt;"",VLOOKUP($F200,d110cc_csv_computations!$A$2:$O$1001,5),"")</f>
        <v>2</v>
      </c>
      <c r="Z200" s="0" t="n">
        <f aca="false">IF($A200&lt;&gt;"",VLOOKUP($F200,d110cc_csv_computations!$A$2:$O$1001,15),"")</f>
        <v>79</v>
      </c>
    </row>
    <row collapsed="false" customFormat="false" customHeight="true" hidden="false" ht="15" outlineLevel="0" r="201">
      <c r="A201" s="0" t="n">
        <f aca="false">IF((ROW()-1)&lt;='Project Description'!$B$14,'Project Description'!$B$1, "")</f>
        <v>2013</v>
      </c>
      <c r="B201" s="0" t="n">
        <f aca="false">IF($A201&lt;&gt;"",'Project Description'!$B$2, "")</f>
        <v>14</v>
      </c>
      <c r="C201" s="0" t="n">
        <f aca="false">IF($A201&lt;&gt;"",'Project Description'!$B$3, "")</f>
        <v>1</v>
      </c>
      <c r="D201" s="0" t="str">
        <f aca="false">IF($A201&lt;&gt;"",VLOOKUP($G201,'Tray sheet'!$E$2:$G$121,2), "")</f>
        <v>Brachypodium</v>
      </c>
      <c r="E201" s="0" t="str">
        <f aca="false">IF($A201&lt;&gt;"",VLOOKUP($G201,'Tray sheet'!$E$2:$G$121,3), "")</f>
        <v>distachyon</v>
      </c>
      <c r="F201" s="0" t="n">
        <f aca="false">IF($A201&lt;&gt;"",ROW()-1,"")</f>
        <v>200</v>
      </c>
      <c r="G201" s="0" t="n">
        <f aca="false">IF($A201&lt;&gt;"",VLOOKUP($F201,d110cc_csv_computations!$A$2:$O$1001,12),"")</f>
        <v>10</v>
      </c>
      <c r="H201" s="0" t="n">
        <f aca="false">IF($A201&lt;&gt;"",VLOOKUP($F201,d110cc_csv_computations!$A$2:$O$1001,13),"")</f>
        <v>20</v>
      </c>
      <c r="I201" s="0" t="n">
        <f aca="false">IF($A201&lt;&gt;"",VLOOKUP($F201,d110cc_csv_computations!$A$2:$O$1001,7),"")</f>
        <v>4</v>
      </c>
      <c r="J201" s="0" t="str">
        <f aca="false">IF($A201&lt;&gt;"",VLOOKUP($I201,ColumnNames!$A$2:$B$5,2),"")</f>
        <v>D</v>
      </c>
      <c r="K201" s="0" t="n">
        <f aca="false">IF($A201&lt;&gt;"",VLOOKUP($F201,d110cc_csv_computations!$A$2:$O$1001,6),"")</f>
        <v>5</v>
      </c>
      <c r="L201" s="0" t="n">
        <f aca="false">IF($A201&lt;&gt;"",VLOOKUP($F201,d110cc_csv_computations!$A$2:$O$1001,3),"")</f>
        <v>10</v>
      </c>
      <c r="M201" s="0" t="n">
        <f aca="false">IF($A201&lt;&gt;"",VLOOKUP($F201,d110cc_csv_computations!$A$2:$O$1001,8),"")</f>
        <v>8</v>
      </c>
      <c r="N201" s="0" t="n">
        <f aca="false">IF($A201&lt;&gt;"",VLOOKUP($F201,d110cc_csv_computations!$A$2:$O$1001,4),"")</f>
        <v>20</v>
      </c>
      <c r="O201" s="32" t="str">
        <f aca="false">IF($A201&lt;&gt;"",INDEX('Tray sheet'!$H$2:$H$10000, $G201),"")</f>
        <v>Project#2013-0014_Experiment#0001_Brachypodium.distachyon_Tray#00010</v>
      </c>
      <c r="P201" s="32" t="str">
        <f aca="false">IF($A201&lt;&gt;"",INDEX('Tray sheet'!$J$2:$J$10000,$G201),"")</f>
        <v>Tray note</v>
      </c>
      <c r="Q201" s="0" t="n">
        <f aca="false">IF($A201&lt;&gt;"",VLOOKUP($F201,d110cc_csv_computations!$A$2:$O$1001,9),"")</f>
        <v>2</v>
      </c>
      <c r="R201" s="32" t="str">
        <f aca="false">IF($A201&lt;&gt;"",INDEX('Tray sheet'!$I$2:$I$10000,$G201),"")</f>
        <v>standard</v>
      </c>
      <c r="S201" s="32" t="str">
        <f aca="false">$J201&amp;$K201</f>
        <v>D5</v>
      </c>
      <c r="T201" s="0" t="str">
        <f aca="false">IF($A201&lt;&gt;"","Project#"&amp;$A201&amp;"-"&amp;TEXT($B201,"0000")&amp;"_Experiment#"&amp;TEXT($C201,"0000")&amp;"_"&amp;$D201&amp;"."&amp;$E201&amp;"_Tray#"&amp;TEXT($G201,"0000")&amp;"_"&amp;"Pot#"&amp;TEXT($F201,"00000"),"")</f>
        <v>Project#2013-0014_Experiment#0001_Brachypodium.distachyon_Tray#0010_Pot#00200</v>
      </c>
      <c r="U201" s="0" t="n">
        <f aca="false">IF($A201&lt;&gt;"",VLOOKUP($F201,d110cc_csv_computations!$A$2:$O$1001,2),"")</f>
        <v>18</v>
      </c>
      <c r="V201" s="0" t="n">
        <f aca="false">IF($A201&lt;&gt;"",VLOOKUP($U201,LineNames!$A$2:$B$111,2),"")</f>
        <v>95</v>
      </c>
      <c r="W201" s="11"/>
      <c r="X201" s="0" t="str">
        <f aca="false">IF($A201&lt;&gt;"",VLOOKUP($U201,LineNames!$A$2:$C$111,3),"")</f>
        <v>No</v>
      </c>
      <c r="Y201" s="0" t="n">
        <f aca="false">IF($A201&lt;&gt;"",VLOOKUP($F201,d110cc_csv_computations!$A$2:$O$1001,5),"")</f>
        <v>2</v>
      </c>
      <c r="Z201" s="0" t="n">
        <f aca="false">IF($A201&lt;&gt;"",VLOOKUP($F201,d110cc_csv_computations!$A$2:$O$1001,15),"")</f>
        <v>80</v>
      </c>
    </row>
    <row collapsed="false" customFormat="false" customHeight="true" hidden="false" ht="15" outlineLevel="0" r="202">
      <c r="A202" s="0" t="n">
        <f aca="false">IF((ROW()-1)&lt;='Project Description'!$B$14,'Project Description'!$B$1, "")</f>
        <v>2013</v>
      </c>
      <c r="B202" s="0" t="n">
        <f aca="false">IF($A202&lt;&gt;"",'Project Description'!$B$2, "")</f>
        <v>14</v>
      </c>
      <c r="C202" s="0" t="n">
        <f aca="false">IF($A202&lt;&gt;"",'Project Description'!$B$3, "")</f>
        <v>1</v>
      </c>
      <c r="D202" s="0" t="str">
        <f aca="false">IF($A202&lt;&gt;"",VLOOKUP($G202,'Tray sheet'!$E$2:$G$121,2), "")</f>
        <v>Brachypodium</v>
      </c>
      <c r="E202" s="0" t="str">
        <f aca="false">IF($A202&lt;&gt;"",VLOOKUP($G202,'Tray sheet'!$E$2:$G$121,3), "")</f>
        <v>distachyon</v>
      </c>
      <c r="F202" s="0" t="n">
        <f aca="false">IF($A202&lt;&gt;"",ROW()-1,"")</f>
        <v>201</v>
      </c>
      <c r="G202" s="0" t="n">
        <f aca="false">IF($A202&lt;&gt;"",VLOOKUP($F202,d110cc_csv_computations!$A$2:$O$1001,12),"")</f>
        <v>11</v>
      </c>
      <c r="H202" s="0" t="n">
        <f aca="false">IF($A202&lt;&gt;"",VLOOKUP($F202,d110cc_csv_computations!$A$2:$O$1001,13),"")</f>
        <v>1</v>
      </c>
      <c r="I202" s="0" t="n">
        <f aca="false">IF($A202&lt;&gt;"",VLOOKUP($F202,d110cc_csv_computations!$A$2:$O$1001,7),"")</f>
        <v>1</v>
      </c>
      <c r="J202" s="0" t="str">
        <f aca="false">IF($A202&lt;&gt;"",VLOOKUP($I202,ColumnNames!$A$2:$B$5,2),"")</f>
        <v>A</v>
      </c>
      <c r="K202" s="0" t="n">
        <f aca="false">IF($A202&lt;&gt;"",VLOOKUP($F202,d110cc_csv_computations!$A$2:$O$1001,6),"")</f>
        <v>1</v>
      </c>
      <c r="L202" s="0" t="n">
        <f aca="false">IF($A202&lt;&gt;"",VLOOKUP($F202,d110cc_csv_computations!$A$2:$O$1001,3),"")</f>
        <v>1</v>
      </c>
      <c r="M202" s="0" t="n">
        <f aca="false">IF($A202&lt;&gt;"",VLOOKUP($F202,d110cc_csv_computations!$A$2:$O$1001,8),"")</f>
        <v>9</v>
      </c>
      <c r="N202" s="0" t="n">
        <f aca="false">IF($A202&lt;&gt;"",VLOOKUP($F202,d110cc_csv_computations!$A$2:$O$1001,4),"")</f>
        <v>21</v>
      </c>
      <c r="O202" s="32" t="str">
        <f aca="false">IF($A202&lt;&gt;"",INDEX('Tray sheet'!$H$2:$H$10000, $G202),"")</f>
        <v>Project#2013-0014_Experiment#0001_Brachypodium.distachyon_Tray#00011</v>
      </c>
      <c r="P202" s="32" t="str">
        <f aca="false">IF($A202&lt;&gt;"",INDEX('Tray sheet'!$J$2:$J$10000,$G202),"")</f>
        <v>Tray note</v>
      </c>
      <c r="Q202" s="0" t="n">
        <f aca="false">IF($A202&lt;&gt;"",VLOOKUP($F202,d110cc_csv_computations!$A$2:$O$1001,9),"")</f>
        <v>1</v>
      </c>
      <c r="R202" s="32" t="str">
        <f aca="false">IF($A202&lt;&gt;"",INDEX('Tray sheet'!$I$2:$I$10000,$G202),"")</f>
        <v>standard</v>
      </c>
      <c r="S202" s="32" t="str">
        <f aca="false">$J202&amp;$K202</f>
        <v>A1</v>
      </c>
      <c r="T202" s="0" t="str">
        <f aca="false">IF($A202&lt;&gt;"","Project#"&amp;$A202&amp;"-"&amp;TEXT($B202,"0000")&amp;"_Experiment#"&amp;TEXT($C202,"0000")&amp;"_"&amp;$D202&amp;"."&amp;$E202&amp;"_Tray#"&amp;TEXT($G202,"0000")&amp;"_"&amp;"Pot#"&amp;TEXT($F202,"00000"),"")</f>
        <v>Project#2013-0014_Experiment#0001_Brachypodium.distachyon_Tray#0011_Pot#00201</v>
      </c>
      <c r="U202" s="0" t="n">
        <f aca="false">IF($A202&lt;&gt;"",VLOOKUP($F202,d110cc_csv_computations!$A$2:$O$1001,2),"")</f>
        <v>88</v>
      </c>
      <c r="V202" s="0" t="n">
        <f aca="false">IF($A202&lt;&gt;"",VLOOKUP($U202,LineNames!$A$2:$B$111,2),"")</f>
        <v>175</v>
      </c>
      <c r="W202" s="11"/>
      <c r="X202" s="0" t="str">
        <f aca="false">IF($A202&lt;&gt;"",VLOOKUP($U202,LineNames!$A$2:$C$111,3),"")</f>
        <v>No</v>
      </c>
      <c r="Y202" s="0" t="n">
        <f aca="false">IF($A202&lt;&gt;"",VLOOKUP($F202,d110cc_csv_computations!$A$2:$O$1001,5),"")</f>
        <v>2</v>
      </c>
      <c r="Z202" s="0" t="n">
        <f aca="false">IF($A202&lt;&gt;"",VLOOKUP($F202,d110cc_csv_computations!$A$2:$O$1001,15),"")</f>
        <v>81</v>
      </c>
    </row>
    <row collapsed="false" customFormat="false" customHeight="true" hidden="false" ht="15" outlineLevel="0" r="203">
      <c r="A203" s="0" t="n">
        <f aca="false">IF((ROW()-1)&lt;='Project Description'!$B$14,'Project Description'!$B$1, "")</f>
        <v>2013</v>
      </c>
      <c r="B203" s="0" t="n">
        <f aca="false">IF($A203&lt;&gt;"",'Project Description'!$B$2, "")</f>
        <v>14</v>
      </c>
      <c r="C203" s="0" t="n">
        <f aca="false">IF($A203&lt;&gt;"",'Project Description'!$B$3, "")</f>
        <v>1</v>
      </c>
      <c r="D203" s="0" t="str">
        <f aca="false">IF($A203&lt;&gt;"",VLOOKUP($G203,'Tray sheet'!$E$2:$G$121,2), "")</f>
        <v>Brachypodium</v>
      </c>
      <c r="E203" s="0" t="str">
        <f aca="false">IF($A203&lt;&gt;"",VLOOKUP($G203,'Tray sheet'!$E$2:$G$121,3), "")</f>
        <v>distachyon</v>
      </c>
      <c r="F203" s="0" t="n">
        <f aca="false">IF($A203&lt;&gt;"",ROW()-1,"")</f>
        <v>202</v>
      </c>
      <c r="G203" s="0" t="n">
        <f aca="false">IF($A203&lt;&gt;"",VLOOKUP($F203,d110cc_csv_computations!$A$2:$O$1001,12),"")</f>
        <v>11</v>
      </c>
      <c r="H203" s="0" t="n">
        <f aca="false">IF($A203&lt;&gt;"",VLOOKUP($F203,d110cc_csv_computations!$A$2:$O$1001,13),"")</f>
        <v>2</v>
      </c>
      <c r="I203" s="0" t="n">
        <f aca="false">IF($A203&lt;&gt;"",VLOOKUP($F203,d110cc_csv_computations!$A$2:$O$1001,7),"")</f>
        <v>1</v>
      </c>
      <c r="J203" s="0" t="str">
        <f aca="false">IF($A203&lt;&gt;"",VLOOKUP($I203,ColumnNames!$A$2:$B$5,2),"")</f>
        <v>A</v>
      </c>
      <c r="K203" s="0" t="n">
        <f aca="false">IF($A203&lt;&gt;"",VLOOKUP($F203,d110cc_csv_computations!$A$2:$O$1001,6),"")</f>
        <v>2</v>
      </c>
      <c r="L203" s="0" t="n">
        <f aca="false">IF($A203&lt;&gt;"",VLOOKUP($F203,d110cc_csv_computations!$A$2:$O$1001,3),"")</f>
        <v>2</v>
      </c>
      <c r="M203" s="0" t="n">
        <f aca="false">IF($A203&lt;&gt;"",VLOOKUP($F203,d110cc_csv_computations!$A$2:$O$1001,8),"")</f>
        <v>9</v>
      </c>
      <c r="N203" s="0" t="n">
        <f aca="false">IF($A203&lt;&gt;"",VLOOKUP($F203,d110cc_csv_computations!$A$2:$O$1001,4),"")</f>
        <v>21</v>
      </c>
      <c r="O203" s="32" t="str">
        <f aca="false">IF($A203&lt;&gt;"",INDEX('Tray sheet'!$H$2:$H$10000, $G203),"")</f>
        <v>Project#2013-0014_Experiment#0001_Brachypodium.distachyon_Tray#00011</v>
      </c>
      <c r="P203" s="32" t="str">
        <f aca="false">IF($A203&lt;&gt;"",INDEX('Tray sheet'!$J$2:$J$10000,$G203),"")</f>
        <v>Tray note</v>
      </c>
      <c r="Q203" s="0" t="n">
        <f aca="false">IF($A203&lt;&gt;"",VLOOKUP($F203,d110cc_csv_computations!$A$2:$O$1001,9),"")</f>
        <v>1</v>
      </c>
      <c r="R203" s="32" t="str">
        <f aca="false">IF($A203&lt;&gt;"",INDEX('Tray sheet'!$I$2:$I$10000,$G203),"")</f>
        <v>standard</v>
      </c>
      <c r="S203" s="32" t="str">
        <f aca="false">$J203&amp;$K203</f>
        <v>A2</v>
      </c>
      <c r="T203" s="0" t="str">
        <f aca="false">IF($A203&lt;&gt;"","Project#"&amp;$A203&amp;"-"&amp;TEXT($B203,"0000")&amp;"_Experiment#"&amp;TEXT($C203,"0000")&amp;"_"&amp;$D203&amp;"."&amp;$E203&amp;"_Tray#"&amp;TEXT($G203,"0000")&amp;"_"&amp;"Pot#"&amp;TEXT($F203,"00000"),"")</f>
        <v>Project#2013-0014_Experiment#0001_Brachypodium.distachyon_Tray#0011_Pot#00202</v>
      </c>
      <c r="U203" s="0" t="n">
        <f aca="false">IF($A203&lt;&gt;"",VLOOKUP($F203,d110cc_csv_computations!$A$2:$O$1001,2),"")</f>
        <v>31</v>
      </c>
      <c r="V203" s="0" t="n">
        <f aca="false">IF($A203&lt;&gt;"",VLOOKUP($U203,LineNames!$A$2:$B$111,2),"")</f>
        <v>109</v>
      </c>
      <c r="W203" s="11"/>
      <c r="X203" s="0" t="str">
        <f aca="false">IF($A203&lt;&gt;"",VLOOKUP($U203,LineNames!$A$2:$C$111,3),"")</f>
        <v>No</v>
      </c>
      <c r="Y203" s="0" t="n">
        <f aca="false">IF($A203&lt;&gt;"",VLOOKUP($F203,d110cc_csv_computations!$A$2:$O$1001,5),"")</f>
        <v>2</v>
      </c>
      <c r="Z203" s="0" t="n">
        <f aca="false">IF($A203&lt;&gt;"",VLOOKUP($F203,d110cc_csv_computations!$A$2:$O$1001,15),"")</f>
        <v>82</v>
      </c>
    </row>
    <row collapsed="false" customFormat="false" customHeight="true" hidden="false" ht="15" outlineLevel="0" r="204">
      <c r="A204" s="0" t="n">
        <f aca="false">IF((ROW()-1)&lt;='Project Description'!$B$14,'Project Description'!$B$1, "")</f>
        <v>2013</v>
      </c>
      <c r="B204" s="0" t="n">
        <f aca="false">IF($A204&lt;&gt;"",'Project Description'!$B$2, "")</f>
        <v>14</v>
      </c>
      <c r="C204" s="0" t="n">
        <f aca="false">IF($A204&lt;&gt;"",'Project Description'!$B$3, "")</f>
        <v>1</v>
      </c>
      <c r="D204" s="0" t="str">
        <f aca="false">IF($A204&lt;&gt;"",VLOOKUP($G204,'Tray sheet'!$E$2:$G$121,2), "")</f>
        <v>Brachypodium</v>
      </c>
      <c r="E204" s="0" t="str">
        <f aca="false">IF($A204&lt;&gt;"",VLOOKUP($G204,'Tray sheet'!$E$2:$G$121,3), "")</f>
        <v>distachyon</v>
      </c>
      <c r="F204" s="0" t="n">
        <f aca="false">IF($A204&lt;&gt;"",ROW()-1,"")</f>
        <v>203</v>
      </c>
      <c r="G204" s="0" t="n">
        <f aca="false">IF($A204&lt;&gt;"",VLOOKUP($F204,d110cc_csv_computations!$A$2:$O$1001,12),"")</f>
        <v>11</v>
      </c>
      <c r="H204" s="0" t="n">
        <f aca="false">IF($A204&lt;&gt;"",VLOOKUP($F204,d110cc_csv_computations!$A$2:$O$1001,13),"")</f>
        <v>3</v>
      </c>
      <c r="I204" s="0" t="n">
        <f aca="false">IF($A204&lt;&gt;"",VLOOKUP($F204,d110cc_csv_computations!$A$2:$O$1001,7),"")</f>
        <v>1</v>
      </c>
      <c r="J204" s="0" t="str">
        <f aca="false">IF($A204&lt;&gt;"",VLOOKUP($I204,ColumnNames!$A$2:$B$5,2),"")</f>
        <v>A</v>
      </c>
      <c r="K204" s="0" t="n">
        <f aca="false">IF($A204&lt;&gt;"",VLOOKUP($F204,d110cc_csv_computations!$A$2:$O$1001,6),"")</f>
        <v>3</v>
      </c>
      <c r="L204" s="0" t="n">
        <f aca="false">IF($A204&lt;&gt;"",VLOOKUP($F204,d110cc_csv_computations!$A$2:$O$1001,3),"")</f>
        <v>3</v>
      </c>
      <c r="M204" s="0" t="n">
        <f aca="false">IF($A204&lt;&gt;"",VLOOKUP($F204,d110cc_csv_computations!$A$2:$O$1001,8),"")</f>
        <v>9</v>
      </c>
      <c r="N204" s="0" t="n">
        <f aca="false">IF($A204&lt;&gt;"",VLOOKUP($F204,d110cc_csv_computations!$A$2:$O$1001,4),"")</f>
        <v>21</v>
      </c>
      <c r="O204" s="32" t="str">
        <f aca="false">IF($A204&lt;&gt;"",INDEX('Tray sheet'!$H$2:$H$10000, $G204),"")</f>
        <v>Project#2013-0014_Experiment#0001_Brachypodium.distachyon_Tray#00011</v>
      </c>
      <c r="P204" s="32" t="str">
        <f aca="false">IF($A204&lt;&gt;"",INDEX('Tray sheet'!$J$2:$J$10000,$G204),"")</f>
        <v>Tray note</v>
      </c>
      <c r="Q204" s="0" t="n">
        <f aca="false">IF($A204&lt;&gt;"",VLOOKUP($F204,d110cc_csv_computations!$A$2:$O$1001,9),"")</f>
        <v>1</v>
      </c>
      <c r="R204" s="32" t="str">
        <f aca="false">IF($A204&lt;&gt;"",INDEX('Tray sheet'!$I$2:$I$10000,$G204),"")</f>
        <v>standard</v>
      </c>
      <c r="S204" s="32" t="str">
        <f aca="false">$J204&amp;$K204</f>
        <v>A3</v>
      </c>
      <c r="T204" s="0" t="str">
        <f aca="false">IF($A204&lt;&gt;"","Project#"&amp;$A204&amp;"-"&amp;TEXT($B204,"0000")&amp;"_Experiment#"&amp;TEXT($C204,"0000")&amp;"_"&amp;$D204&amp;"."&amp;$E204&amp;"_Tray#"&amp;TEXT($G204,"0000")&amp;"_"&amp;"Pot#"&amp;TEXT($F204,"00000"),"")</f>
        <v>Project#2013-0014_Experiment#0001_Brachypodium.distachyon_Tray#0011_Pot#00203</v>
      </c>
      <c r="U204" s="0" t="n">
        <f aca="false">IF($A204&lt;&gt;"",VLOOKUP($F204,d110cc_csv_computations!$A$2:$O$1001,2),"")</f>
        <v>70</v>
      </c>
      <c r="V204" s="0" t="n">
        <f aca="false">IF($A204&lt;&gt;"",VLOOKUP($U204,LineNames!$A$2:$B$111,2),"")</f>
        <v>156</v>
      </c>
      <c r="W204" s="11"/>
      <c r="X204" s="0" t="str">
        <f aca="false">IF($A204&lt;&gt;"",VLOOKUP($U204,LineNames!$A$2:$C$111,3),"")</f>
        <v>No</v>
      </c>
      <c r="Y204" s="0" t="n">
        <f aca="false">IF($A204&lt;&gt;"",VLOOKUP($F204,d110cc_csv_computations!$A$2:$O$1001,5),"")</f>
        <v>2</v>
      </c>
      <c r="Z204" s="0" t="n">
        <f aca="false">IF($A204&lt;&gt;"",VLOOKUP($F204,d110cc_csv_computations!$A$2:$O$1001,15),"")</f>
        <v>83</v>
      </c>
    </row>
    <row collapsed="false" customFormat="false" customHeight="true" hidden="false" ht="15" outlineLevel="0" r="205">
      <c r="A205" s="0" t="n">
        <f aca="false">IF((ROW()-1)&lt;='Project Description'!$B$14,'Project Description'!$B$1, "")</f>
        <v>2013</v>
      </c>
      <c r="B205" s="0" t="n">
        <f aca="false">IF($A205&lt;&gt;"",'Project Description'!$B$2, "")</f>
        <v>14</v>
      </c>
      <c r="C205" s="0" t="n">
        <f aca="false">IF($A205&lt;&gt;"",'Project Description'!$B$3, "")</f>
        <v>1</v>
      </c>
      <c r="D205" s="0" t="str">
        <f aca="false">IF($A205&lt;&gt;"",VLOOKUP($G205,'Tray sheet'!$E$2:$G$121,2), "")</f>
        <v>Brachypodium</v>
      </c>
      <c r="E205" s="0" t="str">
        <f aca="false">IF($A205&lt;&gt;"",VLOOKUP($G205,'Tray sheet'!$E$2:$G$121,3), "")</f>
        <v>distachyon</v>
      </c>
      <c r="F205" s="0" t="n">
        <f aca="false">IF($A205&lt;&gt;"",ROW()-1,"")</f>
        <v>204</v>
      </c>
      <c r="G205" s="0" t="n">
        <f aca="false">IF($A205&lt;&gt;"",VLOOKUP($F205,d110cc_csv_computations!$A$2:$O$1001,12),"")</f>
        <v>11</v>
      </c>
      <c r="H205" s="0" t="n">
        <f aca="false">IF($A205&lt;&gt;"",VLOOKUP($F205,d110cc_csv_computations!$A$2:$O$1001,13),"")</f>
        <v>4</v>
      </c>
      <c r="I205" s="0" t="n">
        <f aca="false">IF($A205&lt;&gt;"",VLOOKUP($F205,d110cc_csv_computations!$A$2:$O$1001,7),"")</f>
        <v>1</v>
      </c>
      <c r="J205" s="0" t="str">
        <f aca="false">IF($A205&lt;&gt;"",VLOOKUP($I205,ColumnNames!$A$2:$B$5,2),"")</f>
        <v>A</v>
      </c>
      <c r="K205" s="0" t="n">
        <f aca="false">IF($A205&lt;&gt;"",VLOOKUP($F205,d110cc_csv_computations!$A$2:$O$1001,6),"")</f>
        <v>4</v>
      </c>
      <c r="L205" s="0" t="n">
        <f aca="false">IF($A205&lt;&gt;"",VLOOKUP($F205,d110cc_csv_computations!$A$2:$O$1001,3),"")</f>
        <v>4</v>
      </c>
      <c r="M205" s="0" t="n">
        <f aca="false">IF($A205&lt;&gt;"",VLOOKUP($F205,d110cc_csv_computations!$A$2:$O$1001,8),"")</f>
        <v>9</v>
      </c>
      <c r="N205" s="0" t="n">
        <f aca="false">IF($A205&lt;&gt;"",VLOOKUP($F205,d110cc_csv_computations!$A$2:$O$1001,4),"")</f>
        <v>21</v>
      </c>
      <c r="O205" s="32" t="str">
        <f aca="false">IF($A205&lt;&gt;"",INDEX('Tray sheet'!$H$2:$H$10000, $G205),"")</f>
        <v>Project#2013-0014_Experiment#0001_Brachypodium.distachyon_Tray#00011</v>
      </c>
      <c r="P205" s="32" t="str">
        <f aca="false">IF($A205&lt;&gt;"",INDEX('Tray sheet'!$J$2:$J$10000,$G205),"")</f>
        <v>Tray note</v>
      </c>
      <c r="Q205" s="0" t="n">
        <f aca="false">IF($A205&lt;&gt;"",VLOOKUP($F205,d110cc_csv_computations!$A$2:$O$1001,9),"")</f>
        <v>1</v>
      </c>
      <c r="R205" s="32" t="str">
        <f aca="false">IF($A205&lt;&gt;"",INDEX('Tray sheet'!$I$2:$I$10000,$G205),"")</f>
        <v>standard</v>
      </c>
      <c r="S205" s="32" t="str">
        <f aca="false">$J205&amp;$K205</f>
        <v>A4</v>
      </c>
      <c r="T205" s="0" t="str">
        <f aca="false">IF($A205&lt;&gt;"","Project#"&amp;$A205&amp;"-"&amp;TEXT($B205,"0000")&amp;"_Experiment#"&amp;TEXT($C205,"0000")&amp;"_"&amp;$D205&amp;"."&amp;$E205&amp;"_Tray#"&amp;TEXT($G205,"0000")&amp;"_"&amp;"Pot#"&amp;TEXT($F205,"00000"),"")</f>
        <v>Project#2013-0014_Experiment#0001_Brachypodium.distachyon_Tray#0011_Pot#00204</v>
      </c>
      <c r="U205" s="0" t="n">
        <f aca="false">IF($A205&lt;&gt;"",VLOOKUP($F205,d110cc_csv_computations!$A$2:$O$1001,2),"")</f>
        <v>29</v>
      </c>
      <c r="V205" s="0" t="n">
        <f aca="false">IF($A205&lt;&gt;"",VLOOKUP($U205,LineNames!$A$2:$B$111,2),"")</f>
        <v>107</v>
      </c>
      <c r="W205" s="11"/>
      <c r="X205" s="0" t="str">
        <f aca="false">IF($A205&lt;&gt;"",VLOOKUP($U205,LineNames!$A$2:$C$111,3),"")</f>
        <v>No</v>
      </c>
      <c r="Y205" s="0" t="n">
        <f aca="false">IF($A205&lt;&gt;"",VLOOKUP($F205,d110cc_csv_computations!$A$2:$O$1001,5),"")</f>
        <v>2</v>
      </c>
      <c r="Z205" s="0" t="n">
        <f aca="false">IF($A205&lt;&gt;"",VLOOKUP($F205,d110cc_csv_computations!$A$2:$O$1001,15),"")</f>
        <v>84</v>
      </c>
    </row>
    <row collapsed="false" customFormat="false" customHeight="true" hidden="false" ht="15" outlineLevel="0" r="206">
      <c r="A206" s="0" t="n">
        <f aca="false">IF((ROW()-1)&lt;='Project Description'!$B$14,'Project Description'!$B$1, "")</f>
        <v>2013</v>
      </c>
      <c r="B206" s="0" t="n">
        <f aca="false">IF($A206&lt;&gt;"",'Project Description'!$B$2, "")</f>
        <v>14</v>
      </c>
      <c r="C206" s="0" t="n">
        <f aca="false">IF($A206&lt;&gt;"",'Project Description'!$B$3, "")</f>
        <v>1</v>
      </c>
      <c r="D206" s="0" t="str">
        <f aca="false">IF($A206&lt;&gt;"",VLOOKUP($G206,'Tray sheet'!$E$2:$G$121,2), "")</f>
        <v>Brachypodium</v>
      </c>
      <c r="E206" s="0" t="str">
        <f aca="false">IF($A206&lt;&gt;"",VLOOKUP($G206,'Tray sheet'!$E$2:$G$121,3), "")</f>
        <v>distachyon</v>
      </c>
      <c r="F206" s="0" t="n">
        <f aca="false">IF($A206&lt;&gt;"",ROW()-1,"")</f>
        <v>205</v>
      </c>
      <c r="G206" s="0" t="n">
        <f aca="false">IF($A206&lt;&gt;"",VLOOKUP($F206,d110cc_csv_computations!$A$2:$O$1001,12),"")</f>
        <v>11</v>
      </c>
      <c r="H206" s="0" t="n">
        <f aca="false">IF($A206&lt;&gt;"",VLOOKUP($F206,d110cc_csv_computations!$A$2:$O$1001,13),"")</f>
        <v>5</v>
      </c>
      <c r="I206" s="0" t="n">
        <f aca="false">IF($A206&lt;&gt;"",VLOOKUP($F206,d110cc_csv_computations!$A$2:$O$1001,7),"")</f>
        <v>1</v>
      </c>
      <c r="J206" s="0" t="str">
        <f aca="false">IF($A206&lt;&gt;"",VLOOKUP($I206,ColumnNames!$A$2:$B$5,2),"")</f>
        <v>A</v>
      </c>
      <c r="K206" s="0" t="n">
        <f aca="false">IF($A206&lt;&gt;"",VLOOKUP($F206,d110cc_csv_computations!$A$2:$O$1001,6),"")</f>
        <v>5</v>
      </c>
      <c r="L206" s="0" t="n">
        <f aca="false">IF($A206&lt;&gt;"",VLOOKUP($F206,d110cc_csv_computations!$A$2:$O$1001,3),"")</f>
        <v>5</v>
      </c>
      <c r="M206" s="0" t="n">
        <f aca="false">IF($A206&lt;&gt;"",VLOOKUP($F206,d110cc_csv_computations!$A$2:$O$1001,8),"")</f>
        <v>9</v>
      </c>
      <c r="N206" s="0" t="n">
        <f aca="false">IF($A206&lt;&gt;"",VLOOKUP($F206,d110cc_csv_computations!$A$2:$O$1001,4),"")</f>
        <v>21</v>
      </c>
      <c r="O206" s="32" t="str">
        <f aca="false">IF($A206&lt;&gt;"",INDEX('Tray sheet'!$H$2:$H$10000, $G206),"")</f>
        <v>Project#2013-0014_Experiment#0001_Brachypodium.distachyon_Tray#00011</v>
      </c>
      <c r="P206" s="32" t="str">
        <f aca="false">IF($A206&lt;&gt;"",INDEX('Tray sheet'!$J$2:$J$10000,$G206),"")</f>
        <v>Tray note</v>
      </c>
      <c r="Q206" s="0" t="n">
        <f aca="false">IF($A206&lt;&gt;"",VLOOKUP($F206,d110cc_csv_computations!$A$2:$O$1001,9),"")</f>
        <v>1</v>
      </c>
      <c r="R206" s="32" t="str">
        <f aca="false">IF($A206&lt;&gt;"",INDEX('Tray sheet'!$I$2:$I$10000,$G206),"")</f>
        <v>standard</v>
      </c>
      <c r="S206" s="32" t="str">
        <f aca="false">$J206&amp;$K206</f>
        <v>A5</v>
      </c>
      <c r="T206" s="0" t="str">
        <f aca="false">IF($A206&lt;&gt;"","Project#"&amp;$A206&amp;"-"&amp;TEXT($B206,"0000")&amp;"_Experiment#"&amp;TEXT($C206,"0000")&amp;"_"&amp;$D206&amp;"."&amp;$E206&amp;"_Tray#"&amp;TEXT($G206,"0000")&amp;"_"&amp;"Pot#"&amp;TEXT($F206,"00000"),"")</f>
        <v>Project#2013-0014_Experiment#0001_Brachypodium.distachyon_Tray#0011_Pot#00205</v>
      </c>
      <c r="U206" s="0" t="n">
        <f aca="false">IF($A206&lt;&gt;"",VLOOKUP($F206,d110cc_csv_computations!$A$2:$O$1001,2),"")</f>
        <v>97</v>
      </c>
      <c r="V206" s="0" t="n">
        <f aca="false">IF($A206&lt;&gt;"",VLOOKUP($U206,LineNames!$A$2:$B$111,2),"")</f>
        <v>26</v>
      </c>
      <c r="W206" s="11"/>
      <c r="X206" s="0" t="str">
        <f aca="false">IF($A206&lt;&gt;"",VLOOKUP($U206,LineNames!$A$2:$C$111,3),"")</f>
        <v>No</v>
      </c>
      <c r="Y206" s="0" t="n">
        <f aca="false">IF($A206&lt;&gt;"",VLOOKUP($F206,d110cc_csv_computations!$A$2:$O$1001,5),"")</f>
        <v>2</v>
      </c>
      <c r="Z206" s="0" t="n">
        <f aca="false">IF($A206&lt;&gt;"",VLOOKUP($F206,d110cc_csv_computations!$A$2:$O$1001,15),"")</f>
        <v>85</v>
      </c>
    </row>
    <row collapsed="false" customFormat="false" customHeight="true" hidden="false" ht="15" outlineLevel="0" r="207">
      <c r="A207" s="0" t="n">
        <f aca="false">IF((ROW()-1)&lt;='Project Description'!$B$14,'Project Description'!$B$1, "")</f>
        <v>2013</v>
      </c>
      <c r="B207" s="0" t="n">
        <f aca="false">IF($A207&lt;&gt;"",'Project Description'!$B$2, "")</f>
        <v>14</v>
      </c>
      <c r="C207" s="0" t="n">
        <f aca="false">IF($A207&lt;&gt;"",'Project Description'!$B$3, "")</f>
        <v>1</v>
      </c>
      <c r="D207" s="0" t="str">
        <f aca="false">IF($A207&lt;&gt;"",VLOOKUP($G207,'Tray sheet'!$E$2:$G$121,2), "")</f>
        <v>Brachypodium</v>
      </c>
      <c r="E207" s="0" t="str">
        <f aca="false">IF($A207&lt;&gt;"",VLOOKUP($G207,'Tray sheet'!$E$2:$G$121,3), "")</f>
        <v>distachyon</v>
      </c>
      <c r="F207" s="0" t="n">
        <f aca="false">IF($A207&lt;&gt;"",ROW()-1,"")</f>
        <v>206</v>
      </c>
      <c r="G207" s="0" t="n">
        <f aca="false">IF($A207&lt;&gt;"",VLOOKUP($F207,d110cc_csv_computations!$A$2:$O$1001,12),"")</f>
        <v>12</v>
      </c>
      <c r="H207" s="0" t="n">
        <f aca="false">IF($A207&lt;&gt;"",VLOOKUP($F207,d110cc_csv_computations!$A$2:$O$1001,13),"")</f>
        <v>1</v>
      </c>
      <c r="I207" s="0" t="n">
        <f aca="false">IF($A207&lt;&gt;"",VLOOKUP($F207,d110cc_csv_computations!$A$2:$O$1001,7),"")</f>
        <v>1</v>
      </c>
      <c r="J207" s="0" t="str">
        <f aca="false">IF($A207&lt;&gt;"",VLOOKUP($I207,ColumnNames!$A$2:$B$5,2),"")</f>
        <v>A</v>
      </c>
      <c r="K207" s="0" t="n">
        <f aca="false">IF($A207&lt;&gt;"",VLOOKUP($F207,d110cc_csv_computations!$A$2:$O$1001,6),"")</f>
        <v>1</v>
      </c>
      <c r="L207" s="0" t="n">
        <f aca="false">IF($A207&lt;&gt;"",VLOOKUP($F207,d110cc_csv_computations!$A$2:$O$1001,3),"")</f>
        <v>6</v>
      </c>
      <c r="M207" s="0" t="n">
        <f aca="false">IF($A207&lt;&gt;"",VLOOKUP($F207,d110cc_csv_computations!$A$2:$O$1001,8),"")</f>
        <v>9</v>
      </c>
      <c r="N207" s="0" t="n">
        <f aca="false">IF($A207&lt;&gt;"",VLOOKUP($F207,d110cc_csv_computations!$A$2:$O$1001,4),"")</f>
        <v>21</v>
      </c>
      <c r="O207" s="32" t="str">
        <f aca="false">IF($A207&lt;&gt;"",INDEX('Tray sheet'!$H$2:$H$10000, $G207),"")</f>
        <v>Project#2013-0014_Experiment#0001_Brachypodium.distachyon_Tray#00012</v>
      </c>
      <c r="P207" s="32" t="str">
        <f aca="false">IF($A207&lt;&gt;"",INDEX('Tray sheet'!$J$2:$J$10000,$G207),"")</f>
        <v>Tray note</v>
      </c>
      <c r="Q207" s="0" t="n">
        <f aca="false">IF($A207&lt;&gt;"",VLOOKUP($F207,d110cc_csv_computations!$A$2:$O$1001,9),"")</f>
        <v>2</v>
      </c>
      <c r="R207" s="32" t="str">
        <f aca="false">IF($A207&lt;&gt;"",INDEX('Tray sheet'!$I$2:$I$10000,$G207),"")</f>
        <v>standard</v>
      </c>
      <c r="S207" s="32" t="str">
        <f aca="false">$J207&amp;$K207</f>
        <v>A1</v>
      </c>
      <c r="T207" s="0" t="str">
        <f aca="false">IF($A207&lt;&gt;"","Project#"&amp;$A207&amp;"-"&amp;TEXT($B207,"0000")&amp;"_Experiment#"&amp;TEXT($C207,"0000")&amp;"_"&amp;$D207&amp;"."&amp;$E207&amp;"_Tray#"&amp;TEXT($G207,"0000")&amp;"_"&amp;"Pot#"&amp;TEXT($F207,"00000"),"")</f>
        <v>Project#2013-0014_Experiment#0001_Brachypodium.distachyon_Tray#0012_Pot#00206</v>
      </c>
      <c r="U207" s="0" t="n">
        <f aca="false">IF($A207&lt;&gt;"",VLOOKUP($F207,d110cc_csv_computations!$A$2:$O$1001,2),"")</f>
        <v>101</v>
      </c>
      <c r="V207" s="0" t="n">
        <f aca="false">IF($A207&lt;&gt;"",VLOOKUP($U207,LineNames!$A$2:$B$111,2),"")</f>
        <v>42</v>
      </c>
      <c r="W207" s="11"/>
      <c r="X207" s="0" t="str">
        <f aca="false">IF($A207&lt;&gt;"",VLOOKUP($U207,LineNames!$A$2:$C$111,3),"")</f>
        <v>No</v>
      </c>
      <c r="Y207" s="0" t="n">
        <f aca="false">IF($A207&lt;&gt;"",VLOOKUP($F207,d110cc_csv_computations!$A$2:$O$1001,5),"")</f>
        <v>2</v>
      </c>
      <c r="Z207" s="0" t="n">
        <f aca="false">IF($A207&lt;&gt;"",VLOOKUP($F207,d110cc_csv_computations!$A$2:$O$1001,15),"")</f>
        <v>86</v>
      </c>
    </row>
    <row collapsed="false" customFormat="false" customHeight="true" hidden="false" ht="15" outlineLevel="0" r="208">
      <c r="A208" s="0" t="n">
        <f aca="false">IF((ROW()-1)&lt;='Project Description'!$B$14,'Project Description'!$B$1, "")</f>
        <v>2013</v>
      </c>
      <c r="B208" s="0" t="n">
        <f aca="false">IF($A208&lt;&gt;"",'Project Description'!$B$2, "")</f>
        <v>14</v>
      </c>
      <c r="C208" s="0" t="n">
        <f aca="false">IF($A208&lt;&gt;"",'Project Description'!$B$3, "")</f>
        <v>1</v>
      </c>
      <c r="D208" s="0" t="str">
        <f aca="false">IF($A208&lt;&gt;"",VLOOKUP($G208,'Tray sheet'!$E$2:$G$121,2), "")</f>
        <v>Brachypodium</v>
      </c>
      <c r="E208" s="0" t="str">
        <f aca="false">IF($A208&lt;&gt;"",VLOOKUP($G208,'Tray sheet'!$E$2:$G$121,3), "")</f>
        <v>distachyon</v>
      </c>
      <c r="F208" s="0" t="n">
        <f aca="false">IF($A208&lt;&gt;"",ROW()-1,"")</f>
        <v>207</v>
      </c>
      <c r="G208" s="0" t="n">
        <f aca="false">IF($A208&lt;&gt;"",VLOOKUP($F208,d110cc_csv_computations!$A$2:$O$1001,12),"")</f>
        <v>12</v>
      </c>
      <c r="H208" s="0" t="n">
        <f aca="false">IF($A208&lt;&gt;"",VLOOKUP($F208,d110cc_csv_computations!$A$2:$O$1001,13),"")</f>
        <v>2</v>
      </c>
      <c r="I208" s="0" t="n">
        <f aca="false">IF($A208&lt;&gt;"",VLOOKUP($F208,d110cc_csv_computations!$A$2:$O$1001,7),"")</f>
        <v>1</v>
      </c>
      <c r="J208" s="0" t="str">
        <f aca="false">IF($A208&lt;&gt;"",VLOOKUP($I208,ColumnNames!$A$2:$B$5,2),"")</f>
        <v>A</v>
      </c>
      <c r="K208" s="0" t="n">
        <f aca="false">IF($A208&lt;&gt;"",VLOOKUP($F208,d110cc_csv_computations!$A$2:$O$1001,6),"")</f>
        <v>2</v>
      </c>
      <c r="L208" s="0" t="n">
        <f aca="false">IF($A208&lt;&gt;"",VLOOKUP($F208,d110cc_csv_computations!$A$2:$O$1001,3),"")</f>
        <v>7</v>
      </c>
      <c r="M208" s="0" t="n">
        <f aca="false">IF($A208&lt;&gt;"",VLOOKUP($F208,d110cc_csv_computations!$A$2:$O$1001,8),"")</f>
        <v>9</v>
      </c>
      <c r="N208" s="0" t="n">
        <f aca="false">IF($A208&lt;&gt;"",VLOOKUP($F208,d110cc_csv_computations!$A$2:$O$1001,4),"")</f>
        <v>21</v>
      </c>
      <c r="O208" s="32" t="str">
        <f aca="false">IF($A208&lt;&gt;"",INDEX('Tray sheet'!$H$2:$H$10000, $G208),"")</f>
        <v>Project#2013-0014_Experiment#0001_Brachypodium.distachyon_Tray#00012</v>
      </c>
      <c r="P208" s="32" t="str">
        <f aca="false">IF($A208&lt;&gt;"",INDEX('Tray sheet'!$J$2:$J$10000,$G208),"")</f>
        <v>Tray note</v>
      </c>
      <c r="Q208" s="0" t="n">
        <f aca="false">IF($A208&lt;&gt;"",VLOOKUP($F208,d110cc_csv_computations!$A$2:$O$1001,9),"")</f>
        <v>2</v>
      </c>
      <c r="R208" s="32" t="str">
        <f aca="false">IF($A208&lt;&gt;"",INDEX('Tray sheet'!$I$2:$I$10000,$G208),"")</f>
        <v>standard</v>
      </c>
      <c r="S208" s="32" t="str">
        <f aca="false">$J208&amp;$K208</f>
        <v>A2</v>
      </c>
      <c r="T208" s="0" t="str">
        <f aca="false">IF($A208&lt;&gt;"","Project#"&amp;$A208&amp;"-"&amp;TEXT($B208,"0000")&amp;"_Experiment#"&amp;TEXT($C208,"0000")&amp;"_"&amp;$D208&amp;"."&amp;$E208&amp;"_Tray#"&amp;TEXT($G208,"0000")&amp;"_"&amp;"Pot#"&amp;TEXT($F208,"00000"),"")</f>
        <v>Project#2013-0014_Experiment#0001_Brachypodium.distachyon_Tray#0012_Pot#00207</v>
      </c>
      <c r="U208" s="0" t="n">
        <f aca="false">IF($A208&lt;&gt;"",VLOOKUP($F208,d110cc_csv_computations!$A$2:$O$1001,2),"")</f>
        <v>77</v>
      </c>
      <c r="V208" s="0" t="n">
        <f aca="false">IF($A208&lt;&gt;"",VLOOKUP($U208,LineNames!$A$2:$B$111,2),"")</f>
        <v>163</v>
      </c>
      <c r="W208" s="11"/>
      <c r="X208" s="0" t="str">
        <f aca="false">IF($A208&lt;&gt;"",VLOOKUP($U208,LineNames!$A$2:$C$111,3),"")</f>
        <v>No</v>
      </c>
      <c r="Y208" s="0" t="n">
        <f aca="false">IF($A208&lt;&gt;"",VLOOKUP($F208,d110cc_csv_computations!$A$2:$O$1001,5),"")</f>
        <v>2</v>
      </c>
      <c r="Z208" s="0" t="n">
        <f aca="false">IF($A208&lt;&gt;"",VLOOKUP($F208,d110cc_csv_computations!$A$2:$O$1001,15),"")</f>
        <v>87</v>
      </c>
    </row>
    <row collapsed="false" customFormat="false" customHeight="true" hidden="false" ht="15" outlineLevel="0" r="209">
      <c r="A209" s="0" t="n">
        <f aca="false">IF((ROW()-1)&lt;='Project Description'!$B$14,'Project Description'!$B$1, "")</f>
        <v>2013</v>
      </c>
      <c r="B209" s="0" t="n">
        <f aca="false">IF($A209&lt;&gt;"",'Project Description'!$B$2, "")</f>
        <v>14</v>
      </c>
      <c r="C209" s="0" t="n">
        <f aca="false">IF($A209&lt;&gt;"",'Project Description'!$B$3, "")</f>
        <v>1</v>
      </c>
      <c r="D209" s="0" t="str">
        <f aca="false">IF($A209&lt;&gt;"",VLOOKUP($G209,'Tray sheet'!$E$2:$G$121,2), "")</f>
        <v>Brachypodium</v>
      </c>
      <c r="E209" s="0" t="str">
        <f aca="false">IF($A209&lt;&gt;"",VLOOKUP($G209,'Tray sheet'!$E$2:$G$121,3), "")</f>
        <v>distachyon</v>
      </c>
      <c r="F209" s="0" t="n">
        <f aca="false">IF($A209&lt;&gt;"",ROW()-1,"")</f>
        <v>208</v>
      </c>
      <c r="G209" s="0" t="n">
        <f aca="false">IF($A209&lt;&gt;"",VLOOKUP($F209,d110cc_csv_computations!$A$2:$O$1001,12),"")</f>
        <v>12</v>
      </c>
      <c r="H209" s="0" t="n">
        <f aca="false">IF($A209&lt;&gt;"",VLOOKUP($F209,d110cc_csv_computations!$A$2:$O$1001,13),"")</f>
        <v>3</v>
      </c>
      <c r="I209" s="0" t="n">
        <f aca="false">IF($A209&lt;&gt;"",VLOOKUP($F209,d110cc_csv_computations!$A$2:$O$1001,7),"")</f>
        <v>1</v>
      </c>
      <c r="J209" s="0" t="str">
        <f aca="false">IF($A209&lt;&gt;"",VLOOKUP($I209,ColumnNames!$A$2:$B$5,2),"")</f>
        <v>A</v>
      </c>
      <c r="K209" s="0" t="n">
        <f aca="false">IF($A209&lt;&gt;"",VLOOKUP($F209,d110cc_csv_computations!$A$2:$O$1001,6),"")</f>
        <v>3</v>
      </c>
      <c r="L209" s="0" t="n">
        <f aca="false">IF($A209&lt;&gt;"",VLOOKUP($F209,d110cc_csv_computations!$A$2:$O$1001,3),"")</f>
        <v>8</v>
      </c>
      <c r="M209" s="0" t="n">
        <f aca="false">IF($A209&lt;&gt;"",VLOOKUP($F209,d110cc_csv_computations!$A$2:$O$1001,8),"")</f>
        <v>9</v>
      </c>
      <c r="N209" s="0" t="n">
        <f aca="false">IF($A209&lt;&gt;"",VLOOKUP($F209,d110cc_csv_computations!$A$2:$O$1001,4),"")</f>
        <v>21</v>
      </c>
      <c r="O209" s="32" t="str">
        <f aca="false">IF($A209&lt;&gt;"",INDEX('Tray sheet'!$H$2:$H$10000, $G209),"")</f>
        <v>Project#2013-0014_Experiment#0001_Brachypodium.distachyon_Tray#00012</v>
      </c>
      <c r="P209" s="32" t="str">
        <f aca="false">IF($A209&lt;&gt;"",INDEX('Tray sheet'!$J$2:$J$10000,$G209),"")</f>
        <v>Tray note</v>
      </c>
      <c r="Q209" s="0" t="n">
        <f aca="false">IF($A209&lt;&gt;"",VLOOKUP($F209,d110cc_csv_computations!$A$2:$O$1001,9),"")</f>
        <v>2</v>
      </c>
      <c r="R209" s="32" t="str">
        <f aca="false">IF($A209&lt;&gt;"",INDEX('Tray sheet'!$I$2:$I$10000,$G209),"")</f>
        <v>standard</v>
      </c>
      <c r="S209" s="32" t="str">
        <f aca="false">$J209&amp;$K209</f>
        <v>A3</v>
      </c>
      <c r="T209" s="0" t="str">
        <f aca="false">IF($A209&lt;&gt;"","Project#"&amp;$A209&amp;"-"&amp;TEXT($B209,"0000")&amp;"_Experiment#"&amp;TEXT($C209,"0000")&amp;"_"&amp;$D209&amp;"."&amp;$E209&amp;"_Tray#"&amp;TEXT($G209,"0000")&amp;"_"&amp;"Pot#"&amp;TEXT($F209,"00000"),"")</f>
        <v>Project#2013-0014_Experiment#0001_Brachypodium.distachyon_Tray#0012_Pot#00208</v>
      </c>
      <c r="U209" s="0" t="n">
        <f aca="false">IF($A209&lt;&gt;"",VLOOKUP($F209,d110cc_csv_computations!$A$2:$O$1001,2),"")</f>
        <v>50</v>
      </c>
      <c r="V209" s="0" t="n">
        <f aca="false">IF($A209&lt;&gt;"",VLOOKUP($U209,LineNames!$A$2:$B$111,2),"")</f>
        <v>129</v>
      </c>
      <c r="W209" s="11"/>
      <c r="X209" s="0" t="str">
        <f aca="false">IF($A209&lt;&gt;"",VLOOKUP($U209,LineNames!$A$2:$C$111,3),"")</f>
        <v>No</v>
      </c>
      <c r="Y209" s="0" t="n">
        <f aca="false">IF($A209&lt;&gt;"",VLOOKUP($F209,d110cc_csv_computations!$A$2:$O$1001,5),"")</f>
        <v>2</v>
      </c>
      <c r="Z209" s="0" t="n">
        <f aca="false">IF($A209&lt;&gt;"",VLOOKUP($F209,d110cc_csv_computations!$A$2:$O$1001,15),"")</f>
        <v>88</v>
      </c>
    </row>
    <row collapsed="false" customFormat="false" customHeight="true" hidden="false" ht="15" outlineLevel="0" r="210">
      <c r="A210" s="0" t="n">
        <f aca="false">IF((ROW()-1)&lt;='Project Description'!$B$14,'Project Description'!$B$1, "")</f>
        <v>2013</v>
      </c>
      <c r="B210" s="0" t="n">
        <f aca="false">IF($A210&lt;&gt;"",'Project Description'!$B$2, "")</f>
        <v>14</v>
      </c>
      <c r="C210" s="0" t="n">
        <f aca="false">IF($A210&lt;&gt;"",'Project Description'!$B$3, "")</f>
        <v>1</v>
      </c>
      <c r="D210" s="0" t="str">
        <f aca="false">IF($A210&lt;&gt;"",VLOOKUP($G210,'Tray sheet'!$E$2:$G$121,2), "")</f>
        <v>Brachypodium</v>
      </c>
      <c r="E210" s="0" t="str">
        <f aca="false">IF($A210&lt;&gt;"",VLOOKUP($G210,'Tray sheet'!$E$2:$G$121,3), "")</f>
        <v>distachyon</v>
      </c>
      <c r="F210" s="0" t="n">
        <f aca="false">IF($A210&lt;&gt;"",ROW()-1,"")</f>
        <v>209</v>
      </c>
      <c r="G210" s="0" t="n">
        <f aca="false">IF($A210&lt;&gt;"",VLOOKUP($F210,d110cc_csv_computations!$A$2:$O$1001,12),"")</f>
        <v>12</v>
      </c>
      <c r="H210" s="0" t="n">
        <f aca="false">IF($A210&lt;&gt;"",VLOOKUP($F210,d110cc_csv_computations!$A$2:$O$1001,13),"")</f>
        <v>4</v>
      </c>
      <c r="I210" s="0" t="n">
        <f aca="false">IF($A210&lt;&gt;"",VLOOKUP($F210,d110cc_csv_computations!$A$2:$O$1001,7),"")</f>
        <v>1</v>
      </c>
      <c r="J210" s="0" t="str">
        <f aca="false">IF($A210&lt;&gt;"",VLOOKUP($I210,ColumnNames!$A$2:$B$5,2),"")</f>
        <v>A</v>
      </c>
      <c r="K210" s="0" t="n">
        <f aca="false">IF($A210&lt;&gt;"",VLOOKUP($F210,d110cc_csv_computations!$A$2:$O$1001,6),"")</f>
        <v>4</v>
      </c>
      <c r="L210" s="0" t="n">
        <f aca="false">IF($A210&lt;&gt;"",VLOOKUP($F210,d110cc_csv_computations!$A$2:$O$1001,3),"")</f>
        <v>9</v>
      </c>
      <c r="M210" s="0" t="n">
        <f aca="false">IF($A210&lt;&gt;"",VLOOKUP($F210,d110cc_csv_computations!$A$2:$O$1001,8),"")</f>
        <v>9</v>
      </c>
      <c r="N210" s="0" t="n">
        <f aca="false">IF($A210&lt;&gt;"",VLOOKUP($F210,d110cc_csv_computations!$A$2:$O$1001,4),"")</f>
        <v>21</v>
      </c>
      <c r="O210" s="32" t="str">
        <f aca="false">IF($A210&lt;&gt;"",INDEX('Tray sheet'!$H$2:$H$10000, $G210),"")</f>
        <v>Project#2013-0014_Experiment#0001_Brachypodium.distachyon_Tray#00012</v>
      </c>
      <c r="P210" s="32" t="str">
        <f aca="false">IF($A210&lt;&gt;"",INDEX('Tray sheet'!$J$2:$J$10000,$G210),"")</f>
        <v>Tray note</v>
      </c>
      <c r="Q210" s="0" t="n">
        <f aca="false">IF($A210&lt;&gt;"",VLOOKUP($F210,d110cc_csv_computations!$A$2:$O$1001,9),"")</f>
        <v>2</v>
      </c>
      <c r="R210" s="32" t="str">
        <f aca="false">IF($A210&lt;&gt;"",INDEX('Tray sheet'!$I$2:$I$10000,$G210),"")</f>
        <v>standard</v>
      </c>
      <c r="S210" s="32" t="str">
        <f aca="false">$J210&amp;$K210</f>
        <v>A4</v>
      </c>
      <c r="T210" s="0" t="str">
        <f aca="false">IF($A210&lt;&gt;"","Project#"&amp;$A210&amp;"-"&amp;TEXT($B210,"0000")&amp;"_Experiment#"&amp;TEXT($C210,"0000")&amp;"_"&amp;$D210&amp;"."&amp;$E210&amp;"_Tray#"&amp;TEXT($G210,"0000")&amp;"_"&amp;"Pot#"&amp;TEXT($F210,"00000"),"")</f>
        <v>Project#2013-0014_Experiment#0001_Brachypodium.distachyon_Tray#0012_Pot#00209</v>
      </c>
      <c r="U210" s="0" t="n">
        <f aca="false">IF($A210&lt;&gt;"",VLOOKUP($F210,d110cc_csv_computations!$A$2:$O$1001,2),"")</f>
        <v>38</v>
      </c>
      <c r="V210" s="0" t="n">
        <f aca="false">IF($A210&lt;&gt;"",VLOOKUP($U210,LineNames!$A$2:$B$111,2),"")</f>
        <v>117</v>
      </c>
      <c r="W210" s="11"/>
      <c r="X210" s="0" t="str">
        <f aca="false">IF($A210&lt;&gt;"",VLOOKUP($U210,LineNames!$A$2:$C$111,3),"")</f>
        <v>No</v>
      </c>
      <c r="Y210" s="0" t="n">
        <f aca="false">IF($A210&lt;&gt;"",VLOOKUP($F210,d110cc_csv_computations!$A$2:$O$1001,5),"")</f>
        <v>2</v>
      </c>
      <c r="Z210" s="0" t="n">
        <f aca="false">IF($A210&lt;&gt;"",VLOOKUP($F210,d110cc_csv_computations!$A$2:$O$1001,15),"")</f>
        <v>89</v>
      </c>
    </row>
    <row collapsed="false" customFormat="false" customHeight="true" hidden="false" ht="15" outlineLevel="0" r="211">
      <c r="A211" s="0" t="n">
        <f aca="false">IF((ROW()-1)&lt;='Project Description'!$B$14,'Project Description'!$B$1, "")</f>
        <v>2013</v>
      </c>
      <c r="B211" s="0" t="n">
        <f aca="false">IF($A211&lt;&gt;"",'Project Description'!$B$2, "")</f>
        <v>14</v>
      </c>
      <c r="C211" s="0" t="n">
        <f aca="false">IF($A211&lt;&gt;"",'Project Description'!$B$3, "")</f>
        <v>1</v>
      </c>
      <c r="D211" s="0" t="str">
        <f aca="false">IF($A211&lt;&gt;"",VLOOKUP($G211,'Tray sheet'!$E$2:$G$121,2), "")</f>
        <v>Brachypodium</v>
      </c>
      <c r="E211" s="0" t="str">
        <f aca="false">IF($A211&lt;&gt;"",VLOOKUP($G211,'Tray sheet'!$E$2:$G$121,3), "")</f>
        <v>distachyon</v>
      </c>
      <c r="F211" s="0" t="n">
        <f aca="false">IF($A211&lt;&gt;"",ROW()-1,"")</f>
        <v>210</v>
      </c>
      <c r="G211" s="0" t="n">
        <f aca="false">IF($A211&lt;&gt;"",VLOOKUP($F211,d110cc_csv_computations!$A$2:$O$1001,12),"")</f>
        <v>12</v>
      </c>
      <c r="H211" s="0" t="n">
        <f aca="false">IF($A211&lt;&gt;"",VLOOKUP($F211,d110cc_csv_computations!$A$2:$O$1001,13),"")</f>
        <v>5</v>
      </c>
      <c r="I211" s="0" t="n">
        <f aca="false">IF($A211&lt;&gt;"",VLOOKUP($F211,d110cc_csv_computations!$A$2:$O$1001,7),"")</f>
        <v>1</v>
      </c>
      <c r="J211" s="0" t="str">
        <f aca="false">IF($A211&lt;&gt;"",VLOOKUP($I211,ColumnNames!$A$2:$B$5,2),"")</f>
        <v>A</v>
      </c>
      <c r="K211" s="0" t="n">
        <f aca="false">IF($A211&lt;&gt;"",VLOOKUP($F211,d110cc_csv_computations!$A$2:$O$1001,6),"")</f>
        <v>5</v>
      </c>
      <c r="L211" s="0" t="n">
        <f aca="false">IF($A211&lt;&gt;"",VLOOKUP($F211,d110cc_csv_computations!$A$2:$O$1001,3),"")</f>
        <v>10</v>
      </c>
      <c r="M211" s="0" t="n">
        <f aca="false">IF($A211&lt;&gt;"",VLOOKUP($F211,d110cc_csv_computations!$A$2:$O$1001,8),"")</f>
        <v>9</v>
      </c>
      <c r="N211" s="0" t="n">
        <f aca="false">IF($A211&lt;&gt;"",VLOOKUP($F211,d110cc_csv_computations!$A$2:$O$1001,4),"")</f>
        <v>21</v>
      </c>
      <c r="O211" s="32" t="str">
        <f aca="false">IF($A211&lt;&gt;"",INDEX('Tray sheet'!$H$2:$H$10000, $G211),"")</f>
        <v>Project#2013-0014_Experiment#0001_Brachypodium.distachyon_Tray#00012</v>
      </c>
      <c r="P211" s="32" t="str">
        <f aca="false">IF($A211&lt;&gt;"",INDEX('Tray sheet'!$J$2:$J$10000,$G211),"")</f>
        <v>Tray note</v>
      </c>
      <c r="Q211" s="0" t="n">
        <f aca="false">IF($A211&lt;&gt;"",VLOOKUP($F211,d110cc_csv_computations!$A$2:$O$1001,9),"")</f>
        <v>2</v>
      </c>
      <c r="R211" s="32" t="str">
        <f aca="false">IF($A211&lt;&gt;"",INDEX('Tray sheet'!$I$2:$I$10000,$G211),"")</f>
        <v>standard</v>
      </c>
      <c r="S211" s="32" t="str">
        <f aca="false">$J211&amp;$K211</f>
        <v>A5</v>
      </c>
      <c r="T211" s="0" t="str">
        <f aca="false">IF($A211&lt;&gt;"","Project#"&amp;$A211&amp;"-"&amp;TEXT($B211,"0000")&amp;"_Experiment#"&amp;TEXT($C211,"0000")&amp;"_"&amp;$D211&amp;"."&amp;$E211&amp;"_Tray#"&amp;TEXT($G211,"0000")&amp;"_"&amp;"Pot#"&amp;TEXT($F211,"00000"),"")</f>
        <v>Project#2013-0014_Experiment#0001_Brachypodium.distachyon_Tray#0012_Pot#00210</v>
      </c>
      <c r="U211" s="0" t="n">
        <f aca="false">IF($A211&lt;&gt;"",VLOOKUP($F211,d110cc_csv_computations!$A$2:$O$1001,2),"")</f>
        <v>64</v>
      </c>
      <c r="V211" s="0" t="n">
        <f aca="false">IF($A211&lt;&gt;"",VLOOKUP($U211,LineNames!$A$2:$B$111,2),"")</f>
        <v>149</v>
      </c>
      <c r="W211" s="11"/>
      <c r="X211" s="0" t="str">
        <f aca="false">IF($A211&lt;&gt;"",VLOOKUP($U211,LineNames!$A$2:$C$111,3),"")</f>
        <v>No</v>
      </c>
      <c r="Y211" s="0" t="n">
        <f aca="false">IF($A211&lt;&gt;"",VLOOKUP($F211,d110cc_csv_computations!$A$2:$O$1001,5),"")</f>
        <v>2</v>
      </c>
      <c r="Z211" s="0" t="n">
        <f aca="false">IF($A211&lt;&gt;"",VLOOKUP($F211,d110cc_csv_computations!$A$2:$O$1001,15),"")</f>
        <v>90</v>
      </c>
    </row>
    <row collapsed="false" customFormat="false" customHeight="true" hidden="false" ht="15" outlineLevel="0" r="212">
      <c r="A212" s="0" t="n">
        <f aca="false">IF((ROW()-1)&lt;='Project Description'!$B$14,'Project Description'!$B$1, "")</f>
        <v>2013</v>
      </c>
      <c r="B212" s="0" t="n">
        <f aca="false">IF($A212&lt;&gt;"",'Project Description'!$B$2, "")</f>
        <v>14</v>
      </c>
      <c r="C212" s="0" t="n">
        <f aca="false">IF($A212&lt;&gt;"",'Project Description'!$B$3, "")</f>
        <v>1</v>
      </c>
      <c r="D212" s="0" t="str">
        <f aca="false">IF($A212&lt;&gt;"",VLOOKUP($G212,'Tray sheet'!$E$2:$G$121,2), "")</f>
        <v>Brachypodium</v>
      </c>
      <c r="E212" s="0" t="str">
        <f aca="false">IF($A212&lt;&gt;"",VLOOKUP($G212,'Tray sheet'!$E$2:$G$121,3), "")</f>
        <v>distachyon</v>
      </c>
      <c r="F212" s="0" t="n">
        <f aca="false">IF($A212&lt;&gt;"",ROW()-1,"")</f>
        <v>211</v>
      </c>
      <c r="G212" s="0" t="n">
        <f aca="false">IF($A212&lt;&gt;"",VLOOKUP($F212,d110cc_csv_computations!$A$2:$O$1001,12),"")</f>
        <v>11</v>
      </c>
      <c r="H212" s="0" t="n">
        <f aca="false">IF($A212&lt;&gt;"",VLOOKUP($F212,d110cc_csv_computations!$A$2:$O$1001,13),"")</f>
        <v>6</v>
      </c>
      <c r="I212" s="0" t="n">
        <f aca="false">IF($A212&lt;&gt;"",VLOOKUP($F212,d110cc_csv_computations!$A$2:$O$1001,7),"")</f>
        <v>2</v>
      </c>
      <c r="J212" s="0" t="str">
        <f aca="false">IF($A212&lt;&gt;"",VLOOKUP($I212,ColumnNames!$A$2:$B$5,2),"")</f>
        <v>B</v>
      </c>
      <c r="K212" s="0" t="n">
        <f aca="false">IF($A212&lt;&gt;"",VLOOKUP($F212,d110cc_csv_computations!$A$2:$O$1001,6),"")</f>
        <v>1</v>
      </c>
      <c r="L212" s="0" t="n">
        <f aca="false">IF($A212&lt;&gt;"",VLOOKUP($F212,d110cc_csv_computations!$A$2:$O$1001,3),"")</f>
        <v>1</v>
      </c>
      <c r="M212" s="0" t="n">
        <f aca="false">IF($A212&lt;&gt;"",VLOOKUP($F212,d110cc_csv_computations!$A$2:$O$1001,8),"")</f>
        <v>10</v>
      </c>
      <c r="N212" s="0" t="n">
        <f aca="false">IF($A212&lt;&gt;"",VLOOKUP($F212,d110cc_csv_computations!$A$2:$O$1001,4),"")</f>
        <v>22</v>
      </c>
      <c r="O212" s="32" t="str">
        <f aca="false">IF($A212&lt;&gt;"",INDEX('Tray sheet'!$H$2:$H$10000, $G212),"")</f>
        <v>Project#2013-0014_Experiment#0001_Brachypodium.distachyon_Tray#00011</v>
      </c>
      <c r="P212" s="32" t="str">
        <f aca="false">IF($A212&lt;&gt;"",INDEX('Tray sheet'!$J$2:$J$10000,$G212),"")</f>
        <v>Tray note</v>
      </c>
      <c r="Q212" s="0" t="n">
        <f aca="false">IF($A212&lt;&gt;"",VLOOKUP($F212,d110cc_csv_computations!$A$2:$O$1001,9),"")</f>
        <v>1</v>
      </c>
      <c r="R212" s="32" t="str">
        <f aca="false">IF($A212&lt;&gt;"",INDEX('Tray sheet'!$I$2:$I$10000,$G212),"")</f>
        <v>standard</v>
      </c>
      <c r="S212" s="32" t="str">
        <f aca="false">$J212&amp;$K212</f>
        <v>B1</v>
      </c>
      <c r="T212" s="0" t="str">
        <f aca="false">IF($A212&lt;&gt;"","Project#"&amp;$A212&amp;"-"&amp;TEXT($B212,"0000")&amp;"_Experiment#"&amp;TEXT($C212,"0000")&amp;"_"&amp;$D212&amp;"."&amp;$E212&amp;"_Tray#"&amp;TEXT($G212,"0000")&amp;"_"&amp;"Pot#"&amp;TEXT($F212,"00000"),"")</f>
        <v>Project#2013-0014_Experiment#0001_Brachypodium.distachyon_Tray#0011_Pot#00211</v>
      </c>
      <c r="U212" s="0" t="n">
        <f aca="false">IF($A212&lt;&gt;"",VLOOKUP($F212,d110cc_csv_computations!$A$2:$O$1001,2),"")</f>
        <v>67</v>
      </c>
      <c r="V212" s="0" t="n">
        <f aca="false">IF($A212&lt;&gt;"",VLOOKUP($U212,LineNames!$A$2:$B$111,2),"")</f>
        <v>153</v>
      </c>
      <c r="W212" s="11"/>
      <c r="X212" s="0" t="str">
        <f aca="false">IF($A212&lt;&gt;"",VLOOKUP($U212,LineNames!$A$2:$C$111,3),"")</f>
        <v>No</v>
      </c>
      <c r="Y212" s="0" t="n">
        <f aca="false">IF($A212&lt;&gt;"",VLOOKUP($F212,d110cc_csv_computations!$A$2:$O$1001,5),"")</f>
        <v>2</v>
      </c>
      <c r="Z212" s="0" t="n">
        <f aca="false">IF($A212&lt;&gt;"",VLOOKUP($F212,d110cc_csv_computations!$A$2:$O$1001,15),"")</f>
        <v>91</v>
      </c>
    </row>
    <row collapsed="false" customFormat="false" customHeight="true" hidden="false" ht="15" outlineLevel="0" r="213">
      <c r="A213" s="0" t="n">
        <f aca="false">IF((ROW()-1)&lt;='Project Description'!$B$14,'Project Description'!$B$1, "")</f>
        <v>2013</v>
      </c>
      <c r="B213" s="0" t="n">
        <f aca="false">IF($A213&lt;&gt;"",'Project Description'!$B$2, "")</f>
        <v>14</v>
      </c>
      <c r="C213" s="0" t="n">
        <f aca="false">IF($A213&lt;&gt;"",'Project Description'!$B$3, "")</f>
        <v>1</v>
      </c>
      <c r="D213" s="0" t="str">
        <f aca="false">IF($A213&lt;&gt;"",VLOOKUP($G213,'Tray sheet'!$E$2:$G$121,2), "")</f>
        <v>Brachypodium</v>
      </c>
      <c r="E213" s="0" t="str">
        <f aca="false">IF($A213&lt;&gt;"",VLOOKUP($G213,'Tray sheet'!$E$2:$G$121,3), "")</f>
        <v>distachyon</v>
      </c>
      <c r="F213" s="0" t="n">
        <f aca="false">IF($A213&lt;&gt;"",ROW()-1,"")</f>
        <v>212</v>
      </c>
      <c r="G213" s="0" t="n">
        <f aca="false">IF($A213&lt;&gt;"",VLOOKUP($F213,d110cc_csv_computations!$A$2:$O$1001,12),"")</f>
        <v>11</v>
      </c>
      <c r="H213" s="0" t="n">
        <f aca="false">IF($A213&lt;&gt;"",VLOOKUP($F213,d110cc_csv_computations!$A$2:$O$1001,13),"")</f>
        <v>7</v>
      </c>
      <c r="I213" s="0" t="n">
        <f aca="false">IF($A213&lt;&gt;"",VLOOKUP($F213,d110cc_csv_computations!$A$2:$O$1001,7),"")</f>
        <v>2</v>
      </c>
      <c r="J213" s="0" t="str">
        <f aca="false">IF($A213&lt;&gt;"",VLOOKUP($I213,ColumnNames!$A$2:$B$5,2),"")</f>
        <v>B</v>
      </c>
      <c r="K213" s="0" t="n">
        <f aca="false">IF($A213&lt;&gt;"",VLOOKUP($F213,d110cc_csv_computations!$A$2:$O$1001,6),"")</f>
        <v>2</v>
      </c>
      <c r="L213" s="0" t="n">
        <f aca="false">IF($A213&lt;&gt;"",VLOOKUP($F213,d110cc_csv_computations!$A$2:$O$1001,3),"")</f>
        <v>2</v>
      </c>
      <c r="M213" s="0" t="n">
        <f aca="false">IF($A213&lt;&gt;"",VLOOKUP($F213,d110cc_csv_computations!$A$2:$O$1001,8),"")</f>
        <v>10</v>
      </c>
      <c r="N213" s="0" t="n">
        <f aca="false">IF($A213&lt;&gt;"",VLOOKUP($F213,d110cc_csv_computations!$A$2:$O$1001,4),"")</f>
        <v>22</v>
      </c>
      <c r="O213" s="32" t="str">
        <f aca="false">IF($A213&lt;&gt;"",INDEX('Tray sheet'!$H$2:$H$10000, $G213),"")</f>
        <v>Project#2013-0014_Experiment#0001_Brachypodium.distachyon_Tray#00011</v>
      </c>
      <c r="P213" s="32" t="str">
        <f aca="false">IF($A213&lt;&gt;"",INDEX('Tray sheet'!$J$2:$J$10000,$G213),"")</f>
        <v>Tray note</v>
      </c>
      <c r="Q213" s="0" t="n">
        <f aca="false">IF($A213&lt;&gt;"",VLOOKUP($F213,d110cc_csv_computations!$A$2:$O$1001,9),"")</f>
        <v>1</v>
      </c>
      <c r="R213" s="32" t="str">
        <f aca="false">IF($A213&lt;&gt;"",INDEX('Tray sheet'!$I$2:$I$10000,$G213),"")</f>
        <v>standard</v>
      </c>
      <c r="S213" s="32" t="str">
        <f aca="false">$J213&amp;$K213</f>
        <v>B2</v>
      </c>
      <c r="T213" s="0" t="str">
        <f aca="false">IF($A213&lt;&gt;"","Project#"&amp;$A213&amp;"-"&amp;TEXT($B213,"0000")&amp;"_Experiment#"&amp;TEXT($C213,"0000")&amp;"_"&amp;$D213&amp;"."&amp;$E213&amp;"_Tray#"&amp;TEXT($G213,"0000")&amp;"_"&amp;"Pot#"&amp;TEXT($F213,"00000"),"")</f>
        <v>Project#2013-0014_Experiment#0001_Brachypodium.distachyon_Tray#0011_Pot#00212</v>
      </c>
      <c r="U213" s="0" t="n">
        <f aca="false">IF($A213&lt;&gt;"",VLOOKUP($F213,d110cc_csv_computations!$A$2:$O$1001,2),"")</f>
        <v>109</v>
      </c>
      <c r="V213" s="0" t="str">
        <f aca="false">IF($A213&lt;&gt;"",VLOOKUP($U213,LineNames!$A$2:$B$111,2),"")</f>
        <v>Bd21</v>
      </c>
      <c r="W213" s="11"/>
      <c r="X213" s="0" t="str">
        <f aca="false">IF($A213&lt;&gt;"",VLOOKUP($U213,LineNames!$A$2:$C$111,3),"")</f>
        <v>Yes</v>
      </c>
      <c r="Y213" s="0" t="n">
        <f aca="false">IF($A213&lt;&gt;"",VLOOKUP($F213,d110cc_csv_computations!$A$2:$O$1001,5),"")</f>
        <v>2</v>
      </c>
      <c r="Z213" s="0" t="n">
        <f aca="false">IF($A213&lt;&gt;"",VLOOKUP($F213,d110cc_csv_computations!$A$2:$O$1001,15),"")</f>
        <v>92</v>
      </c>
    </row>
    <row collapsed="false" customFormat="false" customHeight="true" hidden="false" ht="15" outlineLevel="0" r="214">
      <c r="A214" s="0" t="n">
        <f aca="false">IF((ROW()-1)&lt;='Project Description'!$B$14,'Project Description'!$B$1, "")</f>
        <v>2013</v>
      </c>
      <c r="B214" s="0" t="n">
        <f aca="false">IF($A214&lt;&gt;"",'Project Description'!$B$2, "")</f>
        <v>14</v>
      </c>
      <c r="C214" s="0" t="n">
        <f aca="false">IF($A214&lt;&gt;"",'Project Description'!$B$3, "")</f>
        <v>1</v>
      </c>
      <c r="D214" s="0" t="str">
        <f aca="false">IF($A214&lt;&gt;"",VLOOKUP($G214,'Tray sheet'!$E$2:$G$121,2), "")</f>
        <v>Brachypodium</v>
      </c>
      <c r="E214" s="0" t="str">
        <f aca="false">IF($A214&lt;&gt;"",VLOOKUP($G214,'Tray sheet'!$E$2:$G$121,3), "")</f>
        <v>distachyon</v>
      </c>
      <c r="F214" s="0" t="n">
        <f aca="false">IF($A214&lt;&gt;"",ROW()-1,"")</f>
        <v>213</v>
      </c>
      <c r="G214" s="0" t="n">
        <f aca="false">IF($A214&lt;&gt;"",VLOOKUP($F214,d110cc_csv_computations!$A$2:$O$1001,12),"")</f>
        <v>11</v>
      </c>
      <c r="H214" s="0" t="n">
        <f aca="false">IF($A214&lt;&gt;"",VLOOKUP($F214,d110cc_csv_computations!$A$2:$O$1001,13),"")</f>
        <v>8</v>
      </c>
      <c r="I214" s="0" t="n">
        <f aca="false">IF($A214&lt;&gt;"",VLOOKUP($F214,d110cc_csv_computations!$A$2:$O$1001,7),"")</f>
        <v>2</v>
      </c>
      <c r="J214" s="0" t="str">
        <f aca="false">IF($A214&lt;&gt;"",VLOOKUP($I214,ColumnNames!$A$2:$B$5,2),"")</f>
        <v>B</v>
      </c>
      <c r="K214" s="0" t="n">
        <f aca="false">IF($A214&lt;&gt;"",VLOOKUP($F214,d110cc_csv_computations!$A$2:$O$1001,6),"")</f>
        <v>3</v>
      </c>
      <c r="L214" s="0" t="n">
        <f aca="false">IF($A214&lt;&gt;"",VLOOKUP($F214,d110cc_csv_computations!$A$2:$O$1001,3),"")</f>
        <v>3</v>
      </c>
      <c r="M214" s="0" t="n">
        <f aca="false">IF($A214&lt;&gt;"",VLOOKUP($F214,d110cc_csv_computations!$A$2:$O$1001,8),"")</f>
        <v>10</v>
      </c>
      <c r="N214" s="0" t="n">
        <f aca="false">IF($A214&lt;&gt;"",VLOOKUP($F214,d110cc_csv_computations!$A$2:$O$1001,4),"")</f>
        <v>22</v>
      </c>
      <c r="O214" s="32" t="str">
        <f aca="false">IF($A214&lt;&gt;"",INDEX('Tray sheet'!$H$2:$H$10000, $G214),"")</f>
        <v>Project#2013-0014_Experiment#0001_Brachypodium.distachyon_Tray#00011</v>
      </c>
      <c r="P214" s="32" t="str">
        <f aca="false">IF($A214&lt;&gt;"",INDEX('Tray sheet'!$J$2:$J$10000,$G214),"")</f>
        <v>Tray note</v>
      </c>
      <c r="Q214" s="0" t="n">
        <f aca="false">IF($A214&lt;&gt;"",VLOOKUP($F214,d110cc_csv_computations!$A$2:$O$1001,9),"")</f>
        <v>1</v>
      </c>
      <c r="R214" s="32" t="str">
        <f aca="false">IF($A214&lt;&gt;"",INDEX('Tray sheet'!$I$2:$I$10000,$G214),"")</f>
        <v>standard</v>
      </c>
      <c r="S214" s="32" t="str">
        <f aca="false">$J214&amp;$K214</f>
        <v>B3</v>
      </c>
      <c r="T214" s="0" t="str">
        <f aca="false">IF($A214&lt;&gt;"","Project#"&amp;$A214&amp;"-"&amp;TEXT($B214,"0000")&amp;"_Experiment#"&amp;TEXT($C214,"0000")&amp;"_"&amp;$D214&amp;"."&amp;$E214&amp;"_Tray#"&amp;TEXT($G214,"0000")&amp;"_"&amp;"Pot#"&amp;TEXT($F214,"00000"),"")</f>
        <v>Project#2013-0014_Experiment#0001_Brachypodium.distachyon_Tray#0011_Pot#00213</v>
      </c>
      <c r="U214" s="0" t="n">
        <f aca="false">IF($A214&lt;&gt;"",VLOOKUP($F214,d110cc_csv_computations!$A$2:$O$1001,2),"")</f>
        <v>37</v>
      </c>
      <c r="V214" s="0" t="n">
        <f aca="false">IF($A214&lt;&gt;"",VLOOKUP($U214,LineNames!$A$2:$B$111,2),"")</f>
        <v>116</v>
      </c>
      <c r="W214" s="11"/>
      <c r="X214" s="0" t="str">
        <f aca="false">IF($A214&lt;&gt;"",VLOOKUP($U214,LineNames!$A$2:$C$111,3),"")</f>
        <v>No</v>
      </c>
      <c r="Y214" s="0" t="n">
        <f aca="false">IF($A214&lt;&gt;"",VLOOKUP($F214,d110cc_csv_computations!$A$2:$O$1001,5),"")</f>
        <v>2</v>
      </c>
      <c r="Z214" s="0" t="n">
        <f aca="false">IF($A214&lt;&gt;"",VLOOKUP($F214,d110cc_csv_computations!$A$2:$O$1001,15),"")</f>
        <v>93</v>
      </c>
    </row>
    <row collapsed="false" customFormat="false" customHeight="true" hidden="false" ht="15" outlineLevel="0" r="215">
      <c r="A215" s="0" t="n">
        <f aca="false">IF((ROW()-1)&lt;='Project Description'!$B$14,'Project Description'!$B$1, "")</f>
        <v>2013</v>
      </c>
      <c r="B215" s="0" t="n">
        <f aca="false">IF($A215&lt;&gt;"",'Project Description'!$B$2, "")</f>
        <v>14</v>
      </c>
      <c r="C215" s="0" t="n">
        <f aca="false">IF($A215&lt;&gt;"",'Project Description'!$B$3, "")</f>
        <v>1</v>
      </c>
      <c r="D215" s="0" t="str">
        <f aca="false">IF($A215&lt;&gt;"",VLOOKUP($G215,'Tray sheet'!$E$2:$G$121,2), "")</f>
        <v>Brachypodium</v>
      </c>
      <c r="E215" s="0" t="str">
        <f aca="false">IF($A215&lt;&gt;"",VLOOKUP($G215,'Tray sheet'!$E$2:$G$121,3), "")</f>
        <v>distachyon</v>
      </c>
      <c r="F215" s="0" t="n">
        <f aca="false">IF($A215&lt;&gt;"",ROW()-1,"")</f>
        <v>214</v>
      </c>
      <c r="G215" s="0" t="n">
        <f aca="false">IF($A215&lt;&gt;"",VLOOKUP($F215,d110cc_csv_computations!$A$2:$O$1001,12),"")</f>
        <v>11</v>
      </c>
      <c r="H215" s="0" t="n">
        <f aca="false">IF($A215&lt;&gt;"",VLOOKUP($F215,d110cc_csv_computations!$A$2:$O$1001,13),"")</f>
        <v>9</v>
      </c>
      <c r="I215" s="0" t="n">
        <f aca="false">IF($A215&lt;&gt;"",VLOOKUP($F215,d110cc_csv_computations!$A$2:$O$1001,7),"")</f>
        <v>2</v>
      </c>
      <c r="J215" s="0" t="str">
        <f aca="false">IF($A215&lt;&gt;"",VLOOKUP($I215,ColumnNames!$A$2:$B$5,2),"")</f>
        <v>B</v>
      </c>
      <c r="K215" s="0" t="n">
        <f aca="false">IF($A215&lt;&gt;"",VLOOKUP($F215,d110cc_csv_computations!$A$2:$O$1001,6),"")</f>
        <v>4</v>
      </c>
      <c r="L215" s="0" t="n">
        <f aca="false">IF($A215&lt;&gt;"",VLOOKUP($F215,d110cc_csv_computations!$A$2:$O$1001,3),"")</f>
        <v>4</v>
      </c>
      <c r="M215" s="0" t="n">
        <f aca="false">IF($A215&lt;&gt;"",VLOOKUP($F215,d110cc_csv_computations!$A$2:$O$1001,8),"")</f>
        <v>10</v>
      </c>
      <c r="N215" s="0" t="n">
        <f aca="false">IF($A215&lt;&gt;"",VLOOKUP($F215,d110cc_csv_computations!$A$2:$O$1001,4),"")</f>
        <v>22</v>
      </c>
      <c r="O215" s="32" t="str">
        <f aca="false">IF($A215&lt;&gt;"",INDEX('Tray sheet'!$H$2:$H$10000, $G215),"")</f>
        <v>Project#2013-0014_Experiment#0001_Brachypodium.distachyon_Tray#00011</v>
      </c>
      <c r="P215" s="32" t="str">
        <f aca="false">IF($A215&lt;&gt;"",INDEX('Tray sheet'!$J$2:$J$10000,$G215),"")</f>
        <v>Tray note</v>
      </c>
      <c r="Q215" s="0" t="n">
        <f aca="false">IF($A215&lt;&gt;"",VLOOKUP($F215,d110cc_csv_computations!$A$2:$O$1001,9),"")</f>
        <v>1</v>
      </c>
      <c r="R215" s="32" t="str">
        <f aca="false">IF($A215&lt;&gt;"",INDEX('Tray sheet'!$I$2:$I$10000,$G215),"")</f>
        <v>standard</v>
      </c>
      <c r="S215" s="32" t="str">
        <f aca="false">$J215&amp;$K215</f>
        <v>B4</v>
      </c>
      <c r="T215" s="0" t="str">
        <f aca="false">IF($A215&lt;&gt;"","Project#"&amp;$A215&amp;"-"&amp;TEXT($B215,"0000")&amp;"_Experiment#"&amp;TEXT($C215,"0000")&amp;"_"&amp;$D215&amp;"."&amp;$E215&amp;"_Tray#"&amp;TEXT($G215,"0000")&amp;"_"&amp;"Pot#"&amp;TEXT($F215,"00000"),"")</f>
        <v>Project#2013-0014_Experiment#0001_Brachypodium.distachyon_Tray#0011_Pot#00214</v>
      </c>
      <c r="U215" s="0" t="n">
        <f aca="false">IF($A215&lt;&gt;"",VLOOKUP($F215,d110cc_csv_computations!$A$2:$O$1001,2),"")</f>
        <v>106</v>
      </c>
      <c r="V215" s="0" t="n">
        <f aca="false">IF($A215&lt;&gt;"",VLOOKUP($U215,LineNames!$A$2:$B$111,2),"")</f>
        <v>66</v>
      </c>
      <c r="W215" s="11"/>
      <c r="X215" s="0" t="str">
        <f aca="false">IF($A215&lt;&gt;"",VLOOKUP($U215,LineNames!$A$2:$C$111,3),"")</f>
        <v>No</v>
      </c>
      <c r="Y215" s="0" t="n">
        <f aca="false">IF($A215&lt;&gt;"",VLOOKUP($F215,d110cc_csv_computations!$A$2:$O$1001,5),"")</f>
        <v>2</v>
      </c>
      <c r="Z215" s="0" t="n">
        <f aca="false">IF($A215&lt;&gt;"",VLOOKUP($F215,d110cc_csv_computations!$A$2:$O$1001,15),"")</f>
        <v>94</v>
      </c>
    </row>
    <row collapsed="false" customFormat="false" customHeight="true" hidden="false" ht="15" outlineLevel="0" r="216">
      <c r="A216" s="0" t="n">
        <f aca="false">IF((ROW()-1)&lt;='Project Description'!$B$14,'Project Description'!$B$1, "")</f>
        <v>2013</v>
      </c>
      <c r="B216" s="0" t="n">
        <f aca="false">IF($A216&lt;&gt;"",'Project Description'!$B$2, "")</f>
        <v>14</v>
      </c>
      <c r="C216" s="0" t="n">
        <f aca="false">IF($A216&lt;&gt;"",'Project Description'!$B$3, "")</f>
        <v>1</v>
      </c>
      <c r="D216" s="0" t="str">
        <f aca="false">IF($A216&lt;&gt;"",VLOOKUP($G216,'Tray sheet'!$E$2:$G$121,2), "")</f>
        <v>Brachypodium</v>
      </c>
      <c r="E216" s="0" t="str">
        <f aca="false">IF($A216&lt;&gt;"",VLOOKUP($G216,'Tray sheet'!$E$2:$G$121,3), "")</f>
        <v>distachyon</v>
      </c>
      <c r="F216" s="0" t="n">
        <f aca="false">IF($A216&lt;&gt;"",ROW()-1,"")</f>
        <v>215</v>
      </c>
      <c r="G216" s="0" t="n">
        <f aca="false">IF($A216&lt;&gt;"",VLOOKUP($F216,d110cc_csv_computations!$A$2:$O$1001,12),"")</f>
        <v>11</v>
      </c>
      <c r="H216" s="0" t="n">
        <f aca="false">IF($A216&lt;&gt;"",VLOOKUP($F216,d110cc_csv_computations!$A$2:$O$1001,13),"")</f>
        <v>10</v>
      </c>
      <c r="I216" s="0" t="n">
        <f aca="false">IF($A216&lt;&gt;"",VLOOKUP($F216,d110cc_csv_computations!$A$2:$O$1001,7),"")</f>
        <v>2</v>
      </c>
      <c r="J216" s="0" t="str">
        <f aca="false">IF($A216&lt;&gt;"",VLOOKUP($I216,ColumnNames!$A$2:$B$5,2),"")</f>
        <v>B</v>
      </c>
      <c r="K216" s="0" t="n">
        <f aca="false">IF($A216&lt;&gt;"",VLOOKUP($F216,d110cc_csv_computations!$A$2:$O$1001,6),"")</f>
        <v>5</v>
      </c>
      <c r="L216" s="0" t="n">
        <f aca="false">IF($A216&lt;&gt;"",VLOOKUP($F216,d110cc_csv_computations!$A$2:$O$1001,3),"")</f>
        <v>5</v>
      </c>
      <c r="M216" s="0" t="n">
        <f aca="false">IF($A216&lt;&gt;"",VLOOKUP($F216,d110cc_csv_computations!$A$2:$O$1001,8),"")</f>
        <v>10</v>
      </c>
      <c r="N216" s="0" t="n">
        <f aca="false">IF($A216&lt;&gt;"",VLOOKUP($F216,d110cc_csv_computations!$A$2:$O$1001,4),"")</f>
        <v>22</v>
      </c>
      <c r="O216" s="32" t="str">
        <f aca="false">IF($A216&lt;&gt;"",INDEX('Tray sheet'!$H$2:$H$10000, $G216),"")</f>
        <v>Project#2013-0014_Experiment#0001_Brachypodium.distachyon_Tray#00011</v>
      </c>
      <c r="P216" s="32" t="str">
        <f aca="false">IF($A216&lt;&gt;"",INDEX('Tray sheet'!$J$2:$J$10000,$G216),"")</f>
        <v>Tray note</v>
      </c>
      <c r="Q216" s="0" t="n">
        <f aca="false">IF($A216&lt;&gt;"",VLOOKUP($F216,d110cc_csv_computations!$A$2:$O$1001,9),"")</f>
        <v>1</v>
      </c>
      <c r="R216" s="32" t="str">
        <f aca="false">IF($A216&lt;&gt;"",INDEX('Tray sheet'!$I$2:$I$10000,$G216),"")</f>
        <v>standard</v>
      </c>
      <c r="S216" s="32" t="str">
        <f aca="false">$J216&amp;$K216</f>
        <v>B5</v>
      </c>
      <c r="T216" s="0" t="str">
        <f aca="false">IF($A216&lt;&gt;"","Project#"&amp;$A216&amp;"-"&amp;TEXT($B216,"0000")&amp;"_Experiment#"&amp;TEXT($C216,"0000")&amp;"_"&amp;$D216&amp;"."&amp;$E216&amp;"_Tray#"&amp;TEXT($G216,"0000")&amp;"_"&amp;"Pot#"&amp;TEXT($F216,"00000"),"")</f>
        <v>Project#2013-0014_Experiment#0001_Brachypodium.distachyon_Tray#0011_Pot#00215</v>
      </c>
      <c r="U216" s="0" t="n">
        <f aca="false">IF($A216&lt;&gt;"",VLOOKUP($F216,d110cc_csv_computations!$A$2:$O$1001,2),"")</f>
        <v>87</v>
      </c>
      <c r="V216" s="0" t="n">
        <f aca="false">IF($A216&lt;&gt;"",VLOOKUP($U216,LineNames!$A$2:$B$111,2),"")</f>
        <v>174</v>
      </c>
      <c r="W216" s="11"/>
      <c r="X216" s="0" t="str">
        <f aca="false">IF($A216&lt;&gt;"",VLOOKUP($U216,LineNames!$A$2:$C$111,3),"")</f>
        <v>No</v>
      </c>
      <c r="Y216" s="0" t="n">
        <f aca="false">IF($A216&lt;&gt;"",VLOOKUP($F216,d110cc_csv_computations!$A$2:$O$1001,5),"")</f>
        <v>2</v>
      </c>
      <c r="Z216" s="0" t="n">
        <f aca="false">IF($A216&lt;&gt;"",VLOOKUP($F216,d110cc_csv_computations!$A$2:$O$1001,15),"")</f>
        <v>95</v>
      </c>
    </row>
    <row collapsed="false" customFormat="false" customHeight="true" hidden="false" ht="15" outlineLevel="0" r="217">
      <c r="A217" s="0" t="n">
        <f aca="false">IF((ROW()-1)&lt;='Project Description'!$B$14,'Project Description'!$B$1, "")</f>
        <v>2013</v>
      </c>
      <c r="B217" s="0" t="n">
        <f aca="false">IF($A217&lt;&gt;"",'Project Description'!$B$2, "")</f>
        <v>14</v>
      </c>
      <c r="C217" s="0" t="n">
        <f aca="false">IF($A217&lt;&gt;"",'Project Description'!$B$3, "")</f>
        <v>1</v>
      </c>
      <c r="D217" s="0" t="str">
        <f aca="false">IF($A217&lt;&gt;"",VLOOKUP($G217,'Tray sheet'!$E$2:$G$121,2), "")</f>
        <v>Brachypodium</v>
      </c>
      <c r="E217" s="0" t="str">
        <f aca="false">IF($A217&lt;&gt;"",VLOOKUP($G217,'Tray sheet'!$E$2:$G$121,3), "")</f>
        <v>distachyon</v>
      </c>
      <c r="F217" s="0" t="n">
        <f aca="false">IF($A217&lt;&gt;"",ROW()-1,"")</f>
        <v>216</v>
      </c>
      <c r="G217" s="0" t="n">
        <f aca="false">IF($A217&lt;&gt;"",VLOOKUP($F217,d110cc_csv_computations!$A$2:$O$1001,12),"")</f>
        <v>12</v>
      </c>
      <c r="H217" s="0" t="n">
        <f aca="false">IF($A217&lt;&gt;"",VLOOKUP($F217,d110cc_csv_computations!$A$2:$O$1001,13),"")</f>
        <v>6</v>
      </c>
      <c r="I217" s="0" t="n">
        <f aca="false">IF($A217&lt;&gt;"",VLOOKUP($F217,d110cc_csv_computations!$A$2:$O$1001,7),"")</f>
        <v>2</v>
      </c>
      <c r="J217" s="0" t="str">
        <f aca="false">IF($A217&lt;&gt;"",VLOOKUP($I217,ColumnNames!$A$2:$B$5,2),"")</f>
        <v>B</v>
      </c>
      <c r="K217" s="0" t="n">
        <f aca="false">IF($A217&lt;&gt;"",VLOOKUP($F217,d110cc_csv_computations!$A$2:$O$1001,6),"")</f>
        <v>1</v>
      </c>
      <c r="L217" s="0" t="n">
        <f aca="false">IF($A217&lt;&gt;"",VLOOKUP($F217,d110cc_csv_computations!$A$2:$O$1001,3),"")</f>
        <v>6</v>
      </c>
      <c r="M217" s="0" t="n">
        <f aca="false">IF($A217&lt;&gt;"",VLOOKUP($F217,d110cc_csv_computations!$A$2:$O$1001,8),"")</f>
        <v>10</v>
      </c>
      <c r="N217" s="0" t="n">
        <f aca="false">IF($A217&lt;&gt;"",VLOOKUP($F217,d110cc_csv_computations!$A$2:$O$1001,4),"")</f>
        <v>22</v>
      </c>
      <c r="O217" s="32" t="str">
        <f aca="false">IF($A217&lt;&gt;"",INDEX('Tray sheet'!$H$2:$H$10000, $G217),"")</f>
        <v>Project#2013-0014_Experiment#0001_Brachypodium.distachyon_Tray#00012</v>
      </c>
      <c r="P217" s="32" t="str">
        <f aca="false">IF($A217&lt;&gt;"",INDEX('Tray sheet'!$J$2:$J$10000,$G217),"")</f>
        <v>Tray note</v>
      </c>
      <c r="Q217" s="0" t="n">
        <f aca="false">IF($A217&lt;&gt;"",VLOOKUP($F217,d110cc_csv_computations!$A$2:$O$1001,9),"")</f>
        <v>2</v>
      </c>
      <c r="R217" s="32" t="str">
        <f aca="false">IF($A217&lt;&gt;"",INDEX('Tray sheet'!$I$2:$I$10000,$G217),"")</f>
        <v>standard</v>
      </c>
      <c r="S217" s="32" t="str">
        <f aca="false">$J217&amp;$K217</f>
        <v>B1</v>
      </c>
      <c r="T217" s="0" t="str">
        <f aca="false">IF($A217&lt;&gt;"","Project#"&amp;$A217&amp;"-"&amp;TEXT($B217,"0000")&amp;"_Experiment#"&amp;TEXT($C217,"0000")&amp;"_"&amp;$D217&amp;"."&amp;$E217&amp;"_Tray#"&amp;TEXT($G217,"0000")&amp;"_"&amp;"Pot#"&amp;TEXT($F217,"00000"),"")</f>
        <v>Project#2013-0014_Experiment#0001_Brachypodium.distachyon_Tray#0012_Pot#00216</v>
      </c>
      <c r="U217" s="0" t="n">
        <f aca="false">IF($A217&lt;&gt;"",VLOOKUP($F217,d110cc_csv_computations!$A$2:$O$1001,2),"")</f>
        <v>16</v>
      </c>
      <c r="V217" s="0" t="n">
        <f aca="false">IF($A217&lt;&gt;"",VLOOKUP($U217,LineNames!$A$2:$B$111,2),"")</f>
        <v>92</v>
      </c>
      <c r="W217" s="11"/>
      <c r="X217" s="0" t="str">
        <f aca="false">IF($A217&lt;&gt;"",VLOOKUP($U217,LineNames!$A$2:$C$111,3),"")</f>
        <v>No</v>
      </c>
      <c r="Y217" s="0" t="n">
        <f aca="false">IF($A217&lt;&gt;"",VLOOKUP($F217,d110cc_csv_computations!$A$2:$O$1001,5),"")</f>
        <v>2</v>
      </c>
      <c r="Z217" s="0" t="n">
        <f aca="false">IF($A217&lt;&gt;"",VLOOKUP($F217,d110cc_csv_computations!$A$2:$O$1001,15),"")</f>
        <v>96</v>
      </c>
    </row>
    <row collapsed="false" customFormat="false" customHeight="true" hidden="false" ht="15" outlineLevel="0" r="218">
      <c r="A218" s="0" t="n">
        <f aca="false">IF((ROW()-1)&lt;='Project Description'!$B$14,'Project Description'!$B$1, "")</f>
        <v>2013</v>
      </c>
      <c r="B218" s="0" t="n">
        <f aca="false">IF($A218&lt;&gt;"",'Project Description'!$B$2, "")</f>
        <v>14</v>
      </c>
      <c r="C218" s="0" t="n">
        <f aca="false">IF($A218&lt;&gt;"",'Project Description'!$B$3, "")</f>
        <v>1</v>
      </c>
      <c r="D218" s="0" t="str">
        <f aca="false">IF($A218&lt;&gt;"",VLOOKUP($G218,'Tray sheet'!$E$2:$G$121,2), "")</f>
        <v>Brachypodium</v>
      </c>
      <c r="E218" s="0" t="str">
        <f aca="false">IF($A218&lt;&gt;"",VLOOKUP($G218,'Tray sheet'!$E$2:$G$121,3), "")</f>
        <v>distachyon</v>
      </c>
      <c r="F218" s="0" t="n">
        <f aca="false">IF($A218&lt;&gt;"",ROW()-1,"")</f>
        <v>217</v>
      </c>
      <c r="G218" s="0" t="n">
        <f aca="false">IF($A218&lt;&gt;"",VLOOKUP($F218,d110cc_csv_computations!$A$2:$O$1001,12),"")</f>
        <v>12</v>
      </c>
      <c r="H218" s="0" t="n">
        <f aca="false">IF($A218&lt;&gt;"",VLOOKUP($F218,d110cc_csv_computations!$A$2:$O$1001,13),"")</f>
        <v>7</v>
      </c>
      <c r="I218" s="0" t="n">
        <f aca="false">IF($A218&lt;&gt;"",VLOOKUP($F218,d110cc_csv_computations!$A$2:$O$1001,7),"")</f>
        <v>2</v>
      </c>
      <c r="J218" s="0" t="str">
        <f aca="false">IF($A218&lt;&gt;"",VLOOKUP($I218,ColumnNames!$A$2:$B$5,2),"")</f>
        <v>B</v>
      </c>
      <c r="K218" s="0" t="n">
        <f aca="false">IF($A218&lt;&gt;"",VLOOKUP($F218,d110cc_csv_computations!$A$2:$O$1001,6),"")</f>
        <v>2</v>
      </c>
      <c r="L218" s="0" t="n">
        <f aca="false">IF($A218&lt;&gt;"",VLOOKUP($F218,d110cc_csv_computations!$A$2:$O$1001,3),"")</f>
        <v>7</v>
      </c>
      <c r="M218" s="0" t="n">
        <f aca="false">IF($A218&lt;&gt;"",VLOOKUP($F218,d110cc_csv_computations!$A$2:$O$1001,8),"")</f>
        <v>10</v>
      </c>
      <c r="N218" s="0" t="n">
        <f aca="false">IF($A218&lt;&gt;"",VLOOKUP($F218,d110cc_csv_computations!$A$2:$O$1001,4),"")</f>
        <v>22</v>
      </c>
      <c r="O218" s="32" t="str">
        <f aca="false">IF($A218&lt;&gt;"",INDEX('Tray sheet'!$H$2:$H$10000, $G218),"")</f>
        <v>Project#2013-0014_Experiment#0001_Brachypodium.distachyon_Tray#00012</v>
      </c>
      <c r="P218" s="32" t="str">
        <f aca="false">IF($A218&lt;&gt;"",INDEX('Tray sheet'!$J$2:$J$10000,$G218),"")</f>
        <v>Tray note</v>
      </c>
      <c r="Q218" s="0" t="n">
        <f aca="false">IF($A218&lt;&gt;"",VLOOKUP($F218,d110cc_csv_computations!$A$2:$O$1001,9),"")</f>
        <v>2</v>
      </c>
      <c r="R218" s="32" t="str">
        <f aca="false">IF($A218&lt;&gt;"",INDEX('Tray sheet'!$I$2:$I$10000,$G218),"")</f>
        <v>standard</v>
      </c>
      <c r="S218" s="32" t="str">
        <f aca="false">$J218&amp;$K218</f>
        <v>B2</v>
      </c>
      <c r="T218" s="0" t="str">
        <f aca="false">IF($A218&lt;&gt;"","Project#"&amp;$A218&amp;"-"&amp;TEXT($B218,"0000")&amp;"_Experiment#"&amp;TEXT($C218,"0000")&amp;"_"&amp;$D218&amp;"."&amp;$E218&amp;"_Tray#"&amp;TEXT($G218,"0000")&amp;"_"&amp;"Pot#"&amp;TEXT($F218,"00000"),"")</f>
        <v>Project#2013-0014_Experiment#0001_Brachypodium.distachyon_Tray#0012_Pot#00217</v>
      </c>
      <c r="U218" s="0" t="n">
        <f aca="false">IF($A218&lt;&gt;"",VLOOKUP($F218,d110cc_csv_computations!$A$2:$O$1001,2),"")</f>
        <v>35</v>
      </c>
      <c r="V218" s="0" t="n">
        <f aca="false">IF($A218&lt;&gt;"",VLOOKUP($U218,LineNames!$A$2:$B$111,2),"")</f>
        <v>114</v>
      </c>
      <c r="W218" s="11"/>
      <c r="X218" s="0" t="str">
        <f aca="false">IF($A218&lt;&gt;"",VLOOKUP($U218,LineNames!$A$2:$C$111,3),"")</f>
        <v>No</v>
      </c>
      <c r="Y218" s="0" t="n">
        <f aca="false">IF($A218&lt;&gt;"",VLOOKUP($F218,d110cc_csv_computations!$A$2:$O$1001,5),"")</f>
        <v>2</v>
      </c>
      <c r="Z218" s="0" t="n">
        <f aca="false">IF($A218&lt;&gt;"",VLOOKUP($F218,d110cc_csv_computations!$A$2:$O$1001,15),"")</f>
        <v>97</v>
      </c>
    </row>
    <row collapsed="false" customFormat="false" customHeight="true" hidden="false" ht="15" outlineLevel="0" r="219">
      <c r="A219" s="0" t="n">
        <f aca="false">IF((ROW()-1)&lt;='Project Description'!$B$14,'Project Description'!$B$1, "")</f>
        <v>2013</v>
      </c>
      <c r="B219" s="0" t="n">
        <f aca="false">IF($A219&lt;&gt;"",'Project Description'!$B$2, "")</f>
        <v>14</v>
      </c>
      <c r="C219" s="0" t="n">
        <f aca="false">IF($A219&lt;&gt;"",'Project Description'!$B$3, "")</f>
        <v>1</v>
      </c>
      <c r="D219" s="0" t="str">
        <f aca="false">IF($A219&lt;&gt;"",VLOOKUP($G219,'Tray sheet'!$E$2:$G$121,2), "")</f>
        <v>Brachypodium</v>
      </c>
      <c r="E219" s="0" t="str">
        <f aca="false">IF($A219&lt;&gt;"",VLOOKUP($G219,'Tray sheet'!$E$2:$G$121,3), "")</f>
        <v>distachyon</v>
      </c>
      <c r="F219" s="0" t="n">
        <f aca="false">IF($A219&lt;&gt;"",ROW()-1,"")</f>
        <v>218</v>
      </c>
      <c r="G219" s="0" t="n">
        <f aca="false">IF($A219&lt;&gt;"",VLOOKUP($F219,d110cc_csv_computations!$A$2:$O$1001,12),"")</f>
        <v>12</v>
      </c>
      <c r="H219" s="0" t="n">
        <f aca="false">IF($A219&lt;&gt;"",VLOOKUP($F219,d110cc_csv_computations!$A$2:$O$1001,13),"")</f>
        <v>8</v>
      </c>
      <c r="I219" s="0" t="n">
        <f aca="false">IF($A219&lt;&gt;"",VLOOKUP($F219,d110cc_csv_computations!$A$2:$O$1001,7),"")</f>
        <v>2</v>
      </c>
      <c r="J219" s="0" t="str">
        <f aca="false">IF($A219&lt;&gt;"",VLOOKUP($I219,ColumnNames!$A$2:$B$5,2),"")</f>
        <v>B</v>
      </c>
      <c r="K219" s="0" t="n">
        <f aca="false">IF($A219&lt;&gt;"",VLOOKUP($F219,d110cc_csv_computations!$A$2:$O$1001,6),"")</f>
        <v>3</v>
      </c>
      <c r="L219" s="0" t="n">
        <f aca="false">IF($A219&lt;&gt;"",VLOOKUP($F219,d110cc_csv_computations!$A$2:$O$1001,3),"")</f>
        <v>8</v>
      </c>
      <c r="M219" s="0" t="n">
        <f aca="false">IF($A219&lt;&gt;"",VLOOKUP($F219,d110cc_csv_computations!$A$2:$O$1001,8),"")</f>
        <v>10</v>
      </c>
      <c r="N219" s="0" t="n">
        <f aca="false">IF($A219&lt;&gt;"",VLOOKUP($F219,d110cc_csv_computations!$A$2:$O$1001,4),"")</f>
        <v>22</v>
      </c>
      <c r="O219" s="32" t="str">
        <f aca="false">IF($A219&lt;&gt;"",INDEX('Tray sheet'!$H$2:$H$10000, $G219),"")</f>
        <v>Project#2013-0014_Experiment#0001_Brachypodium.distachyon_Tray#00012</v>
      </c>
      <c r="P219" s="32" t="str">
        <f aca="false">IF($A219&lt;&gt;"",INDEX('Tray sheet'!$J$2:$J$10000,$G219),"")</f>
        <v>Tray note</v>
      </c>
      <c r="Q219" s="0" t="n">
        <f aca="false">IF($A219&lt;&gt;"",VLOOKUP($F219,d110cc_csv_computations!$A$2:$O$1001,9),"")</f>
        <v>2</v>
      </c>
      <c r="R219" s="32" t="str">
        <f aca="false">IF($A219&lt;&gt;"",INDEX('Tray sheet'!$I$2:$I$10000,$G219),"")</f>
        <v>standard</v>
      </c>
      <c r="S219" s="32" t="str">
        <f aca="false">$J219&amp;$K219</f>
        <v>B3</v>
      </c>
      <c r="T219" s="0" t="str">
        <f aca="false">IF($A219&lt;&gt;"","Project#"&amp;$A219&amp;"-"&amp;TEXT($B219,"0000")&amp;"_Experiment#"&amp;TEXT($C219,"0000")&amp;"_"&amp;$D219&amp;"."&amp;$E219&amp;"_Tray#"&amp;TEXT($G219,"0000")&amp;"_"&amp;"Pot#"&amp;TEXT($F219,"00000"),"")</f>
        <v>Project#2013-0014_Experiment#0001_Brachypodium.distachyon_Tray#0012_Pot#00218</v>
      </c>
      <c r="U219" s="0" t="n">
        <f aca="false">IF($A219&lt;&gt;"",VLOOKUP($F219,d110cc_csv_computations!$A$2:$O$1001,2),"")</f>
        <v>109</v>
      </c>
      <c r="V219" s="0" t="str">
        <f aca="false">IF($A219&lt;&gt;"",VLOOKUP($U219,LineNames!$A$2:$B$111,2),"")</f>
        <v>Bd21</v>
      </c>
      <c r="W219" s="11"/>
      <c r="X219" s="0" t="str">
        <f aca="false">IF($A219&lt;&gt;"",VLOOKUP($U219,LineNames!$A$2:$C$111,3),"")</f>
        <v>Yes</v>
      </c>
      <c r="Y219" s="0" t="n">
        <f aca="false">IF($A219&lt;&gt;"",VLOOKUP($F219,d110cc_csv_computations!$A$2:$O$1001,5),"")</f>
        <v>2</v>
      </c>
      <c r="Z219" s="0" t="n">
        <f aca="false">IF($A219&lt;&gt;"",VLOOKUP($F219,d110cc_csv_computations!$A$2:$O$1001,15),"")</f>
        <v>98</v>
      </c>
    </row>
    <row collapsed="false" customFormat="false" customHeight="true" hidden="false" ht="15" outlineLevel="0" r="220">
      <c r="A220" s="0" t="n">
        <f aca="false">IF((ROW()-1)&lt;='Project Description'!$B$14,'Project Description'!$B$1, "")</f>
        <v>2013</v>
      </c>
      <c r="B220" s="0" t="n">
        <f aca="false">IF($A220&lt;&gt;"",'Project Description'!$B$2, "")</f>
        <v>14</v>
      </c>
      <c r="C220" s="0" t="n">
        <f aca="false">IF($A220&lt;&gt;"",'Project Description'!$B$3, "")</f>
        <v>1</v>
      </c>
      <c r="D220" s="0" t="str">
        <f aca="false">IF($A220&lt;&gt;"",VLOOKUP($G220,'Tray sheet'!$E$2:$G$121,2), "")</f>
        <v>Brachypodium</v>
      </c>
      <c r="E220" s="0" t="str">
        <f aca="false">IF($A220&lt;&gt;"",VLOOKUP($G220,'Tray sheet'!$E$2:$G$121,3), "")</f>
        <v>distachyon</v>
      </c>
      <c r="F220" s="0" t="n">
        <f aca="false">IF($A220&lt;&gt;"",ROW()-1,"")</f>
        <v>219</v>
      </c>
      <c r="G220" s="0" t="n">
        <f aca="false">IF($A220&lt;&gt;"",VLOOKUP($F220,d110cc_csv_computations!$A$2:$O$1001,12),"")</f>
        <v>12</v>
      </c>
      <c r="H220" s="0" t="n">
        <f aca="false">IF($A220&lt;&gt;"",VLOOKUP($F220,d110cc_csv_computations!$A$2:$O$1001,13),"")</f>
        <v>9</v>
      </c>
      <c r="I220" s="0" t="n">
        <f aca="false">IF($A220&lt;&gt;"",VLOOKUP($F220,d110cc_csv_computations!$A$2:$O$1001,7),"")</f>
        <v>2</v>
      </c>
      <c r="J220" s="0" t="str">
        <f aca="false">IF($A220&lt;&gt;"",VLOOKUP($I220,ColumnNames!$A$2:$B$5,2),"")</f>
        <v>B</v>
      </c>
      <c r="K220" s="0" t="n">
        <f aca="false">IF($A220&lt;&gt;"",VLOOKUP($F220,d110cc_csv_computations!$A$2:$O$1001,6),"")</f>
        <v>4</v>
      </c>
      <c r="L220" s="0" t="n">
        <f aca="false">IF($A220&lt;&gt;"",VLOOKUP($F220,d110cc_csv_computations!$A$2:$O$1001,3),"")</f>
        <v>9</v>
      </c>
      <c r="M220" s="0" t="n">
        <f aca="false">IF($A220&lt;&gt;"",VLOOKUP($F220,d110cc_csv_computations!$A$2:$O$1001,8),"")</f>
        <v>10</v>
      </c>
      <c r="N220" s="0" t="n">
        <f aca="false">IF($A220&lt;&gt;"",VLOOKUP($F220,d110cc_csv_computations!$A$2:$O$1001,4),"")</f>
        <v>22</v>
      </c>
      <c r="O220" s="32" t="str">
        <f aca="false">IF($A220&lt;&gt;"",INDEX('Tray sheet'!$H$2:$H$10000, $G220),"")</f>
        <v>Project#2013-0014_Experiment#0001_Brachypodium.distachyon_Tray#00012</v>
      </c>
      <c r="P220" s="32" t="str">
        <f aca="false">IF($A220&lt;&gt;"",INDEX('Tray sheet'!$J$2:$J$10000,$G220),"")</f>
        <v>Tray note</v>
      </c>
      <c r="Q220" s="0" t="n">
        <f aca="false">IF($A220&lt;&gt;"",VLOOKUP($F220,d110cc_csv_computations!$A$2:$O$1001,9),"")</f>
        <v>2</v>
      </c>
      <c r="R220" s="32" t="str">
        <f aca="false">IF($A220&lt;&gt;"",INDEX('Tray sheet'!$I$2:$I$10000,$G220),"")</f>
        <v>standard</v>
      </c>
      <c r="S220" s="32" t="str">
        <f aca="false">$J220&amp;$K220</f>
        <v>B4</v>
      </c>
      <c r="T220" s="0" t="str">
        <f aca="false">IF($A220&lt;&gt;"","Project#"&amp;$A220&amp;"-"&amp;TEXT($B220,"0000")&amp;"_Experiment#"&amp;TEXT($C220,"0000")&amp;"_"&amp;$D220&amp;"."&amp;$E220&amp;"_Tray#"&amp;TEXT($G220,"0000")&amp;"_"&amp;"Pot#"&amp;TEXT($F220,"00000"),"")</f>
        <v>Project#2013-0014_Experiment#0001_Brachypodium.distachyon_Tray#0012_Pot#00219</v>
      </c>
      <c r="U220" s="0" t="n">
        <f aca="false">IF($A220&lt;&gt;"",VLOOKUP($F220,d110cc_csv_computations!$A$2:$O$1001,2),"")</f>
        <v>65</v>
      </c>
      <c r="V220" s="0" t="n">
        <f aca="false">IF($A220&lt;&gt;"",VLOOKUP($U220,LineNames!$A$2:$B$111,2),"")</f>
        <v>150</v>
      </c>
      <c r="W220" s="11"/>
      <c r="X220" s="0" t="str">
        <f aca="false">IF($A220&lt;&gt;"",VLOOKUP($U220,LineNames!$A$2:$C$111,3),"")</f>
        <v>No</v>
      </c>
      <c r="Y220" s="0" t="n">
        <f aca="false">IF($A220&lt;&gt;"",VLOOKUP($F220,d110cc_csv_computations!$A$2:$O$1001,5),"")</f>
        <v>2</v>
      </c>
      <c r="Z220" s="0" t="n">
        <f aca="false">IF($A220&lt;&gt;"",VLOOKUP($F220,d110cc_csv_computations!$A$2:$O$1001,15),"")</f>
        <v>99</v>
      </c>
    </row>
    <row collapsed="false" customFormat="false" customHeight="true" hidden="false" ht="15" outlineLevel="0" r="221">
      <c r="A221" s="0" t="n">
        <f aca="false">IF((ROW()-1)&lt;='Project Description'!$B$14,'Project Description'!$B$1, "")</f>
        <v>2013</v>
      </c>
      <c r="B221" s="0" t="n">
        <f aca="false">IF($A221&lt;&gt;"",'Project Description'!$B$2, "")</f>
        <v>14</v>
      </c>
      <c r="C221" s="0" t="n">
        <f aca="false">IF($A221&lt;&gt;"",'Project Description'!$B$3, "")</f>
        <v>1</v>
      </c>
      <c r="D221" s="0" t="str">
        <f aca="false">IF($A221&lt;&gt;"",VLOOKUP($G221,'Tray sheet'!$E$2:$G$121,2), "")</f>
        <v>Brachypodium</v>
      </c>
      <c r="E221" s="0" t="str">
        <f aca="false">IF($A221&lt;&gt;"",VLOOKUP($G221,'Tray sheet'!$E$2:$G$121,3), "")</f>
        <v>distachyon</v>
      </c>
      <c r="F221" s="0" t="n">
        <f aca="false">IF($A221&lt;&gt;"",ROW()-1,"")</f>
        <v>220</v>
      </c>
      <c r="G221" s="0" t="n">
        <f aca="false">IF($A221&lt;&gt;"",VLOOKUP($F221,d110cc_csv_computations!$A$2:$O$1001,12),"")</f>
        <v>12</v>
      </c>
      <c r="H221" s="0" t="n">
        <f aca="false">IF($A221&lt;&gt;"",VLOOKUP($F221,d110cc_csv_computations!$A$2:$O$1001,13),"")</f>
        <v>10</v>
      </c>
      <c r="I221" s="0" t="n">
        <f aca="false">IF($A221&lt;&gt;"",VLOOKUP($F221,d110cc_csv_computations!$A$2:$O$1001,7),"")</f>
        <v>2</v>
      </c>
      <c r="J221" s="0" t="str">
        <f aca="false">IF($A221&lt;&gt;"",VLOOKUP($I221,ColumnNames!$A$2:$B$5,2),"")</f>
        <v>B</v>
      </c>
      <c r="K221" s="0" t="n">
        <f aca="false">IF($A221&lt;&gt;"",VLOOKUP($F221,d110cc_csv_computations!$A$2:$O$1001,6),"")</f>
        <v>5</v>
      </c>
      <c r="L221" s="0" t="n">
        <f aca="false">IF($A221&lt;&gt;"",VLOOKUP($F221,d110cc_csv_computations!$A$2:$O$1001,3),"")</f>
        <v>10</v>
      </c>
      <c r="M221" s="0" t="n">
        <f aca="false">IF($A221&lt;&gt;"",VLOOKUP($F221,d110cc_csv_computations!$A$2:$O$1001,8),"")</f>
        <v>10</v>
      </c>
      <c r="N221" s="0" t="n">
        <f aca="false">IF($A221&lt;&gt;"",VLOOKUP($F221,d110cc_csv_computations!$A$2:$O$1001,4),"")</f>
        <v>22</v>
      </c>
      <c r="O221" s="32" t="str">
        <f aca="false">IF($A221&lt;&gt;"",INDEX('Tray sheet'!$H$2:$H$10000, $G221),"")</f>
        <v>Project#2013-0014_Experiment#0001_Brachypodium.distachyon_Tray#00012</v>
      </c>
      <c r="P221" s="32" t="str">
        <f aca="false">IF($A221&lt;&gt;"",INDEX('Tray sheet'!$J$2:$J$10000,$G221),"")</f>
        <v>Tray note</v>
      </c>
      <c r="Q221" s="0" t="n">
        <f aca="false">IF($A221&lt;&gt;"",VLOOKUP($F221,d110cc_csv_computations!$A$2:$O$1001,9),"")</f>
        <v>2</v>
      </c>
      <c r="R221" s="32" t="str">
        <f aca="false">IF($A221&lt;&gt;"",INDEX('Tray sheet'!$I$2:$I$10000,$G221),"")</f>
        <v>standard</v>
      </c>
      <c r="S221" s="32" t="str">
        <f aca="false">$J221&amp;$K221</f>
        <v>B5</v>
      </c>
      <c r="T221" s="0" t="str">
        <f aca="false">IF($A221&lt;&gt;"","Project#"&amp;$A221&amp;"-"&amp;TEXT($B221,"0000")&amp;"_Experiment#"&amp;TEXT($C221,"0000")&amp;"_"&amp;$D221&amp;"."&amp;$E221&amp;"_Tray#"&amp;TEXT($G221,"0000")&amp;"_"&amp;"Pot#"&amp;TEXT($F221,"00000"),"")</f>
        <v>Project#2013-0014_Experiment#0001_Brachypodium.distachyon_Tray#0012_Pot#00220</v>
      </c>
      <c r="U221" s="0" t="n">
        <f aca="false">IF($A221&lt;&gt;"",VLOOKUP($F221,d110cc_csv_computations!$A$2:$O$1001,2),"")</f>
        <v>48</v>
      </c>
      <c r="V221" s="0" t="n">
        <f aca="false">IF($A221&lt;&gt;"",VLOOKUP($U221,LineNames!$A$2:$B$111,2),"")</f>
        <v>127</v>
      </c>
      <c r="W221" s="11"/>
      <c r="X221" s="0" t="str">
        <f aca="false">IF($A221&lt;&gt;"",VLOOKUP($U221,LineNames!$A$2:$C$111,3),"")</f>
        <v>No</v>
      </c>
      <c r="Y221" s="0" t="n">
        <f aca="false">IF($A221&lt;&gt;"",VLOOKUP($F221,d110cc_csv_computations!$A$2:$O$1001,5),"")</f>
        <v>2</v>
      </c>
      <c r="Z221" s="0" t="n">
        <f aca="false">IF($A221&lt;&gt;"",VLOOKUP($F221,d110cc_csv_computations!$A$2:$O$1001,15),"")</f>
        <v>100</v>
      </c>
    </row>
    <row collapsed="false" customFormat="false" customHeight="true" hidden="false" ht="15" outlineLevel="0" r="222">
      <c r="A222" s="0" t="n">
        <f aca="false">IF((ROW()-1)&lt;='Project Description'!$B$14,'Project Description'!$B$1, "")</f>
        <v>2013</v>
      </c>
      <c r="B222" s="0" t="n">
        <f aca="false">IF($A222&lt;&gt;"",'Project Description'!$B$2, "")</f>
        <v>14</v>
      </c>
      <c r="C222" s="0" t="n">
        <f aca="false">IF($A222&lt;&gt;"",'Project Description'!$B$3, "")</f>
        <v>1</v>
      </c>
      <c r="D222" s="0" t="str">
        <f aca="false">IF($A222&lt;&gt;"",VLOOKUP($G222,'Tray sheet'!$E$2:$G$121,2), "")</f>
        <v>Brachypodium</v>
      </c>
      <c r="E222" s="0" t="str">
        <f aca="false">IF($A222&lt;&gt;"",VLOOKUP($G222,'Tray sheet'!$E$2:$G$121,3), "")</f>
        <v>distachyon</v>
      </c>
      <c r="F222" s="0" t="n">
        <f aca="false">IF($A222&lt;&gt;"",ROW()-1,"")</f>
        <v>221</v>
      </c>
      <c r="G222" s="0" t="n">
        <f aca="false">IF($A222&lt;&gt;"",VLOOKUP($F222,d110cc_csv_computations!$A$2:$O$1001,12),"")</f>
        <v>11</v>
      </c>
      <c r="H222" s="0" t="n">
        <f aca="false">IF($A222&lt;&gt;"",VLOOKUP($F222,d110cc_csv_computations!$A$2:$O$1001,13),"")</f>
        <v>11</v>
      </c>
      <c r="I222" s="0" t="n">
        <f aca="false">IF($A222&lt;&gt;"",VLOOKUP($F222,d110cc_csv_computations!$A$2:$O$1001,7),"")</f>
        <v>3</v>
      </c>
      <c r="J222" s="0" t="str">
        <f aca="false">IF($A222&lt;&gt;"",VLOOKUP($I222,ColumnNames!$A$2:$B$5,2),"")</f>
        <v>C</v>
      </c>
      <c r="K222" s="0" t="n">
        <f aca="false">IF($A222&lt;&gt;"",VLOOKUP($F222,d110cc_csv_computations!$A$2:$O$1001,6),"")</f>
        <v>1</v>
      </c>
      <c r="L222" s="0" t="n">
        <f aca="false">IF($A222&lt;&gt;"",VLOOKUP($F222,d110cc_csv_computations!$A$2:$O$1001,3),"")</f>
        <v>1</v>
      </c>
      <c r="M222" s="0" t="n">
        <f aca="false">IF($A222&lt;&gt;"",VLOOKUP($F222,d110cc_csv_computations!$A$2:$O$1001,8),"")</f>
        <v>11</v>
      </c>
      <c r="N222" s="0" t="n">
        <f aca="false">IF($A222&lt;&gt;"",VLOOKUP($F222,d110cc_csv_computations!$A$2:$O$1001,4),"")</f>
        <v>23</v>
      </c>
      <c r="O222" s="32" t="str">
        <f aca="false">IF($A222&lt;&gt;"",INDEX('Tray sheet'!$H$2:$H$10000, $G222),"")</f>
        <v>Project#2013-0014_Experiment#0001_Brachypodium.distachyon_Tray#00011</v>
      </c>
      <c r="P222" s="32" t="str">
        <f aca="false">IF($A222&lt;&gt;"",INDEX('Tray sheet'!$J$2:$J$10000,$G222),"")</f>
        <v>Tray note</v>
      </c>
      <c r="Q222" s="0" t="n">
        <f aca="false">IF($A222&lt;&gt;"",VLOOKUP($F222,d110cc_csv_computations!$A$2:$O$1001,9),"")</f>
        <v>1</v>
      </c>
      <c r="R222" s="32" t="str">
        <f aca="false">IF($A222&lt;&gt;"",INDEX('Tray sheet'!$I$2:$I$10000,$G222),"")</f>
        <v>standard</v>
      </c>
      <c r="S222" s="32" t="str">
        <f aca="false">$J222&amp;$K222</f>
        <v>C1</v>
      </c>
      <c r="T222" s="0" t="str">
        <f aca="false">IF($A222&lt;&gt;"","Project#"&amp;$A222&amp;"-"&amp;TEXT($B222,"0000")&amp;"_Experiment#"&amp;TEXT($C222,"0000")&amp;"_"&amp;$D222&amp;"."&amp;$E222&amp;"_Tray#"&amp;TEXT($G222,"0000")&amp;"_"&amp;"Pot#"&amp;TEXT($F222,"00000"),"")</f>
        <v>Project#2013-0014_Experiment#0001_Brachypodium.distachyon_Tray#0011_Pot#00221</v>
      </c>
      <c r="U222" s="0" t="n">
        <f aca="false">IF($A222&lt;&gt;"",VLOOKUP($F222,d110cc_csv_computations!$A$2:$O$1001,2),"")</f>
        <v>30</v>
      </c>
      <c r="V222" s="0" t="n">
        <f aca="false">IF($A222&lt;&gt;"",VLOOKUP($U222,LineNames!$A$2:$B$111,2),"")</f>
        <v>108</v>
      </c>
      <c r="W222" s="11"/>
      <c r="X222" s="0" t="str">
        <f aca="false">IF($A222&lt;&gt;"",VLOOKUP($U222,LineNames!$A$2:$C$111,3),"")</f>
        <v>No</v>
      </c>
      <c r="Y222" s="0" t="n">
        <f aca="false">IF($A222&lt;&gt;"",VLOOKUP($F222,d110cc_csv_computations!$A$2:$O$1001,5),"")</f>
        <v>2</v>
      </c>
      <c r="Z222" s="0" t="n">
        <f aca="false">IF($A222&lt;&gt;"",VLOOKUP($F222,d110cc_csv_computations!$A$2:$O$1001,15),"")</f>
        <v>101</v>
      </c>
    </row>
    <row collapsed="false" customFormat="false" customHeight="true" hidden="false" ht="15" outlineLevel="0" r="223">
      <c r="A223" s="0" t="n">
        <f aca="false">IF((ROW()-1)&lt;='Project Description'!$B$14,'Project Description'!$B$1, "")</f>
        <v>2013</v>
      </c>
      <c r="B223" s="0" t="n">
        <f aca="false">IF($A223&lt;&gt;"",'Project Description'!$B$2, "")</f>
        <v>14</v>
      </c>
      <c r="C223" s="0" t="n">
        <f aca="false">IF($A223&lt;&gt;"",'Project Description'!$B$3, "")</f>
        <v>1</v>
      </c>
      <c r="D223" s="0" t="str">
        <f aca="false">IF($A223&lt;&gt;"",VLOOKUP($G223,'Tray sheet'!$E$2:$G$121,2), "")</f>
        <v>Brachypodium</v>
      </c>
      <c r="E223" s="0" t="str">
        <f aca="false">IF($A223&lt;&gt;"",VLOOKUP($G223,'Tray sheet'!$E$2:$G$121,3), "")</f>
        <v>distachyon</v>
      </c>
      <c r="F223" s="0" t="n">
        <f aca="false">IF($A223&lt;&gt;"",ROW()-1,"")</f>
        <v>222</v>
      </c>
      <c r="G223" s="0" t="n">
        <f aca="false">IF($A223&lt;&gt;"",VLOOKUP($F223,d110cc_csv_computations!$A$2:$O$1001,12),"")</f>
        <v>11</v>
      </c>
      <c r="H223" s="0" t="n">
        <f aca="false">IF($A223&lt;&gt;"",VLOOKUP($F223,d110cc_csv_computations!$A$2:$O$1001,13),"")</f>
        <v>12</v>
      </c>
      <c r="I223" s="0" t="n">
        <f aca="false">IF($A223&lt;&gt;"",VLOOKUP($F223,d110cc_csv_computations!$A$2:$O$1001,7),"")</f>
        <v>3</v>
      </c>
      <c r="J223" s="0" t="str">
        <f aca="false">IF($A223&lt;&gt;"",VLOOKUP($I223,ColumnNames!$A$2:$B$5,2),"")</f>
        <v>C</v>
      </c>
      <c r="K223" s="0" t="n">
        <f aca="false">IF($A223&lt;&gt;"",VLOOKUP($F223,d110cc_csv_computations!$A$2:$O$1001,6),"")</f>
        <v>2</v>
      </c>
      <c r="L223" s="0" t="n">
        <f aca="false">IF($A223&lt;&gt;"",VLOOKUP($F223,d110cc_csv_computations!$A$2:$O$1001,3),"")</f>
        <v>2</v>
      </c>
      <c r="M223" s="0" t="n">
        <f aca="false">IF($A223&lt;&gt;"",VLOOKUP($F223,d110cc_csv_computations!$A$2:$O$1001,8),"")</f>
        <v>11</v>
      </c>
      <c r="N223" s="0" t="n">
        <f aca="false">IF($A223&lt;&gt;"",VLOOKUP($F223,d110cc_csv_computations!$A$2:$O$1001,4),"")</f>
        <v>23</v>
      </c>
      <c r="O223" s="32" t="str">
        <f aca="false">IF($A223&lt;&gt;"",INDEX('Tray sheet'!$H$2:$H$10000, $G223),"")</f>
        <v>Project#2013-0014_Experiment#0001_Brachypodium.distachyon_Tray#00011</v>
      </c>
      <c r="P223" s="32" t="str">
        <f aca="false">IF($A223&lt;&gt;"",INDEX('Tray sheet'!$J$2:$J$10000,$G223),"")</f>
        <v>Tray note</v>
      </c>
      <c r="Q223" s="0" t="n">
        <f aca="false">IF($A223&lt;&gt;"",VLOOKUP($F223,d110cc_csv_computations!$A$2:$O$1001,9),"")</f>
        <v>1</v>
      </c>
      <c r="R223" s="32" t="str">
        <f aca="false">IF($A223&lt;&gt;"",INDEX('Tray sheet'!$I$2:$I$10000,$G223),"")</f>
        <v>standard</v>
      </c>
      <c r="S223" s="32" t="str">
        <f aca="false">$J223&amp;$K223</f>
        <v>C2</v>
      </c>
      <c r="T223" s="0" t="str">
        <f aca="false">IF($A223&lt;&gt;"","Project#"&amp;$A223&amp;"-"&amp;TEXT($B223,"0000")&amp;"_Experiment#"&amp;TEXT($C223,"0000")&amp;"_"&amp;$D223&amp;"."&amp;$E223&amp;"_Tray#"&amp;TEXT($G223,"0000")&amp;"_"&amp;"Pot#"&amp;TEXT($F223,"00000"),"")</f>
        <v>Project#2013-0014_Experiment#0001_Brachypodium.distachyon_Tray#0011_Pot#00222</v>
      </c>
      <c r="U223" s="0" t="n">
        <f aca="false">IF($A223&lt;&gt;"",VLOOKUP($F223,d110cc_csv_computations!$A$2:$O$1001,2),"")</f>
        <v>57</v>
      </c>
      <c r="V223" s="0" t="n">
        <f aca="false">IF($A223&lt;&gt;"",VLOOKUP($U223,LineNames!$A$2:$B$111,2),"")</f>
        <v>139</v>
      </c>
      <c r="W223" s="11"/>
      <c r="X223" s="0" t="str">
        <f aca="false">IF($A223&lt;&gt;"",VLOOKUP($U223,LineNames!$A$2:$C$111,3),"")</f>
        <v>No</v>
      </c>
      <c r="Y223" s="0" t="n">
        <f aca="false">IF($A223&lt;&gt;"",VLOOKUP($F223,d110cc_csv_computations!$A$2:$O$1001,5),"")</f>
        <v>2</v>
      </c>
      <c r="Z223" s="0" t="n">
        <f aca="false">IF($A223&lt;&gt;"",VLOOKUP($F223,d110cc_csv_computations!$A$2:$O$1001,15),"")</f>
        <v>102</v>
      </c>
    </row>
    <row collapsed="false" customFormat="false" customHeight="true" hidden="false" ht="15" outlineLevel="0" r="224">
      <c r="A224" s="0" t="n">
        <f aca="false">IF((ROW()-1)&lt;='Project Description'!$B$14,'Project Description'!$B$1, "")</f>
        <v>2013</v>
      </c>
      <c r="B224" s="0" t="n">
        <f aca="false">IF($A224&lt;&gt;"",'Project Description'!$B$2, "")</f>
        <v>14</v>
      </c>
      <c r="C224" s="0" t="n">
        <f aca="false">IF($A224&lt;&gt;"",'Project Description'!$B$3, "")</f>
        <v>1</v>
      </c>
      <c r="D224" s="0" t="str">
        <f aca="false">IF($A224&lt;&gt;"",VLOOKUP($G224,'Tray sheet'!$E$2:$G$121,2), "")</f>
        <v>Brachypodium</v>
      </c>
      <c r="E224" s="0" t="str">
        <f aca="false">IF($A224&lt;&gt;"",VLOOKUP($G224,'Tray sheet'!$E$2:$G$121,3), "")</f>
        <v>distachyon</v>
      </c>
      <c r="F224" s="0" t="n">
        <f aca="false">IF($A224&lt;&gt;"",ROW()-1,"")</f>
        <v>223</v>
      </c>
      <c r="G224" s="0" t="n">
        <f aca="false">IF($A224&lt;&gt;"",VLOOKUP($F224,d110cc_csv_computations!$A$2:$O$1001,12),"")</f>
        <v>11</v>
      </c>
      <c r="H224" s="0" t="n">
        <f aca="false">IF($A224&lt;&gt;"",VLOOKUP($F224,d110cc_csv_computations!$A$2:$O$1001,13),"")</f>
        <v>13</v>
      </c>
      <c r="I224" s="0" t="n">
        <f aca="false">IF($A224&lt;&gt;"",VLOOKUP($F224,d110cc_csv_computations!$A$2:$O$1001,7),"")</f>
        <v>3</v>
      </c>
      <c r="J224" s="0" t="str">
        <f aca="false">IF($A224&lt;&gt;"",VLOOKUP($I224,ColumnNames!$A$2:$B$5,2),"")</f>
        <v>C</v>
      </c>
      <c r="K224" s="0" t="n">
        <f aca="false">IF($A224&lt;&gt;"",VLOOKUP($F224,d110cc_csv_computations!$A$2:$O$1001,6),"")</f>
        <v>3</v>
      </c>
      <c r="L224" s="0" t="n">
        <f aca="false">IF($A224&lt;&gt;"",VLOOKUP($F224,d110cc_csv_computations!$A$2:$O$1001,3),"")</f>
        <v>3</v>
      </c>
      <c r="M224" s="0" t="n">
        <f aca="false">IF($A224&lt;&gt;"",VLOOKUP($F224,d110cc_csv_computations!$A$2:$O$1001,8),"")</f>
        <v>11</v>
      </c>
      <c r="N224" s="0" t="n">
        <f aca="false">IF($A224&lt;&gt;"",VLOOKUP($F224,d110cc_csv_computations!$A$2:$O$1001,4),"")</f>
        <v>23</v>
      </c>
      <c r="O224" s="32" t="str">
        <f aca="false">IF($A224&lt;&gt;"",INDEX('Tray sheet'!$H$2:$H$10000, $G224),"")</f>
        <v>Project#2013-0014_Experiment#0001_Brachypodium.distachyon_Tray#00011</v>
      </c>
      <c r="P224" s="32" t="str">
        <f aca="false">IF($A224&lt;&gt;"",INDEX('Tray sheet'!$J$2:$J$10000,$G224),"")</f>
        <v>Tray note</v>
      </c>
      <c r="Q224" s="0" t="n">
        <f aca="false">IF($A224&lt;&gt;"",VLOOKUP($F224,d110cc_csv_computations!$A$2:$O$1001,9),"")</f>
        <v>1</v>
      </c>
      <c r="R224" s="32" t="str">
        <f aca="false">IF($A224&lt;&gt;"",INDEX('Tray sheet'!$I$2:$I$10000,$G224),"")</f>
        <v>standard</v>
      </c>
      <c r="S224" s="32" t="str">
        <f aca="false">$J224&amp;$K224</f>
        <v>C3</v>
      </c>
      <c r="T224" s="0" t="str">
        <f aca="false">IF($A224&lt;&gt;"","Project#"&amp;$A224&amp;"-"&amp;TEXT($B224,"0000")&amp;"_Experiment#"&amp;TEXT($C224,"0000")&amp;"_"&amp;$D224&amp;"."&amp;$E224&amp;"_Tray#"&amp;TEXT($G224,"0000")&amp;"_"&amp;"Pot#"&amp;TEXT($F224,"00000"),"")</f>
        <v>Project#2013-0014_Experiment#0001_Brachypodium.distachyon_Tray#0011_Pot#00223</v>
      </c>
      <c r="U224" s="0" t="n">
        <f aca="false">IF($A224&lt;&gt;"",VLOOKUP($F224,d110cc_csv_computations!$A$2:$O$1001,2),"")</f>
        <v>74</v>
      </c>
      <c r="V224" s="0" t="n">
        <f aca="false">IF($A224&lt;&gt;"",VLOOKUP($U224,LineNames!$A$2:$B$111,2),"")</f>
        <v>160</v>
      </c>
      <c r="W224" s="11"/>
      <c r="X224" s="0" t="str">
        <f aca="false">IF($A224&lt;&gt;"",VLOOKUP($U224,LineNames!$A$2:$C$111,3),"")</f>
        <v>No</v>
      </c>
      <c r="Y224" s="0" t="n">
        <f aca="false">IF($A224&lt;&gt;"",VLOOKUP($F224,d110cc_csv_computations!$A$2:$O$1001,5),"")</f>
        <v>2</v>
      </c>
      <c r="Z224" s="0" t="n">
        <f aca="false">IF($A224&lt;&gt;"",VLOOKUP($F224,d110cc_csv_computations!$A$2:$O$1001,15),"")</f>
        <v>103</v>
      </c>
    </row>
    <row collapsed="false" customFormat="false" customHeight="true" hidden="false" ht="15" outlineLevel="0" r="225">
      <c r="A225" s="0" t="n">
        <f aca="false">IF((ROW()-1)&lt;='Project Description'!$B$14,'Project Description'!$B$1, "")</f>
        <v>2013</v>
      </c>
      <c r="B225" s="0" t="n">
        <f aca="false">IF($A225&lt;&gt;"",'Project Description'!$B$2, "")</f>
        <v>14</v>
      </c>
      <c r="C225" s="0" t="n">
        <f aca="false">IF($A225&lt;&gt;"",'Project Description'!$B$3, "")</f>
        <v>1</v>
      </c>
      <c r="D225" s="0" t="str">
        <f aca="false">IF($A225&lt;&gt;"",VLOOKUP($G225,'Tray sheet'!$E$2:$G$121,2), "")</f>
        <v>Brachypodium</v>
      </c>
      <c r="E225" s="0" t="str">
        <f aca="false">IF($A225&lt;&gt;"",VLOOKUP($G225,'Tray sheet'!$E$2:$G$121,3), "")</f>
        <v>distachyon</v>
      </c>
      <c r="F225" s="0" t="n">
        <f aca="false">IF($A225&lt;&gt;"",ROW()-1,"")</f>
        <v>224</v>
      </c>
      <c r="G225" s="0" t="n">
        <f aca="false">IF($A225&lt;&gt;"",VLOOKUP($F225,d110cc_csv_computations!$A$2:$O$1001,12),"")</f>
        <v>11</v>
      </c>
      <c r="H225" s="0" t="n">
        <f aca="false">IF($A225&lt;&gt;"",VLOOKUP($F225,d110cc_csv_computations!$A$2:$O$1001,13),"")</f>
        <v>14</v>
      </c>
      <c r="I225" s="0" t="n">
        <f aca="false">IF($A225&lt;&gt;"",VLOOKUP($F225,d110cc_csv_computations!$A$2:$O$1001,7),"")</f>
        <v>3</v>
      </c>
      <c r="J225" s="0" t="str">
        <f aca="false">IF($A225&lt;&gt;"",VLOOKUP($I225,ColumnNames!$A$2:$B$5,2),"")</f>
        <v>C</v>
      </c>
      <c r="K225" s="0" t="n">
        <f aca="false">IF($A225&lt;&gt;"",VLOOKUP($F225,d110cc_csv_computations!$A$2:$O$1001,6),"")</f>
        <v>4</v>
      </c>
      <c r="L225" s="0" t="n">
        <f aca="false">IF($A225&lt;&gt;"",VLOOKUP($F225,d110cc_csv_computations!$A$2:$O$1001,3),"")</f>
        <v>4</v>
      </c>
      <c r="M225" s="0" t="n">
        <f aca="false">IF($A225&lt;&gt;"",VLOOKUP($F225,d110cc_csv_computations!$A$2:$O$1001,8),"")</f>
        <v>11</v>
      </c>
      <c r="N225" s="0" t="n">
        <f aca="false">IF($A225&lt;&gt;"",VLOOKUP($F225,d110cc_csv_computations!$A$2:$O$1001,4),"")</f>
        <v>23</v>
      </c>
      <c r="O225" s="32" t="str">
        <f aca="false">IF($A225&lt;&gt;"",INDEX('Tray sheet'!$H$2:$H$10000, $G225),"")</f>
        <v>Project#2013-0014_Experiment#0001_Brachypodium.distachyon_Tray#00011</v>
      </c>
      <c r="P225" s="32" t="str">
        <f aca="false">IF($A225&lt;&gt;"",INDEX('Tray sheet'!$J$2:$J$10000,$G225),"")</f>
        <v>Tray note</v>
      </c>
      <c r="Q225" s="0" t="n">
        <f aca="false">IF($A225&lt;&gt;"",VLOOKUP($F225,d110cc_csv_computations!$A$2:$O$1001,9),"")</f>
        <v>1</v>
      </c>
      <c r="R225" s="32" t="str">
        <f aca="false">IF($A225&lt;&gt;"",INDEX('Tray sheet'!$I$2:$I$10000,$G225),"")</f>
        <v>standard</v>
      </c>
      <c r="S225" s="32" t="str">
        <f aca="false">$J225&amp;$K225</f>
        <v>C4</v>
      </c>
      <c r="T225" s="0" t="str">
        <f aca="false">IF($A225&lt;&gt;"","Project#"&amp;$A225&amp;"-"&amp;TEXT($B225,"0000")&amp;"_Experiment#"&amp;TEXT($C225,"0000")&amp;"_"&amp;$D225&amp;"."&amp;$E225&amp;"_Tray#"&amp;TEXT($G225,"0000")&amp;"_"&amp;"Pot#"&amp;TEXT($F225,"00000"),"")</f>
        <v>Project#2013-0014_Experiment#0001_Brachypodium.distachyon_Tray#0011_Pot#00224</v>
      </c>
      <c r="U225" s="0" t="n">
        <f aca="false">IF($A225&lt;&gt;"",VLOOKUP($F225,d110cc_csv_computations!$A$2:$O$1001,2),"")</f>
        <v>42</v>
      </c>
      <c r="V225" s="0" t="n">
        <f aca="false">IF($A225&lt;&gt;"",VLOOKUP($U225,LineNames!$A$2:$B$111,2),"")</f>
        <v>121</v>
      </c>
      <c r="W225" s="11"/>
      <c r="X225" s="0" t="str">
        <f aca="false">IF($A225&lt;&gt;"",VLOOKUP($U225,LineNames!$A$2:$C$111,3),"")</f>
        <v>No</v>
      </c>
      <c r="Y225" s="0" t="n">
        <f aca="false">IF($A225&lt;&gt;"",VLOOKUP($F225,d110cc_csv_computations!$A$2:$O$1001,5),"")</f>
        <v>2</v>
      </c>
      <c r="Z225" s="0" t="n">
        <f aca="false">IF($A225&lt;&gt;"",VLOOKUP($F225,d110cc_csv_computations!$A$2:$O$1001,15),"")</f>
        <v>104</v>
      </c>
    </row>
    <row collapsed="false" customFormat="false" customHeight="true" hidden="false" ht="15" outlineLevel="0" r="226">
      <c r="A226" s="0" t="n">
        <f aca="false">IF((ROW()-1)&lt;='Project Description'!$B$14,'Project Description'!$B$1, "")</f>
        <v>2013</v>
      </c>
      <c r="B226" s="0" t="n">
        <f aca="false">IF($A226&lt;&gt;"",'Project Description'!$B$2, "")</f>
        <v>14</v>
      </c>
      <c r="C226" s="0" t="n">
        <f aca="false">IF($A226&lt;&gt;"",'Project Description'!$B$3, "")</f>
        <v>1</v>
      </c>
      <c r="D226" s="0" t="str">
        <f aca="false">IF($A226&lt;&gt;"",VLOOKUP($G226,'Tray sheet'!$E$2:$G$121,2), "")</f>
        <v>Brachypodium</v>
      </c>
      <c r="E226" s="0" t="str">
        <f aca="false">IF($A226&lt;&gt;"",VLOOKUP($G226,'Tray sheet'!$E$2:$G$121,3), "")</f>
        <v>distachyon</v>
      </c>
      <c r="F226" s="0" t="n">
        <f aca="false">IF($A226&lt;&gt;"",ROW()-1,"")</f>
        <v>225</v>
      </c>
      <c r="G226" s="0" t="n">
        <f aca="false">IF($A226&lt;&gt;"",VLOOKUP($F226,d110cc_csv_computations!$A$2:$O$1001,12),"")</f>
        <v>11</v>
      </c>
      <c r="H226" s="0" t="n">
        <f aca="false">IF($A226&lt;&gt;"",VLOOKUP($F226,d110cc_csv_computations!$A$2:$O$1001,13),"")</f>
        <v>15</v>
      </c>
      <c r="I226" s="0" t="n">
        <f aca="false">IF($A226&lt;&gt;"",VLOOKUP($F226,d110cc_csv_computations!$A$2:$O$1001,7),"")</f>
        <v>3</v>
      </c>
      <c r="J226" s="0" t="str">
        <f aca="false">IF($A226&lt;&gt;"",VLOOKUP($I226,ColumnNames!$A$2:$B$5,2),"")</f>
        <v>C</v>
      </c>
      <c r="K226" s="0" t="n">
        <f aca="false">IF($A226&lt;&gt;"",VLOOKUP($F226,d110cc_csv_computations!$A$2:$O$1001,6),"")</f>
        <v>5</v>
      </c>
      <c r="L226" s="0" t="n">
        <f aca="false">IF($A226&lt;&gt;"",VLOOKUP($F226,d110cc_csv_computations!$A$2:$O$1001,3),"")</f>
        <v>5</v>
      </c>
      <c r="M226" s="0" t="n">
        <f aca="false">IF($A226&lt;&gt;"",VLOOKUP($F226,d110cc_csv_computations!$A$2:$O$1001,8),"")</f>
        <v>11</v>
      </c>
      <c r="N226" s="0" t="n">
        <f aca="false">IF($A226&lt;&gt;"",VLOOKUP($F226,d110cc_csv_computations!$A$2:$O$1001,4),"")</f>
        <v>23</v>
      </c>
      <c r="O226" s="32" t="str">
        <f aca="false">IF($A226&lt;&gt;"",INDEX('Tray sheet'!$H$2:$H$10000, $G226),"")</f>
        <v>Project#2013-0014_Experiment#0001_Brachypodium.distachyon_Tray#00011</v>
      </c>
      <c r="P226" s="32" t="str">
        <f aca="false">IF($A226&lt;&gt;"",INDEX('Tray sheet'!$J$2:$J$10000,$G226),"")</f>
        <v>Tray note</v>
      </c>
      <c r="Q226" s="0" t="n">
        <f aca="false">IF($A226&lt;&gt;"",VLOOKUP($F226,d110cc_csv_computations!$A$2:$O$1001,9),"")</f>
        <v>1</v>
      </c>
      <c r="R226" s="32" t="str">
        <f aca="false">IF($A226&lt;&gt;"",INDEX('Tray sheet'!$I$2:$I$10000,$G226),"")</f>
        <v>standard</v>
      </c>
      <c r="S226" s="32" t="str">
        <f aca="false">$J226&amp;$K226</f>
        <v>C5</v>
      </c>
      <c r="T226" s="0" t="str">
        <f aca="false">IF($A226&lt;&gt;"","Project#"&amp;$A226&amp;"-"&amp;TEXT($B226,"0000")&amp;"_Experiment#"&amp;TEXT($C226,"0000")&amp;"_"&amp;$D226&amp;"."&amp;$E226&amp;"_Tray#"&amp;TEXT($G226,"0000")&amp;"_"&amp;"Pot#"&amp;TEXT($F226,"00000"),"")</f>
        <v>Project#2013-0014_Experiment#0001_Brachypodium.distachyon_Tray#0011_Pot#00225</v>
      </c>
      <c r="U226" s="0" t="n">
        <f aca="false">IF($A226&lt;&gt;"",VLOOKUP($F226,d110cc_csv_computations!$A$2:$O$1001,2),"")</f>
        <v>60</v>
      </c>
      <c r="V226" s="0" t="n">
        <f aca="false">IF($A226&lt;&gt;"",VLOOKUP($U226,LineNames!$A$2:$B$111,2),"")</f>
        <v>142</v>
      </c>
      <c r="W226" s="11"/>
      <c r="X226" s="0" t="str">
        <f aca="false">IF($A226&lt;&gt;"",VLOOKUP($U226,LineNames!$A$2:$C$111,3),"")</f>
        <v>No</v>
      </c>
      <c r="Y226" s="0" t="n">
        <f aca="false">IF($A226&lt;&gt;"",VLOOKUP($F226,d110cc_csv_computations!$A$2:$O$1001,5),"")</f>
        <v>2</v>
      </c>
      <c r="Z226" s="0" t="n">
        <f aca="false">IF($A226&lt;&gt;"",VLOOKUP($F226,d110cc_csv_computations!$A$2:$O$1001,15),"")</f>
        <v>105</v>
      </c>
    </row>
    <row collapsed="false" customFormat="false" customHeight="true" hidden="false" ht="15" outlineLevel="0" r="227">
      <c r="A227" s="0" t="n">
        <f aca="false">IF((ROW()-1)&lt;='Project Description'!$B$14,'Project Description'!$B$1, "")</f>
        <v>2013</v>
      </c>
      <c r="B227" s="0" t="n">
        <f aca="false">IF($A227&lt;&gt;"",'Project Description'!$B$2, "")</f>
        <v>14</v>
      </c>
      <c r="C227" s="0" t="n">
        <f aca="false">IF($A227&lt;&gt;"",'Project Description'!$B$3, "")</f>
        <v>1</v>
      </c>
      <c r="D227" s="0" t="str">
        <f aca="false">IF($A227&lt;&gt;"",VLOOKUP($G227,'Tray sheet'!$E$2:$G$121,2), "")</f>
        <v>Brachypodium</v>
      </c>
      <c r="E227" s="0" t="str">
        <f aca="false">IF($A227&lt;&gt;"",VLOOKUP($G227,'Tray sheet'!$E$2:$G$121,3), "")</f>
        <v>distachyon</v>
      </c>
      <c r="F227" s="0" t="n">
        <f aca="false">IF($A227&lt;&gt;"",ROW()-1,"")</f>
        <v>226</v>
      </c>
      <c r="G227" s="0" t="n">
        <f aca="false">IF($A227&lt;&gt;"",VLOOKUP($F227,d110cc_csv_computations!$A$2:$O$1001,12),"")</f>
        <v>12</v>
      </c>
      <c r="H227" s="0" t="n">
        <f aca="false">IF($A227&lt;&gt;"",VLOOKUP($F227,d110cc_csv_computations!$A$2:$O$1001,13),"")</f>
        <v>11</v>
      </c>
      <c r="I227" s="0" t="n">
        <f aca="false">IF($A227&lt;&gt;"",VLOOKUP($F227,d110cc_csv_computations!$A$2:$O$1001,7),"")</f>
        <v>3</v>
      </c>
      <c r="J227" s="0" t="str">
        <f aca="false">IF($A227&lt;&gt;"",VLOOKUP($I227,ColumnNames!$A$2:$B$5,2),"")</f>
        <v>C</v>
      </c>
      <c r="K227" s="0" t="n">
        <f aca="false">IF($A227&lt;&gt;"",VLOOKUP($F227,d110cc_csv_computations!$A$2:$O$1001,6),"")</f>
        <v>1</v>
      </c>
      <c r="L227" s="0" t="n">
        <f aca="false">IF($A227&lt;&gt;"",VLOOKUP($F227,d110cc_csv_computations!$A$2:$O$1001,3),"")</f>
        <v>6</v>
      </c>
      <c r="M227" s="0" t="n">
        <f aca="false">IF($A227&lt;&gt;"",VLOOKUP($F227,d110cc_csv_computations!$A$2:$O$1001,8),"")</f>
        <v>11</v>
      </c>
      <c r="N227" s="0" t="n">
        <f aca="false">IF($A227&lt;&gt;"",VLOOKUP($F227,d110cc_csv_computations!$A$2:$O$1001,4),"")</f>
        <v>23</v>
      </c>
      <c r="O227" s="32" t="str">
        <f aca="false">IF($A227&lt;&gt;"",INDEX('Tray sheet'!$H$2:$H$10000, $G227),"")</f>
        <v>Project#2013-0014_Experiment#0001_Brachypodium.distachyon_Tray#00012</v>
      </c>
      <c r="P227" s="32" t="str">
        <f aca="false">IF($A227&lt;&gt;"",INDEX('Tray sheet'!$J$2:$J$10000,$G227),"")</f>
        <v>Tray note</v>
      </c>
      <c r="Q227" s="0" t="n">
        <f aca="false">IF($A227&lt;&gt;"",VLOOKUP($F227,d110cc_csv_computations!$A$2:$O$1001,9),"")</f>
        <v>2</v>
      </c>
      <c r="R227" s="32" t="str">
        <f aca="false">IF($A227&lt;&gt;"",INDEX('Tray sheet'!$I$2:$I$10000,$G227),"")</f>
        <v>standard</v>
      </c>
      <c r="S227" s="32" t="str">
        <f aca="false">$J227&amp;$K227</f>
        <v>C1</v>
      </c>
      <c r="T227" s="0" t="str">
        <f aca="false">IF($A227&lt;&gt;"","Project#"&amp;$A227&amp;"-"&amp;TEXT($B227,"0000")&amp;"_Experiment#"&amp;TEXT($C227,"0000")&amp;"_"&amp;$D227&amp;"."&amp;$E227&amp;"_Tray#"&amp;TEXT($G227,"0000")&amp;"_"&amp;"Pot#"&amp;TEXT($F227,"00000"),"")</f>
        <v>Project#2013-0014_Experiment#0001_Brachypodium.distachyon_Tray#0012_Pot#00226</v>
      </c>
      <c r="U227" s="0" t="n">
        <f aca="false">IF($A227&lt;&gt;"",VLOOKUP($F227,d110cc_csv_computations!$A$2:$O$1001,2),"")</f>
        <v>58</v>
      </c>
      <c r="V227" s="0" t="n">
        <f aca="false">IF($A227&lt;&gt;"",VLOOKUP($U227,LineNames!$A$2:$B$111,2),"")</f>
        <v>140</v>
      </c>
      <c r="W227" s="11"/>
      <c r="X227" s="0" t="str">
        <f aca="false">IF($A227&lt;&gt;"",VLOOKUP($U227,LineNames!$A$2:$C$111,3),"")</f>
        <v>No</v>
      </c>
      <c r="Y227" s="0" t="n">
        <f aca="false">IF($A227&lt;&gt;"",VLOOKUP($F227,d110cc_csv_computations!$A$2:$O$1001,5),"")</f>
        <v>2</v>
      </c>
      <c r="Z227" s="0" t="n">
        <f aca="false">IF($A227&lt;&gt;"",VLOOKUP($F227,d110cc_csv_computations!$A$2:$O$1001,15),"")</f>
        <v>106</v>
      </c>
    </row>
    <row collapsed="false" customFormat="false" customHeight="true" hidden="false" ht="15" outlineLevel="0" r="228">
      <c r="A228" s="0" t="n">
        <f aca="false">IF((ROW()-1)&lt;='Project Description'!$B$14,'Project Description'!$B$1, "")</f>
        <v>2013</v>
      </c>
      <c r="B228" s="0" t="n">
        <f aca="false">IF($A228&lt;&gt;"",'Project Description'!$B$2, "")</f>
        <v>14</v>
      </c>
      <c r="C228" s="0" t="n">
        <f aca="false">IF($A228&lt;&gt;"",'Project Description'!$B$3, "")</f>
        <v>1</v>
      </c>
      <c r="D228" s="0" t="str">
        <f aca="false">IF($A228&lt;&gt;"",VLOOKUP($G228,'Tray sheet'!$E$2:$G$121,2), "")</f>
        <v>Brachypodium</v>
      </c>
      <c r="E228" s="0" t="str">
        <f aca="false">IF($A228&lt;&gt;"",VLOOKUP($G228,'Tray sheet'!$E$2:$G$121,3), "")</f>
        <v>distachyon</v>
      </c>
      <c r="F228" s="0" t="n">
        <f aca="false">IF($A228&lt;&gt;"",ROW()-1,"")</f>
        <v>227</v>
      </c>
      <c r="G228" s="0" t="n">
        <f aca="false">IF($A228&lt;&gt;"",VLOOKUP($F228,d110cc_csv_computations!$A$2:$O$1001,12),"")</f>
        <v>12</v>
      </c>
      <c r="H228" s="0" t="n">
        <f aca="false">IF($A228&lt;&gt;"",VLOOKUP($F228,d110cc_csv_computations!$A$2:$O$1001,13),"")</f>
        <v>12</v>
      </c>
      <c r="I228" s="0" t="n">
        <f aca="false">IF($A228&lt;&gt;"",VLOOKUP($F228,d110cc_csv_computations!$A$2:$O$1001,7),"")</f>
        <v>3</v>
      </c>
      <c r="J228" s="0" t="str">
        <f aca="false">IF($A228&lt;&gt;"",VLOOKUP($I228,ColumnNames!$A$2:$B$5,2),"")</f>
        <v>C</v>
      </c>
      <c r="K228" s="0" t="n">
        <f aca="false">IF($A228&lt;&gt;"",VLOOKUP($F228,d110cc_csv_computations!$A$2:$O$1001,6),"")</f>
        <v>2</v>
      </c>
      <c r="L228" s="0" t="n">
        <f aca="false">IF($A228&lt;&gt;"",VLOOKUP($F228,d110cc_csv_computations!$A$2:$O$1001,3),"")</f>
        <v>7</v>
      </c>
      <c r="M228" s="0" t="n">
        <f aca="false">IF($A228&lt;&gt;"",VLOOKUP($F228,d110cc_csv_computations!$A$2:$O$1001,8),"")</f>
        <v>11</v>
      </c>
      <c r="N228" s="0" t="n">
        <f aca="false">IF($A228&lt;&gt;"",VLOOKUP($F228,d110cc_csv_computations!$A$2:$O$1001,4),"")</f>
        <v>23</v>
      </c>
      <c r="O228" s="32" t="str">
        <f aca="false">IF($A228&lt;&gt;"",INDEX('Tray sheet'!$H$2:$H$10000, $G228),"")</f>
        <v>Project#2013-0014_Experiment#0001_Brachypodium.distachyon_Tray#00012</v>
      </c>
      <c r="P228" s="32" t="str">
        <f aca="false">IF($A228&lt;&gt;"",INDEX('Tray sheet'!$J$2:$J$10000,$G228),"")</f>
        <v>Tray note</v>
      </c>
      <c r="Q228" s="0" t="n">
        <f aca="false">IF($A228&lt;&gt;"",VLOOKUP($F228,d110cc_csv_computations!$A$2:$O$1001,9),"")</f>
        <v>2</v>
      </c>
      <c r="R228" s="32" t="str">
        <f aca="false">IF($A228&lt;&gt;"",INDEX('Tray sheet'!$I$2:$I$10000,$G228),"")</f>
        <v>standard</v>
      </c>
      <c r="S228" s="32" t="str">
        <f aca="false">$J228&amp;$K228</f>
        <v>C2</v>
      </c>
      <c r="T228" s="0" t="str">
        <f aca="false">IF($A228&lt;&gt;"","Project#"&amp;$A228&amp;"-"&amp;TEXT($B228,"0000")&amp;"_Experiment#"&amp;TEXT($C228,"0000")&amp;"_"&amp;$D228&amp;"."&amp;$E228&amp;"_Tray#"&amp;TEXT($G228,"0000")&amp;"_"&amp;"Pot#"&amp;TEXT($F228,"00000"),"")</f>
        <v>Project#2013-0014_Experiment#0001_Brachypodium.distachyon_Tray#0012_Pot#00227</v>
      </c>
      <c r="U228" s="0" t="n">
        <f aca="false">IF($A228&lt;&gt;"",VLOOKUP($F228,d110cc_csv_computations!$A$2:$O$1001,2),"")</f>
        <v>36</v>
      </c>
      <c r="V228" s="0" t="n">
        <f aca="false">IF($A228&lt;&gt;"",VLOOKUP($U228,LineNames!$A$2:$B$111,2),"")</f>
        <v>115</v>
      </c>
      <c r="W228" s="11"/>
      <c r="X228" s="0" t="str">
        <f aca="false">IF($A228&lt;&gt;"",VLOOKUP($U228,LineNames!$A$2:$C$111,3),"")</f>
        <v>No</v>
      </c>
      <c r="Y228" s="0" t="n">
        <f aca="false">IF($A228&lt;&gt;"",VLOOKUP($F228,d110cc_csv_computations!$A$2:$O$1001,5),"")</f>
        <v>2</v>
      </c>
      <c r="Z228" s="0" t="n">
        <f aca="false">IF($A228&lt;&gt;"",VLOOKUP($F228,d110cc_csv_computations!$A$2:$O$1001,15),"")</f>
        <v>107</v>
      </c>
    </row>
    <row collapsed="false" customFormat="false" customHeight="true" hidden="false" ht="15" outlineLevel="0" r="229">
      <c r="A229" s="0" t="n">
        <f aca="false">IF((ROW()-1)&lt;='Project Description'!$B$14,'Project Description'!$B$1, "")</f>
        <v>2013</v>
      </c>
      <c r="B229" s="0" t="n">
        <f aca="false">IF($A229&lt;&gt;"",'Project Description'!$B$2, "")</f>
        <v>14</v>
      </c>
      <c r="C229" s="0" t="n">
        <f aca="false">IF($A229&lt;&gt;"",'Project Description'!$B$3, "")</f>
        <v>1</v>
      </c>
      <c r="D229" s="0" t="str">
        <f aca="false">IF($A229&lt;&gt;"",VLOOKUP($G229,'Tray sheet'!$E$2:$G$121,2), "")</f>
        <v>Brachypodium</v>
      </c>
      <c r="E229" s="0" t="str">
        <f aca="false">IF($A229&lt;&gt;"",VLOOKUP($G229,'Tray sheet'!$E$2:$G$121,3), "")</f>
        <v>distachyon</v>
      </c>
      <c r="F229" s="0" t="n">
        <f aca="false">IF($A229&lt;&gt;"",ROW()-1,"")</f>
        <v>228</v>
      </c>
      <c r="G229" s="0" t="n">
        <f aca="false">IF($A229&lt;&gt;"",VLOOKUP($F229,d110cc_csv_computations!$A$2:$O$1001,12),"")</f>
        <v>12</v>
      </c>
      <c r="H229" s="0" t="n">
        <f aca="false">IF($A229&lt;&gt;"",VLOOKUP($F229,d110cc_csv_computations!$A$2:$O$1001,13),"")</f>
        <v>13</v>
      </c>
      <c r="I229" s="0" t="n">
        <f aca="false">IF($A229&lt;&gt;"",VLOOKUP($F229,d110cc_csv_computations!$A$2:$O$1001,7),"")</f>
        <v>3</v>
      </c>
      <c r="J229" s="0" t="str">
        <f aca="false">IF($A229&lt;&gt;"",VLOOKUP($I229,ColumnNames!$A$2:$B$5,2),"")</f>
        <v>C</v>
      </c>
      <c r="K229" s="0" t="n">
        <f aca="false">IF($A229&lt;&gt;"",VLOOKUP($F229,d110cc_csv_computations!$A$2:$O$1001,6),"")</f>
        <v>3</v>
      </c>
      <c r="L229" s="0" t="n">
        <f aca="false">IF($A229&lt;&gt;"",VLOOKUP($F229,d110cc_csv_computations!$A$2:$O$1001,3),"")</f>
        <v>8</v>
      </c>
      <c r="M229" s="0" t="n">
        <f aca="false">IF($A229&lt;&gt;"",VLOOKUP($F229,d110cc_csv_computations!$A$2:$O$1001,8),"")</f>
        <v>11</v>
      </c>
      <c r="N229" s="0" t="n">
        <f aca="false">IF($A229&lt;&gt;"",VLOOKUP($F229,d110cc_csv_computations!$A$2:$O$1001,4),"")</f>
        <v>23</v>
      </c>
      <c r="O229" s="32" t="str">
        <f aca="false">IF($A229&lt;&gt;"",INDEX('Tray sheet'!$H$2:$H$10000, $G229),"")</f>
        <v>Project#2013-0014_Experiment#0001_Brachypodium.distachyon_Tray#00012</v>
      </c>
      <c r="P229" s="32" t="str">
        <f aca="false">IF($A229&lt;&gt;"",INDEX('Tray sheet'!$J$2:$J$10000,$G229),"")</f>
        <v>Tray note</v>
      </c>
      <c r="Q229" s="0" t="n">
        <f aca="false">IF($A229&lt;&gt;"",VLOOKUP($F229,d110cc_csv_computations!$A$2:$O$1001,9),"")</f>
        <v>2</v>
      </c>
      <c r="R229" s="32" t="str">
        <f aca="false">IF($A229&lt;&gt;"",INDEX('Tray sheet'!$I$2:$I$10000,$G229),"")</f>
        <v>standard</v>
      </c>
      <c r="S229" s="32" t="str">
        <f aca="false">$J229&amp;$K229</f>
        <v>C3</v>
      </c>
      <c r="T229" s="0" t="str">
        <f aca="false">IF($A229&lt;&gt;"","Project#"&amp;$A229&amp;"-"&amp;TEXT($B229,"0000")&amp;"_Experiment#"&amp;TEXT($C229,"0000")&amp;"_"&amp;$D229&amp;"."&amp;$E229&amp;"_Tray#"&amp;TEXT($G229,"0000")&amp;"_"&amp;"Pot#"&amp;TEXT($F229,"00000"),"")</f>
        <v>Project#2013-0014_Experiment#0001_Brachypodium.distachyon_Tray#0012_Pot#00228</v>
      </c>
      <c r="U229" s="0" t="n">
        <f aca="false">IF($A229&lt;&gt;"",VLOOKUP($F229,d110cc_csv_computations!$A$2:$O$1001,2),"")</f>
        <v>72</v>
      </c>
      <c r="V229" s="0" t="n">
        <f aca="false">IF($A229&lt;&gt;"",VLOOKUP($U229,LineNames!$A$2:$B$111,2),"")</f>
        <v>158</v>
      </c>
      <c r="W229" s="11"/>
      <c r="X229" s="0" t="str">
        <f aca="false">IF($A229&lt;&gt;"",VLOOKUP($U229,LineNames!$A$2:$C$111,3),"")</f>
        <v>No</v>
      </c>
      <c r="Y229" s="0" t="n">
        <f aca="false">IF($A229&lt;&gt;"",VLOOKUP($F229,d110cc_csv_computations!$A$2:$O$1001,5),"")</f>
        <v>2</v>
      </c>
      <c r="Z229" s="0" t="n">
        <f aca="false">IF($A229&lt;&gt;"",VLOOKUP($F229,d110cc_csv_computations!$A$2:$O$1001,15),"")</f>
        <v>108</v>
      </c>
    </row>
    <row collapsed="false" customFormat="false" customHeight="true" hidden="false" ht="15" outlineLevel="0" r="230">
      <c r="A230" s="0" t="n">
        <f aca="false">IF((ROW()-1)&lt;='Project Description'!$B$14,'Project Description'!$B$1, "")</f>
        <v>2013</v>
      </c>
      <c r="B230" s="0" t="n">
        <f aca="false">IF($A230&lt;&gt;"",'Project Description'!$B$2, "")</f>
        <v>14</v>
      </c>
      <c r="C230" s="0" t="n">
        <f aca="false">IF($A230&lt;&gt;"",'Project Description'!$B$3, "")</f>
        <v>1</v>
      </c>
      <c r="D230" s="0" t="str">
        <f aca="false">IF($A230&lt;&gt;"",VLOOKUP($G230,'Tray sheet'!$E$2:$G$121,2), "")</f>
        <v>Brachypodium</v>
      </c>
      <c r="E230" s="0" t="str">
        <f aca="false">IF($A230&lt;&gt;"",VLOOKUP($G230,'Tray sheet'!$E$2:$G$121,3), "")</f>
        <v>distachyon</v>
      </c>
      <c r="F230" s="0" t="n">
        <f aca="false">IF($A230&lt;&gt;"",ROW()-1,"")</f>
        <v>229</v>
      </c>
      <c r="G230" s="0" t="n">
        <f aca="false">IF($A230&lt;&gt;"",VLOOKUP($F230,d110cc_csv_computations!$A$2:$O$1001,12),"")</f>
        <v>12</v>
      </c>
      <c r="H230" s="0" t="n">
        <f aca="false">IF($A230&lt;&gt;"",VLOOKUP($F230,d110cc_csv_computations!$A$2:$O$1001,13),"")</f>
        <v>14</v>
      </c>
      <c r="I230" s="0" t="n">
        <f aca="false">IF($A230&lt;&gt;"",VLOOKUP($F230,d110cc_csv_computations!$A$2:$O$1001,7),"")</f>
        <v>3</v>
      </c>
      <c r="J230" s="0" t="str">
        <f aca="false">IF($A230&lt;&gt;"",VLOOKUP($I230,ColumnNames!$A$2:$B$5,2),"")</f>
        <v>C</v>
      </c>
      <c r="K230" s="0" t="n">
        <f aca="false">IF($A230&lt;&gt;"",VLOOKUP($F230,d110cc_csv_computations!$A$2:$O$1001,6),"")</f>
        <v>4</v>
      </c>
      <c r="L230" s="0" t="n">
        <f aca="false">IF($A230&lt;&gt;"",VLOOKUP($F230,d110cc_csv_computations!$A$2:$O$1001,3),"")</f>
        <v>9</v>
      </c>
      <c r="M230" s="0" t="n">
        <f aca="false">IF($A230&lt;&gt;"",VLOOKUP($F230,d110cc_csv_computations!$A$2:$O$1001,8),"")</f>
        <v>11</v>
      </c>
      <c r="N230" s="0" t="n">
        <f aca="false">IF($A230&lt;&gt;"",VLOOKUP($F230,d110cc_csv_computations!$A$2:$O$1001,4),"")</f>
        <v>23</v>
      </c>
      <c r="O230" s="32" t="str">
        <f aca="false">IF($A230&lt;&gt;"",INDEX('Tray sheet'!$H$2:$H$10000, $G230),"")</f>
        <v>Project#2013-0014_Experiment#0001_Brachypodium.distachyon_Tray#00012</v>
      </c>
      <c r="P230" s="32" t="str">
        <f aca="false">IF($A230&lt;&gt;"",INDEX('Tray sheet'!$J$2:$J$10000,$G230),"")</f>
        <v>Tray note</v>
      </c>
      <c r="Q230" s="0" t="n">
        <f aca="false">IF($A230&lt;&gt;"",VLOOKUP($F230,d110cc_csv_computations!$A$2:$O$1001,9),"")</f>
        <v>2</v>
      </c>
      <c r="R230" s="32" t="str">
        <f aca="false">IF($A230&lt;&gt;"",INDEX('Tray sheet'!$I$2:$I$10000,$G230),"")</f>
        <v>standard</v>
      </c>
      <c r="S230" s="32" t="str">
        <f aca="false">$J230&amp;$K230</f>
        <v>C4</v>
      </c>
      <c r="T230" s="0" t="str">
        <f aca="false">IF($A230&lt;&gt;"","Project#"&amp;$A230&amp;"-"&amp;TEXT($B230,"0000")&amp;"_Experiment#"&amp;TEXT($C230,"0000")&amp;"_"&amp;$D230&amp;"."&amp;$E230&amp;"_Tray#"&amp;TEXT($G230,"0000")&amp;"_"&amp;"Pot#"&amp;TEXT($F230,"00000"),"")</f>
        <v>Project#2013-0014_Experiment#0001_Brachypodium.distachyon_Tray#0012_Pot#00229</v>
      </c>
      <c r="U230" s="0" t="n">
        <f aca="false">IF($A230&lt;&gt;"",VLOOKUP($F230,d110cc_csv_computations!$A$2:$O$1001,2),"")</f>
        <v>110</v>
      </c>
      <c r="V230" s="0" t="str">
        <f aca="false">IF($A230&lt;&gt;"",VLOOKUP($U230,LineNames!$A$2:$B$111,2),"")</f>
        <v>Bd3-1</v>
      </c>
      <c r="W230" s="11"/>
      <c r="X230" s="0" t="str">
        <f aca="false">IF($A230&lt;&gt;"",VLOOKUP($U230,LineNames!$A$2:$C$111,3),"")</f>
        <v>Yes</v>
      </c>
      <c r="Y230" s="0" t="n">
        <f aca="false">IF($A230&lt;&gt;"",VLOOKUP($F230,d110cc_csv_computations!$A$2:$O$1001,5),"")</f>
        <v>2</v>
      </c>
      <c r="Z230" s="0" t="n">
        <f aca="false">IF($A230&lt;&gt;"",VLOOKUP($F230,d110cc_csv_computations!$A$2:$O$1001,15),"")</f>
        <v>109</v>
      </c>
    </row>
    <row collapsed="false" customFormat="false" customHeight="true" hidden="false" ht="15" outlineLevel="0" r="231">
      <c r="A231" s="0" t="n">
        <f aca="false">IF((ROW()-1)&lt;='Project Description'!$B$14,'Project Description'!$B$1, "")</f>
        <v>2013</v>
      </c>
      <c r="B231" s="0" t="n">
        <f aca="false">IF($A231&lt;&gt;"",'Project Description'!$B$2, "")</f>
        <v>14</v>
      </c>
      <c r="C231" s="0" t="n">
        <f aca="false">IF($A231&lt;&gt;"",'Project Description'!$B$3, "")</f>
        <v>1</v>
      </c>
      <c r="D231" s="0" t="str">
        <f aca="false">IF($A231&lt;&gt;"",VLOOKUP($G231,'Tray sheet'!$E$2:$G$121,2), "")</f>
        <v>Brachypodium</v>
      </c>
      <c r="E231" s="0" t="str">
        <f aca="false">IF($A231&lt;&gt;"",VLOOKUP($G231,'Tray sheet'!$E$2:$G$121,3), "")</f>
        <v>distachyon</v>
      </c>
      <c r="F231" s="0" t="n">
        <f aca="false">IF($A231&lt;&gt;"",ROW()-1,"")</f>
        <v>230</v>
      </c>
      <c r="G231" s="0" t="n">
        <f aca="false">IF($A231&lt;&gt;"",VLOOKUP($F231,d110cc_csv_computations!$A$2:$O$1001,12),"")</f>
        <v>12</v>
      </c>
      <c r="H231" s="0" t="n">
        <f aca="false">IF($A231&lt;&gt;"",VLOOKUP($F231,d110cc_csv_computations!$A$2:$O$1001,13),"")</f>
        <v>15</v>
      </c>
      <c r="I231" s="0" t="n">
        <f aca="false">IF($A231&lt;&gt;"",VLOOKUP($F231,d110cc_csv_computations!$A$2:$O$1001,7),"")</f>
        <v>3</v>
      </c>
      <c r="J231" s="0" t="str">
        <f aca="false">IF($A231&lt;&gt;"",VLOOKUP($I231,ColumnNames!$A$2:$B$5,2),"")</f>
        <v>C</v>
      </c>
      <c r="K231" s="0" t="n">
        <f aca="false">IF($A231&lt;&gt;"",VLOOKUP($F231,d110cc_csv_computations!$A$2:$O$1001,6),"")</f>
        <v>5</v>
      </c>
      <c r="L231" s="0" t="n">
        <f aca="false">IF($A231&lt;&gt;"",VLOOKUP($F231,d110cc_csv_computations!$A$2:$O$1001,3),"")</f>
        <v>10</v>
      </c>
      <c r="M231" s="0" t="n">
        <f aca="false">IF($A231&lt;&gt;"",VLOOKUP($F231,d110cc_csv_computations!$A$2:$O$1001,8),"")</f>
        <v>11</v>
      </c>
      <c r="N231" s="0" t="n">
        <f aca="false">IF($A231&lt;&gt;"",VLOOKUP($F231,d110cc_csv_computations!$A$2:$O$1001,4),"")</f>
        <v>23</v>
      </c>
      <c r="O231" s="32" t="str">
        <f aca="false">IF($A231&lt;&gt;"",INDEX('Tray sheet'!$H$2:$H$10000, $G231),"")</f>
        <v>Project#2013-0014_Experiment#0001_Brachypodium.distachyon_Tray#00012</v>
      </c>
      <c r="P231" s="32" t="str">
        <f aca="false">IF($A231&lt;&gt;"",INDEX('Tray sheet'!$J$2:$J$10000,$G231),"")</f>
        <v>Tray note</v>
      </c>
      <c r="Q231" s="0" t="n">
        <f aca="false">IF($A231&lt;&gt;"",VLOOKUP($F231,d110cc_csv_computations!$A$2:$O$1001,9),"")</f>
        <v>2</v>
      </c>
      <c r="R231" s="32" t="str">
        <f aca="false">IF($A231&lt;&gt;"",INDEX('Tray sheet'!$I$2:$I$10000,$G231),"")</f>
        <v>standard</v>
      </c>
      <c r="S231" s="32" t="str">
        <f aca="false">$J231&amp;$K231</f>
        <v>C5</v>
      </c>
      <c r="T231" s="0" t="str">
        <f aca="false">IF($A231&lt;&gt;"","Project#"&amp;$A231&amp;"-"&amp;TEXT($B231,"0000")&amp;"_Experiment#"&amp;TEXT($C231,"0000")&amp;"_"&amp;$D231&amp;"."&amp;$E231&amp;"_Tray#"&amp;TEXT($G231,"0000")&amp;"_"&amp;"Pot#"&amp;TEXT($F231,"00000"),"")</f>
        <v>Project#2013-0014_Experiment#0001_Brachypodium.distachyon_Tray#0012_Pot#00230</v>
      </c>
      <c r="U231" s="0" t="n">
        <f aca="false">IF($A231&lt;&gt;"",VLOOKUP($F231,d110cc_csv_computations!$A$2:$O$1001,2),"")</f>
        <v>53</v>
      </c>
      <c r="V231" s="0" t="n">
        <f aca="false">IF($A231&lt;&gt;"",VLOOKUP($U231,LineNames!$A$2:$B$111,2),"")</f>
        <v>132</v>
      </c>
      <c r="W231" s="11"/>
      <c r="X231" s="0" t="str">
        <f aca="false">IF($A231&lt;&gt;"",VLOOKUP($U231,LineNames!$A$2:$C$111,3),"")</f>
        <v>No</v>
      </c>
      <c r="Y231" s="0" t="n">
        <f aca="false">IF($A231&lt;&gt;"",VLOOKUP($F231,d110cc_csv_computations!$A$2:$O$1001,5),"")</f>
        <v>2</v>
      </c>
      <c r="Z231" s="0" t="n">
        <f aca="false">IF($A231&lt;&gt;"",VLOOKUP($F231,d110cc_csv_computations!$A$2:$O$1001,15),"")</f>
        <v>110</v>
      </c>
    </row>
    <row collapsed="false" customFormat="false" customHeight="true" hidden="false" ht="15" outlineLevel="0" r="232">
      <c r="A232" s="0" t="n">
        <f aca="false">IF((ROW()-1)&lt;='Project Description'!$B$14,'Project Description'!$B$1, "")</f>
        <v>2013</v>
      </c>
      <c r="B232" s="0" t="n">
        <f aca="false">IF($A232&lt;&gt;"",'Project Description'!$B$2, "")</f>
        <v>14</v>
      </c>
      <c r="C232" s="0" t="n">
        <f aca="false">IF($A232&lt;&gt;"",'Project Description'!$B$3, "")</f>
        <v>1</v>
      </c>
      <c r="D232" s="0" t="str">
        <f aca="false">IF($A232&lt;&gt;"",VLOOKUP($G232,'Tray sheet'!$E$2:$G$121,2), "")</f>
        <v>Brachypodium</v>
      </c>
      <c r="E232" s="0" t="str">
        <f aca="false">IF($A232&lt;&gt;"",VLOOKUP($G232,'Tray sheet'!$E$2:$G$121,3), "")</f>
        <v>distachyon</v>
      </c>
      <c r="F232" s="0" t="n">
        <f aca="false">IF($A232&lt;&gt;"",ROW()-1,"")</f>
        <v>231</v>
      </c>
      <c r="G232" s="0" t="n">
        <f aca="false">IF($A232&lt;&gt;"",VLOOKUP($F232,d110cc_csv_computations!$A$2:$O$1001,12),"")</f>
        <v>11</v>
      </c>
      <c r="H232" s="0" t="n">
        <f aca="false">IF($A232&lt;&gt;"",VLOOKUP($F232,d110cc_csv_computations!$A$2:$O$1001,13),"")</f>
        <v>16</v>
      </c>
      <c r="I232" s="0" t="n">
        <f aca="false">IF($A232&lt;&gt;"",VLOOKUP($F232,d110cc_csv_computations!$A$2:$O$1001,7),"")</f>
        <v>4</v>
      </c>
      <c r="J232" s="0" t="str">
        <f aca="false">IF($A232&lt;&gt;"",VLOOKUP($I232,ColumnNames!$A$2:$B$5,2),"")</f>
        <v>D</v>
      </c>
      <c r="K232" s="0" t="n">
        <f aca="false">IF($A232&lt;&gt;"",VLOOKUP($F232,d110cc_csv_computations!$A$2:$O$1001,6),"")</f>
        <v>1</v>
      </c>
      <c r="L232" s="0" t="n">
        <f aca="false">IF($A232&lt;&gt;"",VLOOKUP($F232,d110cc_csv_computations!$A$2:$O$1001,3),"")</f>
        <v>1</v>
      </c>
      <c r="M232" s="0" t="n">
        <f aca="false">IF($A232&lt;&gt;"",VLOOKUP($F232,d110cc_csv_computations!$A$2:$O$1001,8),"")</f>
        <v>12</v>
      </c>
      <c r="N232" s="0" t="n">
        <f aca="false">IF($A232&lt;&gt;"",VLOOKUP($F232,d110cc_csv_computations!$A$2:$O$1001,4),"")</f>
        <v>24</v>
      </c>
      <c r="O232" s="32" t="str">
        <f aca="false">IF($A232&lt;&gt;"",INDEX('Tray sheet'!$H$2:$H$10000, $G232),"")</f>
        <v>Project#2013-0014_Experiment#0001_Brachypodium.distachyon_Tray#00011</v>
      </c>
      <c r="P232" s="32" t="str">
        <f aca="false">IF($A232&lt;&gt;"",INDEX('Tray sheet'!$J$2:$J$10000,$G232),"")</f>
        <v>Tray note</v>
      </c>
      <c r="Q232" s="0" t="n">
        <f aca="false">IF($A232&lt;&gt;"",VLOOKUP($F232,d110cc_csv_computations!$A$2:$O$1001,9),"")</f>
        <v>1</v>
      </c>
      <c r="R232" s="32" t="str">
        <f aca="false">IF($A232&lt;&gt;"",INDEX('Tray sheet'!$I$2:$I$10000,$G232),"")</f>
        <v>standard</v>
      </c>
      <c r="S232" s="32" t="str">
        <f aca="false">$J232&amp;$K232</f>
        <v>D1</v>
      </c>
      <c r="T232" s="0" t="str">
        <f aca="false">IF($A232&lt;&gt;"","Project#"&amp;$A232&amp;"-"&amp;TEXT($B232,"0000")&amp;"_Experiment#"&amp;TEXT($C232,"0000")&amp;"_"&amp;$D232&amp;"."&amp;$E232&amp;"_Tray#"&amp;TEXT($G232,"0000")&amp;"_"&amp;"Pot#"&amp;TEXT($F232,"00000"),"")</f>
        <v>Project#2013-0014_Experiment#0001_Brachypodium.distachyon_Tray#0011_Pot#00231</v>
      </c>
      <c r="U232" s="0" t="n">
        <f aca="false">IF($A232&lt;&gt;"",VLOOKUP($F232,d110cc_csv_computations!$A$2:$O$1001,2),"")</f>
        <v>110</v>
      </c>
      <c r="V232" s="0" t="str">
        <f aca="false">IF($A232&lt;&gt;"",VLOOKUP($U232,LineNames!$A$2:$B$111,2),"")</f>
        <v>Bd3-1</v>
      </c>
      <c r="W232" s="11"/>
      <c r="X232" s="0" t="str">
        <f aca="false">IF($A232&lt;&gt;"",VLOOKUP($U232,LineNames!$A$2:$C$111,3),"")</f>
        <v>Yes</v>
      </c>
      <c r="Y232" s="0" t="n">
        <f aca="false">IF($A232&lt;&gt;"",VLOOKUP($F232,d110cc_csv_computations!$A$2:$O$1001,5),"")</f>
        <v>2</v>
      </c>
      <c r="Z232" s="0" t="n">
        <f aca="false">IF($A232&lt;&gt;"",VLOOKUP($F232,d110cc_csv_computations!$A$2:$O$1001,15),"")</f>
        <v>111</v>
      </c>
    </row>
    <row collapsed="false" customFormat="false" customHeight="true" hidden="false" ht="15" outlineLevel="0" r="233">
      <c r="A233" s="0" t="n">
        <f aca="false">IF((ROW()-1)&lt;='Project Description'!$B$14,'Project Description'!$B$1, "")</f>
        <v>2013</v>
      </c>
      <c r="B233" s="0" t="n">
        <f aca="false">IF($A233&lt;&gt;"",'Project Description'!$B$2, "")</f>
        <v>14</v>
      </c>
      <c r="C233" s="0" t="n">
        <f aca="false">IF($A233&lt;&gt;"",'Project Description'!$B$3, "")</f>
        <v>1</v>
      </c>
      <c r="D233" s="0" t="str">
        <f aca="false">IF($A233&lt;&gt;"",VLOOKUP($G233,'Tray sheet'!$E$2:$G$121,2), "")</f>
        <v>Brachypodium</v>
      </c>
      <c r="E233" s="0" t="str">
        <f aca="false">IF($A233&lt;&gt;"",VLOOKUP($G233,'Tray sheet'!$E$2:$G$121,3), "")</f>
        <v>distachyon</v>
      </c>
      <c r="F233" s="0" t="n">
        <f aca="false">IF($A233&lt;&gt;"",ROW()-1,"")</f>
        <v>232</v>
      </c>
      <c r="G233" s="0" t="n">
        <f aca="false">IF($A233&lt;&gt;"",VLOOKUP($F233,d110cc_csv_computations!$A$2:$O$1001,12),"")</f>
        <v>11</v>
      </c>
      <c r="H233" s="0" t="n">
        <f aca="false">IF($A233&lt;&gt;"",VLOOKUP($F233,d110cc_csv_computations!$A$2:$O$1001,13),"")</f>
        <v>17</v>
      </c>
      <c r="I233" s="0" t="n">
        <f aca="false">IF($A233&lt;&gt;"",VLOOKUP($F233,d110cc_csv_computations!$A$2:$O$1001,7),"")</f>
        <v>4</v>
      </c>
      <c r="J233" s="0" t="str">
        <f aca="false">IF($A233&lt;&gt;"",VLOOKUP($I233,ColumnNames!$A$2:$B$5,2),"")</f>
        <v>D</v>
      </c>
      <c r="K233" s="0" t="n">
        <f aca="false">IF($A233&lt;&gt;"",VLOOKUP($F233,d110cc_csv_computations!$A$2:$O$1001,6),"")</f>
        <v>2</v>
      </c>
      <c r="L233" s="0" t="n">
        <f aca="false">IF($A233&lt;&gt;"",VLOOKUP($F233,d110cc_csv_computations!$A$2:$O$1001,3),"")</f>
        <v>2</v>
      </c>
      <c r="M233" s="0" t="n">
        <f aca="false">IF($A233&lt;&gt;"",VLOOKUP($F233,d110cc_csv_computations!$A$2:$O$1001,8),"")</f>
        <v>12</v>
      </c>
      <c r="N233" s="0" t="n">
        <f aca="false">IF($A233&lt;&gt;"",VLOOKUP($F233,d110cc_csv_computations!$A$2:$O$1001,4),"")</f>
        <v>24</v>
      </c>
      <c r="O233" s="32" t="str">
        <f aca="false">IF($A233&lt;&gt;"",INDEX('Tray sheet'!$H$2:$H$10000, $G233),"")</f>
        <v>Project#2013-0014_Experiment#0001_Brachypodium.distachyon_Tray#00011</v>
      </c>
      <c r="P233" s="32" t="str">
        <f aca="false">IF($A233&lt;&gt;"",INDEX('Tray sheet'!$J$2:$J$10000,$G233),"")</f>
        <v>Tray note</v>
      </c>
      <c r="Q233" s="0" t="n">
        <f aca="false">IF($A233&lt;&gt;"",VLOOKUP($F233,d110cc_csv_computations!$A$2:$O$1001,9),"")</f>
        <v>1</v>
      </c>
      <c r="R233" s="32" t="str">
        <f aca="false">IF($A233&lt;&gt;"",INDEX('Tray sheet'!$I$2:$I$10000,$G233),"")</f>
        <v>standard</v>
      </c>
      <c r="S233" s="32" t="str">
        <f aca="false">$J233&amp;$K233</f>
        <v>D2</v>
      </c>
      <c r="T233" s="0" t="str">
        <f aca="false">IF($A233&lt;&gt;"","Project#"&amp;$A233&amp;"-"&amp;TEXT($B233,"0000")&amp;"_Experiment#"&amp;TEXT($C233,"0000")&amp;"_"&amp;$D233&amp;"."&amp;$E233&amp;"_Tray#"&amp;TEXT($G233,"0000")&amp;"_"&amp;"Pot#"&amp;TEXT($F233,"00000"),"")</f>
        <v>Project#2013-0014_Experiment#0001_Brachypodium.distachyon_Tray#0011_Pot#00232</v>
      </c>
      <c r="U233" s="0" t="n">
        <f aca="false">IF($A233&lt;&gt;"",VLOOKUP($F233,d110cc_csv_computations!$A$2:$O$1001,2),"")</f>
        <v>96</v>
      </c>
      <c r="V233" s="0" t="n">
        <f aca="false">IF($A233&lt;&gt;"",VLOOKUP($U233,LineNames!$A$2:$B$111,2),"")</f>
        <v>19</v>
      </c>
      <c r="W233" s="11"/>
      <c r="X233" s="0" t="str">
        <f aca="false">IF($A233&lt;&gt;"",VLOOKUP($U233,LineNames!$A$2:$C$111,3),"")</f>
        <v>No</v>
      </c>
      <c r="Y233" s="0" t="n">
        <f aca="false">IF($A233&lt;&gt;"",VLOOKUP($F233,d110cc_csv_computations!$A$2:$O$1001,5),"")</f>
        <v>2</v>
      </c>
      <c r="Z233" s="0" t="n">
        <f aca="false">IF($A233&lt;&gt;"",VLOOKUP($F233,d110cc_csv_computations!$A$2:$O$1001,15),"")</f>
        <v>112</v>
      </c>
    </row>
    <row collapsed="false" customFormat="false" customHeight="true" hidden="false" ht="15" outlineLevel="0" r="234">
      <c r="A234" s="0" t="n">
        <f aca="false">IF((ROW()-1)&lt;='Project Description'!$B$14,'Project Description'!$B$1, "")</f>
        <v>2013</v>
      </c>
      <c r="B234" s="0" t="n">
        <f aca="false">IF($A234&lt;&gt;"",'Project Description'!$B$2, "")</f>
        <v>14</v>
      </c>
      <c r="C234" s="0" t="n">
        <f aca="false">IF($A234&lt;&gt;"",'Project Description'!$B$3, "")</f>
        <v>1</v>
      </c>
      <c r="D234" s="0" t="str">
        <f aca="false">IF($A234&lt;&gt;"",VLOOKUP($G234,'Tray sheet'!$E$2:$G$121,2), "")</f>
        <v>Brachypodium</v>
      </c>
      <c r="E234" s="0" t="str">
        <f aca="false">IF($A234&lt;&gt;"",VLOOKUP($G234,'Tray sheet'!$E$2:$G$121,3), "")</f>
        <v>distachyon</v>
      </c>
      <c r="F234" s="0" t="n">
        <f aca="false">IF($A234&lt;&gt;"",ROW()-1,"")</f>
        <v>233</v>
      </c>
      <c r="G234" s="0" t="n">
        <f aca="false">IF($A234&lt;&gt;"",VLOOKUP($F234,d110cc_csv_computations!$A$2:$O$1001,12),"")</f>
        <v>11</v>
      </c>
      <c r="H234" s="0" t="n">
        <f aca="false">IF($A234&lt;&gt;"",VLOOKUP($F234,d110cc_csv_computations!$A$2:$O$1001,13),"")</f>
        <v>18</v>
      </c>
      <c r="I234" s="0" t="n">
        <f aca="false">IF($A234&lt;&gt;"",VLOOKUP($F234,d110cc_csv_computations!$A$2:$O$1001,7),"")</f>
        <v>4</v>
      </c>
      <c r="J234" s="0" t="str">
        <f aca="false">IF($A234&lt;&gt;"",VLOOKUP($I234,ColumnNames!$A$2:$B$5,2),"")</f>
        <v>D</v>
      </c>
      <c r="K234" s="0" t="n">
        <f aca="false">IF($A234&lt;&gt;"",VLOOKUP($F234,d110cc_csv_computations!$A$2:$O$1001,6),"")</f>
        <v>3</v>
      </c>
      <c r="L234" s="0" t="n">
        <f aca="false">IF($A234&lt;&gt;"",VLOOKUP($F234,d110cc_csv_computations!$A$2:$O$1001,3),"")</f>
        <v>3</v>
      </c>
      <c r="M234" s="0" t="n">
        <f aca="false">IF($A234&lt;&gt;"",VLOOKUP($F234,d110cc_csv_computations!$A$2:$O$1001,8),"")</f>
        <v>12</v>
      </c>
      <c r="N234" s="0" t="n">
        <f aca="false">IF($A234&lt;&gt;"",VLOOKUP($F234,d110cc_csv_computations!$A$2:$O$1001,4),"")</f>
        <v>24</v>
      </c>
      <c r="O234" s="32" t="str">
        <f aca="false">IF($A234&lt;&gt;"",INDEX('Tray sheet'!$H$2:$H$10000, $G234),"")</f>
        <v>Project#2013-0014_Experiment#0001_Brachypodium.distachyon_Tray#00011</v>
      </c>
      <c r="P234" s="32" t="str">
        <f aca="false">IF($A234&lt;&gt;"",INDEX('Tray sheet'!$J$2:$J$10000,$G234),"")</f>
        <v>Tray note</v>
      </c>
      <c r="Q234" s="0" t="n">
        <f aca="false">IF($A234&lt;&gt;"",VLOOKUP($F234,d110cc_csv_computations!$A$2:$O$1001,9),"")</f>
        <v>1</v>
      </c>
      <c r="R234" s="32" t="str">
        <f aca="false">IF($A234&lt;&gt;"",INDEX('Tray sheet'!$I$2:$I$10000,$G234),"")</f>
        <v>standard</v>
      </c>
      <c r="S234" s="32" t="str">
        <f aca="false">$J234&amp;$K234</f>
        <v>D3</v>
      </c>
      <c r="T234" s="0" t="str">
        <f aca="false">IF($A234&lt;&gt;"","Project#"&amp;$A234&amp;"-"&amp;TEXT($B234,"0000")&amp;"_Experiment#"&amp;TEXT($C234,"0000")&amp;"_"&amp;$D234&amp;"."&amp;$E234&amp;"_Tray#"&amp;TEXT($G234,"0000")&amp;"_"&amp;"Pot#"&amp;TEXT($F234,"00000"),"")</f>
        <v>Project#2013-0014_Experiment#0001_Brachypodium.distachyon_Tray#0011_Pot#00233</v>
      </c>
      <c r="U234" s="0" t="n">
        <f aca="false">IF($A234&lt;&gt;"",VLOOKUP($F234,d110cc_csv_computations!$A$2:$O$1001,2),"")</f>
        <v>108</v>
      </c>
      <c r="V234" s="0" t="n">
        <f aca="false">IF($A234&lt;&gt;"",VLOOKUP($U234,LineNames!$A$2:$B$111,2),"")</f>
        <v>74</v>
      </c>
      <c r="W234" s="11"/>
      <c r="X234" s="0" t="str">
        <f aca="false">IF($A234&lt;&gt;"",VLOOKUP($U234,LineNames!$A$2:$C$111,3),"")</f>
        <v>No</v>
      </c>
      <c r="Y234" s="0" t="n">
        <f aca="false">IF($A234&lt;&gt;"",VLOOKUP($F234,d110cc_csv_computations!$A$2:$O$1001,5),"")</f>
        <v>2</v>
      </c>
      <c r="Z234" s="0" t="n">
        <f aca="false">IF($A234&lt;&gt;"",VLOOKUP($F234,d110cc_csv_computations!$A$2:$O$1001,15),"")</f>
        <v>113</v>
      </c>
    </row>
    <row collapsed="false" customFormat="false" customHeight="true" hidden="false" ht="15" outlineLevel="0" r="235">
      <c r="A235" s="0" t="n">
        <f aca="false">IF((ROW()-1)&lt;='Project Description'!$B$14,'Project Description'!$B$1, "")</f>
        <v>2013</v>
      </c>
      <c r="B235" s="0" t="n">
        <f aca="false">IF($A235&lt;&gt;"",'Project Description'!$B$2, "")</f>
        <v>14</v>
      </c>
      <c r="C235" s="0" t="n">
        <f aca="false">IF($A235&lt;&gt;"",'Project Description'!$B$3, "")</f>
        <v>1</v>
      </c>
      <c r="D235" s="0" t="str">
        <f aca="false">IF($A235&lt;&gt;"",VLOOKUP($G235,'Tray sheet'!$E$2:$G$121,2), "")</f>
        <v>Brachypodium</v>
      </c>
      <c r="E235" s="0" t="str">
        <f aca="false">IF($A235&lt;&gt;"",VLOOKUP($G235,'Tray sheet'!$E$2:$G$121,3), "")</f>
        <v>distachyon</v>
      </c>
      <c r="F235" s="0" t="n">
        <f aca="false">IF($A235&lt;&gt;"",ROW()-1,"")</f>
        <v>234</v>
      </c>
      <c r="G235" s="0" t="n">
        <f aca="false">IF($A235&lt;&gt;"",VLOOKUP($F235,d110cc_csv_computations!$A$2:$O$1001,12),"")</f>
        <v>11</v>
      </c>
      <c r="H235" s="0" t="n">
        <f aca="false">IF($A235&lt;&gt;"",VLOOKUP($F235,d110cc_csv_computations!$A$2:$O$1001,13),"")</f>
        <v>19</v>
      </c>
      <c r="I235" s="0" t="n">
        <f aca="false">IF($A235&lt;&gt;"",VLOOKUP($F235,d110cc_csv_computations!$A$2:$O$1001,7),"")</f>
        <v>4</v>
      </c>
      <c r="J235" s="0" t="str">
        <f aca="false">IF($A235&lt;&gt;"",VLOOKUP($I235,ColumnNames!$A$2:$B$5,2),"")</f>
        <v>D</v>
      </c>
      <c r="K235" s="0" t="n">
        <f aca="false">IF($A235&lt;&gt;"",VLOOKUP($F235,d110cc_csv_computations!$A$2:$O$1001,6),"")</f>
        <v>4</v>
      </c>
      <c r="L235" s="0" t="n">
        <f aca="false">IF($A235&lt;&gt;"",VLOOKUP($F235,d110cc_csv_computations!$A$2:$O$1001,3),"")</f>
        <v>4</v>
      </c>
      <c r="M235" s="0" t="n">
        <f aca="false">IF($A235&lt;&gt;"",VLOOKUP($F235,d110cc_csv_computations!$A$2:$O$1001,8),"")</f>
        <v>12</v>
      </c>
      <c r="N235" s="0" t="n">
        <f aca="false">IF($A235&lt;&gt;"",VLOOKUP($F235,d110cc_csv_computations!$A$2:$O$1001,4),"")</f>
        <v>24</v>
      </c>
      <c r="O235" s="32" t="str">
        <f aca="false">IF($A235&lt;&gt;"",INDEX('Tray sheet'!$H$2:$H$10000, $G235),"")</f>
        <v>Project#2013-0014_Experiment#0001_Brachypodium.distachyon_Tray#00011</v>
      </c>
      <c r="P235" s="32" t="str">
        <f aca="false">IF($A235&lt;&gt;"",INDEX('Tray sheet'!$J$2:$J$10000,$G235),"")</f>
        <v>Tray note</v>
      </c>
      <c r="Q235" s="0" t="n">
        <f aca="false">IF($A235&lt;&gt;"",VLOOKUP($F235,d110cc_csv_computations!$A$2:$O$1001,9),"")</f>
        <v>1</v>
      </c>
      <c r="R235" s="32" t="str">
        <f aca="false">IF($A235&lt;&gt;"",INDEX('Tray sheet'!$I$2:$I$10000,$G235),"")</f>
        <v>standard</v>
      </c>
      <c r="S235" s="32" t="str">
        <f aca="false">$J235&amp;$K235</f>
        <v>D4</v>
      </c>
      <c r="T235" s="0" t="str">
        <f aca="false">IF($A235&lt;&gt;"","Project#"&amp;$A235&amp;"-"&amp;TEXT($B235,"0000")&amp;"_Experiment#"&amp;TEXT($C235,"0000")&amp;"_"&amp;$D235&amp;"."&amp;$E235&amp;"_Tray#"&amp;TEXT($G235,"0000")&amp;"_"&amp;"Pot#"&amp;TEXT($F235,"00000"),"")</f>
        <v>Project#2013-0014_Experiment#0001_Brachypodium.distachyon_Tray#0011_Pot#00234</v>
      </c>
      <c r="U235" s="0" t="n">
        <f aca="false">IF($A235&lt;&gt;"",VLOOKUP($F235,d110cc_csv_computations!$A$2:$O$1001,2),"")</f>
        <v>69</v>
      </c>
      <c r="V235" s="0" t="n">
        <f aca="false">IF($A235&lt;&gt;"",VLOOKUP($U235,LineNames!$A$2:$B$111,2),"")</f>
        <v>155</v>
      </c>
      <c r="W235" s="11"/>
      <c r="X235" s="0" t="str">
        <f aca="false">IF($A235&lt;&gt;"",VLOOKUP($U235,LineNames!$A$2:$C$111,3),"")</f>
        <v>No</v>
      </c>
      <c r="Y235" s="0" t="n">
        <f aca="false">IF($A235&lt;&gt;"",VLOOKUP($F235,d110cc_csv_computations!$A$2:$O$1001,5),"")</f>
        <v>2</v>
      </c>
      <c r="Z235" s="0" t="n">
        <f aca="false">IF($A235&lt;&gt;"",VLOOKUP($F235,d110cc_csv_computations!$A$2:$O$1001,15),"")</f>
        <v>114</v>
      </c>
    </row>
    <row collapsed="false" customFormat="false" customHeight="true" hidden="false" ht="15" outlineLevel="0" r="236">
      <c r="A236" s="0" t="n">
        <f aca="false">IF((ROW()-1)&lt;='Project Description'!$B$14,'Project Description'!$B$1, "")</f>
        <v>2013</v>
      </c>
      <c r="B236" s="0" t="n">
        <f aca="false">IF($A236&lt;&gt;"",'Project Description'!$B$2, "")</f>
        <v>14</v>
      </c>
      <c r="C236" s="0" t="n">
        <f aca="false">IF($A236&lt;&gt;"",'Project Description'!$B$3, "")</f>
        <v>1</v>
      </c>
      <c r="D236" s="0" t="str">
        <f aca="false">IF($A236&lt;&gt;"",VLOOKUP($G236,'Tray sheet'!$E$2:$G$121,2), "")</f>
        <v>Brachypodium</v>
      </c>
      <c r="E236" s="0" t="str">
        <f aca="false">IF($A236&lt;&gt;"",VLOOKUP($G236,'Tray sheet'!$E$2:$G$121,3), "")</f>
        <v>distachyon</v>
      </c>
      <c r="F236" s="0" t="n">
        <f aca="false">IF($A236&lt;&gt;"",ROW()-1,"")</f>
        <v>235</v>
      </c>
      <c r="G236" s="0" t="n">
        <f aca="false">IF($A236&lt;&gt;"",VLOOKUP($F236,d110cc_csv_computations!$A$2:$O$1001,12),"")</f>
        <v>11</v>
      </c>
      <c r="H236" s="0" t="n">
        <f aca="false">IF($A236&lt;&gt;"",VLOOKUP($F236,d110cc_csv_computations!$A$2:$O$1001,13),"")</f>
        <v>20</v>
      </c>
      <c r="I236" s="0" t="n">
        <f aca="false">IF($A236&lt;&gt;"",VLOOKUP($F236,d110cc_csv_computations!$A$2:$O$1001,7),"")</f>
        <v>4</v>
      </c>
      <c r="J236" s="0" t="str">
        <f aca="false">IF($A236&lt;&gt;"",VLOOKUP($I236,ColumnNames!$A$2:$B$5,2),"")</f>
        <v>D</v>
      </c>
      <c r="K236" s="0" t="n">
        <f aca="false">IF($A236&lt;&gt;"",VLOOKUP($F236,d110cc_csv_computations!$A$2:$O$1001,6),"")</f>
        <v>5</v>
      </c>
      <c r="L236" s="0" t="n">
        <f aca="false">IF($A236&lt;&gt;"",VLOOKUP($F236,d110cc_csv_computations!$A$2:$O$1001,3),"")</f>
        <v>5</v>
      </c>
      <c r="M236" s="0" t="n">
        <f aca="false">IF($A236&lt;&gt;"",VLOOKUP($F236,d110cc_csv_computations!$A$2:$O$1001,8),"")</f>
        <v>12</v>
      </c>
      <c r="N236" s="0" t="n">
        <f aca="false">IF($A236&lt;&gt;"",VLOOKUP($F236,d110cc_csv_computations!$A$2:$O$1001,4),"")</f>
        <v>24</v>
      </c>
      <c r="O236" s="32" t="str">
        <f aca="false">IF($A236&lt;&gt;"",INDEX('Tray sheet'!$H$2:$H$10000, $G236),"")</f>
        <v>Project#2013-0014_Experiment#0001_Brachypodium.distachyon_Tray#00011</v>
      </c>
      <c r="P236" s="32" t="str">
        <f aca="false">IF($A236&lt;&gt;"",INDEX('Tray sheet'!$J$2:$J$10000,$G236),"")</f>
        <v>Tray note</v>
      </c>
      <c r="Q236" s="0" t="n">
        <f aca="false">IF($A236&lt;&gt;"",VLOOKUP($F236,d110cc_csv_computations!$A$2:$O$1001,9),"")</f>
        <v>1</v>
      </c>
      <c r="R236" s="32" t="str">
        <f aca="false">IF($A236&lt;&gt;"",INDEX('Tray sheet'!$I$2:$I$10000,$G236),"")</f>
        <v>standard</v>
      </c>
      <c r="S236" s="32" t="str">
        <f aca="false">$J236&amp;$K236</f>
        <v>D5</v>
      </c>
      <c r="T236" s="0" t="str">
        <f aca="false">IF($A236&lt;&gt;"","Project#"&amp;$A236&amp;"-"&amp;TEXT($B236,"0000")&amp;"_Experiment#"&amp;TEXT($C236,"0000")&amp;"_"&amp;$D236&amp;"."&amp;$E236&amp;"_Tray#"&amp;TEXT($G236,"0000")&amp;"_"&amp;"Pot#"&amp;TEXT($F236,"00000"),"")</f>
        <v>Project#2013-0014_Experiment#0001_Brachypodium.distachyon_Tray#0011_Pot#00235</v>
      </c>
      <c r="U236" s="0" t="n">
        <f aca="false">IF($A236&lt;&gt;"",VLOOKUP($F236,d110cc_csv_computations!$A$2:$O$1001,2),"")</f>
        <v>103</v>
      </c>
      <c r="V236" s="0" t="n">
        <f aca="false">IF($A236&lt;&gt;"",VLOOKUP($U236,LineNames!$A$2:$B$111,2),"")</f>
        <v>54</v>
      </c>
      <c r="W236" s="11"/>
      <c r="X236" s="0" t="str">
        <f aca="false">IF($A236&lt;&gt;"",VLOOKUP($U236,LineNames!$A$2:$C$111,3),"")</f>
        <v>No</v>
      </c>
      <c r="Y236" s="0" t="n">
        <f aca="false">IF($A236&lt;&gt;"",VLOOKUP($F236,d110cc_csv_computations!$A$2:$O$1001,5),"")</f>
        <v>2</v>
      </c>
      <c r="Z236" s="0" t="n">
        <f aca="false">IF($A236&lt;&gt;"",VLOOKUP($F236,d110cc_csv_computations!$A$2:$O$1001,15),"")</f>
        <v>115</v>
      </c>
    </row>
    <row collapsed="false" customFormat="false" customHeight="true" hidden="false" ht="15" outlineLevel="0" r="237">
      <c r="A237" s="0" t="n">
        <f aca="false">IF((ROW()-1)&lt;='Project Description'!$B$14,'Project Description'!$B$1, "")</f>
        <v>2013</v>
      </c>
      <c r="B237" s="0" t="n">
        <f aca="false">IF($A237&lt;&gt;"",'Project Description'!$B$2, "")</f>
        <v>14</v>
      </c>
      <c r="C237" s="0" t="n">
        <f aca="false">IF($A237&lt;&gt;"",'Project Description'!$B$3, "")</f>
        <v>1</v>
      </c>
      <c r="D237" s="0" t="str">
        <f aca="false">IF($A237&lt;&gt;"",VLOOKUP($G237,'Tray sheet'!$E$2:$G$121,2), "")</f>
        <v>Brachypodium</v>
      </c>
      <c r="E237" s="0" t="str">
        <f aca="false">IF($A237&lt;&gt;"",VLOOKUP($G237,'Tray sheet'!$E$2:$G$121,3), "")</f>
        <v>distachyon</v>
      </c>
      <c r="F237" s="0" t="n">
        <f aca="false">IF($A237&lt;&gt;"",ROW()-1,"")</f>
        <v>236</v>
      </c>
      <c r="G237" s="0" t="n">
        <f aca="false">IF($A237&lt;&gt;"",VLOOKUP($F237,d110cc_csv_computations!$A$2:$O$1001,12),"")</f>
        <v>12</v>
      </c>
      <c r="H237" s="0" t="n">
        <f aca="false">IF($A237&lt;&gt;"",VLOOKUP($F237,d110cc_csv_computations!$A$2:$O$1001,13),"")</f>
        <v>16</v>
      </c>
      <c r="I237" s="0" t="n">
        <f aca="false">IF($A237&lt;&gt;"",VLOOKUP($F237,d110cc_csv_computations!$A$2:$O$1001,7),"")</f>
        <v>4</v>
      </c>
      <c r="J237" s="0" t="str">
        <f aca="false">IF($A237&lt;&gt;"",VLOOKUP($I237,ColumnNames!$A$2:$B$5,2),"")</f>
        <v>D</v>
      </c>
      <c r="K237" s="0" t="n">
        <f aca="false">IF($A237&lt;&gt;"",VLOOKUP($F237,d110cc_csv_computations!$A$2:$O$1001,6),"")</f>
        <v>1</v>
      </c>
      <c r="L237" s="0" t="n">
        <f aca="false">IF($A237&lt;&gt;"",VLOOKUP($F237,d110cc_csv_computations!$A$2:$O$1001,3),"")</f>
        <v>6</v>
      </c>
      <c r="M237" s="0" t="n">
        <f aca="false">IF($A237&lt;&gt;"",VLOOKUP($F237,d110cc_csv_computations!$A$2:$O$1001,8),"")</f>
        <v>12</v>
      </c>
      <c r="N237" s="0" t="n">
        <f aca="false">IF($A237&lt;&gt;"",VLOOKUP($F237,d110cc_csv_computations!$A$2:$O$1001,4),"")</f>
        <v>24</v>
      </c>
      <c r="O237" s="32" t="str">
        <f aca="false">IF($A237&lt;&gt;"",INDEX('Tray sheet'!$H$2:$H$10000, $G237),"")</f>
        <v>Project#2013-0014_Experiment#0001_Brachypodium.distachyon_Tray#00012</v>
      </c>
      <c r="P237" s="32" t="str">
        <f aca="false">IF($A237&lt;&gt;"",INDEX('Tray sheet'!$J$2:$J$10000,$G237),"")</f>
        <v>Tray note</v>
      </c>
      <c r="Q237" s="0" t="n">
        <f aca="false">IF($A237&lt;&gt;"",VLOOKUP($F237,d110cc_csv_computations!$A$2:$O$1001,9),"")</f>
        <v>2</v>
      </c>
      <c r="R237" s="32" t="str">
        <f aca="false">IF($A237&lt;&gt;"",INDEX('Tray sheet'!$I$2:$I$10000,$G237),"")</f>
        <v>standard</v>
      </c>
      <c r="S237" s="32" t="str">
        <f aca="false">$J237&amp;$K237</f>
        <v>D1</v>
      </c>
      <c r="T237" s="0" t="str">
        <f aca="false">IF($A237&lt;&gt;"","Project#"&amp;$A237&amp;"-"&amp;TEXT($B237,"0000")&amp;"_Experiment#"&amp;TEXT($C237,"0000")&amp;"_"&amp;$D237&amp;"."&amp;$E237&amp;"_Tray#"&amp;TEXT($G237,"0000")&amp;"_"&amp;"Pot#"&amp;TEXT($F237,"00000"),"")</f>
        <v>Project#2013-0014_Experiment#0001_Brachypodium.distachyon_Tray#0012_Pot#00236</v>
      </c>
      <c r="U237" s="0" t="n">
        <f aca="false">IF($A237&lt;&gt;"",VLOOKUP($F237,d110cc_csv_computations!$A$2:$O$1001,2),"")</f>
        <v>24</v>
      </c>
      <c r="V237" s="0" t="n">
        <f aca="false">IF($A237&lt;&gt;"",VLOOKUP($U237,LineNames!$A$2:$B$111,2),"")</f>
        <v>101</v>
      </c>
      <c r="W237" s="11"/>
      <c r="X237" s="0" t="str">
        <f aca="false">IF($A237&lt;&gt;"",VLOOKUP($U237,LineNames!$A$2:$C$111,3),"")</f>
        <v>No</v>
      </c>
      <c r="Y237" s="0" t="n">
        <f aca="false">IF($A237&lt;&gt;"",VLOOKUP($F237,d110cc_csv_computations!$A$2:$O$1001,5),"")</f>
        <v>2</v>
      </c>
      <c r="Z237" s="0" t="n">
        <f aca="false">IF($A237&lt;&gt;"",VLOOKUP($F237,d110cc_csv_computations!$A$2:$O$1001,15),"")</f>
        <v>116</v>
      </c>
    </row>
    <row collapsed="false" customFormat="false" customHeight="true" hidden="false" ht="15" outlineLevel="0" r="238">
      <c r="A238" s="0" t="n">
        <f aca="false">IF((ROW()-1)&lt;='Project Description'!$B$14,'Project Description'!$B$1, "")</f>
        <v>2013</v>
      </c>
      <c r="B238" s="0" t="n">
        <f aca="false">IF($A238&lt;&gt;"",'Project Description'!$B$2, "")</f>
        <v>14</v>
      </c>
      <c r="C238" s="0" t="n">
        <f aca="false">IF($A238&lt;&gt;"",'Project Description'!$B$3, "")</f>
        <v>1</v>
      </c>
      <c r="D238" s="0" t="str">
        <f aca="false">IF($A238&lt;&gt;"",VLOOKUP($G238,'Tray sheet'!$E$2:$G$121,2), "")</f>
        <v>Brachypodium</v>
      </c>
      <c r="E238" s="0" t="str">
        <f aca="false">IF($A238&lt;&gt;"",VLOOKUP($G238,'Tray sheet'!$E$2:$G$121,3), "")</f>
        <v>distachyon</v>
      </c>
      <c r="F238" s="0" t="n">
        <f aca="false">IF($A238&lt;&gt;"",ROW()-1,"")</f>
        <v>237</v>
      </c>
      <c r="G238" s="0" t="n">
        <f aca="false">IF($A238&lt;&gt;"",VLOOKUP($F238,d110cc_csv_computations!$A$2:$O$1001,12),"")</f>
        <v>12</v>
      </c>
      <c r="H238" s="0" t="n">
        <f aca="false">IF($A238&lt;&gt;"",VLOOKUP($F238,d110cc_csv_computations!$A$2:$O$1001,13),"")</f>
        <v>17</v>
      </c>
      <c r="I238" s="0" t="n">
        <f aca="false">IF($A238&lt;&gt;"",VLOOKUP($F238,d110cc_csv_computations!$A$2:$O$1001,7),"")</f>
        <v>4</v>
      </c>
      <c r="J238" s="0" t="str">
        <f aca="false">IF($A238&lt;&gt;"",VLOOKUP($I238,ColumnNames!$A$2:$B$5,2),"")</f>
        <v>D</v>
      </c>
      <c r="K238" s="0" t="n">
        <f aca="false">IF($A238&lt;&gt;"",VLOOKUP($F238,d110cc_csv_computations!$A$2:$O$1001,6),"")</f>
        <v>2</v>
      </c>
      <c r="L238" s="0" t="n">
        <f aca="false">IF($A238&lt;&gt;"",VLOOKUP($F238,d110cc_csv_computations!$A$2:$O$1001,3),"")</f>
        <v>7</v>
      </c>
      <c r="M238" s="0" t="n">
        <f aca="false">IF($A238&lt;&gt;"",VLOOKUP($F238,d110cc_csv_computations!$A$2:$O$1001,8),"")</f>
        <v>12</v>
      </c>
      <c r="N238" s="0" t="n">
        <f aca="false">IF($A238&lt;&gt;"",VLOOKUP($F238,d110cc_csv_computations!$A$2:$O$1001,4),"")</f>
        <v>24</v>
      </c>
      <c r="O238" s="32" t="str">
        <f aca="false">IF($A238&lt;&gt;"",INDEX('Tray sheet'!$H$2:$H$10000, $G238),"")</f>
        <v>Project#2013-0014_Experiment#0001_Brachypodium.distachyon_Tray#00012</v>
      </c>
      <c r="P238" s="32" t="str">
        <f aca="false">IF($A238&lt;&gt;"",INDEX('Tray sheet'!$J$2:$J$10000,$G238),"")</f>
        <v>Tray note</v>
      </c>
      <c r="Q238" s="0" t="n">
        <f aca="false">IF($A238&lt;&gt;"",VLOOKUP($F238,d110cc_csv_computations!$A$2:$O$1001,9),"")</f>
        <v>2</v>
      </c>
      <c r="R238" s="32" t="str">
        <f aca="false">IF($A238&lt;&gt;"",INDEX('Tray sheet'!$I$2:$I$10000,$G238),"")</f>
        <v>standard</v>
      </c>
      <c r="S238" s="32" t="str">
        <f aca="false">$J238&amp;$K238</f>
        <v>D2</v>
      </c>
      <c r="T238" s="0" t="str">
        <f aca="false">IF($A238&lt;&gt;"","Project#"&amp;$A238&amp;"-"&amp;TEXT($B238,"0000")&amp;"_Experiment#"&amp;TEXT($C238,"0000")&amp;"_"&amp;$D238&amp;"."&amp;$E238&amp;"_Tray#"&amp;TEXT($G238,"0000")&amp;"_"&amp;"Pot#"&amp;TEXT($F238,"00000"),"")</f>
        <v>Project#2013-0014_Experiment#0001_Brachypodium.distachyon_Tray#0012_Pot#00237</v>
      </c>
      <c r="U238" s="0" t="n">
        <f aca="false">IF($A238&lt;&gt;"",VLOOKUP($F238,d110cc_csv_computations!$A$2:$O$1001,2),"")</f>
        <v>100</v>
      </c>
      <c r="V238" s="0" t="n">
        <f aca="false">IF($A238&lt;&gt;"",VLOOKUP($U238,LineNames!$A$2:$B$111,2),"")</f>
        <v>35</v>
      </c>
      <c r="W238" s="11"/>
      <c r="X238" s="0" t="str">
        <f aca="false">IF($A238&lt;&gt;"",VLOOKUP($U238,LineNames!$A$2:$C$111,3),"")</f>
        <v>No</v>
      </c>
      <c r="Y238" s="0" t="n">
        <f aca="false">IF($A238&lt;&gt;"",VLOOKUP($F238,d110cc_csv_computations!$A$2:$O$1001,5),"")</f>
        <v>2</v>
      </c>
      <c r="Z238" s="0" t="n">
        <f aca="false">IF($A238&lt;&gt;"",VLOOKUP($F238,d110cc_csv_computations!$A$2:$O$1001,15),"")</f>
        <v>117</v>
      </c>
    </row>
    <row collapsed="false" customFormat="false" customHeight="true" hidden="false" ht="15" outlineLevel="0" r="239">
      <c r="A239" s="0" t="n">
        <f aca="false">IF((ROW()-1)&lt;='Project Description'!$B$14,'Project Description'!$B$1, "")</f>
        <v>2013</v>
      </c>
      <c r="B239" s="0" t="n">
        <f aca="false">IF($A239&lt;&gt;"",'Project Description'!$B$2, "")</f>
        <v>14</v>
      </c>
      <c r="C239" s="0" t="n">
        <f aca="false">IF($A239&lt;&gt;"",'Project Description'!$B$3, "")</f>
        <v>1</v>
      </c>
      <c r="D239" s="0" t="str">
        <f aca="false">IF($A239&lt;&gt;"",VLOOKUP($G239,'Tray sheet'!$E$2:$G$121,2), "")</f>
        <v>Brachypodium</v>
      </c>
      <c r="E239" s="0" t="str">
        <f aca="false">IF($A239&lt;&gt;"",VLOOKUP($G239,'Tray sheet'!$E$2:$G$121,3), "")</f>
        <v>distachyon</v>
      </c>
      <c r="F239" s="0" t="n">
        <f aca="false">IF($A239&lt;&gt;"",ROW()-1,"")</f>
        <v>238</v>
      </c>
      <c r="G239" s="0" t="n">
        <f aca="false">IF($A239&lt;&gt;"",VLOOKUP($F239,d110cc_csv_computations!$A$2:$O$1001,12),"")</f>
        <v>12</v>
      </c>
      <c r="H239" s="0" t="n">
        <f aca="false">IF($A239&lt;&gt;"",VLOOKUP($F239,d110cc_csv_computations!$A$2:$O$1001,13),"")</f>
        <v>18</v>
      </c>
      <c r="I239" s="0" t="n">
        <f aca="false">IF($A239&lt;&gt;"",VLOOKUP($F239,d110cc_csv_computations!$A$2:$O$1001,7),"")</f>
        <v>4</v>
      </c>
      <c r="J239" s="0" t="str">
        <f aca="false">IF($A239&lt;&gt;"",VLOOKUP($I239,ColumnNames!$A$2:$B$5,2),"")</f>
        <v>D</v>
      </c>
      <c r="K239" s="0" t="n">
        <f aca="false">IF($A239&lt;&gt;"",VLOOKUP($F239,d110cc_csv_computations!$A$2:$O$1001,6),"")</f>
        <v>3</v>
      </c>
      <c r="L239" s="0" t="n">
        <f aca="false">IF($A239&lt;&gt;"",VLOOKUP($F239,d110cc_csv_computations!$A$2:$O$1001,3),"")</f>
        <v>8</v>
      </c>
      <c r="M239" s="0" t="n">
        <f aca="false">IF($A239&lt;&gt;"",VLOOKUP($F239,d110cc_csv_computations!$A$2:$O$1001,8),"")</f>
        <v>12</v>
      </c>
      <c r="N239" s="0" t="n">
        <f aca="false">IF($A239&lt;&gt;"",VLOOKUP($F239,d110cc_csv_computations!$A$2:$O$1001,4),"")</f>
        <v>24</v>
      </c>
      <c r="O239" s="32" t="str">
        <f aca="false">IF($A239&lt;&gt;"",INDEX('Tray sheet'!$H$2:$H$10000, $G239),"")</f>
        <v>Project#2013-0014_Experiment#0001_Brachypodium.distachyon_Tray#00012</v>
      </c>
      <c r="P239" s="32" t="str">
        <f aca="false">IF($A239&lt;&gt;"",INDEX('Tray sheet'!$J$2:$J$10000,$G239),"")</f>
        <v>Tray note</v>
      </c>
      <c r="Q239" s="0" t="n">
        <f aca="false">IF($A239&lt;&gt;"",VLOOKUP($F239,d110cc_csv_computations!$A$2:$O$1001,9),"")</f>
        <v>2</v>
      </c>
      <c r="R239" s="32" t="str">
        <f aca="false">IF($A239&lt;&gt;"",INDEX('Tray sheet'!$I$2:$I$10000,$G239),"")</f>
        <v>standard</v>
      </c>
      <c r="S239" s="32" t="str">
        <f aca="false">$J239&amp;$K239</f>
        <v>D3</v>
      </c>
      <c r="T239" s="0" t="str">
        <f aca="false">IF($A239&lt;&gt;"","Project#"&amp;$A239&amp;"-"&amp;TEXT($B239,"0000")&amp;"_Experiment#"&amp;TEXT($C239,"0000")&amp;"_"&amp;$D239&amp;"."&amp;$E239&amp;"_Tray#"&amp;TEXT($G239,"0000")&amp;"_"&amp;"Pot#"&amp;TEXT($F239,"00000"),"")</f>
        <v>Project#2013-0014_Experiment#0001_Brachypodium.distachyon_Tray#0012_Pot#00238</v>
      </c>
      <c r="U239" s="0" t="n">
        <f aca="false">IF($A239&lt;&gt;"",VLOOKUP($F239,d110cc_csv_computations!$A$2:$O$1001,2),"")</f>
        <v>15</v>
      </c>
      <c r="V239" s="0" t="n">
        <f aca="false">IF($A239&lt;&gt;"",VLOOKUP($U239,LineNames!$A$2:$B$111,2),"")</f>
        <v>91</v>
      </c>
      <c r="W239" s="11"/>
      <c r="X239" s="0" t="str">
        <f aca="false">IF($A239&lt;&gt;"",VLOOKUP($U239,LineNames!$A$2:$C$111,3),"")</f>
        <v>No</v>
      </c>
      <c r="Y239" s="0" t="n">
        <f aca="false">IF($A239&lt;&gt;"",VLOOKUP($F239,d110cc_csv_computations!$A$2:$O$1001,5),"")</f>
        <v>2</v>
      </c>
      <c r="Z239" s="0" t="n">
        <f aca="false">IF($A239&lt;&gt;"",VLOOKUP($F239,d110cc_csv_computations!$A$2:$O$1001,15),"")</f>
        <v>118</v>
      </c>
    </row>
    <row collapsed="false" customFormat="false" customHeight="true" hidden="false" ht="15" outlineLevel="0" r="240">
      <c r="A240" s="0" t="n">
        <f aca="false">IF((ROW()-1)&lt;='Project Description'!$B$14,'Project Description'!$B$1, "")</f>
        <v>2013</v>
      </c>
      <c r="B240" s="0" t="n">
        <f aca="false">IF($A240&lt;&gt;"",'Project Description'!$B$2, "")</f>
        <v>14</v>
      </c>
      <c r="C240" s="0" t="n">
        <f aca="false">IF($A240&lt;&gt;"",'Project Description'!$B$3, "")</f>
        <v>1</v>
      </c>
      <c r="D240" s="0" t="str">
        <f aca="false">IF($A240&lt;&gt;"",VLOOKUP($G240,'Tray sheet'!$E$2:$G$121,2), "")</f>
        <v>Brachypodium</v>
      </c>
      <c r="E240" s="0" t="str">
        <f aca="false">IF($A240&lt;&gt;"",VLOOKUP($G240,'Tray sheet'!$E$2:$G$121,3), "")</f>
        <v>distachyon</v>
      </c>
      <c r="F240" s="0" t="n">
        <f aca="false">IF($A240&lt;&gt;"",ROW()-1,"")</f>
        <v>239</v>
      </c>
      <c r="G240" s="0" t="n">
        <f aca="false">IF($A240&lt;&gt;"",VLOOKUP($F240,d110cc_csv_computations!$A$2:$O$1001,12),"")</f>
        <v>12</v>
      </c>
      <c r="H240" s="0" t="n">
        <f aca="false">IF($A240&lt;&gt;"",VLOOKUP($F240,d110cc_csv_computations!$A$2:$O$1001,13),"")</f>
        <v>19</v>
      </c>
      <c r="I240" s="0" t="n">
        <f aca="false">IF($A240&lt;&gt;"",VLOOKUP($F240,d110cc_csv_computations!$A$2:$O$1001,7),"")</f>
        <v>4</v>
      </c>
      <c r="J240" s="0" t="str">
        <f aca="false">IF($A240&lt;&gt;"",VLOOKUP($I240,ColumnNames!$A$2:$B$5,2),"")</f>
        <v>D</v>
      </c>
      <c r="K240" s="0" t="n">
        <f aca="false">IF($A240&lt;&gt;"",VLOOKUP($F240,d110cc_csv_computations!$A$2:$O$1001,6),"")</f>
        <v>4</v>
      </c>
      <c r="L240" s="0" t="n">
        <f aca="false">IF($A240&lt;&gt;"",VLOOKUP($F240,d110cc_csv_computations!$A$2:$O$1001,3),"")</f>
        <v>9</v>
      </c>
      <c r="M240" s="0" t="n">
        <f aca="false">IF($A240&lt;&gt;"",VLOOKUP($F240,d110cc_csv_computations!$A$2:$O$1001,8),"")</f>
        <v>12</v>
      </c>
      <c r="N240" s="0" t="n">
        <f aca="false">IF($A240&lt;&gt;"",VLOOKUP($F240,d110cc_csv_computations!$A$2:$O$1001,4),"")</f>
        <v>24</v>
      </c>
      <c r="O240" s="32" t="str">
        <f aca="false">IF($A240&lt;&gt;"",INDEX('Tray sheet'!$H$2:$H$10000, $G240),"")</f>
        <v>Project#2013-0014_Experiment#0001_Brachypodium.distachyon_Tray#00012</v>
      </c>
      <c r="P240" s="32" t="str">
        <f aca="false">IF($A240&lt;&gt;"",INDEX('Tray sheet'!$J$2:$J$10000,$G240),"")</f>
        <v>Tray note</v>
      </c>
      <c r="Q240" s="0" t="n">
        <f aca="false">IF($A240&lt;&gt;"",VLOOKUP($F240,d110cc_csv_computations!$A$2:$O$1001,9),"")</f>
        <v>2</v>
      </c>
      <c r="R240" s="32" t="str">
        <f aca="false">IF($A240&lt;&gt;"",INDEX('Tray sheet'!$I$2:$I$10000,$G240),"")</f>
        <v>standard</v>
      </c>
      <c r="S240" s="32" t="str">
        <f aca="false">$J240&amp;$K240</f>
        <v>D4</v>
      </c>
      <c r="T240" s="0" t="str">
        <f aca="false">IF($A240&lt;&gt;"","Project#"&amp;$A240&amp;"-"&amp;TEXT($B240,"0000")&amp;"_Experiment#"&amp;TEXT($C240,"0000")&amp;"_"&amp;$D240&amp;"."&amp;$E240&amp;"_Tray#"&amp;TEXT($G240,"0000")&amp;"_"&amp;"Pot#"&amp;TEXT($F240,"00000"),"")</f>
        <v>Project#2013-0014_Experiment#0001_Brachypodium.distachyon_Tray#0012_Pot#00239</v>
      </c>
      <c r="U240" s="0" t="n">
        <f aca="false">IF($A240&lt;&gt;"",VLOOKUP($F240,d110cc_csv_computations!$A$2:$O$1001,2),"")</f>
        <v>44</v>
      </c>
      <c r="V240" s="0" t="n">
        <f aca="false">IF($A240&lt;&gt;"",VLOOKUP($U240,LineNames!$A$2:$B$111,2),"")</f>
        <v>123</v>
      </c>
      <c r="W240" s="11"/>
      <c r="X240" s="0" t="str">
        <f aca="false">IF($A240&lt;&gt;"",VLOOKUP($U240,LineNames!$A$2:$C$111,3),"")</f>
        <v>No</v>
      </c>
      <c r="Y240" s="0" t="n">
        <f aca="false">IF($A240&lt;&gt;"",VLOOKUP($F240,d110cc_csv_computations!$A$2:$O$1001,5),"")</f>
        <v>2</v>
      </c>
      <c r="Z240" s="0" t="n">
        <f aca="false">IF($A240&lt;&gt;"",VLOOKUP($F240,d110cc_csv_computations!$A$2:$O$1001,15),"")</f>
        <v>119</v>
      </c>
    </row>
    <row collapsed="false" customFormat="false" customHeight="true" hidden="false" ht="15" outlineLevel="0" r="241">
      <c r="A241" s="0" t="n">
        <f aca="false">IF((ROW()-1)&lt;='Project Description'!$B$14,'Project Description'!$B$1, "")</f>
        <v>2013</v>
      </c>
      <c r="B241" s="0" t="n">
        <f aca="false">IF($A241&lt;&gt;"",'Project Description'!$B$2, "")</f>
        <v>14</v>
      </c>
      <c r="C241" s="0" t="n">
        <f aca="false">IF($A241&lt;&gt;"",'Project Description'!$B$3, "")</f>
        <v>1</v>
      </c>
      <c r="D241" s="0" t="str">
        <f aca="false">IF($A241&lt;&gt;"",VLOOKUP($G241,'Tray sheet'!$E$2:$G$121,2), "")</f>
        <v>Brachypodium</v>
      </c>
      <c r="E241" s="0" t="str">
        <f aca="false">IF($A241&lt;&gt;"",VLOOKUP($G241,'Tray sheet'!$E$2:$G$121,3), "")</f>
        <v>distachyon</v>
      </c>
      <c r="F241" s="0" t="n">
        <f aca="false">IF($A241&lt;&gt;"",ROW()-1,"")</f>
        <v>240</v>
      </c>
      <c r="G241" s="0" t="n">
        <f aca="false">IF($A241&lt;&gt;"",VLOOKUP($F241,d110cc_csv_computations!$A$2:$O$1001,12),"")</f>
        <v>12</v>
      </c>
      <c r="H241" s="0" t="n">
        <f aca="false">IF($A241&lt;&gt;"",VLOOKUP($F241,d110cc_csv_computations!$A$2:$O$1001,13),"")</f>
        <v>20</v>
      </c>
      <c r="I241" s="0" t="n">
        <f aca="false">IF($A241&lt;&gt;"",VLOOKUP($F241,d110cc_csv_computations!$A$2:$O$1001,7),"")</f>
        <v>4</v>
      </c>
      <c r="J241" s="0" t="str">
        <f aca="false">IF($A241&lt;&gt;"",VLOOKUP($I241,ColumnNames!$A$2:$B$5,2),"")</f>
        <v>D</v>
      </c>
      <c r="K241" s="0" t="n">
        <f aca="false">IF($A241&lt;&gt;"",VLOOKUP($F241,d110cc_csv_computations!$A$2:$O$1001,6),"")</f>
        <v>5</v>
      </c>
      <c r="L241" s="0" t="n">
        <f aca="false">IF($A241&lt;&gt;"",VLOOKUP($F241,d110cc_csv_computations!$A$2:$O$1001,3),"")</f>
        <v>10</v>
      </c>
      <c r="M241" s="0" t="n">
        <f aca="false">IF($A241&lt;&gt;"",VLOOKUP($F241,d110cc_csv_computations!$A$2:$O$1001,8),"")</f>
        <v>12</v>
      </c>
      <c r="N241" s="0" t="n">
        <f aca="false">IF($A241&lt;&gt;"",VLOOKUP($F241,d110cc_csv_computations!$A$2:$O$1001,4),"")</f>
        <v>24</v>
      </c>
      <c r="O241" s="32" t="str">
        <f aca="false">IF($A241&lt;&gt;"",INDEX('Tray sheet'!$H$2:$H$10000, $G241),"")</f>
        <v>Project#2013-0014_Experiment#0001_Brachypodium.distachyon_Tray#00012</v>
      </c>
      <c r="P241" s="32" t="str">
        <f aca="false">IF($A241&lt;&gt;"",INDEX('Tray sheet'!$J$2:$J$10000,$G241),"")</f>
        <v>Tray note</v>
      </c>
      <c r="Q241" s="0" t="n">
        <f aca="false">IF($A241&lt;&gt;"",VLOOKUP($F241,d110cc_csv_computations!$A$2:$O$1001,9),"")</f>
        <v>2</v>
      </c>
      <c r="R241" s="32" t="str">
        <f aca="false">IF($A241&lt;&gt;"",INDEX('Tray sheet'!$I$2:$I$10000,$G241),"")</f>
        <v>standard</v>
      </c>
      <c r="S241" s="32" t="str">
        <f aca="false">$J241&amp;$K241</f>
        <v>D5</v>
      </c>
      <c r="T241" s="0" t="str">
        <f aca="false">IF($A241&lt;&gt;"","Project#"&amp;$A241&amp;"-"&amp;TEXT($B241,"0000")&amp;"_Experiment#"&amp;TEXT($C241,"0000")&amp;"_"&amp;$D241&amp;"."&amp;$E241&amp;"_Tray#"&amp;TEXT($G241,"0000")&amp;"_"&amp;"Pot#"&amp;TEXT($F241,"00000"),"")</f>
        <v>Project#2013-0014_Experiment#0001_Brachypodium.distachyon_Tray#0012_Pot#00240</v>
      </c>
      <c r="U241" s="0" t="n">
        <f aca="false">IF($A241&lt;&gt;"",VLOOKUP($F241,d110cc_csv_computations!$A$2:$O$1001,2),"")</f>
        <v>61</v>
      </c>
      <c r="V241" s="0" t="n">
        <f aca="false">IF($A241&lt;&gt;"",VLOOKUP($U241,LineNames!$A$2:$B$111,2),"")</f>
        <v>144</v>
      </c>
      <c r="W241" s="11"/>
      <c r="X241" s="0" t="str">
        <f aca="false">IF($A241&lt;&gt;"",VLOOKUP($U241,LineNames!$A$2:$C$111,3),"")</f>
        <v>No</v>
      </c>
      <c r="Y241" s="0" t="n">
        <f aca="false">IF($A241&lt;&gt;"",VLOOKUP($F241,d110cc_csv_computations!$A$2:$O$1001,5),"")</f>
        <v>2</v>
      </c>
      <c r="Z241" s="0" t="n">
        <f aca="false">IF($A241&lt;&gt;"",VLOOKUP($F241,d110cc_csv_computations!$A$2:$O$1001,15),"")</f>
        <v>120</v>
      </c>
    </row>
    <row collapsed="false" customFormat="false" customHeight="true" hidden="false" ht="15" outlineLevel="0" r="242">
      <c r="A242" s="0" t="n">
        <f aca="false">IF((ROW()-1)&lt;='Project Description'!$B$14,'Project Description'!$B$1, "")</f>
        <v>2013</v>
      </c>
      <c r="B242" s="0" t="n">
        <f aca="false">IF($A242&lt;&gt;"",'Project Description'!$B$2, "")</f>
        <v>14</v>
      </c>
      <c r="C242" s="0" t="n">
        <f aca="false">IF($A242&lt;&gt;"",'Project Description'!$B$3, "")</f>
        <v>1</v>
      </c>
      <c r="D242" s="0" t="str">
        <f aca="false">IF($A242&lt;&gt;"",VLOOKUP($G242,'Tray sheet'!$E$2:$G$121,2), "")</f>
        <v>Brachypodium</v>
      </c>
      <c r="E242" s="0" t="str">
        <f aca="false">IF($A242&lt;&gt;"",VLOOKUP($G242,'Tray sheet'!$E$2:$G$121,3), "")</f>
        <v>distachyon</v>
      </c>
      <c r="F242" s="0" t="n">
        <f aca="false">IF($A242&lt;&gt;"",ROW()-1,"")</f>
        <v>241</v>
      </c>
      <c r="G242" s="0" t="n">
        <f aca="false">IF($A242&lt;&gt;"",VLOOKUP($F242,d110cc_csv_computations!$A$2:$O$1001,12),"")</f>
        <v>13</v>
      </c>
      <c r="H242" s="0" t="n">
        <f aca="false">IF($A242&lt;&gt;"",VLOOKUP($F242,d110cc_csv_computations!$A$2:$O$1001,13),"")</f>
        <v>1</v>
      </c>
      <c r="I242" s="0" t="n">
        <f aca="false">IF($A242&lt;&gt;"",VLOOKUP($F242,d110cc_csv_computations!$A$2:$O$1001,7),"")</f>
        <v>1</v>
      </c>
      <c r="J242" s="0" t="str">
        <f aca="false">IF($A242&lt;&gt;"",VLOOKUP($I242,ColumnNames!$A$2:$B$5,2),"")</f>
        <v>A</v>
      </c>
      <c r="K242" s="0" t="n">
        <f aca="false">IF($A242&lt;&gt;"",VLOOKUP($F242,d110cc_csv_computations!$A$2:$O$1001,6),"")</f>
        <v>1</v>
      </c>
      <c r="L242" s="0" t="n">
        <f aca="false">IF($A242&lt;&gt;"",VLOOKUP($F242,d110cc_csv_computations!$A$2:$O$1001,3),"")</f>
        <v>1</v>
      </c>
      <c r="M242" s="0" t="n">
        <f aca="false">IF($A242&lt;&gt;"",VLOOKUP($F242,d110cc_csv_computations!$A$2:$O$1001,8),"")</f>
        <v>1</v>
      </c>
      <c r="N242" s="0" t="n">
        <f aca="false">IF($A242&lt;&gt;"",VLOOKUP($F242,d110cc_csv_computations!$A$2:$O$1001,4),"")</f>
        <v>25</v>
      </c>
      <c r="O242" s="32" t="str">
        <f aca="false">IF($A242&lt;&gt;"",INDEX('Tray sheet'!$H$2:$H$10000, $G242),"")</f>
        <v>Project#2013-0014_Experiment#0001_Brachypodium.distachyon_Tray#00013</v>
      </c>
      <c r="P242" s="32" t="str">
        <f aca="false">IF($A242&lt;&gt;"",INDEX('Tray sheet'!$J$2:$J$10000,$G242),"")</f>
        <v>Tray note</v>
      </c>
      <c r="Q242" s="0" t="n">
        <f aca="false">IF($A242&lt;&gt;"",VLOOKUP($F242,d110cc_csv_computations!$A$2:$O$1001,9),"")</f>
        <v>1</v>
      </c>
      <c r="R242" s="32" t="str">
        <f aca="false">IF($A242&lt;&gt;"",INDEX('Tray sheet'!$I$2:$I$10000,$G242),"")</f>
        <v>standard</v>
      </c>
      <c r="S242" s="32" t="str">
        <f aca="false">$J242&amp;$K242</f>
        <v>A1</v>
      </c>
      <c r="T242" s="0" t="str">
        <f aca="false">IF($A242&lt;&gt;"","Project#"&amp;$A242&amp;"-"&amp;TEXT($B242,"0000")&amp;"_Experiment#"&amp;TEXT($C242,"0000")&amp;"_"&amp;$D242&amp;"."&amp;$E242&amp;"_Tray#"&amp;TEXT($G242,"0000")&amp;"_"&amp;"Pot#"&amp;TEXT($F242,"00000"),"")</f>
        <v>Project#2013-0014_Experiment#0001_Brachypodium.distachyon_Tray#0013_Pot#00241</v>
      </c>
      <c r="U242" s="0" t="n">
        <f aca="false">IF($A242&lt;&gt;"",VLOOKUP($F242,d110cc_csv_computations!$A$2:$O$1001,2),"")</f>
        <v>13</v>
      </c>
      <c r="V242" s="0" t="n">
        <f aca="false">IF($A242&lt;&gt;"",VLOOKUP($U242,LineNames!$A$2:$B$111,2),"")</f>
        <v>89</v>
      </c>
      <c r="W242" s="11"/>
      <c r="X242" s="0" t="str">
        <f aca="false">IF($A242&lt;&gt;"",VLOOKUP($U242,LineNames!$A$2:$C$111,3),"")</f>
        <v>No</v>
      </c>
      <c r="Y242" s="0" t="n">
        <f aca="false">IF($A242&lt;&gt;"",VLOOKUP($F242,d110cc_csv_computations!$A$2:$O$1001,5),"")</f>
        <v>3</v>
      </c>
      <c r="Z242" s="0" t="n">
        <f aca="false">IF($A242&lt;&gt;"",VLOOKUP($F242,d110cc_csv_computations!$A$2:$O$1001,15),"")</f>
        <v>1</v>
      </c>
    </row>
    <row collapsed="false" customFormat="false" customHeight="true" hidden="false" ht="15" outlineLevel="0" r="243">
      <c r="A243" s="0" t="n">
        <f aca="false">IF((ROW()-1)&lt;='Project Description'!$B$14,'Project Description'!$B$1, "")</f>
        <v>2013</v>
      </c>
      <c r="B243" s="0" t="n">
        <f aca="false">IF($A243&lt;&gt;"",'Project Description'!$B$2, "")</f>
        <v>14</v>
      </c>
      <c r="C243" s="0" t="n">
        <f aca="false">IF($A243&lt;&gt;"",'Project Description'!$B$3, "")</f>
        <v>1</v>
      </c>
      <c r="D243" s="0" t="str">
        <f aca="false">IF($A243&lt;&gt;"",VLOOKUP($G243,'Tray sheet'!$E$2:$G$121,2), "")</f>
        <v>Brachypodium</v>
      </c>
      <c r="E243" s="0" t="str">
        <f aca="false">IF($A243&lt;&gt;"",VLOOKUP($G243,'Tray sheet'!$E$2:$G$121,3), "")</f>
        <v>distachyon</v>
      </c>
      <c r="F243" s="0" t="n">
        <f aca="false">IF($A243&lt;&gt;"",ROW()-1,"")</f>
        <v>242</v>
      </c>
      <c r="G243" s="0" t="n">
        <f aca="false">IF($A243&lt;&gt;"",VLOOKUP($F243,d110cc_csv_computations!$A$2:$O$1001,12),"")</f>
        <v>13</v>
      </c>
      <c r="H243" s="0" t="n">
        <f aca="false">IF($A243&lt;&gt;"",VLOOKUP($F243,d110cc_csv_computations!$A$2:$O$1001,13),"")</f>
        <v>2</v>
      </c>
      <c r="I243" s="0" t="n">
        <f aca="false">IF($A243&lt;&gt;"",VLOOKUP($F243,d110cc_csv_computations!$A$2:$O$1001,7),"")</f>
        <v>1</v>
      </c>
      <c r="J243" s="0" t="str">
        <f aca="false">IF($A243&lt;&gt;"",VLOOKUP($I243,ColumnNames!$A$2:$B$5,2),"")</f>
        <v>A</v>
      </c>
      <c r="K243" s="0" t="n">
        <f aca="false">IF($A243&lt;&gt;"",VLOOKUP($F243,d110cc_csv_computations!$A$2:$O$1001,6),"")</f>
        <v>2</v>
      </c>
      <c r="L243" s="0" t="n">
        <f aca="false">IF($A243&lt;&gt;"",VLOOKUP($F243,d110cc_csv_computations!$A$2:$O$1001,3),"")</f>
        <v>2</v>
      </c>
      <c r="M243" s="0" t="n">
        <f aca="false">IF($A243&lt;&gt;"",VLOOKUP($F243,d110cc_csv_computations!$A$2:$O$1001,8),"")</f>
        <v>1</v>
      </c>
      <c r="N243" s="0" t="n">
        <f aca="false">IF($A243&lt;&gt;"",VLOOKUP($F243,d110cc_csv_computations!$A$2:$O$1001,4),"")</f>
        <v>25</v>
      </c>
      <c r="O243" s="32" t="str">
        <f aca="false">IF($A243&lt;&gt;"",INDEX('Tray sheet'!$H$2:$H$10000, $G243),"")</f>
        <v>Project#2013-0014_Experiment#0001_Brachypodium.distachyon_Tray#00013</v>
      </c>
      <c r="P243" s="32" t="str">
        <f aca="false">IF($A243&lt;&gt;"",INDEX('Tray sheet'!$J$2:$J$10000,$G243),"")</f>
        <v>Tray note</v>
      </c>
      <c r="Q243" s="0" t="n">
        <f aca="false">IF($A243&lt;&gt;"",VLOOKUP($F243,d110cc_csv_computations!$A$2:$O$1001,9),"")</f>
        <v>1</v>
      </c>
      <c r="R243" s="32" t="str">
        <f aca="false">IF($A243&lt;&gt;"",INDEX('Tray sheet'!$I$2:$I$10000,$G243),"")</f>
        <v>standard</v>
      </c>
      <c r="S243" s="32" t="str">
        <f aca="false">$J243&amp;$K243</f>
        <v>A2</v>
      </c>
      <c r="T243" s="0" t="str">
        <f aca="false">IF($A243&lt;&gt;"","Project#"&amp;$A243&amp;"-"&amp;TEXT($B243,"0000")&amp;"_Experiment#"&amp;TEXT($C243,"0000")&amp;"_"&amp;$D243&amp;"."&amp;$E243&amp;"_Tray#"&amp;TEXT($G243,"0000")&amp;"_"&amp;"Pot#"&amp;TEXT($F243,"00000"),"")</f>
        <v>Project#2013-0014_Experiment#0001_Brachypodium.distachyon_Tray#0013_Pot#00242</v>
      </c>
      <c r="U243" s="0" t="n">
        <f aca="false">IF($A243&lt;&gt;"",VLOOKUP($F243,d110cc_csv_computations!$A$2:$O$1001,2),"")</f>
        <v>89</v>
      </c>
      <c r="V243" s="0" t="n">
        <f aca="false">IF($A243&lt;&gt;"",VLOOKUP($U243,LineNames!$A$2:$B$111,2),"")</f>
        <v>176</v>
      </c>
      <c r="W243" s="11"/>
      <c r="X243" s="0" t="str">
        <f aca="false">IF($A243&lt;&gt;"",VLOOKUP($U243,LineNames!$A$2:$C$111,3),"")</f>
        <v>No</v>
      </c>
      <c r="Y243" s="0" t="n">
        <f aca="false">IF($A243&lt;&gt;"",VLOOKUP($F243,d110cc_csv_computations!$A$2:$O$1001,5),"")</f>
        <v>3</v>
      </c>
      <c r="Z243" s="0" t="n">
        <f aca="false">IF($A243&lt;&gt;"",VLOOKUP($F243,d110cc_csv_computations!$A$2:$O$1001,15),"")</f>
        <v>2</v>
      </c>
    </row>
    <row collapsed="false" customFormat="false" customHeight="true" hidden="false" ht="15" outlineLevel="0" r="244">
      <c r="A244" s="0" t="n">
        <f aca="false">IF((ROW()-1)&lt;='Project Description'!$B$14,'Project Description'!$B$1, "")</f>
        <v>2013</v>
      </c>
      <c r="B244" s="0" t="n">
        <f aca="false">IF($A244&lt;&gt;"",'Project Description'!$B$2, "")</f>
        <v>14</v>
      </c>
      <c r="C244" s="0" t="n">
        <f aca="false">IF($A244&lt;&gt;"",'Project Description'!$B$3, "")</f>
        <v>1</v>
      </c>
      <c r="D244" s="0" t="str">
        <f aca="false">IF($A244&lt;&gt;"",VLOOKUP($G244,'Tray sheet'!$E$2:$G$121,2), "")</f>
        <v>Brachypodium</v>
      </c>
      <c r="E244" s="0" t="str">
        <f aca="false">IF($A244&lt;&gt;"",VLOOKUP($G244,'Tray sheet'!$E$2:$G$121,3), "")</f>
        <v>distachyon</v>
      </c>
      <c r="F244" s="0" t="n">
        <f aca="false">IF($A244&lt;&gt;"",ROW()-1,"")</f>
        <v>243</v>
      </c>
      <c r="G244" s="0" t="n">
        <f aca="false">IF($A244&lt;&gt;"",VLOOKUP($F244,d110cc_csv_computations!$A$2:$O$1001,12),"")</f>
        <v>13</v>
      </c>
      <c r="H244" s="0" t="n">
        <f aca="false">IF($A244&lt;&gt;"",VLOOKUP($F244,d110cc_csv_computations!$A$2:$O$1001,13),"")</f>
        <v>3</v>
      </c>
      <c r="I244" s="0" t="n">
        <f aca="false">IF($A244&lt;&gt;"",VLOOKUP($F244,d110cc_csv_computations!$A$2:$O$1001,7),"")</f>
        <v>1</v>
      </c>
      <c r="J244" s="0" t="str">
        <f aca="false">IF($A244&lt;&gt;"",VLOOKUP($I244,ColumnNames!$A$2:$B$5,2),"")</f>
        <v>A</v>
      </c>
      <c r="K244" s="0" t="n">
        <f aca="false">IF($A244&lt;&gt;"",VLOOKUP($F244,d110cc_csv_computations!$A$2:$O$1001,6),"")</f>
        <v>3</v>
      </c>
      <c r="L244" s="0" t="n">
        <f aca="false">IF($A244&lt;&gt;"",VLOOKUP($F244,d110cc_csv_computations!$A$2:$O$1001,3),"")</f>
        <v>3</v>
      </c>
      <c r="M244" s="0" t="n">
        <f aca="false">IF($A244&lt;&gt;"",VLOOKUP($F244,d110cc_csv_computations!$A$2:$O$1001,8),"")</f>
        <v>1</v>
      </c>
      <c r="N244" s="0" t="n">
        <f aca="false">IF($A244&lt;&gt;"",VLOOKUP($F244,d110cc_csv_computations!$A$2:$O$1001,4),"")</f>
        <v>25</v>
      </c>
      <c r="O244" s="32" t="str">
        <f aca="false">IF($A244&lt;&gt;"",INDEX('Tray sheet'!$H$2:$H$10000, $G244),"")</f>
        <v>Project#2013-0014_Experiment#0001_Brachypodium.distachyon_Tray#00013</v>
      </c>
      <c r="P244" s="32" t="str">
        <f aca="false">IF($A244&lt;&gt;"",INDEX('Tray sheet'!$J$2:$J$10000,$G244),"")</f>
        <v>Tray note</v>
      </c>
      <c r="Q244" s="0" t="n">
        <f aca="false">IF($A244&lt;&gt;"",VLOOKUP($F244,d110cc_csv_computations!$A$2:$O$1001,9),"")</f>
        <v>1</v>
      </c>
      <c r="R244" s="32" t="str">
        <f aca="false">IF($A244&lt;&gt;"",INDEX('Tray sheet'!$I$2:$I$10000,$G244),"")</f>
        <v>standard</v>
      </c>
      <c r="S244" s="32" t="str">
        <f aca="false">$J244&amp;$K244</f>
        <v>A3</v>
      </c>
      <c r="T244" s="0" t="str">
        <f aca="false">IF($A244&lt;&gt;"","Project#"&amp;$A244&amp;"-"&amp;TEXT($B244,"0000")&amp;"_Experiment#"&amp;TEXT($C244,"0000")&amp;"_"&amp;$D244&amp;"."&amp;$E244&amp;"_Tray#"&amp;TEXT($G244,"0000")&amp;"_"&amp;"Pot#"&amp;TEXT($F244,"00000"),"")</f>
        <v>Project#2013-0014_Experiment#0001_Brachypodium.distachyon_Tray#0013_Pot#00243</v>
      </c>
      <c r="U244" s="0" t="n">
        <f aca="false">IF($A244&lt;&gt;"",VLOOKUP($F244,d110cc_csv_computations!$A$2:$O$1001,2),"")</f>
        <v>45</v>
      </c>
      <c r="V244" s="0" t="n">
        <f aca="false">IF($A244&lt;&gt;"",VLOOKUP($U244,LineNames!$A$2:$B$111,2),"")</f>
        <v>124</v>
      </c>
      <c r="W244" s="11"/>
      <c r="X244" s="0" t="str">
        <f aca="false">IF($A244&lt;&gt;"",VLOOKUP($U244,LineNames!$A$2:$C$111,3),"")</f>
        <v>No</v>
      </c>
      <c r="Y244" s="0" t="n">
        <f aca="false">IF($A244&lt;&gt;"",VLOOKUP($F244,d110cc_csv_computations!$A$2:$O$1001,5),"")</f>
        <v>3</v>
      </c>
      <c r="Z244" s="0" t="n">
        <f aca="false">IF($A244&lt;&gt;"",VLOOKUP($F244,d110cc_csv_computations!$A$2:$O$1001,15),"")</f>
        <v>3</v>
      </c>
    </row>
    <row collapsed="false" customFormat="false" customHeight="true" hidden="false" ht="15" outlineLevel="0" r="245">
      <c r="A245" s="0" t="n">
        <f aca="false">IF((ROW()-1)&lt;='Project Description'!$B$14,'Project Description'!$B$1, "")</f>
        <v>2013</v>
      </c>
      <c r="B245" s="0" t="n">
        <f aca="false">IF($A245&lt;&gt;"",'Project Description'!$B$2, "")</f>
        <v>14</v>
      </c>
      <c r="C245" s="0" t="n">
        <f aca="false">IF($A245&lt;&gt;"",'Project Description'!$B$3, "")</f>
        <v>1</v>
      </c>
      <c r="D245" s="0" t="str">
        <f aca="false">IF($A245&lt;&gt;"",VLOOKUP($G245,'Tray sheet'!$E$2:$G$121,2), "")</f>
        <v>Brachypodium</v>
      </c>
      <c r="E245" s="0" t="str">
        <f aca="false">IF($A245&lt;&gt;"",VLOOKUP($G245,'Tray sheet'!$E$2:$G$121,3), "")</f>
        <v>distachyon</v>
      </c>
      <c r="F245" s="0" t="n">
        <f aca="false">IF($A245&lt;&gt;"",ROW()-1,"")</f>
        <v>244</v>
      </c>
      <c r="G245" s="0" t="n">
        <f aca="false">IF($A245&lt;&gt;"",VLOOKUP($F245,d110cc_csv_computations!$A$2:$O$1001,12),"")</f>
        <v>13</v>
      </c>
      <c r="H245" s="0" t="n">
        <f aca="false">IF($A245&lt;&gt;"",VLOOKUP($F245,d110cc_csv_computations!$A$2:$O$1001,13),"")</f>
        <v>4</v>
      </c>
      <c r="I245" s="0" t="n">
        <f aca="false">IF($A245&lt;&gt;"",VLOOKUP($F245,d110cc_csv_computations!$A$2:$O$1001,7),"")</f>
        <v>1</v>
      </c>
      <c r="J245" s="0" t="str">
        <f aca="false">IF($A245&lt;&gt;"",VLOOKUP($I245,ColumnNames!$A$2:$B$5,2),"")</f>
        <v>A</v>
      </c>
      <c r="K245" s="0" t="n">
        <f aca="false">IF($A245&lt;&gt;"",VLOOKUP($F245,d110cc_csv_computations!$A$2:$O$1001,6),"")</f>
        <v>4</v>
      </c>
      <c r="L245" s="0" t="n">
        <f aca="false">IF($A245&lt;&gt;"",VLOOKUP($F245,d110cc_csv_computations!$A$2:$O$1001,3),"")</f>
        <v>4</v>
      </c>
      <c r="M245" s="0" t="n">
        <f aca="false">IF($A245&lt;&gt;"",VLOOKUP($F245,d110cc_csv_computations!$A$2:$O$1001,8),"")</f>
        <v>1</v>
      </c>
      <c r="N245" s="0" t="n">
        <f aca="false">IF($A245&lt;&gt;"",VLOOKUP($F245,d110cc_csv_computations!$A$2:$O$1001,4),"")</f>
        <v>25</v>
      </c>
      <c r="O245" s="32" t="str">
        <f aca="false">IF($A245&lt;&gt;"",INDEX('Tray sheet'!$H$2:$H$10000, $G245),"")</f>
        <v>Project#2013-0014_Experiment#0001_Brachypodium.distachyon_Tray#00013</v>
      </c>
      <c r="P245" s="32" t="str">
        <f aca="false">IF($A245&lt;&gt;"",INDEX('Tray sheet'!$J$2:$J$10000,$G245),"")</f>
        <v>Tray note</v>
      </c>
      <c r="Q245" s="0" t="n">
        <f aca="false">IF($A245&lt;&gt;"",VLOOKUP($F245,d110cc_csv_computations!$A$2:$O$1001,9),"")</f>
        <v>1</v>
      </c>
      <c r="R245" s="32" t="str">
        <f aca="false">IF($A245&lt;&gt;"",INDEX('Tray sheet'!$I$2:$I$10000,$G245),"")</f>
        <v>standard</v>
      </c>
      <c r="S245" s="32" t="str">
        <f aca="false">$J245&amp;$K245</f>
        <v>A4</v>
      </c>
      <c r="T245" s="0" t="str">
        <f aca="false">IF($A245&lt;&gt;"","Project#"&amp;$A245&amp;"-"&amp;TEXT($B245,"0000")&amp;"_Experiment#"&amp;TEXT($C245,"0000")&amp;"_"&amp;$D245&amp;"."&amp;$E245&amp;"_Tray#"&amp;TEXT($G245,"0000")&amp;"_"&amp;"Pot#"&amp;TEXT($F245,"00000"),"")</f>
        <v>Project#2013-0014_Experiment#0001_Brachypodium.distachyon_Tray#0013_Pot#00244</v>
      </c>
      <c r="U245" s="0" t="n">
        <f aca="false">IF($A245&lt;&gt;"",VLOOKUP($F245,d110cc_csv_computations!$A$2:$O$1001,2),"")</f>
        <v>20</v>
      </c>
      <c r="V245" s="0" t="n">
        <f aca="false">IF($A245&lt;&gt;"",VLOOKUP($U245,LineNames!$A$2:$B$111,2),"")</f>
        <v>97</v>
      </c>
      <c r="W245" s="11"/>
      <c r="X245" s="0" t="str">
        <f aca="false">IF($A245&lt;&gt;"",VLOOKUP($U245,LineNames!$A$2:$C$111,3),"")</f>
        <v>No</v>
      </c>
      <c r="Y245" s="0" t="n">
        <f aca="false">IF($A245&lt;&gt;"",VLOOKUP($F245,d110cc_csv_computations!$A$2:$O$1001,5),"")</f>
        <v>3</v>
      </c>
      <c r="Z245" s="0" t="n">
        <f aca="false">IF($A245&lt;&gt;"",VLOOKUP($F245,d110cc_csv_computations!$A$2:$O$1001,15),"")</f>
        <v>4</v>
      </c>
    </row>
    <row collapsed="false" customFormat="false" customHeight="true" hidden="false" ht="15" outlineLevel="0" r="246">
      <c r="A246" s="0" t="n">
        <f aca="false">IF((ROW()-1)&lt;='Project Description'!$B$14,'Project Description'!$B$1, "")</f>
        <v>2013</v>
      </c>
      <c r="B246" s="0" t="n">
        <f aca="false">IF($A246&lt;&gt;"",'Project Description'!$B$2, "")</f>
        <v>14</v>
      </c>
      <c r="C246" s="0" t="n">
        <f aca="false">IF($A246&lt;&gt;"",'Project Description'!$B$3, "")</f>
        <v>1</v>
      </c>
      <c r="D246" s="0" t="str">
        <f aca="false">IF($A246&lt;&gt;"",VLOOKUP($G246,'Tray sheet'!$E$2:$G$121,2), "")</f>
        <v>Brachypodium</v>
      </c>
      <c r="E246" s="0" t="str">
        <f aca="false">IF($A246&lt;&gt;"",VLOOKUP($G246,'Tray sheet'!$E$2:$G$121,3), "")</f>
        <v>distachyon</v>
      </c>
      <c r="F246" s="0" t="n">
        <f aca="false">IF($A246&lt;&gt;"",ROW()-1,"")</f>
        <v>245</v>
      </c>
      <c r="G246" s="0" t="n">
        <f aca="false">IF($A246&lt;&gt;"",VLOOKUP($F246,d110cc_csv_computations!$A$2:$O$1001,12),"")</f>
        <v>13</v>
      </c>
      <c r="H246" s="0" t="n">
        <f aca="false">IF($A246&lt;&gt;"",VLOOKUP($F246,d110cc_csv_computations!$A$2:$O$1001,13),"")</f>
        <v>5</v>
      </c>
      <c r="I246" s="0" t="n">
        <f aca="false">IF($A246&lt;&gt;"",VLOOKUP($F246,d110cc_csv_computations!$A$2:$O$1001,7),"")</f>
        <v>1</v>
      </c>
      <c r="J246" s="0" t="str">
        <f aca="false">IF($A246&lt;&gt;"",VLOOKUP($I246,ColumnNames!$A$2:$B$5,2),"")</f>
        <v>A</v>
      </c>
      <c r="K246" s="0" t="n">
        <f aca="false">IF($A246&lt;&gt;"",VLOOKUP($F246,d110cc_csv_computations!$A$2:$O$1001,6),"")</f>
        <v>5</v>
      </c>
      <c r="L246" s="0" t="n">
        <f aca="false">IF($A246&lt;&gt;"",VLOOKUP($F246,d110cc_csv_computations!$A$2:$O$1001,3),"")</f>
        <v>5</v>
      </c>
      <c r="M246" s="0" t="n">
        <f aca="false">IF($A246&lt;&gt;"",VLOOKUP($F246,d110cc_csv_computations!$A$2:$O$1001,8),"")</f>
        <v>1</v>
      </c>
      <c r="N246" s="0" t="n">
        <f aca="false">IF($A246&lt;&gt;"",VLOOKUP($F246,d110cc_csv_computations!$A$2:$O$1001,4),"")</f>
        <v>25</v>
      </c>
      <c r="O246" s="32" t="str">
        <f aca="false">IF($A246&lt;&gt;"",INDEX('Tray sheet'!$H$2:$H$10000, $G246),"")</f>
        <v>Project#2013-0014_Experiment#0001_Brachypodium.distachyon_Tray#00013</v>
      </c>
      <c r="P246" s="32" t="str">
        <f aca="false">IF($A246&lt;&gt;"",INDEX('Tray sheet'!$J$2:$J$10000,$G246),"")</f>
        <v>Tray note</v>
      </c>
      <c r="Q246" s="0" t="n">
        <f aca="false">IF($A246&lt;&gt;"",VLOOKUP($F246,d110cc_csv_computations!$A$2:$O$1001,9),"")</f>
        <v>1</v>
      </c>
      <c r="R246" s="32" t="str">
        <f aca="false">IF($A246&lt;&gt;"",INDEX('Tray sheet'!$I$2:$I$10000,$G246),"")</f>
        <v>standard</v>
      </c>
      <c r="S246" s="32" t="str">
        <f aca="false">$J246&amp;$K246</f>
        <v>A5</v>
      </c>
      <c r="T246" s="0" t="str">
        <f aca="false">IF($A246&lt;&gt;"","Project#"&amp;$A246&amp;"-"&amp;TEXT($B246,"0000")&amp;"_Experiment#"&amp;TEXT($C246,"0000")&amp;"_"&amp;$D246&amp;"."&amp;$E246&amp;"_Tray#"&amp;TEXT($G246,"0000")&amp;"_"&amp;"Pot#"&amp;TEXT($F246,"00000"),"")</f>
        <v>Project#2013-0014_Experiment#0001_Brachypodium.distachyon_Tray#0013_Pot#00245</v>
      </c>
      <c r="U246" s="0" t="n">
        <f aca="false">IF($A246&lt;&gt;"",VLOOKUP($F246,d110cc_csv_computations!$A$2:$O$1001,2),"")</f>
        <v>108</v>
      </c>
      <c r="V246" s="0" t="n">
        <f aca="false">IF($A246&lt;&gt;"",VLOOKUP($U246,LineNames!$A$2:$B$111,2),"")</f>
        <v>74</v>
      </c>
      <c r="W246" s="11"/>
      <c r="X246" s="0" t="str">
        <f aca="false">IF($A246&lt;&gt;"",VLOOKUP($U246,LineNames!$A$2:$C$111,3),"")</f>
        <v>No</v>
      </c>
      <c r="Y246" s="0" t="n">
        <f aca="false">IF($A246&lt;&gt;"",VLOOKUP($F246,d110cc_csv_computations!$A$2:$O$1001,5),"")</f>
        <v>3</v>
      </c>
      <c r="Z246" s="0" t="n">
        <f aca="false">IF($A246&lt;&gt;"",VLOOKUP($F246,d110cc_csv_computations!$A$2:$O$1001,15),"")</f>
        <v>5</v>
      </c>
    </row>
    <row collapsed="false" customFormat="false" customHeight="true" hidden="false" ht="15" outlineLevel="0" r="247">
      <c r="A247" s="0" t="n">
        <f aca="false">IF((ROW()-1)&lt;='Project Description'!$B$14,'Project Description'!$B$1, "")</f>
        <v>2013</v>
      </c>
      <c r="B247" s="0" t="n">
        <f aca="false">IF($A247&lt;&gt;"",'Project Description'!$B$2, "")</f>
        <v>14</v>
      </c>
      <c r="C247" s="0" t="n">
        <f aca="false">IF($A247&lt;&gt;"",'Project Description'!$B$3, "")</f>
        <v>1</v>
      </c>
      <c r="D247" s="0" t="str">
        <f aca="false">IF($A247&lt;&gt;"",VLOOKUP($G247,'Tray sheet'!$E$2:$G$121,2), "")</f>
        <v>Brachypodium</v>
      </c>
      <c r="E247" s="0" t="str">
        <f aca="false">IF($A247&lt;&gt;"",VLOOKUP($G247,'Tray sheet'!$E$2:$G$121,3), "")</f>
        <v>distachyon</v>
      </c>
      <c r="F247" s="0" t="n">
        <f aca="false">IF($A247&lt;&gt;"",ROW()-1,"")</f>
        <v>246</v>
      </c>
      <c r="G247" s="0" t="n">
        <f aca="false">IF($A247&lt;&gt;"",VLOOKUP($F247,d110cc_csv_computations!$A$2:$O$1001,12),"")</f>
        <v>14</v>
      </c>
      <c r="H247" s="0" t="n">
        <f aca="false">IF($A247&lt;&gt;"",VLOOKUP($F247,d110cc_csv_computations!$A$2:$O$1001,13),"")</f>
        <v>1</v>
      </c>
      <c r="I247" s="0" t="n">
        <f aca="false">IF($A247&lt;&gt;"",VLOOKUP($F247,d110cc_csv_computations!$A$2:$O$1001,7),"")</f>
        <v>1</v>
      </c>
      <c r="J247" s="0" t="str">
        <f aca="false">IF($A247&lt;&gt;"",VLOOKUP($I247,ColumnNames!$A$2:$B$5,2),"")</f>
        <v>A</v>
      </c>
      <c r="K247" s="0" t="n">
        <f aca="false">IF($A247&lt;&gt;"",VLOOKUP($F247,d110cc_csv_computations!$A$2:$O$1001,6),"")</f>
        <v>1</v>
      </c>
      <c r="L247" s="0" t="n">
        <f aca="false">IF($A247&lt;&gt;"",VLOOKUP($F247,d110cc_csv_computations!$A$2:$O$1001,3),"")</f>
        <v>6</v>
      </c>
      <c r="M247" s="0" t="n">
        <f aca="false">IF($A247&lt;&gt;"",VLOOKUP($F247,d110cc_csv_computations!$A$2:$O$1001,8),"")</f>
        <v>1</v>
      </c>
      <c r="N247" s="0" t="n">
        <f aca="false">IF($A247&lt;&gt;"",VLOOKUP($F247,d110cc_csv_computations!$A$2:$O$1001,4),"")</f>
        <v>25</v>
      </c>
      <c r="O247" s="32" t="str">
        <f aca="false">IF($A247&lt;&gt;"",INDEX('Tray sheet'!$H$2:$H$10000, $G247),"")</f>
        <v>Project#2013-0014_Experiment#0001_Brachypodium.distachyon_Tray#00014</v>
      </c>
      <c r="P247" s="32" t="str">
        <f aca="false">IF($A247&lt;&gt;"",INDEX('Tray sheet'!$J$2:$J$10000,$G247),"")</f>
        <v>Tray note</v>
      </c>
      <c r="Q247" s="0" t="n">
        <f aca="false">IF($A247&lt;&gt;"",VLOOKUP($F247,d110cc_csv_computations!$A$2:$O$1001,9),"")</f>
        <v>2</v>
      </c>
      <c r="R247" s="32" t="str">
        <f aca="false">IF($A247&lt;&gt;"",INDEX('Tray sheet'!$I$2:$I$10000,$G247),"")</f>
        <v>standard</v>
      </c>
      <c r="S247" s="32" t="str">
        <f aca="false">$J247&amp;$K247</f>
        <v>A1</v>
      </c>
      <c r="T247" s="0" t="str">
        <f aca="false">IF($A247&lt;&gt;"","Project#"&amp;$A247&amp;"-"&amp;TEXT($B247,"0000")&amp;"_Experiment#"&amp;TEXT($C247,"0000")&amp;"_"&amp;$D247&amp;"."&amp;$E247&amp;"_Tray#"&amp;TEXT($G247,"0000")&amp;"_"&amp;"Pot#"&amp;TEXT($F247,"00000"),"")</f>
        <v>Project#2013-0014_Experiment#0001_Brachypodium.distachyon_Tray#0014_Pot#00246</v>
      </c>
      <c r="U247" s="0" t="n">
        <f aca="false">IF($A247&lt;&gt;"",VLOOKUP($F247,d110cc_csv_computations!$A$2:$O$1001,2),"")</f>
        <v>23</v>
      </c>
      <c r="V247" s="0" t="n">
        <f aca="false">IF($A247&lt;&gt;"",VLOOKUP($U247,LineNames!$A$2:$B$111,2),"")</f>
        <v>100</v>
      </c>
      <c r="W247" s="11"/>
      <c r="X247" s="0" t="str">
        <f aca="false">IF($A247&lt;&gt;"",VLOOKUP($U247,LineNames!$A$2:$C$111,3),"")</f>
        <v>No</v>
      </c>
      <c r="Y247" s="0" t="n">
        <f aca="false">IF($A247&lt;&gt;"",VLOOKUP($F247,d110cc_csv_computations!$A$2:$O$1001,5),"")</f>
        <v>3</v>
      </c>
      <c r="Z247" s="0" t="n">
        <f aca="false">IF($A247&lt;&gt;"",VLOOKUP($F247,d110cc_csv_computations!$A$2:$O$1001,15),"")</f>
        <v>6</v>
      </c>
    </row>
    <row collapsed="false" customFormat="false" customHeight="true" hidden="false" ht="15" outlineLevel="0" r="248">
      <c r="A248" s="0" t="n">
        <f aca="false">IF((ROW()-1)&lt;='Project Description'!$B$14,'Project Description'!$B$1, "")</f>
        <v>2013</v>
      </c>
      <c r="B248" s="0" t="n">
        <f aca="false">IF($A248&lt;&gt;"",'Project Description'!$B$2, "")</f>
        <v>14</v>
      </c>
      <c r="C248" s="0" t="n">
        <f aca="false">IF($A248&lt;&gt;"",'Project Description'!$B$3, "")</f>
        <v>1</v>
      </c>
      <c r="D248" s="0" t="str">
        <f aca="false">IF($A248&lt;&gt;"",VLOOKUP($G248,'Tray sheet'!$E$2:$G$121,2), "")</f>
        <v>Brachypodium</v>
      </c>
      <c r="E248" s="0" t="str">
        <f aca="false">IF($A248&lt;&gt;"",VLOOKUP($G248,'Tray sheet'!$E$2:$G$121,3), "")</f>
        <v>distachyon</v>
      </c>
      <c r="F248" s="0" t="n">
        <f aca="false">IF($A248&lt;&gt;"",ROW()-1,"")</f>
        <v>247</v>
      </c>
      <c r="G248" s="0" t="n">
        <f aca="false">IF($A248&lt;&gt;"",VLOOKUP($F248,d110cc_csv_computations!$A$2:$O$1001,12),"")</f>
        <v>14</v>
      </c>
      <c r="H248" s="0" t="n">
        <f aca="false">IF($A248&lt;&gt;"",VLOOKUP($F248,d110cc_csv_computations!$A$2:$O$1001,13),"")</f>
        <v>2</v>
      </c>
      <c r="I248" s="0" t="n">
        <f aca="false">IF($A248&lt;&gt;"",VLOOKUP($F248,d110cc_csv_computations!$A$2:$O$1001,7),"")</f>
        <v>1</v>
      </c>
      <c r="J248" s="0" t="str">
        <f aca="false">IF($A248&lt;&gt;"",VLOOKUP($I248,ColumnNames!$A$2:$B$5,2),"")</f>
        <v>A</v>
      </c>
      <c r="K248" s="0" t="n">
        <f aca="false">IF($A248&lt;&gt;"",VLOOKUP($F248,d110cc_csv_computations!$A$2:$O$1001,6),"")</f>
        <v>2</v>
      </c>
      <c r="L248" s="0" t="n">
        <f aca="false">IF($A248&lt;&gt;"",VLOOKUP($F248,d110cc_csv_computations!$A$2:$O$1001,3),"")</f>
        <v>7</v>
      </c>
      <c r="M248" s="0" t="n">
        <f aca="false">IF($A248&lt;&gt;"",VLOOKUP($F248,d110cc_csv_computations!$A$2:$O$1001,8),"")</f>
        <v>1</v>
      </c>
      <c r="N248" s="0" t="n">
        <f aca="false">IF($A248&lt;&gt;"",VLOOKUP($F248,d110cc_csv_computations!$A$2:$O$1001,4),"")</f>
        <v>25</v>
      </c>
      <c r="O248" s="32" t="str">
        <f aca="false">IF($A248&lt;&gt;"",INDEX('Tray sheet'!$H$2:$H$10000, $G248),"")</f>
        <v>Project#2013-0014_Experiment#0001_Brachypodium.distachyon_Tray#00014</v>
      </c>
      <c r="P248" s="32" t="str">
        <f aca="false">IF($A248&lt;&gt;"",INDEX('Tray sheet'!$J$2:$J$10000,$G248),"")</f>
        <v>Tray note</v>
      </c>
      <c r="Q248" s="0" t="n">
        <f aca="false">IF($A248&lt;&gt;"",VLOOKUP($F248,d110cc_csv_computations!$A$2:$O$1001,9),"")</f>
        <v>2</v>
      </c>
      <c r="R248" s="32" t="str">
        <f aca="false">IF($A248&lt;&gt;"",INDEX('Tray sheet'!$I$2:$I$10000,$G248),"")</f>
        <v>standard</v>
      </c>
      <c r="S248" s="32" t="str">
        <f aca="false">$J248&amp;$K248</f>
        <v>A2</v>
      </c>
      <c r="T248" s="0" t="str">
        <f aca="false">IF($A248&lt;&gt;"","Project#"&amp;$A248&amp;"-"&amp;TEXT($B248,"0000")&amp;"_Experiment#"&amp;TEXT($C248,"0000")&amp;"_"&amp;$D248&amp;"."&amp;$E248&amp;"_Tray#"&amp;TEXT($G248,"0000")&amp;"_"&amp;"Pot#"&amp;TEXT($F248,"00000"),"")</f>
        <v>Project#2013-0014_Experiment#0001_Brachypodium.distachyon_Tray#0014_Pot#00247</v>
      </c>
      <c r="U248" s="0" t="n">
        <f aca="false">IF($A248&lt;&gt;"",VLOOKUP($F248,d110cc_csv_computations!$A$2:$O$1001,2),"")</f>
        <v>40</v>
      </c>
      <c r="V248" s="0" t="n">
        <f aca="false">IF($A248&lt;&gt;"",VLOOKUP($U248,LineNames!$A$2:$B$111,2),"")</f>
        <v>119</v>
      </c>
      <c r="W248" s="11"/>
      <c r="X248" s="0" t="str">
        <f aca="false">IF($A248&lt;&gt;"",VLOOKUP($U248,LineNames!$A$2:$C$111,3),"")</f>
        <v>No</v>
      </c>
      <c r="Y248" s="0" t="n">
        <f aca="false">IF($A248&lt;&gt;"",VLOOKUP($F248,d110cc_csv_computations!$A$2:$O$1001,5),"")</f>
        <v>3</v>
      </c>
      <c r="Z248" s="0" t="n">
        <f aca="false">IF($A248&lt;&gt;"",VLOOKUP($F248,d110cc_csv_computations!$A$2:$O$1001,15),"")</f>
        <v>7</v>
      </c>
    </row>
    <row collapsed="false" customFormat="false" customHeight="true" hidden="false" ht="15" outlineLevel="0" r="249">
      <c r="A249" s="0" t="n">
        <f aca="false">IF((ROW()-1)&lt;='Project Description'!$B$14,'Project Description'!$B$1, "")</f>
        <v>2013</v>
      </c>
      <c r="B249" s="0" t="n">
        <f aca="false">IF($A249&lt;&gt;"",'Project Description'!$B$2, "")</f>
        <v>14</v>
      </c>
      <c r="C249" s="0" t="n">
        <f aca="false">IF($A249&lt;&gt;"",'Project Description'!$B$3, "")</f>
        <v>1</v>
      </c>
      <c r="D249" s="0" t="str">
        <f aca="false">IF($A249&lt;&gt;"",VLOOKUP($G249,'Tray sheet'!$E$2:$G$121,2), "")</f>
        <v>Brachypodium</v>
      </c>
      <c r="E249" s="0" t="str">
        <f aca="false">IF($A249&lt;&gt;"",VLOOKUP($G249,'Tray sheet'!$E$2:$G$121,3), "")</f>
        <v>distachyon</v>
      </c>
      <c r="F249" s="0" t="n">
        <f aca="false">IF($A249&lt;&gt;"",ROW()-1,"")</f>
        <v>248</v>
      </c>
      <c r="G249" s="0" t="n">
        <f aca="false">IF($A249&lt;&gt;"",VLOOKUP($F249,d110cc_csv_computations!$A$2:$O$1001,12),"")</f>
        <v>14</v>
      </c>
      <c r="H249" s="0" t="n">
        <f aca="false">IF($A249&lt;&gt;"",VLOOKUP($F249,d110cc_csv_computations!$A$2:$O$1001,13),"")</f>
        <v>3</v>
      </c>
      <c r="I249" s="0" t="n">
        <f aca="false">IF($A249&lt;&gt;"",VLOOKUP($F249,d110cc_csv_computations!$A$2:$O$1001,7),"")</f>
        <v>1</v>
      </c>
      <c r="J249" s="0" t="str">
        <f aca="false">IF($A249&lt;&gt;"",VLOOKUP($I249,ColumnNames!$A$2:$B$5,2),"")</f>
        <v>A</v>
      </c>
      <c r="K249" s="0" t="n">
        <f aca="false">IF($A249&lt;&gt;"",VLOOKUP($F249,d110cc_csv_computations!$A$2:$O$1001,6),"")</f>
        <v>3</v>
      </c>
      <c r="L249" s="0" t="n">
        <f aca="false">IF($A249&lt;&gt;"",VLOOKUP($F249,d110cc_csv_computations!$A$2:$O$1001,3),"")</f>
        <v>8</v>
      </c>
      <c r="M249" s="0" t="n">
        <f aca="false">IF($A249&lt;&gt;"",VLOOKUP($F249,d110cc_csv_computations!$A$2:$O$1001,8),"")</f>
        <v>1</v>
      </c>
      <c r="N249" s="0" t="n">
        <f aca="false">IF($A249&lt;&gt;"",VLOOKUP($F249,d110cc_csv_computations!$A$2:$O$1001,4),"")</f>
        <v>25</v>
      </c>
      <c r="O249" s="32" t="str">
        <f aca="false">IF($A249&lt;&gt;"",INDEX('Tray sheet'!$H$2:$H$10000, $G249),"")</f>
        <v>Project#2013-0014_Experiment#0001_Brachypodium.distachyon_Tray#00014</v>
      </c>
      <c r="P249" s="32" t="str">
        <f aca="false">IF($A249&lt;&gt;"",INDEX('Tray sheet'!$J$2:$J$10000,$G249),"")</f>
        <v>Tray note</v>
      </c>
      <c r="Q249" s="0" t="n">
        <f aca="false">IF($A249&lt;&gt;"",VLOOKUP($F249,d110cc_csv_computations!$A$2:$O$1001,9),"")</f>
        <v>2</v>
      </c>
      <c r="R249" s="32" t="str">
        <f aca="false">IF($A249&lt;&gt;"",INDEX('Tray sheet'!$I$2:$I$10000,$G249),"")</f>
        <v>standard</v>
      </c>
      <c r="S249" s="32" t="str">
        <f aca="false">$J249&amp;$K249</f>
        <v>A3</v>
      </c>
      <c r="T249" s="0" t="str">
        <f aca="false">IF($A249&lt;&gt;"","Project#"&amp;$A249&amp;"-"&amp;TEXT($B249,"0000")&amp;"_Experiment#"&amp;TEXT($C249,"0000")&amp;"_"&amp;$D249&amp;"."&amp;$E249&amp;"_Tray#"&amp;TEXT($G249,"0000")&amp;"_"&amp;"Pot#"&amp;TEXT($F249,"00000"),"")</f>
        <v>Project#2013-0014_Experiment#0001_Brachypodium.distachyon_Tray#0014_Pot#00248</v>
      </c>
      <c r="U249" s="0" t="n">
        <f aca="false">IF($A249&lt;&gt;"",VLOOKUP($F249,d110cc_csv_computations!$A$2:$O$1001,2),"")</f>
        <v>33</v>
      </c>
      <c r="V249" s="0" t="n">
        <f aca="false">IF($A249&lt;&gt;"",VLOOKUP($U249,LineNames!$A$2:$B$111,2),"")</f>
        <v>112</v>
      </c>
      <c r="W249" s="11"/>
      <c r="X249" s="0" t="str">
        <f aca="false">IF($A249&lt;&gt;"",VLOOKUP($U249,LineNames!$A$2:$C$111,3),"")</f>
        <v>No</v>
      </c>
      <c r="Y249" s="0" t="n">
        <f aca="false">IF($A249&lt;&gt;"",VLOOKUP($F249,d110cc_csv_computations!$A$2:$O$1001,5),"")</f>
        <v>3</v>
      </c>
      <c r="Z249" s="0" t="n">
        <f aca="false">IF($A249&lt;&gt;"",VLOOKUP($F249,d110cc_csv_computations!$A$2:$O$1001,15),"")</f>
        <v>8</v>
      </c>
    </row>
    <row collapsed="false" customFormat="false" customHeight="true" hidden="false" ht="15" outlineLevel="0" r="250">
      <c r="A250" s="0" t="n">
        <f aca="false">IF((ROW()-1)&lt;='Project Description'!$B$14,'Project Description'!$B$1, "")</f>
        <v>2013</v>
      </c>
      <c r="B250" s="0" t="n">
        <f aca="false">IF($A250&lt;&gt;"",'Project Description'!$B$2, "")</f>
        <v>14</v>
      </c>
      <c r="C250" s="0" t="n">
        <f aca="false">IF($A250&lt;&gt;"",'Project Description'!$B$3, "")</f>
        <v>1</v>
      </c>
      <c r="D250" s="0" t="str">
        <f aca="false">IF($A250&lt;&gt;"",VLOOKUP($G250,'Tray sheet'!$E$2:$G$121,2), "")</f>
        <v>Brachypodium</v>
      </c>
      <c r="E250" s="0" t="str">
        <f aca="false">IF($A250&lt;&gt;"",VLOOKUP($G250,'Tray sheet'!$E$2:$G$121,3), "")</f>
        <v>distachyon</v>
      </c>
      <c r="F250" s="0" t="n">
        <f aca="false">IF($A250&lt;&gt;"",ROW()-1,"")</f>
        <v>249</v>
      </c>
      <c r="G250" s="0" t="n">
        <f aca="false">IF($A250&lt;&gt;"",VLOOKUP($F250,d110cc_csv_computations!$A$2:$O$1001,12),"")</f>
        <v>14</v>
      </c>
      <c r="H250" s="0" t="n">
        <f aca="false">IF($A250&lt;&gt;"",VLOOKUP($F250,d110cc_csv_computations!$A$2:$O$1001,13),"")</f>
        <v>4</v>
      </c>
      <c r="I250" s="0" t="n">
        <f aca="false">IF($A250&lt;&gt;"",VLOOKUP($F250,d110cc_csv_computations!$A$2:$O$1001,7),"")</f>
        <v>1</v>
      </c>
      <c r="J250" s="0" t="str">
        <f aca="false">IF($A250&lt;&gt;"",VLOOKUP($I250,ColumnNames!$A$2:$B$5,2),"")</f>
        <v>A</v>
      </c>
      <c r="K250" s="0" t="n">
        <f aca="false">IF($A250&lt;&gt;"",VLOOKUP($F250,d110cc_csv_computations!$A$2:$O$1001,6),"")</f>
        <v>4</v>
      </c>
      <c r="L250" s="0" t="n">
        <f aca="false">IF($A250&lt;&gt;"",VLOOKUP($F250,d110cc_csv_computations!$A$2:$O$1001,3),"")</f>
        <v>9</v>
      </c>
      <c r="M250" s="0" t="n">
        <f aca="false">IF($A250&lt;&gt;"",VLOOKUP($F250,d110cc_csv_computations!$A$2:$O$1001,8),"")</f>
        <v>1</v>
      </c>
      <c r="N250" s="0" t="n">
        <f aca="false">IF($A250&lt;&gt;"",VLOOKUP($F250,d110cc_csv_computations!$A$2:$O$1001,4),"")</f>
        <v>25</v>
      </c>
      <c r="O250" s="32" t="str">
        <f aca="false">IF($A250&lt;&gt;"",INDEX('Tray sheet'!$H$2:$H$10000, $G250),"")</f>
        <v>Project#2013-0014_Experiment#0001_Brachypodium.distachyon_Tray#00014</v>
      </c>
      <c r="P250" s="32" t="str">
        <f aca="false">IF($A250&lt;&gt;"",INDEX('Tray sheet'!$J$2:$J$10000,$G250),"")</f>
        <v>Tray note</v>
      </c>
      <c r="Q250" s="0" t="n">
        <f aca="false">IF($A250&lt;&gt;"",VLOOKUP($F250,d110cc_csv_computations!$A$2:$O$1001,9),"")</f>
        <v>2</v>
      </c>
      <c r="R250" s="32" t="str">
        <f aca="false">IF($A250&lt;&gt;"",INDEX('Tray sheet'!$I$2:$I$10000,$G250),"")</f>
        <v>standard</v>
      </c>
      <c r="S250" s="32" t="str">
        <f aca="false">$J250&amp;$K250</f>
        <v>A4</v>
      </c>
      <c r="T250" s="0" t="str">
        <f aca="false">IF($A250&lt;&gt;"","Project#"&amp;$A250&amp;"-"&amp;TEXT($B250,"0000")&amp;"_Experiment#"&amp;TEXT($C250,"0000")&amp;"_"&amp;$D250&amp;"."&amp;$E250&amp;"_Tray#"&amp;TEXT($G250,"0000")&amp;"_"&amp;"Pot#"&amp;TEXT($F250,"00000"),"")</f>
        <v>Project#2013-0014_Experiment#0001_Brachypodium.distachyon_Tray#0014_Pot#00249</v>
      </c>
      <c r="U250" s="0" t="n">
        <f aca="false">IF($A250&lt;&gt;"",VLOOKUP($F250,d110cc_csv_computations!$A$2:$O$1001,2),"")</f>
        <v>51</v>
      </c>
      <c r="V250" s="0" t="n">
        <f aca="false">IF($A250&lt;&gt;"",VLOOKUP($U250,LineNames!$A$2:$B$111,2),"")</f>
        <v>130</v>
      </c>
      <c r="W250" s="11"/>
      <c r="X250" s="0" t="str">
        <f aca="false">IF($A250&lt;&gt;"",VLOOKUP($U250,LineNames!$A$2:$C$111,3),"")</f>
        <v>No</v>
      </c>
      <c r="Y250" s="0" t="n">
        <f aca="false">IF($A250&lt;&gt;"",VLOOKUP($F250,d110cc_csv_computations!$A$2:$O$1001,5),"")</f>
        <v>3</v>
      </c>
      <c r="Z250" s="0" t="n">
        <f aca="false">IF($A250&lt;&gt;"",VLOOKUP($F250,d110cc_csv_computations!$A$2:$O$1001,15),"")</f>
        <v>9</v>
      </c>
    </row>
    <row collapsed="false" customFormat="false" customHeight="true" hidden="false" ht="15" outlineLevel="0" r="251">
      <c r="A251" s="0" t="n">
        <f aca="false">IF((ROW()-1)&lt;='Project Description'!$B$14,'Project Description'!$B$1, "")</f>
        <v>2013</v>
      </c>
      <c r="B251" s="0" t="n">
        <f aca="false">IF($A251&lt;&gt;"",'Project Description'!$B$2, "")</f>
        <v>14</v>
      </c>
      <c r="C251" s="0" t="n">
        <f aca="false">IF($A251&lt;&gt;"",'Project Description'!$B$3, "")</f>
        <v>1</v>
      </c>
      <c r="D251" s="0" t="str">
        <f aca="false">IF($A251&lt;&gt;"",VLOOKUP($G251,'Tray sheet'!$E$2:$G$121,2), "")</f>
        <v>Brachypodium</v>
      </c>
      <c r="E251" s="0" t="str">
        <f aca="false">IF($A251&lt;&gt;"",VLOOKUP($G251,'Tray sheet'!$E$2:$G$121,3), "")</f>
        <v>distachyon</v>
      </c>
      <c r="F251" s="0" t="n">
        <f aca="false">IF($A251&lt;&gt;"",ROW()-1,"")</f>
        <v>250</v>
      </c>
      <c r="G251" s="0" t="n">
        <f aca="false">IF($A251&lt;&gt;"",VLOOKUP($F251,d110cc_csv_computations!$A$2:$O$1001,12),"")</f>
        <v>14</v>
      </c>
      <c r="H251" s="0" t="n">
        <f aca="false">IF($A251&lt;&gt;"",VLOOKUP($F251,d110cc_csv_computations!$A$2:$O$1001,13),"")</f>
        <v>5</v>
      </c>
      <c r="I251" s="0" t="n">
        <f aca="false">IF($A251&lt;&gt;"",VLOOKUP($F251,d110cc_csv_computations!$A$2:$O$1001,7),"")</f>
        <v>1</v>
      </c>
      <c r="J251" s="0" t="str">
        <f aca="false">IF($A251&lt;&gt;"",VLOOKUP($I251,ColumnNames!$A$2:$B$5,2),"")</f>
        <v>A</v>
      </c>
      <c r="K251" s="0" t="n">
        <f aca="false">IF($A251&lt;&gt;"",VLOOKUP($F251,d110cc_csv_computations!$A$2:$O$1001,6),"")</f>
        <v>5</v>
      </c>
      <c r="L251" s="0" t="n">
        <f aca="false">IF($A251&lt;&gt;"",VLOOKUP($F251,d110cc_csv_computations!$A$2:$O$1001,3),"")</f>
        <v>10</v>
      </c>
      <c r="M251" s="0" t="n">
        <f aca="false">IF($A251&lt;&gt;"",VLOOKUP($F251,d110cc_csv_computations!$A$2:$O$1001,8),"")</f>
        <v>1</v>
      </c>
      <c r="N251" s="0" t="n">
        <f aca="false">IF($A251&lt;&gt;"",VLOOKUP($F251,d110cc_csv_computations!$A$2:$O$1001,4),"")</f>
        <v>25</v>
      </c>
      <c r="O251" s="32" t="str">
        <f aca="false">IF($A251&lt;&gt;"",INDEX('Tray sheet'!$H$2:$H$10000, $G251),"")</f>
        <v>Project#2013-0014_Experiment#0001_Brachypodium.distachyon_Tray#00014</v>
      </c>
      <c r="P251" s="32" t="str">
        <f aca="false">IF($A251&lt;&gt;"",INDEX('Tray sheet'!$J$2:$J$10000,$G251),"")</f>
        <v>Tray note</v>
      </c>
      <c r="Q251" s="0" t="n">
        <f aca="false">IF($A251&lt;&gt;"",VLOOKUP($F251,d110cc_csv_computations!$A$2:$O$1001,9),"")</f>
        <v>2</v>
      </c>
      <c r="R251" s="32" t="str">
        <f aca="false">IF($A251&lt;&gt;"",INDEX('Tray sheet'!$I$2:$I$10000,$G251),"")</f>
        <v>standard</v>
      </c>
      <c r="S251" s="32" t="str">
        <f aca="false">$J251&amp;$K251</f>
        <v>A5</v>
      </c>
      <c r="T251" s="0" t="str">
        <f aca="false">IF($A251&lt;&gt;"","Project#"&amp;$A251&amp;"-"&amp;TEXT($B251,"0000")&amp;"_Experiment#"&amp;TEXT($C251,"0000")&amp;"_"&amp;$D251&amp;"."&amp;$E251&amp;"_Tray#"&amp;TEXT($G251,"0000")&amp;"_"&amp;"Pot#"&amp;TEXT($F251,"00000"),"")</f>
        <v>Project#2013-0014_Experiment#0001_Brachypodium.distachyon_Tray#0014_Pot#00250</v>
      </c>
      <c r="U251" s="0" t="n">
        <f aca="false">IF($A251&lt;&gt;"",VLOOKUP($F251,d110cc_csv_computations!$A$2:$O$1001,2),"")</f>
        <v>81</v>
      </c>
      <c r="V251" s="0" t="n">
        <f aca="false">IF($A251&lt;&gt;"",VLOOKUP($U251,LineNames!$A$2:$B$111,2),"")</f>
        <v>168</v>
      </c>
      <c r="W251" s="11"/>
      <c r="X251" s="0" t="str">
        <f aca="false">IF($A251&lt;&gt;"",VLOOKUP($U251,LineNames!$A$2:$C$111,3),"")</f>
        <v>No</v>
      </c>
      <c r="Y251" s="0" t="n">
        <f aca="false">IF($A251&lt;&gt;"",VLOOKUP($F251,d110cc_csv_computations!$A$2:$O$1001,5),"")</f>
        <v>3</v>
      </c>
      <c r="Z251" s="0" t="n">
        <f aca="false">IF($A251&lt;&gt;"",VLOOKUP($F251,d110cc_csv_computations!$A$2:$O$1001,15),"")</f>
        <v>10</v>
      </c>
    </row>
    <row collapsed="false" customFormat="false" customHeight="true" hidden="false" ht="15" outlineLevel="0" r="252">
      <c r="A252" s="0" t="n">
        <f aca="false">IF((ROW()-1)&lt;='Project Description'!$B$14,'Project Description'!$B$1, "")</f>
        <v>2013</v>
      </c>
      <c r="B252" s="0" t="n">
        <f aca="false">IF($A252&lt;&gt;"",'Project Description'!$B$2, "")</f>
        <v>14</v>
      </c>
      <c r="C252" s="0" t="n">
        <f aca="false">IF($A252&lt;&gt;"",'Project Description'!$B$3, "")</f>
        <v>1</v>
      </c>
      <c r="D252" s="0" t="str">
        <f aca="false">IF($A252&lt;&gt;"",VLOOKUP($G252,'Tray sheet'!$E$2:$G$121,2), "")</f>
        <v>Brachypodium</v>
      </c>
      <c r="E252" s="0" t="str">
        <f aca="false">IF($A252&lt;&gt;"",VLOOKUP($G252,'Tray sheet'!$E$2:$G$121,3), "")</f>
        <v>distachyon</v>
      </c>
      <c r="F252" s="0" t="n">
        <f aca="false">IF($A252&lt;&gt;"",ROW()-1,"")</f>
        <v>251</v>
      </c>
      <c r="G252" s="0" t="n">
        <f aca="false">IF($A252&lt;&gt;"",VLOOKUP($F252,d110cc_csv_computations!$A$2:$O$1001,12),"")</f>
        <v>13</v>
      </c>
      <c r="H252" s="0" t="n">
        <f aca="false">IF($A252&lt;&gt;"",VLOOKUP($F252,d110cc_csv_computations!$A$2:$O$1001,13),"")</f>
        <v>6</v>
      </c>
      <c r="I252" s="0" t="n">
        <f aca="false">IF($A252&lt;&gt;"",VLOOKUP($F252,d110cc_csv_computations!$A$2:$O$1001,7),"")</f>
        <v>2</v>
      </c>
      <c r="J252" s="0" t="str">
        <f aca="false">IF($A252&lt;&gt;"",VLOOKUP($I252,ColumnNames!$A$2:$B$5,2),"")</f>
        <v>B</v>
      </c>
      <c r="K252" s="0" t="n">
        <f aca="false">IF($A252&lt;&gt;"",VLOOKUP($F252,d110cc_csv_computations!$A$2:$O$1001,6),"")</f>
        <v>1</v>
      </c>
      <c r="L252" s="0" t="n">
        <f aca="false">IF($A252&lt;&gt;"",VLOOKUP($F252,d110cc_csv_computations!$A$2:$O$1001,3),"")</f>
        <v>1</v>
      </c>
      <c r="M252" s="0" t="n">
        <f aca="false">IF($A252&lt;&gt;"",VLOOKUP($F252,d110cc_csv_computations!$A$2:$O$1001,8),"")</f>
        <v>2</v>
      </c>
      <c r="N252" s="0" t="n">
        <f aca="false">IF($A252&lt;&gt;"",VLOOKUP($F252,d110cc_csv_computations!$A$2:$O$1001,4),"")</f>
        <v>26</v>
      </c>
      <c r="O252" s="32" t="str">
        <f aca="false">IF($A252&lt;&gt;"",INDEX('Tray sheet'!$H$2:$H$10000, $G252),"")</f>
        <v>Project#2013-0014_Experiment#0001_Brachypodium.distachyon_Tray#00013</v>
      </c>
      <c r="P252" s="32" t="str">
        <f aca="false">IF($A252&lt;&gt;"",INDEX('Tray sheet'!$J$2:$J$10000,$G252),"")</f>
        <v>Tray note</v>
      </c>
      <c r="Q252" s="0" t="n">
        <f aca="false">IF($A252&lt;&gt;"",VLOOKUP($F252,d110cc_csv_computations!$A$2:$O$1001,9),"")</f>
        <v>1</v>
      </c>
      <c r="R252" s="32" t="str">
        <f aca="false">IF($A252&lt;&gt;"",INDEX('Tray sheet'!$I$2:$I$10000,$G252),"")</f>
        <v>standard</v>
      </c>
      <c r="S252" s="32" t="str">
        <f aca="false">$J252&amp;$K252</f>
        <v>B1</v>
      </c>
      <c r="T252" s="0" t="str">
        <f aca="false">IF($A252&lt;&gt;"","Project#"&amp;$A252&amp;"-"&amp;TEXT($B252,"0000")&amp;"_Experiment#"&amp;TEXT($C252,"0000")&amp;"_"&amp;$D252&amp;"."&amp;$E252&amp;"_Tray#"&amp;TEXT($G252,"0000")&amp;"_"&amp;"Pot#"&amp;TEXT($F252,"00000"),"")</f>
        <v>Project#2013-0014_Experiment#0001_Brachypodium.distachyon_Tray#0013_Pot#00251</v>
      </c>
      <c r="U252" s="0" t="n">
        <f aca="false">IF($A252&lt;&gt;"",VLOOKUP($F252,d110cc_csv_computations!$A$2:$O$1001,2),"")</f>
        <v>104</v>
      </c>
      <c r="V252" s="0" t="n">
        <f aca="false">IF($A252&lt;&gt;"",VLOOKUP($U252,LineNames!$A$2:$B$111,2),"")</f>
        <v>59</v>
      </c>
      <c r="W252" s="11"/>
      <c r="X252" s="0" t="str">
        <f aca="false">IF($A252&lt;&gt;"",VLOOKUP($U252,LineNames!$A$2:$C$111,3),"")</f>
        <v>No</v>
      </c>
      <c r="Y252" s="0" t="n">
        <f aca="false">IF($A252&lt;&gt;"",VLOOKUP($F252,d110cc_csv_computations!$A$2:$O$1001,5),"")</f>
        <v>3</v>
      </c>
      <c r="Z252" s="0" t="n">
        <f aca="false">IF($A252&lt;&gt;"",VLOOKUP($F252,d110cc_csv_computations!$A$2:$O$1001,15),"")</f>
        <v>11</v>
      </c>
    </row>
    <row collapsed="false" customFormat="false" customHeight="true" hidden="false" ht="15" outlineLevel="0" r="253">
      <c r="A253" s="0" t="n">
        <f aca="false">IF((ROW()-1)&lt;='Project Description'!$B$14,'Project Description'!$B$1, "")</f>
        <v>2013</v>
      </c>
      <c r="B253" s="0" t="n">
        <f aca="false">IF($A253&lt;&gt;"",'Project Description'!$B$2, "")</f>
        <v>14</v>
      </c>
      <c r="C253" s="0" t="n">
        <f aca="false">IF($A253&lt;&gt;"",'Project Description'!$B$3, "")</f>
        <v>1</v>
      </c>
      <c r="D253" s="0" t="str">
        <f aca="false">IF($A253&lt;&gt;"",VLOOKUP($G253,'Tray sheet'!$E$2:$G$121,2), "")</f>
        <v>Brachypodium</v>
      </c>
      <c r="E253" s="0" t="str">
        <f aca="false">IF($A253&lt;&gt;"",VLOOKUP($G253,'Tray sheet'!$E$2:$G$121,3), "")</f>
        <v>distachyon</v>
      </c>
      <c r="F253" s="0" t="n">
        <f aca="false">IF($A253&lt;&gt;"",ROW()-1,"")</f>
        <v>252</v>
      </c>
      <c r="G253" s="0" t="n">
        <f aca="false">IF($A253&lt;&gt;"",VLOOKUP($F253,d110cc_csv_computations!$A$2:$O$1001,12),"")</f>
        <v>13</v>
      </c>
      <c r="H253" s="0" t="n">
        <f aca="false">IF($A253&lt;&gt;"",VLOOKUP($F253,d110cc_csv_computations!$A$2:$O$1001,13),"")</f>
        <v>7</v>
      </c>
      <c r="I253" s="0" t="n">
        <f aca="false">IF($A253&lt;&gt;"",VLOOKUP($F253,d110cc_csv_computations!$A$2:$O$1001,7),"")</f>
        <v>2</v>
      </c>
      <c r="J253" s="0" t="str">
        <f aca="false">IF($A253&lt;&gt;"",VLOOKUP($I253,ColumnNames!$A$2:$B$5,2),"")</f>
        <v>B</v>
      </c>
      <c r="K253" s="0" t="n">
        <f aca="false">IF($A253&lt;&gt;"",VLOOKUP($F253,d110cc_csv_computations!$A$2:$O$1001,6),"")</f>
        <v>2</v>
      </c>
      <c r="L253" s="0" t="n">
        <f aca="false">IF($A253&lt;&gt;"",VLOOKUP($F253,d110cc_csv_computations!$A$2:$O$1001,3),"")</f>
        <v>2</v>
      </c>
      <c r="M253" s="0" t="n">
        <f aca="false">IF($A253&lt;&gt;"",VLOOKUP($F253,d110cc_csv_computations!$A$2:$O$1001,8),"")</f>
        <v>2</v>
      </c>
      <c r="N253" s="0" t="n">
        <f aca="false">IF($A253&lt;&gt;"",VLOOKUP($F253,d110cc_csv_computations!$A$2:$O$1001,4),"")</f>
        <v>26</v>
      </c>
      <c r="O253" s="32" t="str">
        <f aca="false">IF($A253&lt;&gt;"",INDEX('Tray sheet'!$H$2:$H$10000, $G253),"")</f>
        <v>Project#2013-0014_Experiment#0001_Brachypodium.distachyon_Tray#00013</v>
      </c>
      <c r="P253" s="32" t="str">
        <f aca="false">IF($A253&lt;&gt;"",INDEX('Tray sheet'!$J$2:$J$10000,$G253),"")</f>
        <v>Tray note</v>
      </c>
      <c r="Q253" s="0" t="n">
        <f aca="false">IF($A253&lt;&gt;"",VLOOKUP($F253,d110cc_csv_computations!$A$2:$O$1001,9),"")</f>
        <v>1</v>
      </c>
      <c r="R253" s="32" t="str">
        <f aca="false">IF($A253&lt;&gt;"",INDEX('Tray sheet'!$I$2:$I$10000,$G253),"")</f>
        <v>standard</v>
      </c>
      <c r="S253" s="32" t="str">
        <f aca="false">$J253&amp;$K253</f>
        <v>B2</v>
      </c>
      <c r="T253" s="0" t="str">
        <f aca="false">IF($A253&lt;&gt;"","Project#"&amp;$A253&amp;"-"&amp;TEXT($B253,"0000")&amp;"_Experiment#"&amp;TEXT($C253,"0000")&amp;"_"&amp;$D253&amp;"."&amp;$E253&amp;"_Tray#"&amp;TEXT($G253,"0000")&amp;"_"&amp;"Pot#"&amp;TEXT($F253,"00000"),"")</f>
        <v>Project#2013-0014_Experiment#0001_Brachypodium.distachyon_Tray#0013_Pot#00252</v>
      </c>
      <c r="U253" s="0" t="n">
        <f aca="false">IF($A253&lt;&gt;"",VLOOKUP($F253,d110cc_csv_computations!$A$2:$O$1001,2),"")</f>
        <v>94</v>
      </c>
      <c r="V253" s="0" t="n">
        <f aca="false">IF($A253&lt;&gt;"",VLOOKUP($U253,LineNames!$A$2:$B$111,2),"")</f>
        <v>8</v>
      </c>
      <c r="W253" s="11"/>
      <c r="X253" s="0" t="str">
        <f aca="false">IF($A253&lt;&gt;"",VLOOKUP($U253,LineNames!$A$2:$C$111,3),"")</f>
        <v>No</v>
      </c>
      <c r="Y253" s="0" t="n">
        <f aca="false">IF($A253&lt;&gt;"",VLOOKUP($F253,d110cc_csv_computations!$A$2:$O$1001,5),"")</f>
        <v>3</v>
      </c>
      <c r="Z253" s="0" t="n">
        <f aca="false">IF($A253&lt;&gt;"",VLOOKUP($F253,d110cc_csv_computations!$A$2:$O$1001,15),"")</f>
        <v>12</v>
      </c>
    </row>
    <row collapsed="false" customFormat="false" customHeight="true" hidden="false" ht="15" outlineLevel="0" r="254">
      <c r="A254" s="0" t="n">
        <f aca="false">IF((ROW()-1)&lt;='Project Description'!$B$14,'Project Description'!$B$1, "")</f>
        <v>2013</v>
      </c>
      <c r="B254" s="0" t="n">
        <f aca="false">IF($A254&lt;&gt;"",'Project Description'!$B$2, "")</f>
        <v>14</v>
      </c>
      <c r="C254" s="0" t="n">
        <f aca="false">IF($A254&lt;&gt;"",'Project Description'!$B$3, "")</f>
        <v>1</v>
      </c>
      <c r="D254" s="0" t="str">
        <f aca="false">IF($A254&lt;&gt;"",VLOOKUP($G254,'Tray sheet'!$E$2:$G$121,2), "")</f>
        <v>Brachypodium</v>
      </c>
      <c r="E254" s="0" t="str">
        <f aca="false">IF($A254&lt;&gt;"",VLOOKUP($G254,'Tray sheet'!$E$2:$G$121,3), "")</f>
        <v>distachyon</v>
      </c>
      <c r="F254" s="0" t="n">
        <f aca="false">IF($A254&lt;&gt;"",ROW()-1,"")</f>
        <v>253</v>
      </c>
      <c r="G254" s="0" t="n">
        <f aca="false">IF($A254&lt;&gt;"",VLOOKUP($F254,d110cc_csv_computations!$A$2:$O$1001,12),"")</f>
        <v>13</v>
      </c>
      <c r="H254" s="0" t="n">
        <f aca="false">IF($A254&lt;&gt;"",VLOOKUP($F254,d110cc_csv_computations!$A$2:$O$1001,13),"")</f>
        <v>8</v>
      </c>
      <c r="I254" s="0" t="n">
        <f aca="false">IF($A254&lt;&gt;"",VLOOKUP($F254,d110cc_csv_computations!$A$2:$O$1001,7),"")</f>
        <v>2</v>
      </c>
      <c r="J254" s="0" t="str">
        <f aca="false">IF($A254&lt;&gt;"",VLOOKUP($I254,ColumnNames!$A$2:$B$5,2),"")</f>
        <v>B</v>
      </c>
      <c r="K254" s="0" t="n">
        <f aca="false">IF($A254&lt;&gt;"",VLOOKUP($F254,d110cc_csv_computations!$A$2:$O$1001,6),"")</f>
        <v>3</v>
      </c>
      <c r="L254" s="0" t="n">
        <f aca="false">IF($A254&lt;&gt;"",VLOOKUP($F254,d110cc_csv_computations!$A$2:$O$1001,3),"")</f>
        <v>3</v>
      </c>
      <c r="M254" s="0" t="n">
        <f aca="false">IF($A254&lt;&gt;"",VLOOKUP($F254,d110cc_csv_computations!$A$2:$O$1001,8),"")</f>
        <v>2</v>
      </c>
      <c r="N254" s="0" t="n">
        <f aca="false">IF($A254&lt;&gt;"",VLOOKUP($F254,d110cc_csv_computations!$A$2:$O$1001,4),"")</f>
        <v>26</v>
      </c>
      <c r="O254" s="32" t="str">
        <f aca="false">IF($A254&lt;&gt;"",INDEX('Tray sheet'!$H$2:$H$10000, $G254),"")</f>
        <v>Project#2013-0014_Experiment#0001_Brachypodium.distachyon_Tray#00013</v>
      </c>
      <c r="P254" s="32" t="str">
        <f aca="false">IF($A254&lt;&gt;"",INDEX('Tray sheet'!$J$2:$J$10000,$G254),"")</f>
        <v>Tray note</v>
      </c>
      <c r="Q254" s="0" t="n">
        <f aca="false">IF($A254&lt;&gt;"",VLOOKUP($F254,d110cc_csv_computations!$A$2:$O$1001,9),"")</f>
        <v>1</v>
      </c>
      <c r="R254" s="32" t="str">
        <f aca="false">IF($A254&lt;&gt;"",INDEX('Tray sheet'!$I$2:$I$10000,$G254),"")</f>
        <v>standard</v>
      </c>
      <c r="S254" s="32" t="str">
        <f aca="false">$J254&amp;$K254</f>
        <v>B3</v>
      </c>
      <c r="T254" s="0" t="str">
        <f aca="false">IF($A254&lt;&gt;"","Project#"&amp;$A254&amp;"-"&amp;TEXT($B254,"0000")&amp;"_Experiment#"&amp;TEXT($C254,"0000")&amp;"_"&amp;$D254&amp;"."&amp;$E254&amp;"_Tray#"&amp;TEXT($G254,"0000")&amp;"_"&amp;"Pot#"&amp;TEXT($F254,"00000"),"")</f>
        <v>Project#2013-0014_Experiment#0001_Brachypodium.distachyon_Tray#0013_Pot#00253</v>
      </c>
      <c r="U254" s="0" t="n">
        <f aca="false">IF($A254&lt;&gt;"",VLOOKUP($F254,d110cc_csv_computations!$A$2:$O$1001,2),"")</f>
        <v>109</v>
      </c>
      <c r="V254" s="0" t="str">
        <f aca="false">IF($A254&lt;&gt;"",VLOOKUP($U254,LineNames!$A$2:$B$111,2),"")</f>
        <v>Bd21</v>
      </c>
      <c r="W254" s="11"/>
      <c r="X254" s="0" t="str">
        <f aca="false">IF($A254&lt;&gt;"",VLOOKUP($U254,LineNames!$A$2:$C$111,3),"")</f>
        <v>Yes</v>
      </c>
      <c r="Y254" s="0" t="n">
        <f aca="false">IF($A254&lt;&gt;"",VLOOKUP($F254,d110cc_csv_computations!$A$2:$O$1001,5),"")</f>
        <v>3</v>
      </c>
      <c r="Z254" s="0" t="n">
        <f aca="false">IF($A254&lt;&gt;"",VLOOKUP($F254,d110cc_csv_computations!$A$2:$O$1001,15),"")</f>
        <v>13</v>
      </c>
    </row>
    <row collapsed="false" customFormat="false" customHeight="true" hidden="false" ht="15" outlineLevel="0" r="255">
      <c r="A255" s="0" t="n">
        <f aca="false">IF((ROW()-1)&lt;='Project Description'!$B$14,'Project Description'!$B$1, "")</f>
        <v>2013</v>
      </c>
      <c r="B255" s="0" t="n">
        <f aca="false">IF($A255&lt;&gt;"",'Project Description'!$B$2, "")</f>
        <v>14</v>
      </c>
      <c r="C255" s="0" t="n">
        <f aca="false">IF($A255&lt;&gt;"",'Project Description'!$B$3, "")</f>
        <v>1</v>
      </c>
      <c r="D255" s="0" t="str">
        <f aca="false">IF($A255&lt;&gt;"",VLOOKUP($G255,'Tray sheet'!$E$2:$G$121,2), "")</f>
        <v>Brachypodium</v>
      </c>
      <c r="E255" s="0" t="str">
        <f aca="false">IF($A255&lt;&gt;"",VLOOKUP($G255,'Tray sheet'!$E$2:$G$121,3), "")</f>
        <v>distachyon</v>
      </c>
      <c r="F255" s="0" t="n">
        <f aca="false">IF($A255&lt;&gt;"",ROW()-1,"")</f>
        <v>254</v>
      </c>
      <c r="G255" s="0" t="n">
        <f aca="false">IF($A255&lt;&gt;"",VLOOKUP($F255,d110cc_csv_computations!$A$2:$O$1001,12),"")</f>
        <v>13</v>
      </c>
      <c r="H255" s="0" t="n">
        <f aca="false">IF($A255&lt;&gt;"",VLOOKUP($F255,d110cc_csv_computations!$A$2:$O$1001,13),"")</f>
        <v>9</v>
      </c>
      <c r="I255" s="0" t="n">
        <f aca="false">IF($A255&lt;&gt;"",VLOOKUP($F255,d110cc_csv_computations!$A$2:$O$1001,7),"")</f>
        <v>2</v>
      </c>
      <c r="J255" s="0" t="str">
        <f aca="false">IF($A255&lt;&gt;"",VLOOKUP($I255,ColumnNames!$A$2:$B$5,2),"")</f>
        <v>B</v>
      </c>
      <c r="K255" s="0" t="n">
        <f aca="false">IF($A255&lt;&gt;"",VLOOKUP($F255,d110cc_csv_computations!$A$2:$O$1001,6),"")</f>
        <v>4</v>
      </c>
      <c r="L255" s="0" t="n">
        <f aca="false">IF($A255&lt;&gt;"",VLOOKUP($F255,d110cc_csv_computations!$A$2:$O$1001,3),"")</f>
        <v>4</v>
      </c>
      <c r="M255" s="0" t="n">
        <f aca="false">IF($A255&lt;&gt;"",VLOOKUP($F255,d110cc_csv_computations!$A$2:$O$1001,8),"")</f>
        <v>2</v>
      </c>
      <c r="N255" s="0" t="n">
        <f aca="false">IF($A255&lt;&gt;"",VLOOKUP($F255,d110cc_csv_computations!$A$2:$O$1001,4),"")</f>
        <v>26</v>
      </c>
      <c r="O255" s="32" t="str">
        <f aca="false">IF($A255&lt;&gt;"",INDEX('Tray sheet'!$H$2:$H$10000, $G255),"")</f>
        <v>Project#2013-0014_Experiment#0001_Brachypodium.distachyon_Tray#00013</v>
      </c>
      <c r="P255" s="32" t="str">
        <f aca="false">IF($A255&lt;&gt;"",INDEX('Tray sheet'!$J$2:$J$10000,$G255),"")</f>
        <v>Tray note</v>
      </c>
      <c r="Q255" s="0" t="n">
        <f aca="false">IF($A255&lt;&gt;"",VLOOKUP($F255,d110cc_csv_computations!$A$2:$O$1001,9),"")</f>
        <v>1</v>
      </c>
      <c r="R255" s="32" t="str">
        <f aca="false">IF($A255&lt;&gt;"",INDEX('Tray sheet'!$I$2:$I$10000,$G255),"")</f>
        <v>standard</v>
      </c>
      <c r="S255" s="32" t="str">
        <f aca="false">$J255&amp;$K255</f>
        <v>B4</v>
      </c>
      <c r="T255" s="0" t="str">
        <f aca="false">IF($A255&lt;&gt;"","Project#"&amp;$A255&amp;"-"&amp;TEXT($B255,"0000")&amp;"_Experiment#"&amp;TEXT($C255,"0000")&amp;"_"&amp;$D255&amp;"."&amp;$E255&amp;"_Tray#"&amp;TEXT($G255,"0000")&amp;"_"&amp;"Pot#"&amp;TEXT($F255,"00000"),"")</f>
        <v>Project#2013-0014_Experiment#0001_Brachypodium.distachyon_Tray#0013_Pot#00254</v>
      </c>
      <c r="U255" s="0" t="n">
        <f aca="false">IF($A255&lt;&gt;"",VLOOKUP($F255,d110cc_csv_computations!$A$2:$O$1001,2),"")</f>
        <v>80</v>
      </c>
      <c r="V255" s="0" t="n">
        <f aca="false">IF($A255&lt;&gt;"",VLOOKUP($U255,LineNames!$A$2:$B$111,2),"")</f>
        <v>166</v>
      </c>
      <c r="W255" s="11"/>
      <c r="X255" s="0" t="str">
        <f aca="false">IF($A255&lt;&gt;"",VLOOKUP($U255,LineNames!$A$2:$C$111,3),"")</f>
        <v>No</v>
      </c>
      <c r="Y255" s="0" t="n">
        <f aca="false">IF($A255&lt;&gt;"",VLOOKUP($F255,d110cc_csv_computations!$A$2:$O$1001,5),"")</f>
        <v>3</v>
      </c>
      <c r="Z255" s="0" t="n">
        <f aca="false">IF($A255&lt;&gt;"",VLOOKUP($F255,d110cc_csv_computations!$A$2:$O$1001,15),"")</f>
        <v>14</v>
      </c>
    </row>
    <row collapsed="false" customFormat="false" customHeight="true" hidden="false" ht="15" outlineLevel="0" r="256">
      <c r="A256" s="0" t="n">
        <f aca="false">IF((ROW()-1)&lt;='Project Description'!$B$14,'Project Description'!$B$1, "")</f>
        <v>2013</v>
      </c>
      <c r="B256" s="0" t="n">
        <f aca="false">IF($A256&lt;&gt;"",'Project Description'!$B$2, "")</f>
        <v>14</v>
      </c>
      <c r="C256" s="0" t="n">
        <f aca="false">IF($A256&lt;&gt;"",'Project Description'!$B$3, "")</f>
        <v>1</v>
      </c>
      <c r="D256" s="0" t="str">
        <f aca="false">IF($A256&lt;&gt;"",VLOOKUP($G256,'Tray sheet'!$E$2:$G$121,2), "")</f>
        <v>Brachypodium</v>
      </c>
      <c r="E256" s="0" t="str">
        <f aca="false">IF($A256&lt;&gt;"",VLOOKUP($G256,'Tray sheet'!$E$2:$G$121,3), "")</f>
        <v>distachyon</v>
      </c>
      <c r="F256" s="0" t="n">
        <f aca="false">IF($A256&lt;&gt;"",ROW()-1,"")</f>
        <v>255</v>
      </c>
      <c r="G256" s="0" t="n">
        <f aca="false">IF($A256&lt;&gt;"",VLOOKUP($F256,d110cc_csv_computations!$A$2:$O$1001,12),"")</f>
        <v>13</v>
      </c>
      <c r="H256" s="0" t="n">
        <f aca="false">IF($A256&lt;&gt;"",VLOOKUP($F256,d110cc_csv_computations!$A$2:$O$1001,13),"")</f>
        <v>10</v>
      </c>
      <c r="I256" s="0" t="n">
        <f aca="false">IF($A256&lt;&gt;"",VLOOKUP($F256,d110cc_csv_computations!$A$2:$O$1001,7),"")</f>
        <v>2</v>
      </c>
      <c r="J256" s="0" t="str">
        <f aca="false">IF($A256&lt;&gt;"",VLOOKUP($I256,ColumnNames!$A$2:$B$5,2),"")</f>
        <v>B</v>
      </c>
      <c r="K256" s="0" t="n">
        <f aca="false">IF($A256&lt;&gt;"",VLOOKUP($F256,d110cc_csv_computations!$A$2:$O$1001,6),"")</f>
        <v>5</v>
      </c>
      <c r="L256" s="0" t="n">
        <f aca="false">IF($A256&lt;&gt;"",VLOOKUP($F256,d110cc_csv_computations!$A$2:$O$1001,3),"")</f>
        <v>5</v>
      </c>
      <c r="M256" s="0" t="n">
        <f aca="false">IF($A256&lt;&gt;"",VLOOKUP($F256,d110cc_csv_computations!$A$2:$O$1001,8),"")</f>
        <v>2</v>
      </c>
      <c r="N256" s="0" t="n">
        <f aca="false">IF($A256&lt;&gt;"",VLOOKUP($F256,d110cc_csv_computations!$A$2:$O$1001,4),"")</f>
        <v>26</v>
      </c>
      <c r="O256" s="32" t="str">
        <f aca="false">IF($A256&lt;&gt;"",INDEX('Tray sheet'!$H$2:$H$10000, $G256),"")</f>
        <v>Project#2013-0014_Experiment#0001_Brachypodium.distachyon_Tray#00013</v>
      </c>
      <c r="P256" s="32" t="str">
        <f aca="false">IF($A256&lt;&gt;"",INDEX('Tray sheet'!$J$2:$J$10000,$G256),"")</f>
        <v>Tray note</v>
      </c>
      <c r="Q256" s="0" t="n">
        <f aca="false">IF($A256&lt;&gt;"",VLOOKUP($F256,d110cc_csv_computations!$A$2:$O$1001,9),"")</f>
        <v>1</v>
      </c>
      <c r="R256" s="32" t="str">
        <f aca="false">IF($A256&lt;&gt;"",INDEX('Tray sheet'!$I$2:$I$10000,$G256),"")</f>
        <v>standard</v>
      </c>
      <c r="S256" s="32" t="str">
        <f aca="false">$J256&amp;$K256</f>
        <v>B5</v>
      </c>
      <c r="T256" s="0" t="str">
        <f aca="false">IF($A256&lt;&gt;"","Project#"&amp;$A256&amp;"-"&amp;TEXT($B256,"0000")&amp;"_Experiment#"&amp;TEXT($C256,"0000")&amp;"_"&amp;$D256&amp;"."&amp;$E256&amp;"_Tray#"&amp;TEXT($G256,"0000")&amp;"_"&amp;"Pot#"&amp;TEXT($F256,"00000"),"")</f>
        <v>Project#2013-0014_Experiment#0001_Brachypodium.distachyon_Tray#0013_Pot#00255</v>
      </c>
      <c r="U256" s="0" t="n">
        <f aca="false">IF($A256&lt;&gt;"",VLOOKUP($F256,d110cc_csv_computations!$A$2:$O$1001,2),"")</f>
        <v>64</v>
      </c>
      <c r="V256" s="0" t="n">
        <f aca="false">IF($A256&lt;&gt;"",VLOOKUP($U256,LineNames!$A$2:$B$111,2),"")</f>
        <v>149</v>
      </c>
      <c r="W256" s="11"/>
      <c r="X256" s="0" t="str">
        <f aca="false">IF($A256&lt;&gt;"",VLOOKUP($U256,LineNames!$A$2:$C$111,3),"")</f>
        <v>No</v>
      </c>
      <c r="Y256" s="0" t="n">
        <f aca="false">IF($A256&lt;&gt;"",VLOOKUP($F256,d110cc_csv_computations!$A$2:$O$1001,5),"")</f>
        <v>3</v>
      </c>
      <c r="Z256" s="0" t="n">
        <f aca="false">IF($A256&lt;&gt;"",VLOOKUP($F256,d110cc_csv_computations!$A$2:$O$1001,15),"")</f>
        <v>15</v>
      </c>
    </row>
    <row collapsed="false" customFormat="false" customHeight="true" hidden="false" ht="15" outlineLevel="0" r="257">
      <c r="A257" s="0" t="n">
        <f aca="false">IF((ROW()-1)&lt;='Project Description'!$B$14,'Project Description'!$B$1, "")</f>
        <v>2013</v>
      </c>
      <c r="B257" s="0" t="n">
        <f aca="false">IF($A257&lt;&gt;"",'Project Description'!$B$2, "")</f>
        <v>14</v>
      </c>
      <c r="C257" s="0" t="n">
        <f aca="false">IF($A257&lt;&gt;"",'Project Description'!$B$3, "")</f>
        <v>1</v>
      </c>
      <c r="D257" s="0" t="str">
        <f aca="false">IF($A257&lt;&gt;"",VLOOKUP($G257,'Tray sheet'!$E$2:$G$121,2), "")</f>
        <v>Brachypodium</v>
      </c>
      <c r="E257" s="0" t="str">
        <f aca="false">IF($A257&lt;&gt;"",VLOOKUP($G257,'Tray sheet'!$E$2:$G$121,3), "")</f>
        <v>distachyon</v>
      </c>
      <c r="F257" s="0" t="n">
        <f aca="false">IF($A257&lt;&gt;"",ROW()-1,"")</f>
        <v>256</v>
      </c>
      <c r="G257" s="0" t="n">
        <f aca="false">IF($A257&lt;&gt;"",VLOOKUP($F257,d110cc_csv_computations!$A$2:$O$1001,12),"")</f>
        <v>14</v>
      </c>
      <c r="H257" s="0" t="n">
        <f aca="false">IF($A257&lt;&gt;"",VLOOKUP($F257,d110cc_csv_computations!$A$2:$O$1001,13),"")</f>
        <v>6</v>
      </c>
      <c r="I257" s="0" t="n">
        <f aca="false">IF($A257&lt;&gt;"",VLOOKUP($F257,d110cc_csv_computations!$A$2:$O$1001,7),"")</f>
        <v>2</v>
      </c>
      <c r="J257" s="0" t="str">
        <f aca="false">IF($A257&lt;&gt;"",VLOOKUP($I257,ColumnNames!$A$2:$B$5,2),"")</f>
        <v>B</v>
      </c>
      <c r="K257" s="0" t="n">
        <f aca="false">IF($A257&lt;&gt;"",VLOOKUP($F257,d110cc_csv_computations!$A$2:$O$1001,6),"")</f>
        <v>1</v>
      </c>
      <c r="L257" s="0" t="n">
        <f aca="false">IF($A257&lt;&gt;"",VLOOKUP($F257,d110cc_csv_computations!$A$2:$O$1001,3),"")</f>
        <v>6</v>
      </c>
      <c r="M257" s="0" t="n">
        <f aca="false">IF($A257&lt;&gt;"",VLOOKUP($F257,d110cc_csv_computations!$A$2:$O$1001,8),"")</f>
        <v>2</v>
      </c>
      <c r="N257" s="0" t="n">
        <f aca="false">IF($A257&lt;&gt;"",VLOOKUP($F257,d110cc_csv_computations!$A$2:$O$1001,4),"")</f>
        <v>26</v>
      </c>
      <c r="O257" s="32" t="str">
        <f aca="false">IF($A257&lt;&gt;"",INDEX('Tray sheet'!$H$2:$H$10000, $G257),"")</f>
        <v>Project#2013-0014_Experiment#0001_Brachypodium.distachyon_Tray#00014</v>
      </c>
      <c r="P257" s="32" t="str">
        <f aca="false">IF($A257&lt;&gt;"",INDEX('Tray sheet'!$J$2:$J$10000,$G257),"")</f>
        <v>Tray note</v>
      </c>
      <c r="Q257" s="0" t="n">
        <f aca="false">IF($A257&lt;&gt;"",VLOOKUP($F257,d110cc_csv_computations!$A$2:$O$1001,9),"")</f>
        <v>2</v>
      </c>
      <c r="R257" s="32" t="str">
        <f aca="false">IF($A257&lt;&gt;"",INDEX('Tray sheet'!$I$2:$I$10000,$G257),"")</f>
        <v>standard</v>
      </c>
      <c r="S257" s="32" t="str">
        <f aca="false">$J257&amp;$K257</f>
        <v>B1</v>
      </c>
      <c r="T257" s="0" t="str">
        <f aca="false">IF($A257&lt;&gt;"","Project#"&amp;$A257&amp;"-"&amp;TEXT($B257,"0000")&amp;"_Experiment#"&amp;TEXT($C257,"0000")&amp;"_"&amp;$D257&amp;"."&amp;$E257&amp;"_Tray#"&amp;TEXT($G257,"0000")&amp;"_"&amp;"Pot#"&amp;TEXT($F257,"00000"),"")</f>
        <v>Project#2013-0014_Experiment#0001_Brachypodium.distachyon_Tray#0014_Pot#00256</v>
      </c>
      <c r="U257" s="0" t="n">
        <f aca="false">IF($A257&lt;&gt;"",VLOOKUP($F257,d110cc_csv_computations!$A$2:$O$1001,2),"")</f>
        <v>76</v>
      </c>
      <c r="V257" s="0" t="n">
        <f aca="false">IF($A257&lt;&gt;"",VLOOKUP($U257,LineNames!$A$2:$B$111,2),"")</f>
        <v>162</v>
      </c>
      <c r="W257" s="11"/>
      <c r="X257" s="0" t="str">
        <f aca="false">IF($A257&lt;&gt;"",VLOOKUP($U257,LineNames!$A$2:$C$111,3),"")</f>
        <v>No</v>
      </c>
      <c r="Y257" s="0" t="n">
        <f aca="false">IF($A257&lt;&gt;"",VLOOKUP($F257,d110cc_csv_computations!$A$2:$O$1001,5),"")</f>
        <v>3</v>
      </c>
      <c r="Z257" s="0" t="n">
        <f aca="false">IF($A257&lt;&gt;"",VLOOKUP($F257,d110cc_csv_computations!$A$2:$O$1001,15),"")</f>
        <v>16</v>
      </c>
    </row>
    <row collapsed="false" customFormat="false" customHeight="true" hidden="false" ht="15" outlineLevel="0" r="258">
      <c r="A258" s="0" t="n">
        <f aca="false">IF((ROW()-1)&lt;='Project Description'!$B$14,'Project Description'!$B$1, "")</f>
        <v>2013</v>
      </c>
      <c r="B258" s="0" t="n">
        <f aca="false">IF($A258&lt;&gt;"",'Project Description'!$B$2, "")</f>
        <v>14</v>
      </c>
      <c r="C258" s="0" t="n">
        <f aca="false">IF($A258&lt;&gt;"",'Project Description'!$B$3, "")</f>
        <v>1</v>
      </c>
      <c r="D258" s="0" t="str">
        <f aca="false">IF($A258&lt;&gt;"",VLOOKUP($G258,'Tray sheet'!$E$2:$G$121,2), "")</f>
        <v>Brachypodium</v>
      </c>
      <c r="E258" s="0" t="str">
        <f aca="false">IF($A258&lt;&gt;"",VLOOKUP($G258,'Tray sheet'!$E$2:$G$121,3), "")</f>
        <v>distachyon</v>
      </c>
      <c r="F258" s="0" t="n">
        <f aca="false">IF($A258&lt;&gt;"",ROW()-1,"")</f>
        <v>257</v>
      </c>
      <c r="G258" s="0" t="n">
        <f aca="false">IF($A258&lt;&gt;"",VLOOKUP($F258,d110cc_csv_computations!$A$2:$O$1001,12),"")</f>
        <v>14</v>
      </c>
      <c r="H258" s="0" t="n">
        <f aca="false">IF($A258&lt;&gt;"",VLOOKUP($F258,d110cc_csv_computations!$A$2:$O$1001,13),"")</f>
        <v>7</v>
      </c>
      <c r="I258" s="0" t="n">
        <f aca="false">IF($A258&lt;&gt;"",VLOOKUP($F258,d110cc_csv_computations!$A$2:$O$1001,7),"")</f>
        <v>2</v>
      </c>
      <c r="J258" s="0" t="str">
        <f aca="false">IF($A258&lt;&gt;"",VLOOKUP($I258,ColumnNames!$A$2:$B$5,2),"")</f>
        <v>B</v>
      </c>
      <c r="K258" s="0" t="n">
        <f aca="false">IF($A258&lt;&gt;"",VLOOKUP($F258,d110cc_csv_computations!$A$2:$O$1001,6),"")</f>
        <v>2</v>
      </c>
      <c r="L258" s="0" t="n">
        <f aca="false">IF($A258&lt;&gt;"",VLOOKUP($F258,d110cc_csv_computations!$A$2:$O$1001,3),"")</f>
        <v>7</v>
      </c>
      <c r="M258" s="0" t="n">
        <f aca="false">IF($A258&lt;&gt;"",VLOOKUP($F258,d110cc_csv_computations!$A$2:$O$1001,8),"")</f>
        <v>2</v>
      </c>
      <c r="N258" s="0" t="n">
        <f aca="false">IF($A258&lt;&gt;"",VLOOKUP($F258,d110cc_csv_computations!$A$2:$O$1001,4),"")</f>
        <v>26</v>
      </c>
      <c r="O258" s="32" t="str">
        <f aca="false">IF($A258&lt;&gt;"",INDEX('Tray sheet'!$H$2:$H$10000, $G258),"")</f>
        <v>Project#2013-0014_Experiment#0001_Brachypodium.distachyon_Tray#00014</v>
      </c>
      <c r="P258" s="32" t="str">
        <f aca="false">IF($A258&lt;&gt;"",INDEX('Tray sheet'!$J$2:$J$10000,$G258),"")</f>
        <v>Tray note</v>
      </c>
      <c r="Q258" s="0" t="n">
        <f aca="false">IF($A258&lt;&gt;"",VLOOKUP($F258,d110cc_csv_computations!$A$2:$O$1001,9),"")</f>
        <v>2</v>
      </c>
      <c r="R258" s="32" t="str">
        <f aca="false">IF($A258&lt;&gt;"",INDEX('Tray sheet'!$I$2:$I$10000,$G258),"")</f>
        <v>standard</v>
      </c>
      <c r="S258" s="32" t="str">
        <f aca="false">$J258&amp;$K258</f>
        <v>B2</v>
      </c>
      <c r="T258" s="0" t="str">
        <f aca="false">IF($A258&lt;&gt;"","Project#"&amp;$A258&amp;"-"&amp;TEXT($B258,"0000")&amp;"_Experiment#"&amp;TEXT($C258,"0000")&amp;"_"&amp;$D258&amp;"."&amp;$E258&amp;"_Tray#"&amp;TEXT($G258,"0000")&amp;"_"&amp;"Pot#"&amp;TEXT($F258,"00000"),"")</f>
        <v>Project#2013-0014_Experiment#0001_Brachypodium.distachyon_Tray#0014_Pot#00257</v>
      </c>
      <c r="U258" s="0" t="n">
        <f aca="false">IF($A258&lt;&gt;"",VLOOKUP($F258,d110cc_csv_computations!$A$2:$O$1001,2),"")</f>
        <v>109</v>
      </c>
      <c r="V258" s="0" t="str">
        <f aca="false">IF($A258&lt;&gt;"",VLOOKUP($U258,LineNames!$A$2:$B$111,2),"")</f>
        <v>Bd21</v>
      </c>
      <c r="W258" s="11"/>
      <c r="X258" s="0" t="str">
        <f aca="false">IF($A258&lt;&gt;"",VLOOKUP($U258,LineNames!$A$2:$C$111,3),"")</f>
        <v>Yes</v>
      </c>
      <c r="Y258" s="0" t="n">
        <f aca="false">IF($A258&lt;&gt;"",VLOOKUP($F258,d110cc_csv_computations!$A$2:$O$1001,5),"")</f>
        <v>3</v>
      </c>
      <c r="Z258" s="0" t="n">
        <f aca="false">IF($A258&lt;&gt;"",VLOOKUP($F258,d110cc_csv_computations!$A$2:$O$1001,15),"")</f>
        <v>17</v>
      </c>
    </row>
    <row collapsed="false" customFormat="false" customHeight="true" hidden="false" ht="15" outlineLevel="0" r="259">
      <c r="A259" s="0" t="n">
        <f aca="false">IF((ROW()-1)&lt;='Project Description'!$B$14,'Project Description'!$B$1, "")</f>
        <v>2013</v>
      </c>
      <c r="B259" s="0" t="n">
        <f aca="false">IF($A259&lt;&gt;"",'Project Description'!$B$2, "")</f>
        <v>14</v>
      </c>
      <c r="C259" s="0" t="n">
        <f aca="false">IF($A259&lt;&gt;"",'Project Description'!$B$3, "")</f>
        <v>1</v>
      </c>
      <c r="D259" s="0" t="str">
        <f aca="false">IF($A259&lt;&gt;"",VLOOKUP($G259,'Tray sheet'!$E$2:$G$121,2), "")</f>
        <v>Brachypodium</v>
      </c>
      <c r="E259" s="0" t="str">
        <f aca="false">IF($A259&lt;&gt;"",VLOOKUP($G259,'Tray sheet'!$E$2:$G$121,3), "")</f>
        <v>distachyon</v>
      </c>
      <c r="F259" s="0" t="n">
        <f aca="false">IF($A259&lt;&gt;"",ROW()-1,"")</f>
        <v>258</v>
      </c>
      <c r="G259" s="0" t="n">
        <f aca="false">IF($A259&lt;&gt;"",VLOOKUP($F259,d110cc_csv_computations!$A$2:$O$1001,12),"")</f>
        <v>14</v>
      </c>
      <c r="H259" s="0" t="n">
        <f aca="false">IF($A259&lt;&gt;"",VLOOKUP($F259,d110cc_csv_computations!$A$2:$O$1001,13),"")</f>
        <v>8</v>
      </c>
      <c r="I259" s="0" t="n">
        <f aca="false">IF($A259&lt;&gt;"",VLOOKUP($F259,d110cc_csv_computations!$A$2:$O$1001,7),"")</f>
        <v>2</v>
      </c>
      <c r="J259" s="0" t="str">
        <f aca="false">IF($A259&lt;&gt;"",VLOOKUP($I259,ColumnNames!$A$2:$B$5,2),"")</f>
        <v>B</v>
      </c>
      <c r="K259" s="0" t="n">
        <f aca="false">IF($A259&lt;&gt;"",VLOOKUP($F259,d110cc_csv_computations!$A$2:$O$1001,6),"")</f>
        <v>3</v>
      </c>
      <c r="L259" s="0" t="n">
        <f aca="false">IF($A259&lt;&gt;"",VLOOKUP($F259,d110cc_csv_computations!$A$2:$O$1001,3),"")</f>
        <v>8</v>
      </c>
      <c r="M259" s="0" t="n">
        <f aca="false">IF($A259&lt;&gt;"",VLOOKUP($F259,d110cc_csv_computations!$A$2:$O$1001,8),"")</f>
        <v>2</v>
      </c>
      <c r="N259" s="0" t="n">
        <f aca="false">IF($A259&lt;&gt;"",VLOOKUP($F259,d110cc_csv_computations!$A$2:$O$1001,4),"")</f>
        <v>26</v>
      </c>
      <c r="O259" s="32" t="str">
        <f aca="false">IF($A259&lt;&gt;"",INDEX('Tray sheet'!$H$2:$H$10000, $G259),"")</f>
        <v>Project#2013-0014_Experiment#0001_Brachypodium.distachyon_Tray#00014</v>
      </c>
      <c r="P259" s="32" t="str">
        <f aca="false">IF($A259&lt;&gt;"",INDEX('Tray sheet'!$J$2:$J$10000,$G259),"")</f>
        <v>Tray note</v>
      </c>
      <c r="Q259" s="0" t="n">
        <f aca="false">IF($A259&lt;&gt;"",VLOOKUP($F259,d110cc_csv_computations!$A$2:$O$1001,9),"")</f>
        <v>2</v>
      </c>
      <c r="R259" s="32" t="str">
        <f aca="false">IF($A259&lt;&gt;"",INDEX('Tray sheet'!$I$2:$I$10000,$G259),"")</f>
        <v>standard</v>
      </c>
      <c r="S259" s="32" t="str">
        <f aca="false">$J259&amp;$K259</f>
        <v>B3</v>
      </c>
      <c r="T259" s="0" t="str">
        <f aca="false">IF($A259&lt;&gt;"","Project#"&amp;$A259&amp;"-"&amp;TEXT($B259,"0000")&amp;"_Experiment#"&amp;TEXT($C259,"0000")&amp;"_"&amp;$D259&amp;"."&amp;$E259&amp;"_Tray#"&amp;TEXT($G259,"0000")&amp;"_"&amp;"Pot#"&amp;TEXT($F259,"00000"),"")</f>
        <v>Project#2013-0014_Experiment#0001_Brachypodium.distachyon_Tray#0014_Pot#00258</v>
      </c>
      <c r="U259" s="0" t="n">
        <f aca="false">IF($A259&lt;&gt;"",VLOOKUP($F259,d110cc_csv_computations!$A$2:$O$1001,2),"")</f>
        <v>103</v>
      </c>
      <c r="V259" s="0" t="n">
        <f aca="false">IF($A259&lt;&gt;"",VLOOKUP($U259,LineNames!$A$2:$B$111,2),"")</f>
        <v>54</v>
      </c>
      <c r="W259" s="11"/>
      <c r="X259" s="0" t="str">
        <f aca="false">IF($A259&lt;&gt;"",VLOOKUP($U259,LineNames!$A$2:$C$111,3),"")</f>
        <v>No</v>
      </c>
      <c r="Y259" s="0" t="n">
        <f aca="false">IF($A259&lt;&gt;"",VLOOKUP($F259,d110cc_csv_computations!$A$2:$O$1001,5),"")</f>
        <v>3</v>
      </c>
      <c r="Z259" s="0" t="n">
        <f aca="false">IF($A259&lt;&gt;"",VLOOKUP($F259,d110cc_csv_computations!$A$2:$O$1001,15),"")</f>
        <v>18</v>
      </c>
    </row>
    <row collapsed="false" customFormat="false" customHeight="true" hidden="false" ht="15" outlineLevel="0" r="260">
      <c r="A260" s="0" t="n">
        <f aca="false">IF((ROW()-1)&lt;='Project Description'!$B$14,'Project Description'!$B$1, "")</f>
        <v>2013</v>
      </c>
      <c r="B260" s="0" t="n">
        <f aca="false">IF($A260&lt;&gt;"",'Project Description'!$B$2, "")</f>
        <v>14</v>
      </c>
      <c r="C260" s="0" t="n">
        <f aca="false">IF($A260&lt;&gt;"",'Project Description'!$B$3, "")</f>
        <v>1</v>
      </c>
      <c r="D260" s="0" t="str">
        <f aca="false">IF($A260&lt;&gt;"",VLOOKUP($G260,'Tray sheet'!$E$2:$G$121,2), "")</f>
        <v>Brachypodium</v>
      </c>
      <c r="E260" s="0" t="str">
        <f aca="false">IF($A260&lt;&gt;"",VLOOKUP($G260,'Tray sheet'!$E$2:$G$121,3), "")</f>
        <v>distachyon</v>
      </c>
      <c r="F260" s="0" t="n">
        <f aca="false">IF($A260&lt;&gt;"",ROW()-1,"")</f>
        <v>259</v>
      </c>
      <c r="G260" s="0" t="n">
        <f aca="false">IF($A260&lt;&gt;"",VLOOKUP($F260,d110cc_csv_computations!$A$2:$O$1001,12),"")</f>
        <v>14</v>
      </c>
      <c r="H260" s="0" t="n">
        <f aca="false">IF($A260&lt;&gt;"",VLOOKUP($F260,d110cc_csv_computations!$A$2:$O$1001,13),"")</f>
        <v>9</v>
      </c>
      <c r="I260" s="0" t="n">
        <f aca="false">IF($A260&lt;&gt;"",VLOOKUP($F260,d110cc_csv_computations!$A$2:$O$1001,7),"")</f>
        <v>2</v>
      </c>
      <c r="J260" s="0" t="str">
        <f aca="false">IF($A260&lt;&gt;"",VLOOKUP($I260,ColumnNames!$A$2:$B$5,2),"")</f>
        <v>B</v>
      </c>
      <c r="K260" s="0" t="n">
        <f aca="false">IF($A260&lt;&gt;"",VLOOKUP($F260,d110cc_csv_computations!$A$2:$O$1001,6),"")</f>
        <v>4</v>
      </c>
      <c r="L260" s="0" t="n">
        <f aca="false">IF($A260&lt;&gt;"",VLOOKUP($F260,d110cc_csv_computations!$A$2:$O$1001,3),"")</f>
        <v>9</v>
      </c>
      <c r="M260" s="0" t="n">
        <f aca="false">IF($A260&lt;&gt;"",VLOOKUP($F260,d110cc_csv_computations!$A$2:$O$1001,8),"")</f>
        <v>2</v>
      </c>
      <c r="N260" s="0" t="n">
        <f aca="false">IF($A260&lt;&gt;"",VLOOKUP($F260,d110cc_csv_computations!$A$2:$O$1001,4),"")</f>
        <v>26</v>
      </c>
      <c r="O260" s="32" t="str">
        <f aca="false">IF($A260&lt;&gt;"",INDEX('Tray sheet'!$H$2:$H$10000, $G260),"")</f>
        <v>Project#2013-0014_Experiment#0001_Brachypodium.distachyon_Tray#00014</v>
      </c>
      <c r="P260" s="32" t="str">
        <f aca="false">IF($A260&lt;&gt;"",INDEX('Tray sheet'!$J$2:$J$10000,$G260),"")</f>
        <v>Tray note</v>
      </c>
      <c r="Q260" s="0" t="n">
        <f aca="false">IF($A260&lt;&gt;"",VLOOKUP($F260,d110cc_csv_computations!$A$2:$O$1001,9),"")</f>
        <v>2</v>
      </c>
      <c r="R260" s="32" t="str">
        <f aca="false">IF($A260&lt;&gt;"",INDEX('Tray sheet'!$I$2:$I$10000,$G260),"")</f>
        <v>standard</v>
      </c>
      <c r="S260" s="32" t="str">
        <f aca="false">$J260&amp;$K260</f>
        <v>B4</v>
      </c>
      <c r="T260" s="0" t="str">
        <f aca="false">IF($A260&lt;&gt;"","Project#"&amp;$A260&amp;"-"&amp;TEXT($B260,"0000")&amp;"_Experiment#"&amp;TEXT($C260,"0000")&amp;"_"&amp;$D260&amp;"."&amp;$E260&amp;"_Tray#"&amp;TEXT($G260,"0000")&amp;"_"&amp;"Pot#"&amp;TEXT($F260,"00000"),"")</f>
        <v>Project#2013-0014_Experiment#0001_Brachypodium.distachyon_Tray#0014_Pot#00259</v>
      </c>
      <c r="U260" s="0" t="n">
        <f aca="false">IF($A260&lt;&gt;"",VLOOKUP($F260,d110cc_csv_computations!$A$2:$O$1001,2),"")</f>
        <v>90</v>
      </c>
      <c r="V260" s="0" t="n">
        <f aca="false">IF($A260&lt;&gt;"",VLOOKUP($U260,LineNames!$A$2:$B$111,2),"")</f>
        <v>181</v>
      </c>
      <c r="W260" s="11"/>
      <c r="X260" s="0" t="str">
        <f aca="false">IF($A260&lt;&gt;"",VLOOKUP($U260,LineNames!$A$2:$C$111,3),"")</f>
        <v>No</v>
      </c>
      <c r="Y260" s="0" t="n">
        <f aca="false">IF($A260&lt;&gt;"",VLOOKUP($F260,d110cc_csv_computations!$A$2:$O$1001,5),"")</f>
        <v>3</v>
      </c>
      <c r="Z260" s="0" t="n">
        <f aca="false">IF($A260&lt;&gt;"",VLOOKUP($F260,d110cc_csv_computations!$A$2:$O$1001,15),"")</f>
        <v>19</v>
      </c>
    </row>
    <row collapsed="false" customFormat="false" customHeight="true" hidden="false" ht="15" outlineLevel="0" r="261">
      <c r="A261" s="0" t="n">
        <f aca="false">IF((ROW()-1)&lt;='Project Description'!$B$14,'Project Description'!$B$1, "")</f>
        <v>2013</v>
      </c>
      <c r="B261" s="0" t="n">
        <f aca="false">IF($A261&lt;&gt;"",'Project Description'!$B$2, "")</f>
        <v>14</v>
      </c>
      <c r="C261" s="0" t="n">
        <f aca="false">IF($A261&lt;&gt;"",'Project Description'!$B$3, "")</f>
        <v>1</v>
      </c>
      <c r="D261" s="0" t="str">
        <f aca="false">IF($A261&lt;&gt;"",VLOOKUP($G261,'Tray sheet'!$E$2:$G$121,2), "")</f>
        <v>Brachypodium</v>
      </c>
      <c r="E261" s="0" t="str">
        <f aca="false">IF($A261&lt;&gt;"",VLOOKUP($G261,'Tray sheet'!$E$2:$G$121,3), "")</f>
        <v>distachyon</v>
      </c>
      <c r="F261" s="0" t="n">
        <f aca="false">IF($A261&lt;&gt;"",ROW()-1,"")</f>
        <v>260</v>
      </c>
      <c r="G261" s="0" t="n">
        <f aca="false">IF($A261&lt;&gt;"",VLOOKUP($F261,d110cc_csv_computations!$A$2:$O$1001,12),"")</f>
        <v>14</v>
      </c>
      <c r="H261" s="0" t="n">
        <f aca="false">IF($A261&lt;&gt;"",VLOOKUP($F261,d110cc_csv_computations!$A$2:$O$1001,13),"")</f>
        <v>10</v>
      </c>
      <c r="I261" s="0" t="n">
        <f aca="false">IF($A261&lt;&gt;"",VLOOKUP($F261,d110cc_csv_computations!$A$2:$O$1001,7),"")</f>
        <v>2</v>
      </c>
      <c r="J261" s="0" t="str">
        <f aca="false">IF($A261&lt;&gt;"",VLOOKUP($I261,ColumnNames!$A$2:$B$5,2),"")</f>
        <v>B</v>
      </c>
      <c r="K261" s="0" t="n">
        <f aca="false">IF($A261&lt;&gt;"",VLOOKUP($F261,d110cc_csv_computations!$A$2:$O$1001,6),"")</f>
        <v>5</v>
      </c>
      <c r="L261" s="0" t="n">
        <f aca="false">IF($A261&lt;&gt;"",VLOOKUP($F261,d110cc_csv_computations!$A$2:$O$1001,3),"")</f>
        <v>10</v>
      </c>
      <c r="M261" s="0" t="n">
        <f aca="false">IF($A261&lt;&gt;"",VLOOKUP($F261,d110cc_csv_computations!$A$2:$O$1001,8),"")</f>
        <v>2</v>
      </c>
      <c r="N261" s="0" t="n">
        <f aca="false">IF($A261&lt;&gt;"",VLOOKUP($F261,d110cc_csv_computations!$A$2:$O$1001,4),"")</f>
        <v>26</v>
      </c>
      <c r="O261" s="32" t="str">
        <f aca="false">IF($A261&lt;&gt;"",INDEX('Tray sheet'!$H$2:$H$10000, $G261),"")</f>
        <v>Project#2013-0014_Experiment#0001_Brachypodium.distachyon_Tray#00014</v>
      </c>
      <c r="P261" s="32" t="str">
        <f aca="false">IF($A261&lt;&gt;"",INDEX('Tray sheet'!$J$2:$J$10000,$G261),"")</f>
        <v>Tray note</v>
      </c>
      <c r="Q261" s="0" t="n">
        <f aca="false">IF($A261&lt;&gt;"",VLOOKUP($F261,d110cc_csv_computations!$A$2:$O$1001,9),"")</f>
        <v>2</v>
      </c>
      <c r="R261" s="32" t="str">
        <f aca="false">IF($A261&lt;&gt;"",INDEX('Tray sheet'!$I$2:$I$10000,$G261),"")</f>
        <v>standard</v>
      </c>
      <c r="S261" s="32" t="str">
        <f aca="false">$J261&amp;$K261</f>
        <v>B5</v>
      </c>
      <c r="T261" s="0" t="str">
        <f aca="false">IF($A261&lt;&gt;"","Project#"&amp;$A261&amp;"-"&amp;TEXT($B261,"0000")&amp;"_Experiment#"&amp;TEXT($C261,"0000")&amp;"_"&amp;$D261&amp;"."&amp;$E261&amp;"_Tray#"&amp;TEXT($G261,"0000")&amp;"_"&amp;"Pot#"&amp;TEXT($F261,"00000"),"")</f>
        <v>Project#2013-0014_Experiment#0001_Brachypodium.distachyon_Tray#0014_Pot#00260</v>
      </c>
      <c r="U261" s="0" t="n">
        <f aca="false">IF($A261&lt;&gt;"",VLOOKUP($F261,d110cc_csv_computations!$A$2:$O$1001,2),"")</f>
        <v>86</v>
      </c>
      <c r="V261" s="0" t="n">
        <f aca="false">IF($A261&lt;&gt;"",VLOOKUP($U261,LineNames!$A$2:$B$111,2),"")</f>
        <v>173</v>
      </c>
      <c r="W261" s="11"/>
      <c r="X261" s="0" t="str">
        <f aca="false">IF($A261&lt;&gt;"",VLOOKUP($U261,LineNames!$A$2:$C$111,3),"")</f>
        <v>No</v>
      </c>
      <c r="Y261" s="0" t="n">
        <f aca="false">IF($A261&lt;&gt;"",VLOOKUP($F261,d110cc_csv_computations!$A$2:$O$1001,5),"")</f>
        <v>3</v>
      </c>
      <c r="Z261" s="0" t="n">
        <f aca="false">IF($A261&lt;&gt;"",VLOOKUP($F261,d110cc_csv_computations!$A$2:$O$1001,15),"")</f>
        <v>20</v>
      </c>
    </row>
    <row collapsed="false" customFormat="false" customHeight="true" hidden="false" ht="15" outlineLevel="0" r="262">
      <c r="A262" s="0" t="n">
        <f aca="false">IF((ROW()-1)&lt;='Project Description'!$B$14,'Project Description'!$B$1, "")</f>
        <v>2013</v>
      </c>
      <c r="B262" s="0" t="n">
        <f aca="false">IF($A262&lt;&gt;"",'Project Description'!$B$2, "")</f>
        <v>14</v>
      </c>
      <c r="C262" s="0" t="n">
        <f aca="false">IF($A262&lt;&gt;"",'Project Description'!$B$3, "")</f>
        <v>1</v>
      </c>
      <c r="D262" s="0" t="str">
        <f aca="false">IF($A262&lt;&gt;"",VLOOKUP($G262,'Tray sheet'!$E$2:$G$121,2), "")</f>
        <v>Brachypodium</v>
      </c>
      <c r="E262" s="0" t="str">
        <f aca="false">IF($A262&lt;&gt;"",VLOOKUP($G262,'Tray sheet'!$E$2:$G$121,3), "")</f>
        <v>distachyon</v>
      </c>
      <c r="F262" s="0" t="n">
        <f aca="false">IF($A262&lt;&gt;"",ROW()-1,"")</f>
        <v>261</v>
      </c>
      <c r="G262" s="0" t="n">
        <f aca="false">IF($A262&lt;&gt;"",VLOOKUP($F262,d110cc_csv_computations!$A$2:$O$1001,12),"")</f>
        <v>13</v>
      </c>
      <c r="H262" s="0" t="n">
        <f aca="false">IF($A262&lt;&gt;"",VLOOKUP($F262,d110cc_csv_computations!$A$2:$O$1001,13),"")</f>
        <v>11</v>
      </c>
      <c r="I262" s="0" t="n">
        <f aca="false">IF($A262&lt;&gt;"",VLOOKUP($F262,d110cc_csv_computations!$A$2:$O$1001,7),"")</f>
        <v>3</v>
      </c>
      <c r="J262" s="0" t="str">
        <f aca="false">IF($A262&lt;&gt;"",VLOOKUP($I262,ColumnNames!$A$2:$B$5,2),"")</f>
        <v>C</v>
      </c>
      <c r="K262" s="0" t="n">
        <f aca="false">IF($A262&lt;&gt;"",VLOOKUP($F262,d110cc_csv_computations!$A$2:$O$1001,6),"")</f>
        <v>1</v>
      </c>
      <c r="L262" s="0" t="n">
        <f aca="false">IF($A262&lt;&gt;"",VLOOKUP($F262,d110cc_csv_computations!$A$2:$O$1001,3),"")</f>
        <v>1</v>
      </c>
      <c r="M262" s="0" t="n">
        <f aca="false">IF($A262&lt;&gt;"",VLOOKUP($F262,d110cc_csv_computations!$A$2:$O$1001,8),"")</f>
        <v>3</v>
      </c>
      <c r="N262" s="0" t="n">
        <f aca="false">IF($A262&lt;&gt;"",VLOOKUP($F262,d110cc_csv_computations!$A$2:$O$1001,4),"")</f>
        <v>27</v>
      </c>
      <c r="O262" s="32" t="str">
        <f aca="false">IF($A262&lt;&gt;"",INDEX('Tray sheet'!$H$2:$H$10000, $G262),"")</f>
        <v>Project#2013-0014_Experiment#0001_Brachypodium.distachyon_Tray#00013</v>
      </c>
      <c r="P262" s="32" t="str">
        <f aca="false">IF($A262&lt;&gt;"",INDEX('Tray sheet'!$J$2:$J$10000,$G262),"")</f>
        <v>Tray note</v>
      </c>
      <c r="Q262" s="0" t="n">
        <f aca="false">IF($A262&lt;&gt;"",VLOOKUP($F262,d110cc_csv_computations!$A$2:$O$1001,9),"")</f>
        <v>1</v>
      </c>
      <c r="R262" s="32" t="str">
        <f aca="false">IF($A262&lt;&gt;"",INDEX('Tray sheet'!$I$2:$I$10000,$G262),"")</f>
        <v>standard</v>
      </c>
      <c r="S262" s="32" t="str">
        <f aca="false">$J262&amp;$K262</f>
        <v>C1</v>
      </c>
      <c r="T262" s="0" t="str">
        <f aca="false">IF($A262&lt;&gt;"","Project#"&amp;$A262&amp;"-"&amp;TEXT($B262,"0000")&amp;"_Experiment#"&amp;TEXT($C262,"0000")&amp;"_"&amp;$D262&amp;"."&amp;$E262&amp;"_Tray#"&amp;TEXT($G262,"0000")&amp;"_"&amp;"Pot#"&amp;TEXT($F262,"00000"),"")</f>
        <v>Project#2013-0014_Experiment#0001_Brachypodium.distachyon_Tray#0013_Pot#00261</v>
      </c>
      <c r="U262" s="0" t="n">
        <f aca="false">IF($A262&lt;&gt;"",VLOOKUP($F262,d110cc_csv_computations!$A$2:$O$1001,2),"")</f>
        <v>14</v>
      </c>
      <c r="V262" s="0" t="n">
        <f aca="false">IF($A262&lt;&gt;"",VLOOKUP($U262,LineNames!$A$2:$B$111,2),"")</f>
        <v>90</v>
      </c>
      <c r="W262" s="11"/>
      <c r="X262" s="0" t="str">
        <f aca="false">IF($A262&lt;&gt;"",VLOOKUP($U262,LineNames!$A$2:$C$111,3),"")</f>
        <v>No</v>
      </c>
      <c r="Y262" s="0" t="n">
        <f aca="false">IF($A262&lt;&gt;"",VLOOKUP($F262,d110cc_csv_computations!$A$2:$O$1001,5),"")</f>
        <v>3</v>
      </c>
      <c r="Z262" s="0" t="n">
        <f aca="false">IF($A262&lt;&gt;"",VLOOKUP($F262,d110cc_csv_computations!$A$2:$O$1001,15),"")</f>
        <v>21</v>
      </c>
    </row>
    <row collapsed="false" customFormat="false" customHeight="true" hidden="false" ht="15" outlineLevel="0" r="263">
      <c r="A263" s="0" t="n">
        <f aca="false">IF((ROW()-1)&lt;='Project Description'!$B$14,'Project Description'!$B$1, "")</f>
        <v>2013</v>
      </c>
      <c r="B263" s="0" t="n">
        <f aca="false">IF($A263&lt;&gt;"",'Project Description'!$B$2, "")</f>
        <v>14</v>
      </c>
      <c r="C263" s="0" t="n">
        <f aca="false">IF($A263&lt;&gt;"",'Project Description'!$B$3, "")</f>
        <v>1</v>
      </c>
      <c r="D263" s="0" t="str">
        <f aca="false">IF($A263&lt;&gt;"",VLOOKUP($G263,'Tray sheet'!$E$2:$G$121,2), "")</f>
        <v>Brachypodium</v>
      </c>
      <c r="E263" s="0" t="str">
        <f aca="false">IF($A263&lt;&gt;"",VLOOKUP($G263,'Tray sheet'!$E$2:$G$121,3), "")</f>
        <v>distachyon</v>
      </c>
      <c r="F263" s="0" t="n">
        <f aca="false">IF($A263&lt;&gt;"",ROW()-1,"")</f>
        <v>262</v>
      </c>
      <c r="G263" s="0" t="n">
        <f aca="false">IF($A263&lt;&gt;"",VLOOKUP($F263,d110cc_csv_computations!$A$2:$O$1001,12),"")</f>
        <v>13</v>
      </c>
      <c r="H263" s="0" t="n">
        <f aca="false">IF($A263&lt;&gt;"",VLOOKUP($F263,d110cc_csv_computations!$A$2:$O$1001,13),"")</f>
        <v>12</v>
      </c>
      <c r="I263" s="0" t="n">
        <f aca="false">IF($A263&lt;&gt;"",VLOOKUP($F263,d110cc_csv_computations!$A$2:$O$1001,7),"")</f>
        <v>3</v>
      </c>
      <c r="J263" s="0" t="str">
        <f aca="false">IF($A263&lt;&gt;"",VLOOKUP($I263,ColumnNames!$A$2:$B$5,2),"")</f>
        <v>C</v>
      </c>
      <c r="K263" s="0" t="n">
        <f aca="false">IF($A263&lt;&gt;"",VLOOKUP($F263,d110cc_csv_computations!$A$2:$O$1001,6),"")</f>
        <v>2</v>
      </c>
      <c r="L263" s="0" t="n">
        <f aca="false">IF($A263&lt;&gt;"",VLOOKUP($F263,d110cc_csv_computations!$A$2:$O$1001,3),"")</f>
        <v>2</v>
      </c>
      <c r="M263" s="0" t="n">
        <f aca="false">IF($A263&lt;&gt;"",VLOOKUP($F263,d110cc_csv_computations!$A$2:$O$1001,8),"")</f>
        <v>3</v>
      </c>
      <c r="N263" s="0" t="n">
        <f aca="false">IF($A263&lt;&gt;"",VLOOKUP($F263,d110cc_csv_computations!$A$2:$O$1001,4),"")</f>
        <v>27</v>
      </c>
      <c r="O263" s="32" t="str">
        <f aca="false">IF($A263&lt;&gt;"",INDEX('Tray sheet'!$H$2:$H$10000, $G263),"")</f>
        <v>Project#2013-0014_Experiment#0001_Brachypodium.distachyon_Tray#00013</v>
      </c>
      <c r="P263" s="32" t="str">
        <f aca="false">IF($A263&lt;&gt;"",INDEX('Tray sheet'!$J$2:$J$10000,$G263),"")</f>
        <v>Tray note</v>
      </c>
      <c r="Q263" s="0" t="n">
        <f aca="false">IF($A263&lt;&gt;"",VLOOKUP($F263,d110cc_csv_computations!$A$2:$O$1001,9),"")</f>
        <v>1</v>
      </c>
      <c r="R263" s="32" t="str">
        <f aca="false">IF($A263&lt;&gt;"",INDEX('Tray sheet'!$I$2:$I$10000,$G263),"")</f>
        <v>standard</v>
      </c>
      <c r="S263" s="32" t="str">
        <f aca="false">$J263&amp;$K263</f>
        <v>C2</v>
      </c>
      <c r="T263" s="0" t="str">
        <f aca="false">IF($A263&lt;&gt;"","Project#"&amp;$A263&amp;"-"&amp;TEXT($B263,"0000")&amp;"_Experiment#"&amp;TEXT($C263,"0000")&amp;"_"&amp;$D263&amp;"."&amp;$E263&amp;"_Tray#"&amp;TEXT($G263,"0000")&amp;"_"&amp;"Pot#"&amp;TEXT($F263,"00000"),"")</f>
        <v>Project#2013-0014_Experiment#0001_Brachypodium.distachyon_Tray#0013_Pot#00262</v>
      </c>
      <c r="U263" s="0" t="n">
        <f aca="false">IF($A263&lt;&gt;"",VLOOKUP($F263,d110cc_csv_computations!$A$2:$O$1001,2),"")</f>
        <v>69</v>
      </c>
      <c r="V263" s="0" t="n">
        <f aca="false">IF($A263&lt;&gt;"",VLOOKUP($U263,LineNames!$A$2:$B$111,2),"")</f>
        <v>155</v>
      </c>
      <c r="W263" s="11"/>
      <c r="X263" s="0" t="str">
        <f aca="false">IF($A263&lt;&gt;"",VLOOKUP($U263,LineNames!$A$2:$C$111,3),"")</f>
        <v>No</v>
      </c>
      <c r="Y263" s="0" t="n">
        <f aca="false">IF($A263&lt;&gt;"",VLOOKUP($F263,d110cc_csv_computations!$A$2:$O$1001,5),"")</f>
        <v>3</v>
      </c>
      <c r="Z263" s="0" t="n">
        <f aca="false">IF($A263&lt;&gt;"",VLOOKUP($F263,d110cc_csv_computations!$A$2:$O$1001,15),"")</f>
        <v>22</v>
      </c>
    </row>
    <row collapsed="false" customFormat="false" customHeight="true" hidden="false" ht="15" outlineLevel="0" r="264">
      <c r="A264" s="0" t="n">
        <f aca="false">IF((ROW()-1)&lt;='Project Description'!$B$14,'Project Description'!$B$1, "")</f>
        <v>2013</v>
      </c>
      <c r="B264" s="0" t="n">
        <f aca="false">IF($A264&lt;&gt;"",'Project Description'!$B$2, "")</f>
        <v>14</v>
      </c>
      <c r="C264" s="0" t="n">
        <f aca="false">IF($A264&lt;&gt;"",'Project Description'!$B$3, "")</f>
        <v>1</v>
      </c>
      <c r="D264" s="0" t="str">
        <f aca="false">IF($A264&lt;&gt;"",VLOOKUP($G264,'Tray sheet'!$E$2:$G$121,2), "")</f>
        <v>Brachypodium</v>
      </c>
      <c r="E264" s="0" t="str">
        <f aca="false">IF($A264&lt;&gt;"",VLOOKUP($G264,'Tray sheet'!$E$2:$G$121,3), "")</f>
        <v>distachyon</v>
      </c>
      <c r="F264" s="0" t="n">
        <f aca="false">IF($A264&lt;&gt;"",ROW()-1,"")</f>
        <v>263</v>
      </c>
      <c r="G264" s="0" t="n">
        <f aca="false">IF($A264&lt;&gt;"",VLOOKUP($F264,d110cc_csv_computations!$A$2:$O$1001,12),"")</f>
        <v>13</v>
      </c>
      <c r="H264" s="0" t="n">
        <f aca="false">IF($A264&lt;&gt;"",VLOOKUP($F264,d110cc_csv_computations!$A$2:$O$1001,13),"")</f>
        <v>13</v>
      </c>
      <c r="I264" s="0" t="n">
        <f aca="false">IF($A264&lt;&gt;"",VLOOKUP($F264,d110cc_csv_computations!$A$2:$O$1001,7),"")</f>
        <v>3</v>
      </c>
      <c r="J264" s="0" t="str">
        <f aca="false">IF($A264&lt;&gt;"",VLOOKUP($I264,ColumnNames!$A$2:$B$5,2),"")</f>
        <v>C</v>
      </c>
      <c r="K264" s="0" t="n">
        <f aca="false">IF($A264&lt;&gt;"",VLOOKUP($F264,d110cc_csv_computations!$A$2:$O$1001,6),"")</f>
        <v>3</v>
      </c>
      <c r="L264" s="0" t="n">
        <f aca="false">IF($A264&lt;&gt;"",VLOOKUP($F264,d110cc_csv_computations!$A$2:$O$1001,3),"")</f>
        <v>3</v>
      </c>
      <c r="M264" s="0" t="n">
        <f aca="false">IF($A264&lt;&gt;"",VLOOKUP($F264,d110cc_csv_computations!$A$2:$O$1001,8),"")</f>
        <v>3</v>
      </c>
      <c r="N264" s="0" t="n">
        <f aca="false">IF($A264&lt;&gt;"",VLOOKUP($F264,d110cc_csv_computations!$A$2:$O$1001,4),"")</f>
        <v>27</v>
      </c>
      <c r="O264" s="32" t="str">
        <f aca="false">IF($A264&lt;&gt;"",INDEX('Tray sheet'!$H$2:$H$10000, $G264),"")</f>
        <v>Project#2013-0014_Experiment#0001_Brachypodium.distachyon_Tray#00013</v>
      </c>
      <c r="P264" s="32" t="str">
        <f aca="false">IF($A264&lt;&gt;"",INDEX('Tray sheet'!$J$2:$J$10000,$G264),"")</f>
        <v>Tray note</v>
      </c>
      <c r="Q264" s="0" t="n">
        <f aca="false">IF($A264&lt;&gt;"",VLOOKUP($F264,d110cc_csv_computations!$A$2:$O$1001,9),"")</f>
        <v>1</v>
      </c>
      <c r="R264" s="32" t="str">
        <f aca="false">IF($A264&lt;&gt;"",INDEX('Tray sheet'!$I$2:$I$10000,$G264),"")</f>
        <v>standard</v>
      </c>
      <c r="S264" s="32" t="str">
        <f aca="false">$J264&amp;$K264</f>
        <v>C3</v>
      </c>
      <c r="T264" s="0" t="str">
        <f aca="false">IF($A264&lt;&gt;"","Project#"&amp;$A264&amp;"-"&amp;TEXT($B264,"0000")&amp;"_Experiment#"&amp;TEXT($C264,"0000")&amp;"_"&amp;$D264&amp;"."&amp;$E264&amp;"_Tray#"&amp;TEXT($G264,"0000")&amp;"_"&amp;"Pot#"&amp;TEXT($F264,"00000"),"")</f>
        <v>Project#2013-0014_Experiment#0001_Brachypodium.distachyon_Tray#0013_Pot#00263</v>
      </c>
      <c r="U264" s="0" t="n">
        <f aca="false">IF($A264&lt;&gt;"",VLOOKUP($F264,d110cc_csv_computations!$A$2:$O$1001,2),"")</f>
        <v>4</v>
      </c>
      <c r="V264" s="0" t="n">
        <f aca="false">IF($A264&lt;&gt;"",VLOOKUP($U264,LineNames!$A$2:$B$111,2),"")</f>
        <v>79</v>
      </c>
      <c r="W264" s="11"/>
      <c r="X264" s="0" t="str">
        <f aca="false">IF($A264&lt;&gt;"",VLOOKUP($U264,LineNames!$A$2:$C$111,3),"")</f>
        <v>No</v>
      </c>
      <c r="Y264" s="0" t="n">
        <f aca="false">IF($A264&lt;&gt;"",VLOOKUP($F264,d110cc_csv_computations!$A$2:$O$1001,5),"")</f>
        <v>3</v>
      </c>
      <c r="Z264" s="0" t="n">
        <f aca="false">IF($A264&lt;&gt;"",VLOOKUP($F264,d110cc_csv_computations!$A$2:$O$1001,15),"")</f>
        <v>23</v>
      </c>
    </row>
    <row collapsed="false" customFormat="false" customHeight="true" hidden="false" ht="15" outlineLevel="0" r="265">
      <c r="A265" s="0" t="n">
        <f aca="false">IF((ROW()-1)&lt;='Project Description'!$B$14,'Project Description'!$B$1, "")</f>
        <v>2013</v>
      </c>
      <c r="B265" s="0" t="n">
        <f aca="false">IF($A265&lt;&gt;"",'Project Description'!$B$2, "")</f>
        <v>14</v>
      </c>
      <c r="C265" s="0" t="n">
        <f aca="false">IF($A265&lt;&gt;"",'Project Description'!$B$3, "")</f>
        <v>1</v>
      </c>
      <c r="D265" s="0" t="str">
        <f aca="false">IF($A265&lt;&gt;"",VLOOKUP($G265,'Tray sheet'!$E$2:$G$121,2), "")</f>
        <v>Brachypodium</v>
      </c>
      <c r="E265" s="0" t="str">
        <f aca="false">IF($A265&lt;&gt;"",VLOOKUP($G265,'Tray sheet'!$E$2:$G$121,3), "")</f>
        <v>distachyon</v>
      </c>
      <c r="F265" s="0" t="n">
        <f aca="false">IF($A265&lt;&gt;"",ROW()-1,"")</f>
        <v>264</v>
      </c>
      <c r="G265" s="0" t="n">
        <f aca="false">IF($A265&lt;&gt;"",VLOOKUP($F265,d110cc_csv_computations!$A$2:$O$1001,12),"")</f>
        <v>13</v>
      </c>
      <c r="H265" s="0" t="n">
        <f aca="false">IF($A265&lt;&gt;"",VLOOKUP($F265,d110cc_csv_computations!$A$2:$O$1001,13),"")</f>
        <v>14</v>
      </c>
      <c r="I265" s="0" t="n">
        <f aca="false">IF($A265&lt;&gt;"",VLOOKUP($F265,d110cc_csv_computations!$A$2:$O$1001,7),"")</f>
        <v>3</v>
      </c>
      <c r="J265" s="0" t="str">
        <f aca="false">IF($A265&lt;&gt;"",VLOOKUP($I265,ColumnNames!$A$2:$B$5,2),"")</f>
        <v>C</v>
      </c>
      <c r="K265" s="0" t="n">
        <f aca="false">IF($A265&lt;&gt;"",VLOOKUP($F265,d110cc_csv_computations!$A$2:$O$1001,6),"")</f>
        <v>4</v>
      </c>
      <c r="L265" s="0" t="n">
        <f aca="false">IF($A265&lt;&gt;"",VLOOKUP($F265,d110cc_csv_computations!$A$2:$O$1001,3),"")</f>
        <v>4</v>
      </c>
      <c r="M265" s="0" t="n">
        <f aca="false">IF($A265&lt;&gt;"",VLOOKUP($F265,d110cc_csv_computations!$A$2:$O$1001,8),"")</f>
        <v>3</v>
      </c>
      <c r="N265" s="0" t="n">
        <f aca="false">IF($A265&lt;&gt;"",VLOOKUP($F265,d110cc_csv_computations!$A$2:$O$1001,4),"")</f>
        <v>27</v>
      </c>
      <c r="O265" s="32" t="str">
        <f aca="false">IF($A265&lt;&gt;"",INDEX('Tray sheet'!$H$2:$H$10000, $G265),"")</f>
        <v>Project#2013-0014_Experiment#0001_Brachypodium.distachyon_Tray#00013</v>
      </c>
      <c r="P265" s="32" t="str">
        <f aca="false">IF($A265&lt;&gt;"",INDEX('Tray sheet'!$J$2:$J$10000,$G265),"")</f>
        <v>Tray note</v>
      </c>
      <c r="Q265" s="0" t="n">
        <f aca="false">IF($A265&lt;&gt;"",VLOOKUP($F265,d110cc_csv_computations!$A$2:$O$1001,9),"")</f>
        <v>1</v>
      </c>
      <c r="R265" s="32" t="str">
        <f aca="false">IF($A265&lt;&gt;"",INDEX('Tray sheet'!$I$2:$I$10000,$G265),"")</f>
        <v>standard</v>
      </c>
      <c r="S265" s="32" t="str">
        <f aca="false">$J265&amp;$K265</f>
        <v>C4</v>
      </c>
      <c r="T265" s="0" t="str">
        <f aca="false">IF($A265&lt;&gt;"","Project#"&amp;$A265&amp;"-"&amp;TEXT($B265,"0000")&amp;"_Experiment#"&amp;TEXT($C265,"0000")&amp;"_"&amp;$D265&amp;"."&amp;$E265&amp;"_Tray#"&amp;TEXT($G265,"0000")&amp;"_"&amp;"Pot#"&amp;TEXT($F265,"00000"),"")</f>
        <v>Project#2013-0014_Experiment#0001_Brachypodium.distachyon_Tray#0013_Pot#00264</v>
      </c>
      <c r="U265" s="0" t="n">
        <f aca="false">IF($A265&lt;&gt;"",VLOOKUP($F265,d110cc_csv_computations!$A$2:$O$1001,2),"")</f>
        <v>70</v>
      </c>
      <c r="V265" s="0" t="n">
        <f aca="false">IF($A265&lt;&gt;"",VLOOKUP($U265,LineNames!$A$2:$B$111,2),"")</f>
        <v>156</v>
      </c>
      <c r="W265" s="11"/>
      <c r="X265" s="0" t="str">
        <f aca="false">IF($A265&lt;&gt;"",VLOOKUP($U265,LineNames!$A$2:$C$111,3),"")</f>
        <v>No</v>
      </c>
      <c r="Y265" s="0" t="n">
        <f aca="false">IF($A265&lt;&gt;"",VLOOKUP($F265,d110cc_csv_computations!$A$2:$O$1001,5),"")</f>
        <v>3</v>
      </c>
      <c r="Z265" s="0" t="n">
        <f aca="false">IF($A265&lt;&gt;"",VLOOKUP($F265,d110cc_csv_computations!$A$2:$O$1001,15),"")</f>
        <v>24</v>
      </c>
    </row>
    <row collapsed="false" customFormat="false" customHeight="true" hidden="false" ht="15" outlineLevel="0" r="266">
      <c r="A266" s="0" t="n">
        <f aca="false">IF((ROW()-1)&lt;='Project Description'!$B$14,'Project Description'!$B$1, "")</f>
        <v>2013</v>
      </c>
      <c r="B266" s="0" t="n">
        <f aca="false">IF($A266&lt;&gt;"",'Project Description'!$B$2, "")</f>
        <v>14</v>
      </c>
      <c r="C266" s="0" t="n">
        <f aca="false">IF($A266&lt;&gt;"",'Project Description'!$B$3, "")</f>
        <v>1</v>
      </c>
      <c r="D266" s="0" t="str">
        <f aca="false">IF($A266&lt;&gt;"",VLOOKUP($G266,'Tray sheet'!$E$2:$G$121,2), "")</f>
        <v>Brachypodium</v>
      </c>
      <c r="E266" s="0" t="str">
        <f aca="false">IF($A266&lt;&gt;"",VLOOKUP($G266,'Tray sheet'!$E$2:$G$121,3), "")</f>
        <v>distachyon</v>
      </c>
      <c r="F266" s="0" t="n">
        <f aca="false">IF($A266&lt;&gt;"",ROW()-1,"")</f>
        <v>265</v>
      </c>
      <c r="G266" s="0" t="n">
        <f aca="false">IF($A266&lt;&gt;"",VLOOKUP($F266,d110cc_csv_computations!$A$2:$O$1001,12),"")</f>
        <v>13</v>
      </c>
      <c r="H266" s="0" t="n">
        <f aca="false">IF($A266&lt;&gt;"",VLOOKUP($F266,d110cc_csv_computations!$A$2:$O$1001,13),"")</f>
        <v>15</v>
      </c>
      <c r="I266" s="0" t="n">
        <f aca="false">IF($A266&lt;&gt;"",VLOOKUP($F266,d110cc_csv_computations!$A$2:$O$1001,7),"")</f>
        <v>3</v>
      </c>
      <c r="J266" s="0" t="str">
        <f aca="false">IF($A266&lt;&gt;"",VLOOKUP($I266,ColumnNames!$A$2:$B$5,2),"")</f>
        <v>C</v>
      </c>
      <c r="K266" s="0" t="n">
        <f aca="false">IF($A266&lt;&gt;"",VLOOKUP($F266,d110cc_csv_computations!$A$2:$O$1001,6),"")</f>
        <v>5</v>
      </c>
      <c r="L266" s="0" t="n">
        <f aca="false">IF($A266&lt;&gt;"",VLOOKUP($F266,d110cc_csv_computations!$A$2:$O$1001,3),"")</f>
        <v>5</v>
      </c>
      <c r="M266" s="0" t="n">
        <f aca="false">IF($A266&lt;&gt;"",VLOOKUP($F266,d110cc_csv_computations!$A$2:$O$1001,8),"")</f>
        <v>3</v>
      </c>
      <c r="N266" s="0" t="n">
        <f aca="false">IF($A266&lt;&gt;"",VLOOKUP($F266,d110cc_csv_computations!$A$2:$O$1001,4),"")</f>
        <v>27</v>
      </c>
      <c r="O266" s="32" t="str">
        <f aca="false">IF($A266&lt;&gt;"",INDEX('Tray sheet'!$H$2:$H$10000, $G266),"")</f>
        <v>Project#2013-0014_Experiment#0001_Brachypodium.distachyon_Tray#00013</v>
      </c>
      <c r="P266" s="32" t="str">
        <f aca="false">IF($A266&lt;&gt;"",INDEX('Tray sheet'!$J$2:$J$10000,$G266),"")</f>
        <v>Tray note</v>
      </c>
      <c r="Q266" s="0" t="n">
        <f aca="false">IF($A266&lt;&gt;"",VLOOKUP($F266,d110cc_csv_computations!$A$2:$O$1001,9),"")</f>
        <v>1</v>
      </c>
      <c r="R266" s="32" t="str">
        <f aca="false">IF($A266&lt;&gt;"",INDEX('Tray sheet'!$I$2:$I$10000,$G266),"")</f>
        <v>standard</v>
      </c>
      <c r="S266" s="32" t="str">
        <f aca="false">$J266&amp;$K266</f>
        <v>C5</v>
      </c>
      <c r="T266" s="0" t="str">
        <f aca="false">IF($A266&lt;&gt;"","Project#"&amp;$A266&amp;"-"&amp;TEXT($B266,"0000")&amp;"_Experiment#"&amp;TEXT($C266,"0000")&amp;"_"&amp;$D266&amp;"."&amp;$E266&amp;"_Tray#"&amp;TEXT($G266,"0000")&amp;"_"&amp;"Pot#"&amp;TEXT($F266,"00000"),"")</f>
        <v>Project#2013-0014_Experiment#0001_Brachypodium.distachyon_Tray#0013_Pot#00265</v>
      </c>
      <c r="U266" s="0" t="n">
        <f aca="false">IF($A266&lt;&gt;"",VLOOKUP($F266,d110cc_csv_computations!$A$2:$O$1001,2),"")</f>
        <v>85</v>
      </c>
      <c r="V266" s="0" t="n">
        <f aca="false">IF($A266&lt;&gt;"",VLOOKUP($U266,LineNames!$A$2:$B$111,2),"")</f>
        <v>172</v>
      </c>
      <c r="W266" s="11"/>
      <c r="X266" s="0" t="str">
        <f aca="false">IF($A266&lt;&gt;"",VLOOKUP($U266,LineNames!$A$2:$C$111,3),"")</f>
        <v>No</v>
      </c>
      <c r="Y266" s="0" t="n">
        <f aca="false">IF($A266&lt;&gt;"",VLOOKUP($F266,d110cc_csv_computations!$A$2:$O$1001,5),"")</f>
        <v>3</v>
      </c>
      <c r="Z266" s="0" t="n">
        <f aca="false">IF($A266&lt;&gt;"",VLOOKUP($F266,d110cc_csv_computations!$A$2:$O$1001,15),"")</f>
        <v>25</v>
      </c>
    </row>
    <row collapsed="false" customFormat="false" customHeight="true" hidden="false" ht="15" outlineLevel="0" r="267">
      <c r="A267" s="0" t="n">
        <f aca="false">IF((ROW()-1)&lt;='Project Description'!$B$14,'Project Description'!$B$1, "")</f>
        <v>2013</v>
      </c>
      <c r="B267" s="0" t="n">
        <f aca="false">IF($A267&lt;&gt;"",'Project Description'!$B$2, "")</f>
        <v>14</v>
      </c>
      <c r="C267" s="0" t="n">
        <f aca="false">IF($A267&lt;&gt;"",'Project Description'!$B$3, "")</f>
        <v>1</v>
      </c>
      <c r="D267" s="0" t="str">
        <f aca="false">IF($A267&lt;&gt;"",VLOOKUP($G267,'Tray sheet'!$E$2:$G$121,2), "")</f>
        <v>Brachypodium</v>
      </c>
      <c r="E267" s="0" t="str">
        <f aca="false">IF($A267&lt;&gt;"",VLOOKUP($G267,'Tray sheet'!$E$2:$G$121,3), "")</f>
        <v>distachyon</v>
      </c>
      <c r="F267" s="0" t="n">
        <f aca="false">IF($A267&lt;&gt;"",ROW()-1,"")</f>
        <v>266</v>
      </c>
      <c r="G267" s="0" t="n">
        <f aca="false">IF($A267&lt;&gt;"",VLOOKUP($F267,d110cc_csv_computations!$A$2:$O$1001,12),"")</f>
        <v>14</v>
      </c>
      <c r="H267" s="0" t="n">
        <f aca="false">IF($A267&lt;&gt;"",VLOOKUP($F267,d110cc_csv_computations!$A$2:$O$1001,13),"")</f>
        <v>11</v>
      </c>
      <c r="I267" s="0" t="n">
        <f aca="false">IF($A267&lt;&gt;"",VLOOKUP($F267,d110cc_csv_computations!$A$2:$O$1001,7),"")</f>
        <v>3</v>
      </c>
      <c r="J267" s="0" t="str">
        <f aca="false">IF($A267&lt;&gt;"",VLOOKUP($I267,ColumnNames!$A$2:$B$5,2),"")</f>
        <v>C</v>
      </c>
      <c r="K267" s="0" t="n">
        <f aca="false">IF($A267&lt;&gt;"",VLOOKUP($F267,d110cc_csv_computations!$A$2:$O$1001,6),"")</f>
        <v>1</v>
      </c>
      <c r="L267" s="0" t="n">
        <f aca="false">IF($A267&lt;&gt;"",VLOOKUP($F267,d110cc_csv_computations!$A$2:$O$1001,3),"")</f>
        <v>6</v>
      </c>
      <c r="M267" s="0" t="n">
        <f aca="false">IF($A267&lt;&gt;"",VLOOKUP($F267,d110cc_csv_computations!$A$2:$O$1001,8),"")</f>
        <v>3</v>
      </c>
      <c r="N267" s="0" t="n">
        <f aca="false">IF($A267&lt;&gt;"",VLOOKUP($F267,d110cc_csv_computations!$A$2:$O$1001,4),"")</f>
        <v>27</v>
      </c>
      <c r="O267" s="32" t="str">
        <f aca="false">IF($A267&lt;&gt;"",INDEX('Tray sheet'!$H$2:$H$10000, $G267),"")</f>
        <v>Project#2013-0014_Experiment#0001_Brachypodium.distachyon_Tray#00014</v>
      </c>
      <c r="P267" s="32" t="str">
        <f aca="false">IF($A267&lt;&gt;"",INDEX('Tray sheet'!$J$2:$J$10000,$G267),"")</f>
        <v>Tray note</v>
      </c>
      <c r="Q267" s="0" t="n">
        <f aca="false">IF($A267&lt;&gt;"",VLOOKUP($F267,d110cc_csv_computations!$A$2:$O$1001,9),"")</f>
        <v>2</v>
      </c>
      <c r="R267" s="32" t="str">
        <f aca="false">IF($A267&lt;&gt;"",INDEX('Tray sheet'!$I$2:$I$10000,$G267),"")</f>
        <v>standard</v>
      </c>
      <c r="S267" s="32" t="str">
        <f aca="false">$J267&amp;$K267</f>
        <v>C1</v>
      </c>
      <c r="T267" s="0" t="str">
        <f aca="false">IF($A267&lt;&gt;"","Project#"&amp;$A267&amp;"-"&amp;TEXT($B267,"0000")&amp;"_Experiment#"&amp;TEXT($C267,"0000")&amp;"_"&amp;$D267&amp;"."&amp;$E267&amp;"_Tray#"&amp;TEXT($G267,"0000")&amp;"_"&amp;"Pot#"&amp;TEXT($F267,"00000"),"")</f>
        <v>Project#2013-0014_Experiment#0001_Brachypodium.distachyon_Tray#0014_Pot#00266</v>
      </c>
      <c r="U267" s="0" t="n">
        <f aca="false">IF($A267&lt;&gt;"",VLOOKUP($F267,d110cc_csv_computations!$A$2:$O$1001,2),"")</f>
        <v>99</v>
      </c>
      <c r="V267" s="0" t="n">
        <f aca="false">IF($A267&lt;&gt;"",VLOOKUP($U267,LineNames!$A$2:$B$111,2),"")</f>
        <v>31</v>
      </c>
      <c r="W267" s="11"/>
      <c r="X267" s="0" t="str">
        <f aca="false">IF($A267&lt;&gt;"",VLOOKUP($U267,LineNames!$A$2:$C$111,3),"")</f>
        <v>No</v>
      </c>
      <c r="Y267" s="0" t="n">
        <f aca="false">IF($A267&lt;&gt;"",VLOOKUP($F267,d110cc_csv_computations!$A$2:$O$1001,5),"")</f>
        <v>3</v>
      </c>
      <c r="Z267" s="0" t="n">
        <f aca="false">IF($A267&lt;&gt;"",VLOOKUP($F267,d110cc_csv_computations!$A$2:$O$1001,15),"")</f>
        <v>26</v>
      </c>
    </row>
    <row collapsed="false" customFormat="false" customHeight="true" hidden="false" ht="15" outlineLevel="0" r="268">
      <c r="A268" s="0" t="n">
        <f aca="false">IF((ROW()-1)&lt;='Project Description'!$B$14,'Project Description'!$B$1, "")</f>
        <v>2013</v>
      </c>
      <c r="B268" s="0" t="n">
        <f aca="false">IF($A268&lt;&gt;"",'Project Description'!$B$2, "")</f>
        <v>14</v>
      </c>
      <c r="C268" s="0" t="n">
        <f aca="false">IF($A268&lt;&gt;"",'Project Description'!$B$3, "")</f>
        <v>1</v>
      </c>
      <c r="D268" s="0" t="str">
        <f aca="false">IF($A268&lt;&gt;"",VLOOKUP($G268,'Tray sheet'!$E$2:$G$121,2), "")</f>
        <v>Brachypodium</v>
      </c>
      <c r="E268" s="0" t="str">
        <f aca="false">IF($A268&lt;&gt;"",VLOOKUP($G268,'Tray sheet'!$E$2:$G$121,3), "")</f>
        <v>distachyon</v>
      </c>
      <c r="F268" s="0" t="n">
        <f aca="false">IF($A268&lt;&gt;"",ROW()-1,"")</f>
        <v>267</v>
      </c>
      <c r="G268" s="0" t="n">
        <f aca="false">IF($A268&lt;&gt;"",VLOOKUP($F268,d110cc_csv_computations!$A$2:$O$1001,12),"")</f>
        <v>14</v>
      </c>
      <c r="H268" s="0" t="n">
        <f aca="false">IF($A268&lt;&gt;"",VLOOKUP($F268,d110cc_csv_computations!$A$2:$O$1001,13),"")</f>
        <v>12</v>
      </c>
      <c r="I268" s="0" t="n">
        <f aca="false">IF($A268&lt;&gt;"",VLOOKUP($F268,d110cc_csv_computations!$A$2:$O$1001,7),"")</f>
        <v>3</v>
      </c>
      <c r="J268" s="0" t="str">
        <f aca="false">IF($A268&lt;&gt;"",VLOOKUP($I268,ColumnNames!$A$2:$B$5,2),"")</f>
        <v>C</v>
      </c>
      <c r="K268" s="0" t="n">
        <f aca="false">IF($A268&lt;&gt;"",VLOOKUP($F268,d110cc_csv_computations!$A$2:$O$1001,6),"")</f>
        <v>2</v>
      </c>
      <c r="L268" s="0" t="n">
        <f aca="false">IF($A268&lt;&gt;"",VLOOKUP($F268,d110cc_csv_computations!$A$2:$O$1001,3),"")</f>
        <v>7</v>
      </c>
      <c r="M268" s="0" t="n">
        <f aca="false">IF($A268&lt;&gt;"",VLOOKUP($F268,d110cc_csv_computations!$A$2:$O$1001,8),"")</f>
        <v>3</v>
      </c>
      <c r="N268" s="0" t="n">
        <f aca="false">IF($A268&lt;&gt;"",VLOOKUP($F268,d110cc_csv_computations!$A$2:$O$1001,4),"")</f>
        <v>27</v>
      </c>
      <c r="O268" s="32" t="str">
        <f aca="false">IF($A268&lt;&gt;"",INDEX('Tray sheet'!$H$2:$H$10000, $G268),"")</f>
        <v>Project#2013-0014_Experiment#0001_Brachypodium.distachyon_Tray#00014</v>
      </c>
      <c r="P268" s="32" t="str">
        <f aca="false">IF($A268&lt;&gt;"",INDEX('Tray sheet'!$J$2:$J$10000,$G268),"")</f>
        <v>Tray note</v>
      </c>
      <c r="Q268" s="0" t="n">
        <f aca="false">IF($A268&lt;&gt;"",VLOOKUP($F268,d110cc_csv_computations!$A$2:$O$1001,9),"")</f>
        <v>2</v>
      </c>
      <c r="R268" s="32" t="str">
        <f aca="false">IF($A268&lt;&gt;"",INDEX('Tray sheet'!$I$2:$I$10000,$G268),"")</f>
        <v>standard</v>
      </c>
      <c r="S268" s="32" t="str">
        <f aca="false">$J268&amp;$K268</f>
        <v>C2</v>
      </c>
      <c r="T268" s="0" t="str">
        <f aca="false">IF($A268&lt;&gt;"","Project#"&amp;$A268&amp;"-"&amp;TEXT($B268,"0000")&amp;"_Experiment#"&amp;TEXT($C268,"0000")&amp;"_"&amp;$D268&amp;"."&amp;$E268&amp;"_Tray#"&amp;TEXT($G268,"0000")&amp;"_"&amp;"Pot#"&amp;TEXT($F268,"00000"),"")</f>
        <v>Project#2013-0014_Experiment#0001_Brachypodium.distachyon_Tray#0014_Pot#00267</v>
      </c>
      <c r="U268" s="0" t="n">
        <f aca="false">IF($A268&lt;&gt;"",VLOOKUP($F268,d110cc_csv_computations!$A$2:$O$1001,2),"")</f>
        <v>1</v>
      </c>
      <c r="V268" s="0" t="n">
        <f aca="false">IF($A268&lt;&gt;"",VLOOKUP($U268,LineNames!$A$2:$B$111,2),"")</f>
        <v>76</v>
      </c>
      <c r="W268" s="11"/>
      <c r="X268" s="0" t="str">
        <f aca="false">IF($A268&lt;&gt;"",VLOOKUP($U268,LineNames!$A$2:$C$111,3),"")</f>
        <v>No</v>
      </c>
      <c r="Y268" s="0" t="n">
        <f aca="false">IF($A268&lt;&gt;"",VLOOKUP($F268,d110cc_csv_computations!$A$2:$O$1001,5),"")</f>
        <v>3</v>
      </c>
      <c r="Z268" s="0" t="n">
        <f aca="false">IF($A268&lt;&gt;"",VLOOKUP($F268,d110cc_csv_computations!$A$2:$O$1001,15),"")</f>
        <v>27</v>
      </c>
    </row>
    <row collapsed="false" customFormat="false" customHeight="true" hidden="false" ht="15" outlineLevel="0" r="269">
      <c r="A269" s="0" t="n">
        <f aca="false">IF((ROW()-1)&lt;='Project Description'!$B$14,'Project Description'!$B$1, "")</f>
        <v>2013</v>
      </c>
      <c r="B269" s="0" t="n">
        <f aca="false">IF($A269&lt;&gt;"",'Project Description'!$B$2, "")</f>
        <v>14</v>
      </c>
      <c r="C269" s="0" t="n">
        <f aca="false">IF($A269&lt;&gt;"",'Project Description'!$B$3, "")</f>
        <v>1</v>
      </c>
      <c r="D269" s="0" t="str">
        <f aca="false">IF($A269&lt;&gt;"",VLOOKUP($G269,'Tray sheet'!$E$2:$G$121,2), "")</f>
        <v>Brachypodium</v>
      </c>
      <c r="E269" s="0" t="str">
        <f aca="false">IF($A269&lt;&gt;"",VLOOKUP($G269,'Tray sheet'!$E$2:$G$121,3), "")</f>
        <v>distachyon</v>
      </c>
      <c r="F269" s="0" t="n">
        <f aca="false">IF($A269&lt;&gt;"",ROW()-1,"")</f>
        <v>268</v>
      </c>
      <c r="G269" s="0" t="n">
        <f aca="false">IF($A269&lt;&gt;"",VLOOKUP($F269,d110cc_csv_computations!$A$2:$O$1001,12),"")</f>
        <v>14</v>
      </c>
      <c r="H269" s="0" t="n">
        <f aca="false">IF($A269&lt;&gt;"",VLOOKUP($F269,d110cc_csv_computations!$A$2:$O$1001,13),"")</f>
        <v>13</v>
      </c>
      <c r="I269" s="0" t="n">
        <f aca="false">IF($A269&lt;&gt;"",VLOOKUP($F269,d110cc_csv_computations!$A$2:$O$1001,7),"")</f>
        <v>3</v>
      </c>
      <c r="J269" s="0" t="str">
        <f aca="false">IF($A269&lt;&gt;"",VLOOKUP($I269,ColumnNames!$A$2:$B$5,2),"")</f>
        <v>C</v>
      </c>
      <c r="K269" s="0" t="n">
        <f aca="false">IF($A269&lt;&gt;"",VLOOKUP($F269,d110cc_csv_computations!$A$2:$O$1001,6),"")</f>
        <v>3</v>
      </c>
      <c r="L269" s="0" t="n">
        <f aca="false">IF($A269&lt;&gt;"",VLOOKUP($F269,d110cc_csv_computations!$A$2:$O$1001,3),"")</f>
        <v>8</v>
      </c>
      <c r="M269" s="0" t="n">
        <f aca="false">IF($A269&lt;&gt;"",VLOOKUP($F269,d110cc_csv_computations!$A$2:$O$1001,8),"")</f>
        <v>3</v>
      </c>
      <c r="N269" s="0" t="n">
        <f aca="false">IF($A269&lt;&gt;"",VLOOKUP($F269,d110cc_csv_computations!$A$2:$O$1001,4),"")</f>
        <v>27</v>
      </c>
      <c r="O269" s="32" t="str">
        <f aca="false">IF($A269&lt;&gt;"",INDEX('Tray sheet'!$H$2:$H$10000, $G269),"")</f>
        <v>Project#2013-0014_Experiment#0001_Brachypodium.distachyon_Tray#00014</v>
      </c>
      <c r="P269" s="32" t="str">
        <f aca="false">IF($A269&lt;&gt;"",INDEX('Tray sheet'!$J$2:$J$10000,$G269),"")</f>
        <v>Tray note</v>
      </c>
      <c r="Q269" s="0" t="n">
        <f aca="false">IF($A269&lt;&gt;"",VLOOKUP($F269,d110cc_csv_computations!$A$2:$O$1001,9),"")</f>
        <v>2</v>
      </c>
      <c r="R269" s="32" t="str">
        <f aca="false">IF($A269&lt;&gt;"",INDEX('Tray sheet'!$I$2:$I$10000,$G269),"")</f>
        <v>standard</v>
      </c>
      <c r="S269" s="32" t="str">
        <f aca="false">$J269&amp;$K269</f>
        <v>C3</v>
      </c>
      <c r="T269" s="0" t="str">
        <f aca="false">IF($A269&lt;&gt;"","Project#"&amp;$A269&amp;"-"&amp;TEXT($B269,"0000")&amp;"_Experiment#"&amp;TEXT($C269,"0000")&amp;"_"&amp;$D269&amp;"."&amp;$E269&amp;"_Tray#"&amp;TEXT($G269,"0000")&amp;"_"&amp;"Pot#"&amp;TEXT($F269,"00000"),"")</f>
        <v>Project#2013-0014_Experiment#0001_Brachypodium.distachyon_Tray#0014_Pot#00268</v>
      </c>
      <c r="U269" s="0" t="n">
        <f aca="false">IF($A269&lt;&gt;"",VLOOKUP($F269,d110cc_csv_computations!$A$2:$O$1001,2),"")</f>
        <v>83</v>
      </c>
      <c r="V269" s="0" t="n">
        <f aca="false">IF($A269&lt;&gt;"",VLOOKUP($U269,LineNames!$A$2:$B$111,2),"")</f>
        <v>170</v>
      </c>
      <c r="W269" s="11"/>
      <c r="X269" s="0" t="str">
        <f aca="false">IF($A269&lt;&gt;"",VLOOKUP($U269,LineNames!$A$2:$C$111,3),"")</f>
        <v>No</v>
      </c>
      <c r="Y269" s="0" t="n">
        <f aca="false">IF($A269&lt;&gt;"",VLOOKUP($F269,d110cc_csv_computations!$A$2:$O$1001,5),"")</f>
        <v>3</v>
      </c>
      <c r="Z269" s="0" t="n">
        <f aca="false">IF($A269&lt;&gt;"",VLOOKUP($F269,d110cc_csv_computations!$A$2:$O$1001,15),"")</f>
        <v>28</v>
      </c>
    </row>
    <row collapsed="false" customFormat="false" customHeight="true" hidden="false" ht="15" outlineLevel="0" r="270">
      <c r="A270" s="0" t="n">
        <f aca="false">IF((ROW()-1)&lt;='Project Description'!$B$14,'Project Description'!$B$1, "")</f>
        <v>2013</v>
      </c>
      <c r="B270" s="0" t="n">
        <f aca="false">IF($A270&lt;&gt;"",'Project Description'!$B$2, "")</f>
        <v>14</v>
      </c>
      <c r="C270" s="0" t="n">
        <f aca="false">IF($A270&lt;&gt;"",'Project Description'!$B$3, "")</f>
        <v>1</v>
      </c>
      <c r="D270" s="0" t="str">
        <f aca="false">IF($A270&lt;&gt;"",VLOOKUP($G270,'Tray sheet'!$E$2:$G$121,2), "")</f>
        <v>Brachypodium</v>
      </c>
      <c r="E270" s="0" t="str">
        <f aca="false">IF($A270&lt;&gt;"",VLOOKUP($G270,'Tray sheet'!$E$2:$G$121,3), "")</f>
        <v>distachyon</v>
      </c>
      <c r="F270" s="0" t="n">
        <f aca="false">IF($A270&lt;&gt;"",ROW()-1,"")</f>
        <v>269</v>
      </c>
      <c r="G270" s="0" t="n">
        <f aca="false">IF($A270&lt;&gt;"",VLOOKUP($F270,d110cc_csv_computations!$A$2:$O$1001,12),"")</f>
        <v>14</v>
      </c>
      <c r="H270" s="0" t="n">
        <f aca="false">IF($A270&lt;&gt;"",VLOOKUP($F270,d110cc_csv_computations!$A$2:$O$1001,13),"")</f>
        <v>14</v>
      </c>
      <c r="I270" s="0" t="n">
        <f aca="false">IF($A270&lt;&gt;"",VLOOKUP($F270,d110cc_csv_computations!$A$2:$O$1001,7),"")</f>
        <v>3</v>
      </c>
      <c r="J270" s="0" t="str">
        <f aca="false">IF($A270&lt;&gt;"",VLOOKUP($I270,ColumnNames!$A$2:$B$5,2),"")</f>
        <v>C</v>
      </c>
      <c r="K270" s="0" t="n">
        <f aca="false">IF($A270&lt;&gt;"",VLOOKUP($F270,d110cc_csv_computations!$A$2:$O$1001,6),"")</f>
        <v>4</v>
      </c>
      <c r="L270" s="0" t="n">
        <f aca="false">IF($A270&lt;&gt;"",VLOOKUP($F270,d110cc_csv_computations!$A$2:$O$1001,3),"")</f>
        <v>9</v>
      </c>
      <c r="M270" s="0" t="n">
        <f aca="false">IF($A270&lt;&gt;"",VLOOKUP($F270,d110cc_csv_computations!$A$2:$O$1001,8),"")</f>
        <v>3</v>
      </c>
      <c r="N270" s="0" t="n">
        <f aca="false">IF($A270&lt;&gt;"",VLOOKUP($F270,d110cc_csv_computations!$A$2:$O$1001,4),"")</f>
        <v>27</v>
      </c>
      <c r="O270" s="32" t="str">
        <f aca="false">IF($A270&lt;&gt;"",INDEX('Tray sheet'!$H$2:$H$10000, $G270),"")</f>
        <v>Project#2013-0014_Experiment#0001_Brachypodium.distachyon_Tray#00014</v>
      </c>
      <c r="P270" s="32" t="str">
        <f aca="false">IF($A270&lt;&gt;"",INDEX('Tray sheet'!$J$2:$J$10000,$G270),"")</f>
        <v>Tray note</v>
      </c>
      <c r="Q270" s="0" t="n">
        <f aca="false">IF($A270&lt;&gt;"",VLOOKUP($F270,d110cc_csv_computations!$A$2:$O$1001,9),"")</f>
        <v>2</v>
      </c>
      <c r="R270" s="32" t="str">
        <f aca="false">IF($A270&lt;&gt;"",INDEX('Tray sheet'!$I$2:$I$10000,$G270),"")</f>
        <v>standard</v>
      </c>
      <c r="S270" s="32" t="str">
        <f aca="false">$J270&amp;$K270</f>
        <v>C4</v>
      </c>
      <c r="T270" s="0" t="str">
        <f aca="false">IF($A270&lt;&gt;"","Project#"&amp;$A270&amp;"-"&amp;TEXT($B270,"0000")&amp;"_Experiment#"&amp;TEXT($C270,"0000")&amp;"_"&amp;$D270&amp;"."&amp;$E270&amp;"_Tray#"&amp;TEXT($G270,"0000")&amp;"_"&amp;"Pot#"&amp;TEXT($F270,"00000"),"")</f>
        <v>Project#2013-0014_Experiment#0001_Brachypodium.distachyon_Tray#0014_Pot#00269</v>
      </c>
      <c r="U270" s="0" t="n">
        <f aca="false">IF($A270&lt;&gt;"",VLOOKUP($F270,d110cc_csv_computations!$A$2:$O$1001,2),"")</f>
        <v>47</v>
      </c>
      <c r="V270" s="0" t="n">
        <f aca="false">IF($A270&lt;&gt;"",VLOOKUP($U270,LineNames!$A$2:$B$111,2),"")</f>
        <v>126</v>
      </c>
      <c r="W270" s="11"/>
      <c r="X270" s="0" t="str">
        <f aca="false">IF($A270&lt;&gt;"",VLOOKUP($U270,LineNames!$A$2:$C$111,3),"")</f>
        <v>No</v>
      </c>
      <c r="Y270" s="0" t="n">
        <f aca="false">IF($A270&lt;&gt;"",VLOOKUP($F270,d110cc_csv_computations!$A$2:$O$1001,5),"")</f>
        <v>3</v>
      </c>
      <c r="Z270" s="0" t="n">
        <f aca="false">IF($A270&lt;&gt;"",VLOOKUP($F270,d110cc_csv_computations!$A$2:$O$1001,15),"")</f>
        <v>29</v>
      </c>
    </row>
    <row collapsed="false" customFormat="false" customHeight="true" hidden="false" ht="15" outlineLevel="0" r="271">
      <c r="A271" s="0" t="n">
        <f aca="false">IF((ROW()-1)&lt;='Project Description'!$B$14,'Project Description'!$B$1, "")</f>
        <v>2013</v>
      </c>
      <c r="B271" s="0" t="n">
        <f aca="false">IF($A271&lt;&gt;"",'Project Description'!$B$2, "")</f>
        <v>14</v>
      </c>
      <c r="C271" s="0" t="n">
        <f aca="false">IF($A271&lt;&gt;"",'Project Description'!$B$3, "")</f>
        <v>1</v>
      </c>
      <c r="D271" s="0" t="str">
        <f aca="false">IF($A271&lt;&gt;"",VLOOKUP($G271,'Tray sheet'!$E$2:$G$121,2), "")</f>
        <v>Brachypodium</v>
      </c>
      <c r="E271" s="0" t="str">
        <f aca="false">IF($A271&lt;&gt;"",VLOOKUP($G271,'Tray sheet'!$E$2:$G$121,3), "")</f>
        <v>distachyon</v>
      </c>
      <c r="F271" s="0" t="n">
        <f aca="false">IF($A271&lt;&gt;"",ROW()-1,"")</f>
        <v>270</v>
      </c>
      <c r="G271" s="0" t="n">
        <f aca="false">IF($A271&lt;&gt;"",VLOOKUP($F271,d110cc_csv_computations!$A$2:$O$1001,12),"")</f>
        <v>14</v>
      </c>
      <c r="H271" s="0" t="n">
        <f aca="false">IF($A271&lt;&gt;"",VLOOKUP($F271,d110cc_csv_computations!$A$2:$O$1001,13),"")</f>
        <v>15</v>
      </c>
      <c r="I271" s="0" t="n">
        <f aca="false">IF($A271&lt;&gt;"",VLOOKUP($F271,d110cc_csv_computations!$A$2:$O$1001,7),"")</f>
        <v>3</v>
      </c>
      <c r="J271" s="0" t="str">
        <f aca="false">IF($A271&lt;&gt;"",VLOOKUP($I271,ColumnNames!$A$2:$B$5,2),"")</f>
        <v>C</v>
      </c>
      <c r="K271" s="0" t="n">
        <f aca="false">IF($A271&lt;&gt;"",VLOOKUP($F271,d110cc_csv_computations!$A$2:$O$1001,6),"")</f>
        <v>5</v>
      </c>
      <c r="L271" s="0" t="n">
        <f aca="false">IF($A271&lt;&gt;"",VLOOKUP($F271,d110cc_csv_computations!$A$2:$O$1001,3),"")</f>
        <v>10</v>
      </c>
      <c r="M271" s="0" t="n">
        <f aca="false">IF($A271&lt;&gt;"",VLOOKUP($F271,d110cc_csv_computations!$A$2:$O$1001,8),"")</f>
        <v>3</v>
      </c>
      <c r="N271" s="0" t="n">
        <f aca="false">IF($A271&lt;&gt;"",VLOOKUP($F271,d110cc_csv_computations!$A$2:$O$1001,4),"")</f>
        <v>27</v>
      </c>
      <c r="O271" s="32" t="str">
        <f aca="false">IF($A271&lt;&gt;"",INDEX('Tray sheet'!$H$2:$H$10000, $G271),"")</f>
        <v>Project#2013-0014_Experiment#0001_Brachypodium.distachyon_Tray#00014</v>
      </c>
      <c r="P271" s="32" t="str">
        <f aca="false">IF($A271&lt;&gt;"",INDEX('Tray sheet'!$J$2:$J$10000,$G271),"")</f>
        <v>Tray note</v>
      </c>
      <c r="Q271" s="0" t="n">
        <f aca="false">IF($A271&lt;&gt;"",VLOOKUP($F271,d110cc_csv_computations!$A$2:$O$1001,9),"")</f>
        <v>2</v>
      </c>
      <c r="R271" s="32" t="str">
        <f aca="false">IF($A271&lt;&gt;"",INDEX('Tray sheet'!$I$2:$I$10000,$G271),"")</f>
        <v>standard</v>
      </c>
      <c r="S271" s="32" t="str">
        <f aca="false">$J271&amp;$K271</f>
        <v>C5</v>
      </c>
      <c r="T271" s="0" t="str">
        <f aca="false">IF($A271&lt;&gt;"","Project#"&amp;$A271&amp;"-"&amp;TEXT($B271,"0000")&amp;"_Experiment#"&amp;TEXT($C271,"0000")&amp;"_"&amp;$D271&amp;"."&amp;$E271&amp;"_Tray#"&amp;TEXT($G271,"0000")&amp;"_"&amp;"Pot#"&amp;TEXT($F271,"00000"),"")</f>
        <v>Project#2013-0014_Experiment#0001_Brachypodium.distachyon_Tray#0014_Pot#00270</v>
      </c>
      <c r="U271" s="0" t="n">
        <f aca="false">IF($A271&lt;&gt;"",VLOOKUP($F271,d110cc_csv_computations!$A$2:$O$1001,2),"")</f>
        <v>41</v>
      </c>
      <c r="V271" s="0" t="n">
        <f aca="false">IF($A271&lt;&gt;"",VLOOKUP($U271,LineNames!$A$2:$B$111,2),"")</f>
        <v>120</v>
      </c>
      <c r="W271" s="11"/>
      <c r="X271" s="0" t="str">
        <f aca="false">IF($A271&lt;&gt;"",VLOOKUP($U271,LineNames!$A$2:$C$111,3),"")</f>
        <v>No</v>
      </c>
      <c r="Y271" s="0" t="n">
        <f aca="false">IF($A271&lt;&gt;"",VLOOKUP($F271,d110cc_csv_computations!$A$2:$O$1001,5),"")</f>
        <v>3</v>
      </c>
      <c r="Z271" s="0" t="n">
        <f aca="false">IF($A271&lt;&gt;"",VLOOKUP($F271,d110cc_csv_computations!$A$2:$O$1001,15),"")</f>
        <v>30</v>
      </c>
    </row>
    <row collapsed="false" customFormat="false" customHeight="true" hidden="false" ht="15" outlineLevel="0" r="272">
      <c r="A272" s="0" t="n">
        <f aca="false">IF((ROW()-1)&lt;='Project Description'!$B$14,'Project Description'!$B$1, "")</f>
        <v>2013</v>
      </c>
      <c r="B272" s="0" t="n">
        <f aca="false">IF($A272&lt;&gt;"",'Project Description'!$B$2, "")</f>
        <v>14</v>
      </c>
      <c r="C272" s="0" t="n">
        <f aca="false">IF($A272&lt;&gt;"",'Project Description'!$B$3, "")</f>
        <v>1</v>
      </c>
      <c r="D272" s="0" t="str">
        <f aca="false">IF($A272&lt;&gt;"",VLOOKUP($G272,'Tray sheet'!$E$2:$G$121,2), "")</f>
        <v>Brachypodium</v>
      </c>
      <c r="E272" s="0" t="str">
        <f aca="false">IF($A272&lt;&gt;"",VLOOKUP($G272,'Tray sheet'!$E$2:$G$121,3), "")</f>
        <v>distachyon</v>
      </c>
      <c r="F272" s="0" t="n">
        <f aca="false">IF($A272&lt;&gt;"",ROW()-1,"")</f>
        <v>271</v>
      </c>
      <c r="G272" s="0" t="n">
        <f aca="false">IF($A272&lt;&gt;"",VLOOKUP($F272,d110cc_csv_computations!$A$2:$O$1001,12),"")</f>
        <v>13</v>
      </c>
      <c r="H272" s="0" t="n">
        <f aca="false">IF($A272&lt;&gt;"",VLOOKUP($F272,d110cc_csv_computations!$A$2:$O$1001,13),"")</f>
        <v>16</v>
      </c>
      <c r="I272" s="0" t="n">
        <f aca="false">IF($A272&lt;&gt;"",VLOOKUP($F272,d110cc_csv_computations!$A$2:$O$1001,7),"")</f>
        <v>4</v>
      </c>
      <c r="J272" s="0" t="str">
        <f aca="false">IF($A272&lt;&gt;"",VLOOKUP($I272,ColumnNames!$A$2:$B$5,2),"")</f>
        <v>D</v>
      </c>
      <c r="K272" s="0" t="n">
        <f aca="false">IF($A272&lt;&gt;"",VLOOKUP($F272,d110cc_csv_computations!$A$2:$O$1001,6),"")</f>
        <v>1</v>
      </c>
      <c r="L272" s="0" t="n">
        <f aca="false">IF($A272&lt;&gt;"",VLOOKUP($F272,d110cc_csv_computations!$A$2:$O$1001,3),"")</f>
        <v>1</v>
      </c>
      <c r="M272" s="0" t="n">
        <f aca="false">IF($A272&lt;&gt;"",VLOOKUP($F272,d110cc_csv_computations!$A$2:$O$1001,8),"")</f>
        <v>4</v>
      </c>
      <c r="N272" s="0" t="n">
        <f aca="false">IF($A272&lt;&gt;"",VLOOKUP($F272,d110cc_csv_computations!$A$2:$O$1001,4),"")</f>
        <v>28</v>
      </c>
      <c r="O272" s="32" t="str">
        <f aca="false">IF($A272&lt;&gt;"",INDEX('Tray sheet'!$H$2:$H$10000, $G272),"")</f>
        <v>Project#2013-0014_Experiment#0001_Brachypodium.distachyon_Tray#00013</v>
      </c>
      <c r="P272" s="32" t="str">
        <f aca="false">IF($A272&lt;&gt;"",INDEX('Tray sheet'!$J$2:$J$10000,$G272),"")</f>
        <v>Tray note</v>
      </c>
      <c r="Q272" s="0" t="n">
        <f aca="false">IF($A272&lt;&gt;"",VLOOKUP($F272,d110cc_csv_computations!$A$2:$O$1001,9),"")</f>
        <v>1</v>
      </c>
      <c r="R272" s="32" t="str">
        <f aca="false">IF($A272&lt;&gt;"",INDEX('Tray sheet'!$I$2:$I$10000,$G272),"")</f>
        <v>standard</v>
      </c>
      <c r="S272" s="32" t="str">
        <f aca="false">$J272&amp;$K272</f>
        <v>D1</v>
      </c>
      <c r="T272" s="0" t="str">
        <f aca="false">IF($A272&lt;&gt;"","Project#"&amp;$A272&amp;"-"&amp;TEXT($B272,"0000")&amp;"_Experiment#"&amp;TEXT($C272,"0000")&amp;"_"&amp;$D272&amp;"."&amp;$E272&amp;"_Tray#"&amp;TEXT($G272,"0000")&amp;"_"&amp;"Pot#"&amp;TEXT($F272,"00000"),"")</f>
        <v>Project#2013-0014_Experiment#0001_Brachypodium.distachyon_Tray#0013_Pot#00271</v>
      </c>
      <c r="U272" s="0" t="n">
        <f aca="false">IF($A272&lt;&gt;"",VLOOKUP($F272,d110cc_csv_computations!$A$2:$O$1001,2),"")</f>
        <v>96</v>
      </c>
      <c r="V272" s="0" t="n">
        <f aca="false">IF($A272&lt;&gt;"",VLOOKUP($U272,LineNames!$A$2:$B$111,2),"")</f>
        <v>19</v>
      </c>
      <c r="W272" s="11"/>
      <c r="X272" s="0" t="str">
        <f aca="false">IF($A272&lt;&gt;"",VLOOKUP($U272,LineNames!$A$2:$C$111,3),"")</f>
        <v>No</v>
      </c>
      <c r="Y272" s="0" t="n">
        <f aca="false">IF($A272&lt;&gt;"",VLOOKUP($F272,d110cc_csv_computations!$A$2:$O$1001,5),"")</f>
        <v>3</v>
      </c>
      <c r="Z272" s="0" t="n">
        <f aca="false">IF($A272&lt;&gt;"",VLOOKUP($F272,d110cc_csv_computations!$A$2:$O$1001,15),"")</f>
        <v>31</v>
      </c>
    </row>
    <row collapsed="false" customFormat="false" customHeight="true" hidden="false" ht="15" outlineLevel="0" r="273">
      <c r="A273" s="0" t="n">
        <f aca="false">IF((ROW()-1)&lt;='Project Description'!$B$14,'Project Description'!$B$1, "")</f>
        <v>2013</v>
      </c>
      <c r="B273" s="0" t="n">
        <f aca="false">IF($A273&lt;&gt;"",'Project Description'!$B$2, "")</f>
        <v>14</v>
      </c>
      <c r="C273" s="0" t="n">
        <f aca="false">IF($A273&lt;&gt;"",'Project Description'!$B$3, "")</f>
        <v>1</v>
      </c>
      <c r="D273" s="0" t="str">
        <f aca="false">IF($A273&lt;&gt;"",VLOOKUP($G273,'Tray sheet'!$E$2:$G$121,2), "")</f>
        <v>Brachypodium</v>
      </c>
      <c r="E273" s="0" t="str">
        <f aca="false">IF($A273&lt;&gt;"",VLOOKUP($G273,'Tray sheet'!$E$2:$G$121,3), "")</f>
        <v>distachyon</v>
      </c>
      <c r="F273" s="0" t="n">
        <f aca="false">IF($A273&lt;&gt;"",ROW()-1,"")</f>
        <v>272</v>
      </c>
      <c r="G273" s="0" t="n">
        <f aca="false">IF($A273&lt;&gt;"",VLOOKUP($F273,d110cc_csv_computations!$A$2:$O$1001,12),"")</f>
        <v>13</v>
      </c>
      <c r="H273" s="0" t="n">
        <f aca="false">IF($A273&lt;&gt;"",VLOOKUP($F273,d110cc_csv_computations!$A$2:$O$1001,13),"")</f>
        <v>17</v>
      </c>
      <c r="I273" s="0" t="n">
        <f aca="false">IF($A273&lt;&gt;"",VLOOKUP($F273,d110cc_csv_computations!$A$2:$O$1001,7),"")</f>
        <v>4</v>
      </c>
      <c r="J273" s="0" t="str">
        <f aca="false">IF($A273&lt;&gt;"",VLOOKUP($I273,ColumnNames!$A$2:$B$5,2),"")</f>
        <v>D</v>
      </c>
      <c r="K273" s="0" t="n">
        <f aca="false">IF($A273&lt;&gt;"",VLOOKUP($F273,d110cc_csv_computations!$A$2:$O$1001,6),"")</f>
        <v>2</v>
      </c>
      <c r="L273" s="0" t="n">
        <f aca="false">IF($A273&lt;&gt;"",VLOOKUP($F273,d110cc_csv_computations!$A$2:$O$1001,3),"")</f>
        <v>2</v>
      </c>
      <c r="M273" s="0" t="n">
        <f aca="false">IF($A273&lt;&gt;"",VLOOKUP($F273,d110cc_csv_computations!$A$2:$O$1001,8),"")</f>
        <v>4</v>
      </c>
      <c r="N273" s="0" t="n">
        <f aca="false">IF($A273&lt;&gt;"",VLOOKUP($F273,d110cc_csv_computations!$A$2:$O$1001,4),"")</f>
        <v>28</v>
      </c>
      <c r="O273" s="32" t="str">
        <f aca="false">IF($A273&lt;&gt;"",INDEX('Tray sheet'!$H$2:$H$10000, $G273),"")</f>
        <v>Project#2013-0014_Experiment#0001_Brachypodium.distachyon_Tray#00013</v>
      </c>
      <c r="P273" s="32" t="str">
        <f aca="false">IF($A273&lt;&gt;"",INDEX('Tray sheet'!$J$2:$J$10000,$G273),"")</f>
        <v>Tray note</v>
      </c>
      <c r="Q273" s="0" t="n">
        <f aca="false">IF($A273&lt;&gt;"",VLOOKUP($F273,d110cc_csv_computations!$A$2:$O$1001,9),"")</f>
        <v>1</v>
      </c>
      <c r="R273" s="32" t="str">
        <f aca="false">IF($A273&lt;&gt;"",INDEX('Tray sheet'!$I$2:$I$10000,$G273),"")</f>
        <v>standard</v>
      </c>
      <c r="S273" s="32" t="str">
        <f aca="false">$J273&amp;$K273</f>
        <v>D2</v>
      </c>
      <c r="T273" s="0" t="str">
        <f aca="false">IF($A273&lt;&gt;"","Project#"&amp;$A273&amp;"-"&amp;TEXT($B273,"0000")&amp;"_Experiment#"&amp;TEXT($C273,"0000")&amp;"_"&amp;$D273&amp;"."&amp;$E273&amp;"_Tray#"&amp;TEXT($G273,"0000")&amp;"_"&amp;"Pot#"&amp;TEXT($F273,"00000"),"")</f>
        <v>Project#2013-0014_Experiment#0001_Brachypodium.distachyon_Tray#0013_Pot#00272</v>
      </c>
      <c r="U273" s="0" t="n">
        <f aca="false">IF($A273&lt;&gt;"",VLOOKUP($F273,d110cc_csv_computations!$A$2:$O$1001,2),"")</f>
        <v>34</v>
      </c>
      <c r="V273" s="0" t="n">
        <f aca="false">IF($A273&lt;&gt;"",VLOOKUP($U273,LineNames!$A$2:$B$111,2),"")</f>
        <v>113</v>
      </c>
      <c r="W273" s="11"/>
      <c r="X273" s="0" t="str">
        <f aca="false">IF($A273&lt;&gt;"",VLOOKUP($U273,LineNames!$A$2:$C$111,3),"")</f>
        <v>No</v>
      </c>
      <c r="Y273" s="0" t="n">
        <f aca="false">IF($A273&lt;&gt;"",VLOOKUP($F273,d110cc_csv_computations!$A$2:$O$1001,5),"")</f>
        <v>3</v>
      </c>
      <c r="Z273" s="0" t="n">
        <f aca="false">IF($A273&lt;&gt;"",VLOOKUP($F273,d110cc_csv_computations!$A$2:$O$1001,15),"")</f>
        <v>32</v>
      </c>
    </row>
    <row collapsed="false" customFormat="false" customHeight="true" hidden="false" ht="15" outlineLevel="0" r="274">
      <c r="A274" s="0" t="n">
        <f aca="false">IF((ROW()-1)&lt;='Project Description'!$B$14,'Project Description'!$B$1, "")</f>
        <v>2013</v>
      </c>
      <c r="B274" s="0" t="n">
        <f aca="false">IF($A274&lt;&gt;"",'Project Description'!$B$2, "")</f>
        <v>14</v>
      </c>
      <c r="C274" s="0" t="n">
        <f aca="false">IF($A274&lt;&gt;"",'Project Description'!$B$3, "")</f>
        <v>1</v>
      </c>
      <c r="D274" s="0" t="str">
        <f aca="false">IF($A274&lt;&gt;"",VLOOKUP($G274,'Tray sheet'!$E$2:$G$121,2), "")</f>
        <v>Brachypodium</v>
      </c>
      <c r="E274" s="0" t="str">
        <f aca="false">IF($A274&lt;&gt;"",VLOOKUP($G274,'Tray sheet'!$E$2:$G$121,3), "")</f>
        <v>distachyon</v>
      </c>
      <c r="F274" s="0" t="n">
        <f aca="false">IF($A274&lt;&gt;"",ROW()-1,"")</f>
        <v>273</v>
      </c>
      <c r="G274" s="0" t="n">
        <f aca="false">IF($A274&lt;&gt;"",VLOOKUP($F274,d110cc_csv_computations!$A$2:$O$1001,12),"")</f>
        <v>13</v>
      </c>
      <c r="H274" s="0" t="n">
        <f aca="false">IF($A274&lt;&gt;"",VLOOKUP($F274,d110cc_csv_computations!$A$2:$O$1001,13),"")</f>
        <v>18</v>
      </c>
      <c r="I274" s="0" t="n">
        <f aca="false">IF($A274&lt;&gt;"",VLOOKUP($F274,d110cc_csv_computations!$A$2:$O$1001,7),"")</f>
        <v>4</v>
      </c>
      <c r="J274" s="0" t="str">
        <f aca="false">IF($A274&lt;&gt;"",VLOOKUP($I274,ColumnNames!$A$2:$B$5,2),"")</f>
        <v>D</v>
      </c>
      <c r="K274" s="0" t="n">
        <f aca="false">IF($A274&lt;&gt;"",VLOOKUP($F274,d110cc_csv_computations!$A$2:$O$1001,6),"")</f>
        <v>3</v>
      </c>
      <c r="L274" s="0" t="n">
        <f aca="false">IF($A274&lt;&gt;"",VLOOKUP($F274,d110cc_csv_computations!$A$2:$O$1001,3),"")</f>
        <v>3</v>
      </c>
      <c r="M274" s="0" t="n">
        <f aca="false">IF($A274&lt;&gt;"",VLOOKUP($F274,d110cc_csv_computations!$A$2:$O$1001,8),"")</f>
        <v>4</v>
      </c>
      <c r="N274" s="0" t="n">
        <f aca="false">IF($A274&lt;&gt;"",VLOOKUP($F274,d110cc_csv_computations!$A$2:$O$1001,4),"")</f>
        <v>28</v>
      </c>
      <c r="O274" s="32" t="str">
        <f aca="false">IF($A274&lt;&gt;"",INDEX('Tray sheet'!$H$2:$H$10000, $G274),"")</f>
        <v>Project#2013-0014_Experiment#0001_Brachypodium.distachyon_Tray#00013</v>
      </c>
      <c r="P274" s="32" t="str">
        <f aca="false">IF($A274&lt;&gt;"",INDEX('Tray sheet'!$J$2:$J$10000,$G274),"")</f>
        <v>Tray note</v>
      </c>
      <c r="Q274" s="0" t="n">
        <f aca="false">IF($A274&lt;&gt;"",VLOOKUP($F274,d110cc_csv_computations!$A$2:$O$1001,9),"")</f>
        <v>1</v>
      </c>
      <c r="R274" s="32" t="str">
        <f aca="false">IF($A274&lt;&gt;"",INDEX('Tray sheet'!$I$2:$I$10000,$G274),"")</f>
        <v>standard</v>
      </c>
      <c r="S274" s="32" t="str">
        <f aca="false">$J274&amp;$K274</f>
        <v>D3</v>
      </c>
      <c r="T274" s="0" t="str">
        <f aca="false">IF($A274&lt;&gt;"","Project#"&amp;$A274&amp;"-"&amp;TEXT($B274,"0000")&amp;"_Experiment#"&amp;TEXT($C274,"0000")&amp;"_"&amp;$D274&amp;"."&amp;$E274&amp;"_Tray#"&amp;TEXT($G274,"0000")&amp;"_"&amp;"Pot#"&amp;TEXT($F274,"00000"),"")</f>
        <v>Project#2013-0014_Experiment#0001_Brachypodium.distachyon_Tray#0013_Pot#00273</v>
      </c>
      <c r="U274" s="0" t="n">
        <f aca="false">IF($A274&lt;&gt;"",VLOOKUP($F274,d110cc_csv_computations!$A$2:$O$1001,2),"")</f>
        <v>110</v>
      </c>
      <c r="V274" s="0" t="str">
        <f aca="false">IF($A274&lt;&gt;"",VLOOKUP($U274,LineNames!$A$2:$B$111,2),"")</f>
        <v>Bd3-1</v>
      </c>
      <c r="W274" s="11"/>
      <c r="X274" s="0" t="str">
        <f aca="false">IF($A274&lt;&gt;"",VLOOKUP($U274,LineNames!$A$2:$C$111,3),"")</f>
        <v>Yes</v>
      </c>
      <c r="Y274" s="0" t="n">
        <f aca="false">IF($A274&lt;&gt;"",VLOOKUP($F274,d110cc_csv_computations!$A$2:$O$1001,5),"")</f>
        <v>3</v>
      </c>
      <c r="Z274" s="0" t="n">
        <f aca="false">IF($A274&lt;&gt;"",VLOOKUP($F274,d110cc_csv_computations!$A$2:$O$1001,15),"")</f>
        <v>33</v>
      </c>
    </row>
    <row collapsed="false" customFormat="false" customHeight="true" hidden="false" ht="15" outlineLevel="0" r="275">
      <c r="A275" s="0" t="n">
        <f aca="false">IF((ROW()-1)&lt;='Project Description'!$B$14,'Project Description'!$B$1, "")</f>
        <v>2013</v>
      </c>
      <c r="B275" s="0" t="n">
        <f aca="false">IF($A275&lt;&gt;"",'Project Description'!$B$2, "")</f>
        <v>14</v>
      </c>
      <c r="C275" s="0" t="n">
        <f aca="false">IF($A275&lt;&gt;"",'Project Description'!$B$3, "")</f>
        <v>1</v>
      </c>
      <c r="D275" s="0" t="str">
        <f aca="false">IF($A275&lt;&gt;"",VLOOKUP($G275,'Tray sheet'!$E$2:$G$121,2), "")</f>
        <v>Brachypodium</v>
      </c>
      <c r="E275" s="0" t="str">
        <f aca="false">IF($A275&lt;&gt;"",VLOOKUP($G275,'Tray sheet'!$E$2:$G$121,3), "")</f>
        <v>distachyon</v>
      </c>
      <c r="F275" s="0" t="n">
        <f aca="false">IF($A275&lt;&gt;"",ROW()-1,"")</f>
        <v>274</v>
      </c>
      <c r="G275" s="0" t="n">
        <f aca="false">IF($A275&lt;&gt;"",VLOOKUP($F275,d110cc_csv_computations!$A$2:$O$1001,12),"")</f>
        <v>13</v>
      </c>
      <c r="H275" s="0" t="n">
        <f aca="false">IF($A275&lt;&gt;"",VLOOKUP($F275,d110cc_csv_computations!$A$2:$O$1001,13),"")</f>
        <v>19</v>
      </c>
      <c r="I275" s="0" t="n">
        <f aca="false">IF($A275&lt;&gt;"",VLOOKUP($F275,d110cc_csv_computations!$A$2:$O$1001,7),"")</f>
        <v>4</v>
      </c>
      <c r="J275" s="0" t="str">
        <f aca="false">IF($A275&lt;&gt;"",VLOOKUP($I275,ColumnNames!$A$2:$B$5,2),"")</f>
        <v>D</v>
      </c>
      <c r="K275" s="0" t="n">
        <f aca="false">IF($A275&lt;&gt;"",VLOOKUP($F275,d110cc_csv_computations!$A$2:$O$1001,6),"")</f>
        <v>4</v>
      </c>
      <c r="L275" s="0" t="n">
        <f aca="false">IF($A275&lt;&gt;"",VLOOKUP($F275,d110cc_csv_computations!$A$2:$O$1001,3),"")</f>
        <v>4</v>
      </c>
      <c r="M275" s="0" t="n">
        <f aca="false">IF($A275&lt;&gt;"",VLOOKUP($F275,d110cc_csv_computations!$A$2:$O$1001,8),"")</f>
        <v>4</v>
      </c>
      <c r="N275" s="0" t="n">
        <f aca="false">IF($A275&lt;&gt;"",VLOOKUP($F275,d110cc_csv_computations!$A$2:$O$1001,4),"")</f>
        <v>28</v>
      </c>
      <c r="O275" s="32" t="str">
        <f aca="false">IF($A275&lt;&gt;"",INDEX('Tray sheet'!$H$2:$H$10000, $G275),"")</f>
        <v>Project#2013-0014_Experiment#0001_Brachypodium.distachyon_Tray#00013</v>
      </c>
      <c r="P275" s="32" t="str">
        <f aca="false">IF($A275&lt;&gt;"",INDEX('Tray sheet'!$J$2:$J$10000,$G275),"")</f>
        <v>Tray note</v>
      </c>
      <c r="Q275" s="0" t="n">
        <f aca="false">IF($A275&lt;&gt;"",VLOOKUP($F275,d110cc_csv_computations!$A$2:$O$1001,9),"")</f>
        <v>1</v>
      </c>
      <c r="R275" s="32" t="str">
        <f aca="false">IF($A275&lt;&gt;"",INDEX('Tray sheet'!$I$2:$I$10000,$G275),"")</f>
        <v>standard</v>
      </c>
      <c r="S275" s="32" t="str">
        <f aca="false">$J275&amp;$K275</f>
        <v>D4</v>
      </c>
      <c r="T275" s="0" t="str">
        <f aca="false">IF($A275&lt;&gt;"","Project#"&amp;$A275&amp;"-"&amp;TEXT($B275,"0000")&amp;"_Experiment#"&amp;TEXT($C275,"0000")&amp;"_"&amp;$D275&amp;"."&amp;$E275&amp;"_Tray#"&amp;TEXT($G275,"0000")&amp;"_"&amp;"Pot#"&amp;TEXT($F275,"00000"),"")</f>
        <v>Project#2013-0014_Experiment#0001_Brachypodium.distachyon_Tray#0013_Pot#00274</v>
      </c>
      <c r="U275" s="0" t="n">
        <f aca="false">IF($A275&lt;&gt;"",VLOOKUP($F275,d110cc_csv_computations!$A$2:$O$1001,2),"")</f>
        <v>27</v>
      </c>
      <c r="V275" s="0" t="n">
        <f aca="false">IF($A275&lt;&gt;"",VLOOKUP($U275,LineNames!$A$2:$B$111,2),"")</f>
        <v>104</v>
      </c>
      <c r="W275" s="11"/>
      <c r="X275" s="0" t="str">
        <f aca="false">IF($A275&lt;&gt;"",VLOOKUP($U275,LineNames!$A$2:$C$111,3),"")</f>
        <v>No</v>
      </c>
      <c r="Y275" s="0" t="n">
        <f aca="false">IF($A275&lt;&gt;"",VLOOKUP($F275,d110cc_csv_computations!$A$2:$O$1001,5),"")</f>
        <v>3</v>
      </c>
      <c r="Z275" s="0" t="n">
        <f aca="false">IF($A275&lt;&gt;"",VLOOKUP($F275,d110cc_csv_computations!$A$2:$O$1001,15),"")</f>
        <v>34</v>
      </c>
    </row>
    <row collapsed="false" customFormat="false" customHeight="true" hidden="false" ht="15" outlineLevel="0" r="276">
      <c r="A276" s="0" t="n">
        <f aca="false">IF((ROW()-1)&lt;='Project Description'!$B$14,'Project Description'!$B$1, "")</f>
        <v>2013</v>
      </c>
      <c r="B276" s="0" t="n">
        <f aca="false">IF($A276&lt;&gt;"",'Project Description'!$B$2, "")</f>
        <v>14</v>
      </c>
      <c r="C276" s="0" t="n">
        <f aca="false">IF($A276&lt;&gt;"",'Project Description'!$B$3, "")</f>
        <v>1</v>
      </c>
      <c r="D276" s="0" t="str">
        <f aca="false">IF($A276&lt;&gt;"",VLOOKUP($G276,'Tray sheet'!$E$2:$G$121,2), "")</f>
        <v>Brachypodium</v>
      </c>
      <c r="E276" s="0" t="str">
        <f aca="false">IF($A276&lt;&gt;"",VLOOKUP($G276,'Tray sheet'!$E$2:$G$121,3), "")</f>
        <v>distachyon</v>
      </c>
      <c r="F276" s="0" t="n">
        <f aca="false">IF($A276&lt;&gt;"",ROW()-1,"")</f>
        <v>275</v>
      </c>
      <c r="G276" s="0" t="n">
        <f aca="false">IF($A276&lt;&gt;"",VLOOKUP($F276,d110cc_csv_computations!$A$2:$O$1001,12),"")</f>
        <v>13</v>
      </c>
      <c r="H276" s="0" t="n">
        <f aca="false">IF($A276&lt;&gt;"",VLOOKUP($F276,d110cc_csv_computations!$A$2:$O$1001,13),"")</f>
        <v>20</v>
      </c>
      <c r="I276" s="0" t="n">
        <f aca="false">IF($A276&lt;&gt;"",VLOOKUP($F276,d110cc_csv_computations!$A$2:$O$1001,7),"")</f>
        <v>4</v>
      </c>
      <c r="J276" s="0" t="str">
        <f aca="false">IF($A276&lt;&gt;"",VLOOKUP($I276,ColumnNames!$A$2:$B$5,2),"")</f>
        <v>D</v>
      </c>
      <c r="K276" s="0" t="n">
        <f aca="false">IF($A276&lt;&gt;"",VLOOKUP($F276,d110cc_csv_computations!$A$2:$O$1001,6),"")</f>
        <v>5</v>
      </c>
      <c r="L276" s="0" t="n">
        <f aca="false">IF($A276&lt;&gt;"",VLOOKUP($F276,d110cc_csv_computations!$A$2:$O$1001,3),"")</f>
        <v>5</v>
      </c>
      <c r="M276" s="0" t="n">
        <f aca="false">IF($A276&lt;&gt;"",VLOOKUP($F276,d110cc_csv_computations!$A$2:$O$1001,8),"")</f>
        <v>4</v>
      </c>
      <c r="N276" s="0" t="n">
        <f aca="false">IF($A276&lt;&gt;"",VLOOKUP($F276,d110cc_csv_computations!$A$2:$O$1001,4),"")</f>
        <v>28</v>
      </c>
      <c r="O276" s="32" t="str">
        <f aca="false">IF($A276&lt;&gt;"",INDEX('Tray sheet'!$H$2:$H$10000, $G276),"")</f>
        <v>Project#2013-0014_Experiment#0001_Brachypodium.distachyon_Tray#00013</v>
      </c>
      <c r="P276" s="32" t="str">
        <f aca="false">IF($A276&lt;&gt;"",INDEX('Tray sheet'!$J$2:$J$10000,$G276),"")</f>
        <v>Tray note</v>
      </c>
      <c r="Q276" s="0" t="n">
        <f aca="false">IF($A276&lt;&gt;"",VLOOKUP($F276,d110cc_csv_computations!$A$2:$O$1001,9),"")</f>
        <v>1</v>
      </c>
      <c r="R276" s="32" t="str">
        <f aca="false">IF($A276&lt;&gt;"",INDEX('Tray sheet'!$I$2:$I$10000,$G276),"")</f>
        <v>standard</v>
      </c>
      <c r="S276" s="32" t="str">
        <f aca="false">$J276&amp;$K276</f>
        <v>D5</v>
      </c>
      <c r="T276" s="0" t="str">
        <f aca="false">IF($A276&lt;&gt;"","Project#"&amp;$A276&amp;"-"&amp;TEXT($B276,"0000")&amp;"_Experiment#"&amp;TEXT($C276,"0000")&amp;"_"&amp;$D276&amp;"."&amp;$E276&amp;"_Tray#"&amp;TEXT($G276,"0000")&amp;"_"&amp;"Pot#"&amp;TEXT($F276,"00000"),"")</f>
        <v>Project#2013-0014_Experiment#0001_Brachypodium.distachyon_Tray#0013_Pot#00275</v>
      </c>
      <c r="U276" s="0" t="n">
        <f aca="false">IF($A276&lt;&gt;"",VLOOKUP($F276,d110cc_csv_computations!$A$2:$O$1001,2),"")</f>
        <v>106</v>
      </c>
      <c r="V276" s="0" t="n">
        <f aca="false">IF($A276&lt;&gt;"",VLOOKUP($U276,LineNames!$A$2:$B$111,2),"")</f>
        <v>66</v>
      </c>
      <c r="W276" s="11"/>
      <c r="X276" s="0" t="str">
        <f aca="false">IF($A276&lt;&gt;"",VLOOKUP($U276,LineNames!$A$2:$C$111,3),"")</f>
        <v>No</v>
      </c>
      <c r="Y276" s="0" t="n">
        <f aca="false">IF($A276&lt;&gt;"",VLOOKUP($F276,d110cc_csv_computations!$A$2:$O$1001,5),"")</f>
        <v>3</v>
      </c>
      <c r="Z276" s="0" t="n">
        <f aca="false">IF($A276&lt;&gt;"",VLOOKUP($F276,d110cc_csv_computations!$A$2:$O$1001,15),"")</f>
        <v>35</v>
      </c>
    </row>
    <row collapsed="false" customFormat="false" customHeight="true" hidden="false" ht="15" outlineLevel="0" r="277">
      <c r="A277" s="0" t="n">
        <f aca="false">IF((ROW()-1)&lt;='Project Description'!$B$14,'Project Description'!$B$1, "")</f>
        <v>2013</v>
      </c>
      <c r="B277" s="0" t="n">
        <f aca="false">IF($A277&lt;&gt;"",'Project Description'!$B$2, "")</f>
        <v>14</v>
      </c>
      <c r="C277" s="0" t="n">
        <f aca="false">IF($A277&lt;&gt;"",'Project Description'!$B$3, "")</f>
        <v>1</v>
      </c>
      <c r="D277" s="0" t="str">
        <f aca="false">IF($A277&lt;&gt;"",VLOOKUP($G277,'Tray sheet'!$E$2:$G$121,2), "")</f>
        <v>Brachypodium</v>
      </c>
      <c r="E277" s="0" t="str">
        <f aca="false">IF($A277&lt;&gt;"",VLOOKUP($G277,'Tray sheet'!$E$2:$G$121,3), "")</f>
        <v>distachyon</v>
      </c>
      <c r="F277" s="0" t="n">
        <f aca="false">IF($A277&lt;&gt;"",ROW()-1,"")</f>
        <v>276</v>
      </c>
      <c r="G277" s="0" t="n">
        <f aca="false">IF($A277&lt;&gt;"",VLOOKUP($F277,d110cc_csv_computations!$A$2:$O$1001,12),"")</f>
        <v>14</v>
      </c>
      <c r="H277" s="0" t="n">
        <f aca="false">IF($A277&lt;&gt;"",VLOOKUP($F277,d110cc_csv_computations!$A$2:$O$1001,13),"")</f>
        <v>16</v>
      </c>
      <c r="I277" s="0" t="n">
        <f aca="false">IF($A277&lt;&gt;"",VLOOKUP($F277,d110cc_csv_computations!$A$2:$O$1001,7),"")</f>
        <v>4</v>
      </c>
      <c r="J277" s="0" t="str">
        <f aca="false">IF($A277&lt;&gt;"",VLOOKUP($I277,ColumnNames!$A$2:$B$5,2),"")</f>
        <v>D</v>
      </c>
      <c r="K277" s="0" t="n">
        <f aca="false">IF($A277&lt;&gt;"",VLOOKUP($F277,d110cc_csv_computations!$A$2:$O$1001,6),"")</f>
        <v>1</v>
      </c>
      <c r="L277" s="0" t="n">
        <f aca="false">IF($A277&lt;&gt;"",VLOOKUP($F277,d110cc_csv_computations!$A$2:$O$1001,3),"")</f>
        <v>6</v>
      </c>
      <c r="M277" s="0" t="n">
        <f aca="false">IF($A277&lt;&gt;"",VLOOKUP($F277,d110cc_csv_computations!$A$2:$O$1001,8),"")</f>
        <v>4</v>
      </c>
      <c r="N277" s="0" t="n">
        <f aca="false">IF($A277&lt;&gt;"",VLOOKUP($F277,d110cc_csv_computations!$A$2:$O$1001,4),"")</f>
        <v>28</v>
      </c>
      <c r="O277" s="32" t="str">
        <f aca="false">IF($A277&lt;&gt;"",INDEX('Tray sheet'!$H$2:$H$10000, $G277),"")</f>
        <v>Project#2013-0014_Experiment#0001_Brachypodium.distachyon_Tray#00014</v>
      </c>
      <c r="P277" s="32" t="str">
        <f aca="false">IF($A277&lt;&gt;"",INDEX('Tray sheet'!$J$2:$J$10000,$G277),"")</f>
        <v>Tray note</v>
      </c>
      <c r="Q277" s="0" t="n">
        <f aca="false">IF($A277&lt;&gt;"",VLOOKUP($F277,d110cc_csv_computations!$A$2:$O$1001,9),"")</f>
        <v>2</v>
      </c>
      <c r="R277" s="32" t="str">
        <f aca="false">IF($A277&lt;&gt;"",INDEX('Tray sheet'!$I$2:$I$10000,$G277),"")</f>
        <v>standard</v>
      </c>
      <c r="S277" s="32" t="str">
        <f aca="false">$J277&amp;$K277</f>
        <v>D1</v>
      </c>
      <c r="T277" s="0" t="str">
        <f aca="false">IF($A277&lt;&gt;"","Project#"&amp;$A277&amp;"-"&amp;TEXT($B277,"0000")&amp;"_Experiment#"&amp;TEXT($C277,"0000")&amp;"_"&amp;$D277&amp;"."&amp;$E277&amp;"_Tray#"&amp;TEXT($G277,"0000")&amp;"_"&amp;"Pot#"&amp;TEXT($F277,"00000"),"")</f>
        <v>Project#2013-0014_Experiment#0001_Brachypodium.distachyon_Tray#0014_Pot#00276</v>
      </c>
      <c r="U277" s="0" t="n">
        <f aca="false">IF($A277&lt;&gt;"",VLOOKUP($F277,d110cc_csv_computations!$A$2:$O$1001,2),"")</f>
        <v>67</v>
      </c>
      <c r="V277" s="0" t="n">
        <f aca="false">IF($A277&lt;&gt;"",VLOOKUP($U277,LineNames!$A$2:$B$111,2),"")</f>
        <v>153</v>
      </c>
      <c r="W277" s="11"/>
      <c r="X277" s="0" t="str">
        <f aca="false">IF($A277&lt;&gt;"",VLOOKUP($U277,LineNames!$A$2:$C$111,3),"")</f>
        <v>No</v>
      </c>
      <c r="Y277" s="0" t="n">
        <f aca="false">IF($A277&lt;&gt;"",VLOOKUP($F277,d110cc_csv_computations!$A$2:$O$1001,5),"")</f>
        <v>3</v>
      </c>
      <c r="Z277" s="0" t="n">
        <f aca="false">IF($A277&lt;&gt;"",VLOOKUP($F277,d110cc_csv_computations!$A$2:$O$1001,15),"")</f>
        <v>36</v>
      </c>
    </row>
    <row collapsed="false" customFormat="false" customHeight="true" hidden="false" ht="15" outlineLevel="0" r="278">
      <c r="A278" s="0" t="n">
        <f aca="false">IF((ROW()-1)&lt;='Project Description'!$B$14,'Project Description'!$B$1, "")</f>
        <v>2013</v>
      </c>
      <c r="B278" s="0" t="n">
        <f aca="false">IF($A278&lt;&gt;"",'Project Description'!$B$2, "")</f>
        <v>14</v>
      </c>
      <c r="C278" s="0" t="n">
        <f aca="false">IF($A278&lt;&gt;"",'Project Description'!$B$3, "")</f>
        <v>1</v>
      </c>
      <c r="D278" s="0" t="str">
        <f aca="false">IF($A278&lt;&gt;"",VLOOKUP($G278,'Tray sheet'!$E$2:$G$121,2), "")</f>
        <v>Brachypodium</v>
      </c>
      <c r="E278" s="0" t="str">
        <f aca="false">IF($A278&lt;&gt;"",VLOOKUP($G278,'Tray sheet'!$E$2:$G$121,3), "")</f>
        <v>distachyon</v>
      </c>
      <c r="F278" s="0" t="n">
        <f aca="false">IF($A278&lt;&gt;"",ROW()-1,"")</f>
        <v>277</v>
      </c>
      <c r="G278" s="0" t="n">
        <f aca="false">IF($A278&lt;&gt;"",VLOOKUP($F278,d110cc_csv_computations!$A$2:$O$1001,12),"")</f>
        <v>14</v>
      </c>
      <c r="H278" s="0" t="n">
        <f aca="false">IF($A278&lt;&gt;"",VLOOKUP($F278,d110cc_csv_computations!$A$2:$O$1001,13),"")</f>
        <v>17</v>
      </c>
      <c r="I278" s="0" t="n">
        <f aca="false">IF($A278&lt;&gt;"",VLOOKUP($F278,d110cc_csv_computations!$A$2:$O$1001,7),"")</f>
        <v>4</v>
      </c>
      <c r="J278" s="0" t="str">
        <f aca="false">IF($A278&lt;&gt;"",VLOOKUP($I278,ColumnNames!$A$2:$B$5,2),"")</f>
        <v>D</v>
      </c>
      <c r="K278" s="0" t="n">
        <f aca="false">IF($A278&lt;&gt;"",VLOOKUP($F278,d110cc_csv_computations!$A$2:$O$1001,6),"")</f>
        <v>2</v>
      </c>
      <c r="L278" s="0" t="n">
        <f aca="false">IF($A278&lt;&gt;"",VLOOKUP($F278,d110cc_csv_computations!$A$2:$O$1001,3),"")</f>
        <v>7</v>
      </c>
      <c r="M278" s="0" t="n">
        <f aca="false">IF($A278&lt;&gt;"",VLOOKUP($F278,d110cc_csv_computations!$A$2:$O$1001,8),"")</f>
        <v>4</v>
      </c>
      <c r="N278" s="0" t="n">
        <f aca="false">IF($A278&lt;&gt;"",VLOOKUP($F278,d110cc_csv_computations!$A$2:$O$1001,4),"")</f>
        <v>28</v>
      </c>
      <c r="O278" s="32" t="str">
        <f aca="false">IF($A278&lt;&gt;"",INDEX('Tray sheet'!$H$2:$H$10000, $G278),"")</f>
        <v>Project#2013-0014_Experiment#0001_Brachypodium.distachyon_Tray#00014</v>
      </c>
      <c r="P278" s="32" t="str">
        <f aca="false">IF($A278&lt;&gt;"",INDEX('Tray sheet'!$J$2:$J$10000,$G278),"")</f>
        <v>Tray note</v>
      </c>
      <c r="Q278" s="0" t="n">
        <f aca="false">IF($A278&lt;&gt;"",VLOOKUP($F278,d110cc_csv_computations!$A$2:$O$1001,9),"")</f>
        <v>2</v>
      </c>
      <c r="R278" s="32" t="str">
        <f aca="false">IF($A278&lt;&gt;"",INDEX('Tray sheet'!$I$2:$I$10000,$G278),"")</f>
        <v>standard</v>
      </c>
      <c r="S278" s="32" t="str">
        <f aca="false">$J278&amp;$K278</f>
        <v>D2</v>
      </c>
      <c r="T278" s="0" t="str">
        <f aca="false">IF($A278&lt;&gt;"","Project#"&amp;$A278&amp;"-"&amp;TEXT($B278,"0000")&amp;"_Experiment#"&amp;TEXT($C278,"0000")&amp;"_"&amp;$D278&amp;"."&amp;$E278&amp;"_Tray#"&amp;TEXT($G278,"0000")&amp;"_"&amp;"Pot#"&amp;TEXT($F278,"00000"),"")</f>
        <v>Project#2013-0014_Experiment#0001_Brachypodium.distachyon_Tray#0014_Pot#00277</v>
      </c>
      <c r="U278" s="0" t="n">
        <f aca="false">IF($A278&lt;&gt;"",VLOOKUP($F278,d110cc_csv_computations!$A$2:$O$1001,2),"")</f>
        <v>38</v>
      </c>
      <c r="V278" s="0" t="n">
        <f aca="false">IF($A278&lt;&gt;"",VLOOKUP($U278,LineNames!$A$2:$B$111,2),"")</f>
        <v>117</v>
      </c>
      <c r="W278" s="11"/>
      <c r="X278" s="0" t="str">
        <f aca="false">IF($A278&lt;&gt;"",VLOOKUP($U278,LineNames!$A$2:$C$111,3),"")</f>
        <v>No</v>
      </c>
      <c r="Y278" s="0" t="n">
        <f aca="false">IF($A278&lt;&gt;"",VLOOKUP($F278,d110cc_csv_computations!$A$2:$O$1001,5),"")</f>
        <v>3</v>
      </c>
      <c r="Z278" s="0" t="n">
        <f aca="false">IF($A278&lt;&gt;"",VLOOKUP($F278,d110cc_csv_computations!$A$2:$O$1001,15),"")</f>
        <v>37</v>
      </c>
    </row>
    <row collapsed="false" customFormat="false" customHeight="true" hidden="false" ht="15" outlineLevel="0" r="279">
      <c r="A279" s="0" t="n">
        <f aca="false">IF((ROW()-1)&lt;='Project Description'!$B$14,'Project Description'!$B$1, "")</f>
        <v>2013</v>
      </c>
      <c r="B279" s="0" t="n">
        <f aca="false">IF($A279&lt;&gt;"",'Project Description'!$B$2, "")</f>
        <v>14</v>
      </c>
      <c r="C279" s="0" t="n">
        <f aca="false">IF($A279&lt;&gt;"",'Project Description'!$B$3, "")</f>
        <v>1</v>
      </c>
      <c r="D279" s="0" t="str">
        <f aca="false">IF($A279&lt;&gt;"",VLOOKUP($G279,'Tray sheet'!$E$2:$G$121,2), "")</f>
        <v>Brachypodium</v>
      </c>
      <c r="E279" s="0" t="str">
        <f aca="false">IF($A279&lt;&gt;"",VLOOKUP($G279,'Tray sheet'!$E$2:$G$121,3), "")</f>
        <v>distachyon</v>
      </c>
      <c r="F279" s="0" t="n">
        <f aca="false">IF($A279&lt;&gt;"",ROW()-1,"")</f>
        <v>278</v>
      </c>
      <c r="G279" s="0" t="n">
        <f aca="false">IF($A279&lt;&gt;"",VLOOKUP($F279,d110cc_csv_computations!$A$2:$O$1001,12),"")</f>
        <v>14</v>
      </c>
      <c r="H279" s="0" t="n">
        <f aca="false">IF($A279&lt;&gt;"",VLOOKUP($F279,d110cc_csv_computations!$A$2:$O$1001,13),"")</f>
        <v>18</v>
      </c>
      <c r="I279" s="0" t="n">
        <f aca="false">IF($A279&lt;&gt;"",VLOOKUP($F279,d110cc_csv_computations!$A$2:$O$1001,7),"")</f>
        <v>4</v>
      </c>
      <c r="J279" s="0" t="str">
        <f aca="false">IF($A279&lt;&gt;"",VLOOKUP($I279,ColumnNames!$A$2:$B$5,2),"")</f>
        <v>D</v>
      </c>
      <c r="K279" s="0" t="n">
        <f aca="false">IF($A279&lt;&gt;"",VLOOKUP($F279,d110cc_csv_computations!$A$2:$O$1001,6),"")</f>
        <v>3</v>
      </c>
      <c r="L279" s="0" t="n">
        <f aca="false">IF($A279&lt;&gt;"",VLOOKUP($F279,d110cc_csv_computations!$A$2:$O$1001,3),"")</f>
        <v>8</v>
      </c>
      <c r="M279" s="0" t="n">
        <f aca="false">IF($A279&lt;&gt;"",VLOOKUP($F279,d110cc_csv_computations!$A$2:$O$1001,8),"")</f>
        <v>4</v>
      </c>
      <c r="N279" s="0" t="n">
        <f aca="false">IF($A279&lt;&gt;"",VLOOKUP($F279,d110cc_csv_computations!$A$2:$O$1001,4),"")</f>
        <v>28</v>
      </c>
      <c r="O279" s="32" t="str">
        <f aca="false">IF($A279&lt;&gt;"",INDEX('Tray sheet'!$H$2:$H$10000, $G279),"")</f>
        <v>Project#2013-0014_Experiment#0001_Brachypodium.distachyon_Tray#00014</v>
      </c>
      <c r="P279" s="32" t="str">
        <f aca="false">IF($A279&lt;&gt;"",INDEX('Tray sheet'!$J$2:$J$10000,$G279),"")</f>
        <v>Tray note</v>
      </c>
      <c r="Q279" s="0" t="n">
        <f aca="false">IF($A279&lt;&gt;"",VLOOKUP($F279,d110cc_csv_computations!$A$2:$O$1001,9),"")</f>
        <v>2</v>
      </c>
      <c r="R279" s="32" t="str">
        <f aca="false">IF($A279&lt;&gt;"",INDEX('Tray sheet'!$I$2:$I$10000,$G279),"")</f>
        <v>standard</v>
      </c>
      <c r="S279" s="32" t="str">
        <f aca="false">$J279&amp;$K279</f>
        <v>D3</v>
      </c>
      <c r="T279" s="0" t="str">
        <f aca="false">IF($A279&lt;&gt;"","Project#"&amp;$A279&amp;"-"&amp;TEXT($B279,"0000")&amp;"_Experiment#"&amp;TEXT($C279,"0000")&amp;"_"&amp;$D279&amp;"."&amp;$E279&amp;"_Tray#"&amp;TEXT($G279,"0000")&amp;"_"&amp;"Pot#"&amp;TEXT($F279,"00000"),"")</f>
        <v>Project#2013-0014_Experiment#0001_Brachypodium.distachyon_Tray#0014_Pot#00278</v>
      </c>
      <c r="U279" s="0" t="n">
        <f aca="false">IF($A279&lt;&gt;"",VLOOKUP($F279,d110cc_csv_computations!$A$2:$O$1001,2),"")</f>
        <v>82</v>
      </c>
      <c r="V279" s="0" t="n">
        <f aca="false">IF($A279&lt;&gt;"",VLOOKUP($U279,LineNames!$A$2:$B$111,2),"")</f>
        <v>169</v>
      </c>
      <c r="W279" s="11"/>
      <c r="X279" s="0" t="str">
        <f aca="false">IF($A279&lt;&gt;"",VLOOKUP($U279,LineNames!$A$2:$C$111,3),"")</f>
        <v>No</v>
      </c>
      <c r="Y279" s="0" t="n">
        <f aca="false">IF($A279&lt;&gt;"",VLOOKUP($F279,d110cc_csv_computations!$A$2:$O$1001,5),"")</f>
        <v>3</v>
      </c>
      <c r="Z279" s="0" t="n">
        <f aca="false">IF($A279&lt;&gt;"",VLOOKUP($F279,d110cc_csv_computations!$A$2:$O$1001,15),"")</f>
        <v>38</v>
      </c>
    </row>
    <row collapsed="false" customFormat="false" customHeight="true" hidden="false" ht="15" outlineLevel="0" r="280">
      <c r="A280" s="0" t="n">
        <f aca="false">IF((ROW()-1)&lt;='Project Description'!$B$14,'Project Description'!$B$1, "")</f>
        <v>2013</v>
      </c>
      <c r="B280" s="0" t="n">
        <f aca="false">IF($A280&lt;&gt;"",'Project Description'!$B$2, "")</f>
        <v>14</v>
      </c>
      <c r="C280" s="0" t="n">
        <f aca="false">IF($A280&lt;&gt;"",'Project Description'!$B$3, "")</f>
        <v>1</v>
      </c>
      <c r="D280" s="0" t="str">
        <f aca="false">IF($A280&lt;&gt;"",VLOOKUP($G280,'Tray sheet'!$E$2:$G$121,2), "")</f>
        <v>Brachypodium</v>
      </c>
      <c r="E280" s="0" t="str">
        <f aca="false">IF($A280&lt;&gt;"",VLOOKUP($G280,'Tray sheet'!$E$2:$G$121,3), "")</f>
        <v>distachyon</v>
      </c>
      <c r="F280" s="0" t="n">
        <f aca="false">IF($A280&lt;&gt;"",ROW()-1,"")</f>
        <v>279</v>
      </c>
      <c r="G280" s="0" t="n">
        <f aca="false">IF($A280&lt;&gt;"",VLOOKUP($F280,d110cc_csv_computations!$A$2:$O$1001,12),"")</f>
        <v>14</v>
      </c>
      <c r="H280" s="0" t="n">
        <f aca="false">IF($A280&lt;&gt;"",VLOOKUP($F280,d110cc_csv_computations!$A$2:$O$1001,13),"")</f>
        <v>19</v>
      </c>
      <c r="I280" s="0" t="n">
        <f aca="false">IF($A280&lt;&gt;"",VLOOKUP($F280,d110cc_csv_computations!$A$2:$O$1001,7),"")</f>
        <v>4</v>
      </c>
      <c r="J280" s="0" t="str">
        <f aca="false">IF($A280&lt;&gt;"",VLOOKUP($I280,ColumnNames!$A$2:$B$5,2),"")</f>
        <v>D</v>
      </c>
      <c r="K280" s="0" t="n">
        <f aca="false">IF($A280&lt;&gt;"",VLOOKUP($F280,d110cc_csv_computations!$A$2:$O$1001,6),"")</f>
        <v>4</v>
      </c>
      <c r="L280" s="0" t="n">
        <f aca="false">IF($A280&lt;&gt;"",VLOOKUP($F280,d110cc_csv_computations!$A$2:$O$1001,3),"")</f>
        <v>9</v>
      </c>
      <c r="M280" s="0" t="n">
        <f aca="false">IF($A280&lt;&gt;"",VLOOKUP($F280,d110cc_csv_computations!$A$2:$O$1001,8),"")</f>
        <v>4</v>
      </c>
      <c r="N280" s="0" t="n">
        <f aca="false">IF($A280&lt;&gt;"",VLOOKUP($F280,d110cc_csv_computations!$A$2:$O$1001,4),"")</f>
        <v>28</v>
      </c>
      <c r="O280" s="32" t="str">
        <f aca="false">IF($A280&lt;&gt;"",INDEX('Tray sheet'!$H$2:$H$10000, $G280),"")</f>
        <v>Project#2013-0014_Experiment#0001_Brachypodium.distachyon_Tray#00014</v>
      </c>
      <c r="P280" s="32" t="str">
        <f aca="false">IF($A280&lt;&gt;"",INDEX('Tray sheet'!$J$2:$J$10000,$G280),"")</f>
        <v>Tray note</v>
      </c>
      <c r="Q280" s="0" t="n">
        <f aca="false">IF($A280&lt;&gt;"",VLOOKUP($F280,d110cc_csv_computations!$A$2:$O$1001,9),"")</f>
        <v>2</v>
      </c>
      <c r="R280" s="32" t="str">
        <f aca="false">IF($A280&lt;&gt;"",INDEX('Tray sheet'!$I$2:$I$10000,$G280),"")</f>
        <v>standard</v>
      </c>
      <c r="S280" s="32" t="str">
        <f aca="false">$J280&amp;$K280</f>
        <v>D4</v>
      </c>
      <c r="T280" s="0" t="str">
        <f aca="false">IF($A280&lt;&gt;"","Project#"&amp;$A280&amp;"-"&amp;TEXT($B280,"0000")&amp;"_Experiment#"&amp;TEXT($C280,"0000")&amp;"_"&amp;$D280&amp;"."&amp;$E280&amp;"_Tray#"&amp;TEXT($G280,"0000")&amp;"_"&amp;"Pot#"&amp;TEXT($F280,"00000"),"")</f>
        <v>Project#2013-0014_Experiment#0001_Brachypodium.distachyon_Tray#0014_Pot#00279</v>
      </c>
      <c r="U280" s="0" t="n">
        <f aca="false">IF($A280&lt;&gt;"",VLOOKUP($F280,d110cc_csv_computations!$A$2:$O$1001,2),"")</f>
        <v>75</v>
      </c>
      <c r="V280" s="0" t="n">
        <f aca="false">IF($A280&lt;&gt;"",VLOOKUP($U280,LineNames!$A$2:$B$111,2),"")</f>
        <v>161</v>
      </c>
      <c r="W280" s="11"/>
      <c r="X280" s="0" t="str">
        <f aca="false">IF($A280&lt;&gt;"",VLOOKUP($U280,LineNames!$A$2:$C$111,3),"")</f>
        <v>No</v>
      </c>
      <c r="Y280" s="0" t="n">
        <f aca="false">IF($A280&lt;&gt;"",VLOOKUP($F280,d110cc_csv_computations!$A$2:$O$1001,5),"")</f>
        <v>3</v>
      </c>
      <c r="Z280" s="0" t="n">
        <f aca="false">IF($A280&lt;&gt;"",VLOOKUP($F280,d110cc_csv_computations!$A$2:$O$1001,15),"")</f>
        <v>39</v>
      </c>
    </row>
    <row collapsed="false" customFormat="false" customHeight="true" hidden="false" ht="15" outlineLevel="0" r="281">
      <c r="A281" s="0" t="n">
        <f aca="false">IF((ROW()-1)&lt;='Project Description'!$B$14,'Project Description'!$B$1, "")</f>
        <v>2013</v>
      </c>
      <c r="B281" s="0" t="n">
        <f aca="false">IF($A281&lt;&gt;"",'Project Description'!$B$2, "")</f>
        <v>14</v>
      </c>
      <c r="C281" s="0" t="n">
        <f aca="false">IF($A281&lt;&gt;"",'Project Description'!$B$3, "")</f>
        <v>1</v>
      </c>
      <c r="D281" s="0" t="str">
        <f aca="false">IF($A281&lt;&gt;"",VLOOKUP($G281,'Tray sheet'!$E$2:$G$121,2), "")</f>
        <v>Brachypodium</v>
      </c>
      <c r="E281" s="0" t="str">
        <f aca="false">IF($A281&lt;&gt;"",VLOOKUP($G281,'Tray sheet'!$E$2:$G$121,3), "")</f>
        <v>distachyon</v>
      </c>
      <c r="F281" s="0" t="n">
        <f aca="false">IF($A281&lt;&gt;"",ROW()-1,"")</f>
        <v>280</v>
      </c>
      <c r="G281" s="0" t="n">
        <f aca="false">IF($A281&lt;&gt;"",VLOOKUP($F281,d110cc_csv_computations!$A$2:$O$1001,12),"")</f>
        <v>14</v>
      </c>
      <c r="H281" s="0" t="n">
        <f aca="false">IF($A281&lt;&gt;"",VLOOKUP($F281,d110cc_csv_computations!$A$2:$O$1001,13),"")</f>
        <v>20</v>
      </c>
      <c r="I281" s="0" t="n">
        <f aca="false">IF($A281&lt;&gt;"",VLOOKUP($F281,d110cc_csv_computations!$A$2:$O$1001,7),"")</f>
        <v>4</v>
      </c>
      <c r="J281" s="0" t="str">
        <f aca="false">IF($A281&lt;&gt;"",VLOOKUP($I281,ColumnNames!$A$2:$B$5,2),"")</f>
        <v>D</v>
      </c>
      <c r="K281" s="0" t="n">
        <f aca="false">IF($A281&lt;&gt;"",VLOOKUP($F281,d110cc_csv_computations!$A$2:$O$1001,6),"")</f>
        <v>5</v>
      </c>
      <c r="L281" s="0" t="n">
        <f aca="false">IF($A281&lt;&gt;"",VLOOKUP($F281,d110cc_csv_computations!$A$2:$O$1001,3),"")</f>
        <v>10</v>
      </c>
      <c r="M281" s="0" t="n">
        <f aca="false">IF($A281&lt;&gt;"",VLOOKUP($F281,d110cc_csv_computations!$A$2:$O$1001,8),"")</f>
        <v>4</v>
      </c>
      <c r="N281" s="0" t="n">
        <f aca="false">IF($A281&lt;&gt;"",VLOOKUP($F281,d110cc_csv_computations!$A$2:$O$1001,4),"")</f>
        <v>28</v>
      </c>
      <c r="O281" s="32" t="str">
        <f aca="false">IF($A281&lt;&gt;"",INDEX('Tray sheet'!$H$2:$H$10000, $G281),"")</f>
        <v>Project#2013-0014_Experiment#0001_Brachypodium.distachyon_Tray#00014</v>
      </c>
      <c r="P281" s="32" t="str">
        <f aca="false">IF($A281&lt;&gt;"",INDEX('Tray sheet'!$J$2:$J$10000,$G281),"")</f>
        <v>Tray note</v>
      </c>
      <c r="Q281" s="0" t="n">
        <f aca="false">IF($A281&lt;&gt;"",VLOOKUP($F281,d110cc_csv_computations!$A$2:$O$1001,9),"")</f>
        <v>2</v>
      </c>
      <c r="R281" s="32" t="str">
        <f aca="false">IF($A281&lt;&gt;"",INDEX('Tray sheet'!$I$2:$I$10000,$G281),"")</f>
        <v>standard</v>
      </c>
      <c r="S281" s="32" t="str">
        <f aca="false">$J281&amp;$K281</f>
        <v>D5</v>
      </c>
      <c r="T281" s="0" t="str">
        <f aca="false">IF($A281&lt;&gt;"","Project#"&amp;$A281&amp;"-"&amp;TEXT($B281,"0000")&amp;"_Experiment#"&amp;TEXT($C281,"0000")&amp;"_"&amp;$D281&amp;"."&amp;$E281&amp;"_Tray#"&amp;TEXT($G281,"0000")&amp;"_"&amp;"Pot#"&amp;TEXT($F281,"00000"),"")</f>
        <v>Project#2013-0014_Experiment#0001_Brachypodium.distachyon_Tray#0014_Pot#00280</v>
      </c>
      <c r="U281" s="0" t="n">
        <f aca="false">IF($A281&lt;&gt;"",VLOOKUP($F281,d110cc_csv_computations!$A$2:$O$1001,2),"")</f>
        <v>110</v>
      </c>
      <c r="V281" s="0" t="str">
        <f aca="false">IF($A281&lt;&gt;"",VLOOKUP($U281,LineNames!$A$2:$B$111,2),"")</f>
        <v>Bd3-1</v>
      </c>
      <c r="W281" s="11"/>
      <c r="X281" s="0" t="str">
        <f aca="false">IF($A281&lt;&gt;"",VLOOKUP($U281,LineNames!$A$2:$C$111,3),"")</f>
        <v>Yes</v>
      </c>
      <c r="Y281" s="0" t="n">
        <f aca="false">IF($A281&lt;&gt;"",VLOOKUP($F281,d110cc_csv_computations!$A$2:$O$1001,5),"")</f>
        <v>3</v>
      </c>
      <c r="Z281" s="0" t="n">
        <f aca="false">IF($A281&lt;&gt;"",VLOOKUP($F281,d110cc_csv_computations!$A$2:$O$1001,15),"")</f>
        <v>40</v>
      </c>
    </row>
    <row collapsed="false" customFormat="false" customHeight="true" hidden="false" ht="15" outlineLevel="0" r="282">
      <c r="A282" s="0" t="n">
        <f aca="false">IF((ROW()-1)&lt;='Project Description'!$B$14,'Project Description'!$B$1, "")</f>
        <v>2013</v>
      </c>
      <c r="B282" s="0" t="n">
        <f aca="false">IF($A282&lt;&gt;"",'Project Description'!$B$2, "")</f>
        <v>14</v>
      </c>
      <c r="C282" s="0" t="n">
        <f aca="false">IF($A282&lt;&gt;"",'Project Description'!$B$3, "")</f>
        <v>1</v>
      </c>
      <c r="D282" s="0" t="str">
        <f aca="false">IF($A282&lt;&gt;"",VLOOKUP($G282,'Tray sheet'!$E$2:$G$121,2), "")</f>
        <v>Brachypodium</v>
      </c>
      <c r="E282" s="0" t="str">
        <f aca="false">IF($A282&lt;&gt;"",VLOOKUP($G282,'Tray sheet'!$E$2:$G$121,3), "")</f>
        <v>distachyon</v>
      </c>
      <c r="F282" s="0" t="n">
        <f aca="false">IF($A282&lt;&gt;"",ROW()-1,"")</f>
        <v>281</v>
      </c>
      <c r="G282" s="0" t="n">
        <f aca="false">IF($A282&lt;&gt;"",VLOOKUP($F282,d110cc_csv_computations!$A$2:$O$1001,12),"")</f>
        <v>15</v>
      </c>
      <c r="H282" s="0" t="n">
        <f aca="false">IF($A282&lt;&gt;"",VLOOKUP($F282,d110cc_csv_computations!$A$2:$O$1001,13),"")</f>
        <v>1</v>
      </c>
      <c r="I282" s="0" t="n">
        <f aca="false">IF($A282&lt;&gt;"",VLOOKUP($F282,d110cc_csv_computations!$A$2:$O$1001,7),"")</f>
        <v>1</v>
      </c>
      <c r="J282" s="0" t="str">
        <f aca="false">IF($A282&lt;&gt;"",VLOOKUP($I282,ColumnNames!$A$2:$B$5,2),"")</f>
        <v>A</v>
      </c>
      <c r="K282" s="0" t="n">
        <f aca="false">IF($A282&lt;&gt;"",VLOOKUP($F282,d110cc_csv_computations!$A$2:$O$1001,6),"")</f>
        <v>1</v>
      </c>
      <c r="L282" s="0" t="n">
        <f aca="false">IF($A282&lt;&gt;"",VLOOKUP($F282,d110cc_csv_computations!$A$2:$O$1001,3),"")</f>
        <v>1</v>
      </c>
      <c r="M282" s="0" t="n">
        <f aca="false">IF($A282&lt;&gt;"",VLOOKUP($F282,d110cc_csv_computations!$A$2:$O$1001,8),"")</f>
        <v>5</v>
      </c>
      <c r="N282" s="0" t="n">
        <f aca="false">IF($A282&lt;&gt;"",VLOOKUP($F282,d110cc_csv_computations!$A$2:$O$1001,4),"")</f>
        <v>29</v>
      </c>
      <c r="O282" s="32" t="str">
        <f aca="false">IF($A282&lt;&gt;"",INDEX('Tray sheet'!$H$2:$H$10000, $G282),"")</f>
        <v>Project#2013-0014_Experiment#0001_Brachypodium.distachyon_Tray#00015</v>
      </c>
      <c r="P282" s="32" t="str">
        <f aca="false">IF($A282&lt;&gt;"",INDEX('Tray sheet'!$J$2:$J$10000,$G282),"")</f>
        <v>Tray note</v>
      </c>
      <c r="Q282" s="0" t="n">
        <f aca="false">IF($A282&lt;&gt;"",VLOOKUP($F282,d110cc_csv_computations!$A$2:$O$1001,9),"")</f>
        <v>1</v>
      </c>
      <c r="R282" s="32" t="str">
        <f aca="false">IF($A282&lt;&gt;"",INDEX('Tray sheet'!$I$2:$I$10000,$G282),"")</f>
        <v>standard</v>
      </c>
      <c r="S282" s="32" t="str">
        <f aca="false">$J282&amp;$K282</f>
        <v>A1</v>
      </c>
      <c r="T282" s="0" t="str">
        <f aca="false">IF($A282&lt;&gt;"","Project#"&amp;$A282&amp;"-"&amp;TEXT($B282,"0000")&amp;"_Experiment#"&amp;TEXT($C282,"0000")&amp;"_"&amp;$D282&amp;"."&amp;$E282&amp;"_Tray#"&amp;TEXT($G282,"0000")&amp;"_"&amp;"Pot#"&amp;TEXT($F282,"00000"),"")</f>
        <v>Project#2013-0014_Experiment#0001_Brachypodium.distachyon_Tray#0015_Pot#00281</v>
      </c>
      <c r="U282" s="0" t="n">
        <f aca="false">IF($A282&lt;&gt;"",VLOOKUP($F282,d110cc_csv_computations!$A$2:$O$1001,2),"")</f>
        <v>68</v>
      </c>
      <c r="V282" s="0" t="n">
        <f aca="false">IF($A282&lt;&gt;"",VLOOKUP($U282,LineNames!$A$2:$B$111,2),"")</f>
        <v>154</v>
      </c>
      <c r="W282" s="11"/>
      <c r="X282" s="0" t="str">
        <f aca="false">IF($A282&lt;&gt;"",VLOOKUP($U282,LineNames!$A$2:$C$111,3),"")</f>
        <v>No</v>
      </c>
      <c r="Y282" s="0" t="n">
        <f aca="false">IF($A282&lt;&gt;"",VLOOKUP($F282,d110cc_csv_computations!$A$2:$O$1001,5),"")</f>
        <v>3</v>
      </c>
      <c r="Z282" s="0" t="n">
        <f aca="false">IF($A282&lt;&gt;"",VLOOKUP($F282,d110cc_csv_computations!$A$2:$O$1001,15),"")</f>
        <v>41</v>
      </c>
    </row>
    <row collapsed="false" customFormat="false" customHeight="true" hidden="false" ht="15" outlineLevel="0" r="283">
      <c r="A283" s="0" t="n">
        <f aca="false">IF((ROW()-1)&lt;='Project Description'!$B$14,'Project Description'!$B$1, "")</f>
        <v>2013</v>
      </c>
      <c r="B283" s="0" t="n">
        <f aca="false">IF($A283&lt;&gt;"",'Project Description'!$B$2, "")</f>
        <v>14</v>
      </c>
      <c r="C283" s="0" t="n">
        <f aca="false">IF($A283&lt;&gt;"",'Project Description'!$B$3, "")</f>
        <v>1</v>
      </c>
      <c r="D283" s="0" t="str">
        <f aca="false">IF($A283&lt;&gt;"",VLOOKUP($G283,'Tray sheet'!$E$2:$G$121,2), "")</f>
        <v>Brachypodium</v>
      </c>
      <c r="E283" s="0" t="str">
        <f aca="false">IF($A283&lt;&gt;"",VLOOKUP($G283,'Tray sheet'!$E$2:$G$121,3), "")</f>
        <v>distachyon</v>
      </c>
      <c r="F283" s="0" t="n">
        <f aca="false">IF($A283&lt;&gt;"",ROW()-1,"")</f>
        <v>282</v>
      </c>
      <c r="G283" s="0" t="n">
        <f aca="false">IF($A283&lt;&gt;"",VLOOKUP($F283,d110cc_csv_computations!$A$2:$O$1001,12),"")</f>
        <v>15</v>
      </c>
      <c r="H283" s="0" t="n">
        <f aca="false">IF($A283&lt;&gt;"",VLOOKUP($F283,d110cc_csv_computations!$A$2:$O$1001,13),"")</f>
        <v>2</v>
      </c>
      <c r="I283" s="0" t="n">
        <f aca="false">IF($A283&lt;&gt;"",VLOOKUP($F283,d110cc_csv_computations!$A$2:$O$1001,7),"")</f>
        <v>1</v>
      </c>
      <c r="J283" s="0" t="str">
        <f aca="false">IF($A283&lt;&gt;"",VLOOKUP($I283,ColumnNames!$A$2:$B$5,2),"")</f>
        <v>A</v>
      </c>
      <c r="K283" s="0" t="n">
        <f aca="false">IF($A283&lt;&gt;"",VLOOKUP($F283,d110cc_csv_computations!$A$2:$O$1001,6),"")</f>
        <v>2</v>
      </c>
      <c r="L283" s="0" t="n">
        <f aca="false">IF($A283&lt;&gt;"",VLOOKUP($F283,d110cc_csv_computations!$A$2:$O$1001,3),"")</f>
        <v>2</v>
      </c>
      <c r="M283" s="0" t="n">
        <f aca="false">IF($A283&lt;&gt;"",VLOOKUP($F283,d110cc_csv_computations!$A$2:$O$1001,8),"")</f>
        <v>5</v>
      </c>
      <c r="N283" s="0" t="n">
        <f aca="false">IF($A283&lt;&gt;"",VLOOKUP($F283,d110cc_csv_computations!$A$2:$O$1001,4),"")</f>
        <v>29</v>
      </c>
      <c r="O283" s="32" t="str">
        <f aca="false">IF($A283&lt;&gt;"",INDEX('Tray sheet'!$H$2:$H$10000, $G283),"")</f>
        <v>Project#2013-0014_Experiment#0001_Brachypodium.distachyon_Tray#00015</v>
      </c>
      <c r="P283" s="32" t="str">
        <f aca="false">IF($A283&lt;&gt;"",INDEX('Tray sheet'!$J$2:$J$10000,$G283),"")</f>
        <v>Tray note</v>
      </c>
      <c r="Q283" s="0" t="n">
        <f aca="false">IF($A283&lt;&gt;"",VLOOKUP($F283,d110cc_csv_computations!$A$2:$O$1001,9),"")</f>
        <v>1</v>
      </c>
      <c r="R283" s="32" t="str">
        <f aca="false">IF($A283&lt;&gt;"",INDEX('Tray sheet'!$I$2:$I$10000,$G283),"")</f>
        <v>standard</v>
      </c>
      <c r="S283" s="32" t="str">
        <f aca="false">$J283&amp;$K283</f>
        <v>A2</v>
      </c>
      <c r="T283" s="0" t="str">
        <f aca="false">IF($A283&lt;&gt;"","Project#"&amp;$A283&amp;"-"&amp;TEXT($B283,"0000")&amp;"_Experiment#"&amp;TEXT($C283,"0000")&amp;"_"&amp;$D283&amp;"."&amp;$E283&amp;"_Tray#"&amp;TEXT($G283,"0000")&amp;"_"&amp;"Pot#"&amp;TEXT($F283,"00000"),"")</f>
        <v>Project#2013-0014_Experiment#0001_Brachypodium.distachyon_Tray#0015_Pot#00282</v>
      </c>
      <c r="U283" s="0" t="n">
        <f aca="false">IF($A283&lt;&gt;"",VLOOKUP($F283,d110cc_csv_computations!$A$2:$O$1001,2),"")</f>
        <v>49</v>
      </c>
      <c r="V283" s="0" t="n">
        <f aca="false">IF($A283&lt;&gt;"",VLOOKUP($U283,LineNames!$A$2:$B$111,2),"")</f>
        <v>128</v>
      </c>
      <c r="W283" s="11"/>
      <c r="X283" s="0" t="str">
        <f aca="false">IF($A283&lt;&gt;"",VLOOKUP($U283,LineNames!$A$2:$C$111,3),"")</f>
        <v>No</v>
      </c>
      <c r="Y283" s="0" t="n">
        <f aca="false">IF($A283&lt;&gt;"",VLOOKUP($F283,d110cc_csv_computations!$A$2:$O$1001,5),"")</f>
        <v>3</v>
      </c>
      <c r="Z283" s="0" t="n">
        <f aca="false">IF($A283&lt;&gt;"",VLOOKUP($F283,d110cc_csv_computations!$A$2:$O$1001,15),"")</f>
        <v>42</v>
      </c>
    </row>
    <row collapsed="false" customFormat="false" customHeight="true" hidden="false" ht="15" outlineLevel="0" r="284">
      <c r="A284" s="0" t="n">
        <f aca="false">IF((ROW()-1)&lt;='Project Description'!$B$14,'Project Description'!$B$1, "")</f>
        <v>2013</v>
      </c>
      <c r="B284" s="0" t="n">
        <f aca="false">IF($A284&lt;&gt;"",'Project Description'!$B$2, "")</f>
        <v>14</v>
      </c>
      <c r="C284" s="0" t="n">
        <f aca="false">IF($A284&lt;&gt;"",'Project Description'!$B$3, "")</f>
        <v>1</v>
      </c>
      <c r="D284" s="0" t="str">
        <f aca="false">IF($A284&lt;&gt;"",VLOOKUP($G284,'Tray sheet'!$E$2:$G$121,2), "")</f>
        <v>Brachypodium</v>
      </c>
      <c r="E284" s="0" t="str">
        <f aca="false">IF($A284&lt;&gt;"",VLOOKUP($G284,'Tray sheet'!$E$2:$G$121,3), "")</f>
        <v>distachyon</v>
      </c>
      <c r="F284" s="0" t="n">
        <f aca="false">IF($A284&lt;&gt;"",ROW()-1,"")</f>
        <v>283</v>
      </c>
      <c r="G284" s="0" t="n">
        <f aca="false">IF($A284&lt;&gt;"",VLOOKUP($F284,d110cc_csv_computations!$A$2:$O$1001,12),"")</f>
        <v>15</v>
      </c>
      <c r="H284" s="0" t="n">
        <f aca="false">IF($A284&lt;&gt;"",VLOOKUP($F284,d110cc_csv_computations!$A$2:$O$1001,13),"")</f>
        <v>3</v>
      </c>
      <c r="I284" s="0" t="n">
        <f aca="false">IF($A284&lt;&gt;"",VLOOKUP($F284,d110cc_csv_computations!$A$2:$O$1001,7),"")</f>
        <v>1</v>
      </c>
      <c r="J284" s="0" t="str">
        <f aca="false">IF($A284&lt;&gt;"",VLOOKUP($I284,ColumnNames!$A$2:$B$5,2),"")</f>
        <v>A</v>
      </c>
      <c r="K284" s="0" t="n">
        <f aca="false">IF($A284&lt;&gt;"",VLOOKUP($F284,d110cc_csv_computations!$A$2:$O$1001,6),"")</f>
        <v>3</v>
      </c>
      <c r="L284" s="0" t="n">
        <f aca="false">IF($A284&lt;&gt;"",VLOOKUP($F284,d110cc_csv_computations!$A$2:$O$1001,3),"")</f>
        <v>3</v>
      </c>
      <c r="M284" s="0" t="n">
        <f aca="false">IF($A284&lt;&gt;"",VLOOKUP($F284,d110cc_csv_computations!$A$2:$O$1001,8),"")</f>
        <v>5</v>
      </c>
      <c r="N284" s="0" t="n">
        <f aca="false">IF($A284&lt;&gt;"",VLOOKUP($F284,d110cc_csv_computations!$A$2:$O$1001,4),"")</f>
        <v>29</v>
      </c>
      <c r="O284" s="32" t="str">
        <f aca="false">IF($A284&lt;&gt;"",INDEX('Tray sheet'!$H$2:$H$10000, $G284),"")</f>
        <v>Project#2013-0014_Experiment#0001_Brachypodium.distachyon_Tray#00015</v>
      </c>
      <c r="P284" s="32" t="str">
        <f aca="false">IF($A284&lt;&gt;"",INDEX('Tray sheet'!$J$2:$J$10000,$G284),"")</f>
        <v>Tray note</v>
      </c>
      <c r="Q284" s="0" t="n">
        <f aca="false">IF($A284&lt;&gt;"",VLOOKUP($F284,d110cc_csv_computations!$A$2:$O$1001,9),"")</f>
        <v>1</v>
      </c>
      <c r="R284" s="32" t="str">
        <f aca="false">IF($A284&lt;&gt;"",INDEX('Tray sheet'!$I$2:$I$10000,$G284),"")</f>
        <v>standard</v>
      </c>
      <c r="S284" s="32" t="str">
        <f aca="false">$J284&amp;$K284</f>
        <v>A3</v>
      </c>
      <c r="T284" s="0" t="str">
        <f aca="false">IF($A284&lt;&gt;"","Project#"&amp;$A284&amp;"-"&amp;TEXT($B284,"0000")&amp;"_Experiment#"&amp;TEXT($C284,"0000")&amp;"_"&amp;$D284&amp;"."&amp;$E284&amp;"_Tray#"&amp;TEXT($G284,"0000")&amp;"_"&amp;"Pot#"&amp;TEXT($F284,"00000"),"")</f>
        <v>Project#2013-0014_Experiment#0001_Brachypodium.distachyon_Tray#0015_Pot#00283</v>
      </c>
      <c r="U284" s="0" t="n">
        <f aca="false">IF($A284&lt;&gt;"",VLOOKUP($F284,d110cc_csv_computations!$A$2:$O$1001,2),"")</f>
        <v>73</v>
      </c>
      <c r="V284" s="0" t="n">
        <f aca="false">IF($A284&lt;&gt;"",VLOOKUP($U284,LineNames!$A$2:$B$111,2),"")</f>
        <v>159</v>
      </c>
      <c r="W284" s="11"/>
      <c r="X284" s="0" t="str">
        <f aca="false">IF($A284&lt;&gt;"",VLOOKUP($U284,LineNames!$A$2:$C$111,3),"")</f>
        <v>No</v>
      </c>
      <c r="Y284" s="0" t="n">
        <f aca="false">IF($A284&lt;&gt;"",VLOOKUP($F284,d110cc_csv_computations!$A$2:$O$1001,5),"")</f>
        <v>3</v>
      </c>
      <c r="Z284" s="0" t="n">
        <f aca="false">IF($A284&lt;&gt;"",VLOOKUP($F284,d110cc_csv_computations!$A$2:$O$1001,15),"")</f>
        <v>43</v>
      </c>
    </row>
    <row collapsed="false" customFormat="false" customHeight="true" hidden="false" ht="15" outlineLevel="0" r="285">
      <c r="A285" s="0" t="n">
        <f aca="false">IF((ROW()-1)&lt;='Project Description'!$B$14,'Project Description'!$B$1, "")</f>
        <v>2013</v>
      </c>
      <c r="B285" s="0" t="n">
        <f aca="false">IF($A285&lt;&gt;"",'Project Description'!$B$2, "")</f>
        <v>14</v>
      </c>
      <c r="C285" s="0" t="n">
        <f aca="false">IF($A285&lt;&gt;"",'Project Description'!$B$3, "")</f>
        <v>1</v>
      </c>
      <c r="D285" s="0" t="str">
        <f aca="false">IF($A285&lt;&gt;"",VLOOKUP($G285,'Tray sheet'!$E$2:$G$121,2), "")</f>
        <v>Brachypodium</v>
      </c>
      <c r="E285" s="0" t="str">
        <f aca="false">IF($A285&lt;&gt;"",VLOOKUP($G285,'Tray sheet'!$E$2:$G$121,3), "")</f>
        <v>distachyon</v>
      </c>
      <c r="F285" s="0" t="n">
        <f aca="false">IF($A285&lt;&gt;"",ROW()-1,"")</f>
        <v>284</v>
      </c>
      <c r="G285" s="0" t="n">
        <f aca="false">IF($A285&lt;&gt;"",VLOOKUP($F285,d110cc_csv_computations!$A$2:$O$1001,12),"")</f>
        <v>15</v>
      </c>
      <c r="H285" s="0" t="n">
        <f aca="false">IF($A285&lt;&gt;"",VLOOKUP($F285,d110cc_csv_computations!$A$2:$O$1001,13),"")</f>
        <v>4</v>
      </c>
      <c r="I285" s="0" t="n">
        <f aca="false">IF($A285&lt;&gt;"",VLOOKUP($F285,d110cc_csv_computations!$A$2:$O$1001,7),"")</f>
        <v>1</v>
      </c>
      <c r="J285" s="0" t="str">
        <f aca="false">IF($A285&lt;&gt;"",VLOOKUP($I285,ColumnNames!$A$2:$B$5,2),"")</f>
        <v>A</v>
      </c>
      <c r="K285" s="0" t="n">
        <f aca="false">IF($A285&lt;&gt;"",VLOOKUP($F285,d110cc_csv_computations!$A$2:$O$1001,6),"")</f>
        <v>4</v>
      </c>
      <c r="L285" s="0" t="n">
        <f aca="false">IF($A285&lt;&gt;"",VLOOKUP($F285,d110cc_csv_computations!$A$2:$O$1001,3),"")</f>
        <v>4</v>
      </c>
      <c r="M285" s="0" t="n">
        <f aca="false">IF($A285&lt;&gt;"",VLOOKUP($F285,d110cc_csv_computations!$A$2:$O$1001,8),"")</f>
        <v>5</v>
      </c>
      <c r="N285" s="0" t="n">
        <f aca="false">IF($A285&lt;&gt;"",VLOOKUP($F285,d110cc_csv_computations!$A$2:$O$1001,4),"")</f>
        <v>29</v>
      </c>
      <c r="O285" s="32" t="str">
        <f aca="false">IF($A285&lt;&gt;"",INDEX('Tray sheet'!$H$2:$H$10000, $G285),"")</f>
        <v>Project#2013-0014_Experiment#0001_Brachypodium.distachyon_Tray#00015</v>
      </c>
      <c r="P285" s="32" t="str">
        <f aca="false">IF($A285&lt;&gt;"",INDEX('Tray sheet'!$J$2:$J$10000,$G285),"")</f>
        <v>Tray note</v>
      </c>
      <c r="Q285" s="0" t="n">
        <f aca="false">IF($A285&lt;&gt;"",VLOOKUP($F285,d110cc_csv_computations!$A$2:$O$1001,9),"")</f>
        <v>1</v>
      </c>
      <c r="R285" s="32" t="str">
        <f aca="false">IF($A285&lt;&gt;"",INDEX('Tray sheet'!$I$2:$I$10000,$G285),"")</f>
        <v>standard</v>
      </c>
      <c r="S285" s="32" t="str">
        <f aca="false">$J285&amp;$K285</f>
        <v>A4</v>
      </c>
      <c r="T285" s="0" t="str">
        <f aca="false">IF($A285&lt;&gt;"","Project#"&amp;$A285&amp;"-"&amp;TEXT($B285,"0000")&amp;"_Experiment#"&amp;TEXT($C285,"0000")&amp;"_"&amp;$D285&amp;"."&amp;$E285&amp;"_Tray#"&amp;TEXT($G285,"0000")&amp;"_"&amp;"Pot#"&amp;TEXT($F285,"00000"),"")</f>
        <v>Project#2013-0014_Experiment#0001_Brachypodium.distachyon_Tray#0015_Pot#00284</v>
      </c>
      <c r="U285" s="0" t="n">
        <f aca="false">IF($A285&lt;&gt;"",VLOOKUP($F285,d110cc_csv_computations!$A$2:$O$1001,2),"")</f>
        <v>44</v>
      </c>
      <c r="V285" s="0" t="n">
        <f aca="false">IF($A285&lt;&gt;"",VLOOKUP($U285,LineNames!$A$2:$B$111,2),"")</f>
        <v>123</v>
      </c>
      <c r="W285" s="11"/>
      <c r="X285" s="0" t="str">
        <f aca="false">IF($A285&lt;&gt;"",VLOOKUP($U285,LineNames!$A$2:$C$111,3),"")</f>
        <v>No</v>
      </c>
      <c r="Y285" s="0" t="n">
        <f aca="false">IF($A285&lt;&gt;"",VLOOKUP($F285,d110cc_csv_computations!$A$2:$O$1001,5),"")</f>
        <v>3</v>
      </c>
      <c r="Z285" s="0" t="n">
        <f aca="false">IF($A285&lt;&gt;"",VLOOKUP($F285,d110cc_csv_computations!$A$2:$O$1001,15),"")</f>
        <v>44</v>
      </c>
    </row>
    <row collapsed="false" customFormat="false" customHeight="true" hidden="false" ht="15" outlineLevel="0" r="286">
      <c r="A286" s="0" t="n">
        <f aca="false">IF((ROW()-1)&lt;='Project Description'!$B$14,'Project Description'!$B$1, "")</f>
        <v>2013</v>
      </c>
      <c r="B286" s="0" t="n">
        <f aca="false">IF($A286&lt;&gt;"",'Project Description'!$B$2, "")</f>
        <v>14</v>
      </c>
      <c r="C286" s="0" t="n">
        <f aca="false">IF($A286&lt;&gt;"",'Project Description'!$B$3, "")</f>
        <v>1</v>
      </c>
      <c r="D286" s="0" t="str">
        <f aca="false">IF($A286&lt;&gt;"",VLOOKUP($G286,'Tray sheet'!$E$2:$G$121,2), "")</f>
        <v>Brachypodium</v>
      </c>
      <c r="E286" s="0" t="str">
        <f aca="false">IF($A286&lt;&gt;"",VLOOKUP($G286,'Tray sheet'!$E$2:$G$121,3), "")</f>
        <v>distachyon</v>
      </c>
      <c r="F286" s="0" t="n">
        <f aca="false">IF($A286&lt;&gt;"",ROW()-1,"")</f>
        <v>285</v>
      </c>
      <c r="G286" s="0" t="n">
        <f aca="false">IF($A286&lt;&gt;"",VLOOKUP($F286,d110cc_csv_computations!$A$2:$O$1001,12),"")</f>
        <v>15</v>
      </c>
      <c r="H286" s="0" t="n">
        <f aca="false">IF($A286&lt;&gt;"",VLOOKUP($F286,d110cc_csv_computations!$A$2:$O$1001,13),"")</f>
        <v>5</v>
      </c>
      <c r="I286" s="0" t="n">
        <f aca="false">IF($A286&lt;&gt;"",VLOOKUP($F286,d110cc_csv_computations!$A$2:$O$1001,7),"")</f>
        <v>1</v>
      </c>
      <c r="J286" s="0" t="str">
        <f aca="false">IF($A286&lt;&gt;"",VLOOKUP($I286,ColumnNames!$A$2:$B$5,2),"")</f>
        <v>A</v>
      </c>
      <c r="K286" s="0" t="n">
        <f aca="false">IF($A286&lt;&gt;"",VLOOKUP($F286,d110cc_csv_computations!$A$2:$O$1001,6),"")</f>
        <v>5</v>
      </c>
      <c r="L286" s="0" t="n">
        <f aca="false">IF($A286&lt;&gt;"",VLOOKUP($F286,d110cc_csv_computations!$A$2:$O$1001,3),"")</f>
        <v>5</v>
      </c>
      <c r="M286" s="0" t="n">
        <f aca="false">IF($A286&lt;&gt;"",VLOOKUP($F286,d110cc_csv_computations!$A$2:$O$1001,8),"")</f>
        <v>5</v>
      </c>
      <c r="N286" s="0" t="n">
        <f aca="false">IF($A286&lt;&gt;"",VLOOKUP($F286,d110cc_csv_computations!$A$2:$O$1001,4),"")</f>
        <v>29</v>
      </c>
      <c r="O286" s="32" t="str">
        <f aca="false">IF($A286&lt;&gt;"",INDEX('Tray sheet'!$H$2:$H$10000, $G286),"")</f>
        <v>Project#2013-0014_Experiment#0001_Brachypodium.distachyon_Tray#00015</v>
      </c>
      <c r="P286" s="32" t="str">
        <f aca="false">IF($A286&lt;&gt;"",INDEX('Tray sheet'!$J$2:$J$10000,$G286),"")</f>
        <v>Tray note</v>
      </c>
      <c r="Q286" s="0" t="n">
        <f aca="false">IF($A286&lt;&gt;"",VLOOKUP($F286,d110cc_csv_computations!$A$2:$O$1001,9),"")</f>
        <v>1</v>
      </c>
      <c r="R286" s="32" t="str">
        <f aca="false">IF($A286&lt;&gt;"",INDEX('Tray sheet'!$I$2:$I$10000,$G286),"")</f>
        <v>standard</v>
      </c>
      <c r="S286" s="32" t="str">
        <f aca="false">$J286&amp;$K286</f>
        <v>A5</v>
      </c>
      <c r="T286" s="0" t="str">
        <f aca="false">IF($A286&lt;&gt;"","Project#"&amp;$A286&amp;"-"&amp;TEXT($B286,"0000")&amp;"_Experiment#"&amp;TEXT($C286,"0000")&amp;"_"&amp;$D286&amp;"."&amp;$E286&amp;"_Tray#"&amp;TEXT($G286,"0000")&amp;"_"&amp;"Pot#"&amp;TEXT($F286,"00000"),"")</f>
        <v>Project#2013-0014_Experiment#0001_Brachypodium.distachyon_Tray#0015_Pot#00285</v>
      </c>
      <c r="U286" s="0" t="n">
        <f aca="false">IF($A286&lt;&gt;"",VLOOKUP($F286,d110cc_csv_computations!$A$2:$O$1001,2),"")</f>
        <v>95</v>
      </c>
      <c r="V286" s="0" t="n">
        <f aca="false">IF($A286&lt;&gt;"",VLOOKUP($U286,LineNames!$A$2:$B$111,2),"")</f>
        <v>17</v>
      </c>
      <c r="W286" s="11"/>
      <c r="X286" s="0" t="str">
        <f aca="false">IF($A286&lt;&gt;"",VLOOKUP($U286,LineNames!$A$2:$C$111,3),"")</f>
        <v>No</v>
      </c>
      <c r="Y286" s="0" t="n">
        <f aca="false">IF($A286&lt;&gt;"",VLOOKUP($F286,d110cc_csv_computations!$A$2:$O$1001,5),"")</f>
        <v>3</v>
      </c>
      <c r="Z286" s="0" t="n">
        <f aca="false">IF($A286&lt;&gt;"",VLOOKUP($F286,d110cc_csv_computations!$A$2:$O$1001,15),"")</f>
        <v>45</v>
      </c>
    </row>
    <row collapsed="false" customFormat="false" customHeight="true" hidden="false" ht="15" outlineLevel="0" r="287">
      <c r="A287" s="0" t="n">
        <f aca="false">IF((ROW()-1)&lt;='Project Description'!$B$14,'Project Description'!$B$1, "")</f>
        <v>2013</v>
      </c>
      <c r="B287" s="0" t="n">
        <f aca="false">IF($A287&lt;&gt;"",'Project Description'!$B$2, "")</f>
        <v>14</v>
      </c>
      <c r="C287" s="0" t="n">
        <f aca="false">IF($A287&lt;&gt;"",'Project Description'!$B$3, "")</f>
        <v>1</v>
      </c>
      <c r="D287" s="0" t="str">
        <f aca="false">IF($A287&lt;&gt;"",VLOOKUP($G287,'Tray sheet'!$E$2:$G$121,2), "")</f>
        <v>Brachypodium</v>
      </c>
      <c r="E287" s="0" t="str">
        <f aca="false">IF($A287&lt;&gt;"",VLOOKUP($G287,'Tray sheet'!$E$2:$G$121,3), "")</f>
        <v>distachyon</v>
      </c>
      <c r="F287" s="0" t="n">
        <f aca="false">IF($A287&lt;&gt;"",ROW()-1,"")</f>
        <v>286</v>
      </c>
      <c r="G287" s="0" t="n">
        <f aca="false">IF($A287&lt;&gt;"",VLOOKUP($F287,d110cc_csv_computations!$A$2:$O$1001,12),"")</f>
        <v>16</v>
      </c>
      <c r="H287" s="0" t="n">
        <f aca="false">IF($A287&lt;&gt;"",VLOOKUP($F287,d110cc_csv_computations!$A$2:$O$1001,13),"")</f>
        <v>1</v>
      </c>
      <c r="I287" s="0" t="n">
        <f aca="false">IF($A287&lt;&gt;"",VLOOKUP($F287,d110cc_csv_computations!$A$2:$O$1001,7),"")</f>
        <v>1</v>
      </c>
      <c r="J287" s="0" t="str">
        <f aca="false">IF($A287&lt;&gt;"",VLOOKUP($I287,ColumnNames!$A$2:$B$5,2),"")</f>
        <v>A</v>
      </c>
      <c r="K287" s="0" t="n">
        <f aca="false">IF($A287&lt;&gt;"",VLOOKUP($F287,d110cc_csv_computations!$A$2:$O$1001,6),"")</f>
        <v>1</v>
      </c>
      <c r="L287" s="0" t="n">
        <f aca="false">IF($A287&lt;&gt;"",VLOOKUP($F287,d110cc_csv_computations!$A$2:$O$1001,3),"")</f>
        <v>6</v>
      </c>
      <c r="M287" s="0" t="n">
        <f aca="false">IF($A287&lt;&gt;"",VLOOKUP($F287,d110cc_csv_computations!$A$2:$O$1001,8),"")</f>
        <v>5</v>
      </c>
      <c r="N287" s="0" t="n">
        <f aca="false">IF($A287&lt;&gt;"",VLOOKUP($F287,d110cc_csv_computations!$A$2:$O$1001,4),"")</f>
        <v>29</v>
      </c>
      <c r="O287" s="32" t="str">
        <f aca="false">IF($A287&lt;&gt;"",INDEX('Tray sheet'!$H$2:$H$10000, $G287),"")</f>
        <v>Project#2013-0014_Experiment#0001_Brachypodium.distachyon_Tray#00016</v>
      </c>
      <c r="P287" s="32" t="str">
        <f aca="false">IF($A287&lt;&gt;"",INDEX('Tray sheet'!$J$2:$J$10000,$G287),"")</f>
        <v>Tray note</v>
      </c>
      <c r="Q287" s="0" t="n">
        <f aca="false">IF($A287&lt;&gt;"",VLOOKUP($F287,d110cc_csv_computations!$A$2:$O$1001,9),"")</f>
        <v>2</v>
      </c>
      <c r="R287" s="32" t="str">
        <f aca="false">IF($A287&lt;&gt;"",INDEX('Tray sheet'!$I$2:$I$10000,$G287),"")</f>
        <v>standard</v>
      </c>
      <c r="S287" s="32" t="str">
        <f aca="false">$J287&amp;$K287</f>
        <v>A1</v>
      </c>
      <c r="T287" s="0" t="str">
        <f aca="false">IF($A287&lt;&gt;"","Project#"&amp;$A287&amp;"-"&amp;TEXT($B287,"0000")&amp;"_Experiment#"&amp;TEXT($C287,"0000")&amp;"_"&amp;$D287&amp;"."&amp;$E287&amp;"_Tray#"&amp;TEXT($G287,"0000")&amp;"_"&amp;"Pot#"&amp;TEXT($F287,"00000"),"")</f>
        <v>Project#2013-0014_Experiment#0001_Brachypodium.distachyon_Tray#0016_Pot#00286</v>
      </c>
      <c r="U287" s="0" t="n">
        <f aca="false">IF($A287&lt;&gt;"",VLOOKUP($F287,d110cc_csv_computations!$A$2:$O$1001,2),"")</f>
        <v>24</v>
      </c>
      <c r="V287" s="0" t="n">
        <f aca="false">IF($A287&lt;&gt;"",VLOOKUP($U287,LineNames!$A$2:$B$111,2),"")</f>
        <v>101</v>
      </c>
      <c r="W287" s="11"/>
      <c r="X287" s="0" t="str">
        <f aca="false">IF($A287&lt;&gt;"",VLOOKUP($U287,LineNames!$A$2:$C$111,3),"")</f>
        <v>No</v>
      </c>
      <c r="Y287" s="0" t="n">
        <f aca="false">IF($A287&lt;&gt;"",VLOOKUP($F287,d110cc_csv_computations!$A$2:$O$1001,5),"")</f>
        <v>3</v>
      </c>
      <c r="Z287" s="0" t="n">
        <f aca="false">IF($A287&lt;&gt;"",VLOOKUP($F287,d110cc_csv_computations!$A$2:$O$1001,15),"")</f>
        <v>46</v>
      </c>
    </row>
    <row collapsed="false" customFormat="false" customHeight="true" hidden="false" ht="15" outlineLevel="0" r="288">
      <c r="A288" s="0" t="n">
        <f aca="false">IF((ROW()-1)&lt;='Project Description'!$B$14,'Project Description'!$B$1, "")</f>
        <v>2013</v>
      </c>
      <c r="B288" s="0" t="n">
        <f aca="false">IF($A288&lt;&gt;"",'Project Description'!$B$2, "")</f>
        <v>14</v>
      </c>
      <c r="C288" s="0" t="n">
        <f aca="false">IF($A288&lt;&gt;"",'Project Description'!$B$3, "")</f>
        <v>1</v>
      </c>
      <c r="D288" s="0" t="str">
        <f aca="false">IF($A288&lt;&gt;"",VLOOKUP($G288,'Tray sheet'!$E$2:$G$121,2), "")</f>
        <v>Brachypodium</v>
      </c>
      <c r="E288" s="0" t="str">
        <f aca="false">IF($A288&lt;&gt;"",VLOOKUP($G288,'Tray sheet'!$E$2:$G$121,3), "")</f>
        <v>distachyon</v>
      </c>
      <c r="F288" s="0" t="n">
        <f aca="false">IF($A288&lt;&gt;"",ROW()-1,"")</f>
        <v>287</v>
      </c>
      <c r="G288" s="0" t="n">
        <f aca="false">IF($A288&lt;&gt;"",VLOOKUP($F288,d110cc_csv_computations!$A$2:$O$1001,12),"")</f>
        <v>16</v>
      </c>
      <c r="H288" s="0" t="n">
        <f aca="false">IF($A288&lt;&gt;"",VLOOKUP($F288,d110cc_csv_computations!$A$2:$O$1001,13),"")</f>
        <v>2</v>
      </c>
      <c r="I288" s="0" t="n">
        <f aca="false">IF($A288&lt;&gt;"",VLOOKUP($F288,d110cc_csv_computations!$A$2:$O$1001,7),"")</f>
        <v>1</v>
      </c>
      <c r="J288" s="0" t="str">
        <f aca="false">IF($A288&lt;&gt;"",VLOOKUP($I288,ColumnNames!$A$2:$B$5,2),"")</f>
        <v>A</v>
      </c>
      <c r="K288" s="0" t="n">
        <f aca="false">IF($A288&lt;&gt;"",VLOOKUP($F288,d110cc_csv_computations!$A$2:$O$1001,6),"")</f>
        <v>2</v>
      </c>
      <c r="L288" s="0" t="n">
        <f aca="false">IF($A288&lt;&gt;"",VLOOKUP($F288,d110cc_csv_computations!$A$2:$O$1001,3),"")</f>
        <v>7</v>
      </c>
      <c r="M288" s="0" t="n">
        <f aca="false">IF($A288&lt;&gt;"",VLOOKUP($F288,d110cc_csv_computations!$A$2:$O$1001,8),"")</f>
        <v>5</v>
      </c>
      <c r="N288" s="0" t="n">
        <f aca="false">IF($A288&lt;&gt;"",VLOOKUP($F288,d110cc_csv_computations!$A$2:$O$1001,4),"")</f>
        <v>29</v>
      </c>
      <c r="O288" s="32" t="str">
        <f aca="false">IF($A288&lt;&gt;"",INDEX('Tray sheet'!$H$2:$H$10000, $G288),"")</f>
        <v>Project#2013-0014_Experiment#0001_Brachypodium.distachyon_Tray#00016</v>
      </c>
      <c r="P288" s="32" t="str">
        <f aca="false">IF($A288&lt;&gt;"",INDEX('Tray sheet'!$J$2:$J$10000,$G288),"")</f>
        <v>Tray note</v>
      </c>
      <c r="Q288" s="0" t="n">
        <f aca="false">IF($A288&lt;&gt;"",VLOOKUP($F288,d110cc_csv_computations!$A$2:$O$1001,9),"")</f>
        <v>2</v>
      </c>
      <c r="R288" s="32" t="str">
        <f aca="false">IF($A288&lt;&gt;"",INDEX('Tray sheet'!$I$2:$I$10000,$G288),"")</f>
        <v>standard</v>
      </c>
      <c r="S288" s="32" t="str">
        <f aca="false">$J288&amp;$K288</f>
        <v>A2</v>
      </c>
      <c r="T288" s="0" t="str">
        <f aca="false">IF($A288&lt;&gt;"","Project#"&amp;$A288&amp;"-"&amp;TEXT($B288,"0000")&amp;"_Experiment#"&amp;TEXT($C288,"0000")&amp;"_"&amp;$D288&amp;"."&amp;$E288&amp;"_Tray#"&amp;TEXT($G288,"0000")&amp;"_"&amp;"Pot#"&amp;TEXT($F288,"00000"),"")</f>
        <v>Project#2013-0014_Experiment#0001_Brachypodium.distachyon_Tray#0016_Pot#00287</v>
      </c>
      <c r="U288" s="0" t="n">
        <f aca="false">IF($A288&lt;&gt;"",VLOOKUP($F288,d110cc_csv_computations!$A$2:$O$1001,2),"")</f>
        <v>87</v>
      </c>
      <c r="V288" s="0" t="n">
        <f aca="false">IF($A288&lt;&gt;"",VLOOKUP($U288,LineNames!$A$2:$B$111,2),"")</f>
        <v>174</v>
      </c>
      <c r="W288" s="11"/>
      <c r="X288" s="0" t="str">
        <f aca="false">IF($A288&lt;&gt;"",VLOOKUP($U288,LineNames!$A$2:$C$111,3),"")</f>
        <v>No</v>
      </c>
      <c r="Y288" s="0" t="n">
        <f aca="false">IF($A288&lt;&gt;"",VLOOKUP($F288,d110cc_csv_computations!$A$2:$O$1001,5),"")</f>
        <v>3</v>
      </c>
      <c r="Z288" s="0" t="n">
        <f aca="false">IF($A288&lt;&gt;"",VLOOKUP($F288,d110cc_csv_computations!$A$2:$O$1001,15),"")</f>
        <v>47</v>
      </c>
    </row>
    <row collapsed="false" customFormat="false" customHeight="true" hidden="false" ht="15" outlineLevel="0" r="289">
      <c r="A289" s="0" t="n">
        <f aca="false">IF((ROW()-1)&lt;='Project Description'!$B$14,'Project Description'!$B$1, "")</f>
        <v>2013</v>
      </c>
      <c r="B289" s="0" t="n">
        <f aca="false">IF($A289&lt;&gt;"",'Project Description'!$B$2, "")</f>
        <v>14</v>
      </c>
      <c r="C289" s="0" t="n">
        <f aca="false">IF($A289&lt;&gt;"",'Project Description'!$B$3, "")</f>
        <v>1</v>
      </c>
      <c r="D289" s="0" t="str">
        <f aca="false">IF($A289&lt;&gt;"",VLOOKUP($G289,'Tray sheet'!$E$2:$G$121,2), "")</f>
        <v>Brachypodium</v>
      </c>
      <c r="E289" s="0" t="str">
        <f aca="false">IF($A289&lt;&gt;"",VLOOKUP($G289,'Tray sheet'!$E$2:$G$121,3), "")</f>
        <v>distachyon</v>
      </c>
      <c r="F289" s="0" t="n">
        <f aca="false">IF($A289&lt;&gt;"",ROW()-1,"")</f>
        <v>288</v>
      </c>
      <c r="G289" s="0" t="n">
        <f aca="false">IF($A289&lt;&gt;"",VLOOKUP($F289,d110cc_csv_computations!$A$2:$O$1001,12),"")</f>
        <v>16</v>
      </c>
      <c r="H289" s="0" t="n">
        <f aca="false">IF($A289&lt;&gt;"",VLOOKUP($F289,d110cc_csv_computations!$A$2:$O$1001,13),"")</f>
        <v>3</v>
      </c>
      <c r="I289" s="0" t="n">
        <f aca="false">IF($A289&lt;&gt;"",VLOOKUP($F289,d110cc_csv_computations!$A$2:$O$1001,7),"")</f>
        <v>1</v>
      </c>
      <c r="J289" s="0" t="str">
        <f aca="false">IF($A289&lt;&gt;"",VLOOKUP($I289,ColumnNames!$A$2:$B$5,2),"")</f>
        <v>A</v>
      </c>
      <c r="K289" s="0" t="n">
        <f aca="false">IF($A289&lt;&gt;"",VLOOKUP($F289,d110cc_csv_computations!$A$2:$O$1001,6),"")</f>
        <v>3</v>
      </c>
      <c r="L289" s="0" t="n">
        <f aca="false">IF($A289&lt;&gt;"",VLOOKUP($F289,d110cc_csv_computations!$A$2:$O$1001,3),"")</f>
        <v>8</v>
      </c>
      <c r="M289" s="0" t="n">
        <f aca="false">IF($A289&lt;&gt;"",VLOOKUP($F289,d110cc_csv_computations!$A$2:$O$1001,8),"")</f>
        <v>5</v>
      </c>
      <c r="N289" s="0" t="n">
        <f aca="false">IF($A289&lt;&gt;"",VLOOKUP($F289,d110cc_csv_computations!$A$2:$O$1001,4),"")</f>
        <v>29</v>
      </c>
      <c r="O289" s="32" t="str">
        <f aca="false">IF($A289&lt;&gt;"",INDEX('Tray sheet'!$H$2:$H$10000, $G289),"")</f>
        <v>Project#2013-0014_Experiment#0001_Brachypodium.distachyon_Tray#00016</v>
      </c>
      <c r="P289" s="32" t="str">
        <f aca="false">IF($A289&lt;&gt;"",INDEX('Tray sheet'!$J$2:$J$10000,$G289),"")</f>
        <v>Tray note</v>
      </c>
      <c r="Q289" s="0" t="n">
        <f aca="false">IF($A289&lt;&gt;"",VLOOKUP($F289,d110cc_csv_computations!$A$2:$O$1001,9),"")</f>
        <v>2</v>
      </c>
      <c r="R289" s="32" t="str">
        <f aca="false">IF($A289&lt;&gt;"",INDEX('Tray sheet'!$I$2:$I$10000,$G289),"")</f>
        <v>standard</v>
      </c>
      <c r="S289" s="32" t="str">
        <f aca="false">$J289&amp;$K289</f>
        <v>A3</v>
      </c>
      <c r="T289" s="0" t="str">
        <f aca="false">IF($A289&lt;&gt;"","Project#"&amp;$A289&amp;"-"&amp;TEXT($B289,"0000")&amp;"_Experiment#"&amp;TEXT($C289,"0000")&amp;"_"&amp;$D289&amp;"."&amp;$E289&amp;"_Tray#"&amp;TEXT($G289,"0000")&amp;"_"&amp;"Pot#"&amp;TEXT($F289,"00000"),"")</f>
        <v>Project#2013-0014_Experiment#0001_Brachypodium.distachyon_Tray#0016_Pot#00288</v>
      </c>
      <c r="U289" s="0" t="n">
        <f aca="false">IF($A289&lt;&gt;"",VLOOKUP($F289,d110cc_csv_computations!$A$2:$O$1001,2),"")</f>
        <v>91</v>
      </c>
      <c r="V289" s="0" t="n">
        <f aca="false">IF($A289&lt;&gt;"",VLOOKUP($U289,LineNames!$A$2:$B$111,2),"")</f>
        <v>182</v>
      </c>
      <c r="W289" s="11"/>
      <c r="X289" s="0" t="str">
        <f aca="false">IF($A289&lt;&gt;"",VLOOKUP($U289,LineNames!$A$2:$C$111,3),"")</f>
        <v>No</v>
      </c>
      <c r="Y289" s="0" t="n">
        <f aca="false">IF($A289&lt;&gt;"",VLOOKUP($F289,d110cc_csv_computations!$A$2:$O$1001,5),"")</f>
        <v>3</v>
      </c>
      <c r="Z289" s="0" t="n">
        <f aca="false">IF($A289&lt;&gt;"",VLOOKUP($F289,d110cc_csv_computations!$A$2:$O$1001,15),"")</f>
        <v>48</v>
      </c>
    </row>
    <row collapsed="false" customFormat="false" customHeight="true" hidden="false" ht="15" outlineLevel="0" r="290">
      <c r="A290" s="0" t="n">
        <f aca="false">IF((ROW()-1)&lt;='Project Description'!$B$14,'Project Description'!$B$1, "")</f>
        <v>2013</v>
      </c>
      <c r="B290" s="0" t="n">
        <f aca="false">IF($A290&lt;&gt;"",'Project Description'!$B$2, "")</f>
        <v>14</v>
      </c>
      <c r="C290" s="0" t="n">
        <f aca="false">IF($A290&lt;&gt;"",'Project Description'!$B$3, "")</f>
        <v>1</v>
      </c>
      <c r="D290" s="0" t="str">
        <f aca="false">IF($A290&lt;&gt;"",VLOOKUP($G290,'Tray sheet'!$E$2:$G$121,2), "")</f>
        <v>Brachypodium</v>
      </c>
      <c r="E290" s="0" t="str">
        <f aca="false">IF($A290&lt;&gt;"",VLOOKUP($G290,'Tray sheet'!$E$2:$G$121,3), "")</f>
        <v>distachyon</v>
      </c>
      <c r="F290" s="0" t="n">
        <f aca="false">IF($A290&lt;&gt;"",ROW()-1,"")</f>
        <v>289</v>
      </c>
      <c r="G290" s="0" t="n">
        <f aca="false">IF($A290&lt;&gt;"",VLOOKUP($F290,d110cc_csv_computations!$A$2:$O$1001,12),"")</f>
        <v>16</v>
      </c>
      <c r="H290" s="0" t="n">
        <f aca="false">IF($A290&lt;&gt;"",VLOOKUP($F290,d110cc_csv_computations!$A$2:$O$1001,13),"")</f>
        <v>4</v>
      </c>
      <c r="I290" s="0" t="n">
        <f aca="false">IF($A290&lt;&gt;"",VLOOKUP($F290,d110cc_csv_computations!$A$2:$O$1001,7),"")</f>
        <v>1</v>
      </c>
      <c r="J290" s="0" t="str">
        <f aca="false">IF($A290&lt;&gt;"",VLOOKUP($I290,ColumnNames!$A$2:$B$5,2),"")</f>
        <v>A</v>
      </c>
      <c r="K290" s="0" t="n">
        <f aca="false">IF($A290&lt;&gt;"",VLOOKUP($F290,d110cc_csv_computations!$A$2:$O$1001,6),"")</f>
        <v>4</v>
      </c>
      <c r="L290" s="0" t="n">
        <f aca="false">IF($A290&lt;&gt;"",VLOOKUP($F290,d110cc_csv_computations!$A$2:$O$1001,3),"")</f>
        <v>9</v>
      </c>
      <c r="M290" s="0" t="n">
        <f aca="false">IF($A290&lt;&gt;"",VLOOKUP($F290,d110cc_csv_computations!$A$2:$O$1001,8),"")</f>
        <v>5</v>
      </c>
      <c r="N290" s="0" t="n">
        <f aca="false">IF($A290&lt;&gt;"",VLOOKUP($F290,d110cc_csv_computations!$A$2:$O$1001,4),"")</f>
        <v>29</v>
      </c>
      <c r="O290" s="32" t="str">
        <f aca="false">IF($A290&lt;&gt;"",INDEX('Tray sheet'!$H$2:$H$10000, $G290),"")</f>
        <v>Project#2013-0014_Experiment#0001_Brachypodium.distachyon_Tray#00016</v>
      </c>
      <c r="P290" s="32" t="str">
        <f aca="false">IF($A290&lt;&gt;"",INDEX('Tray sheet'!$J$2:$J$10000,$G290),"")</f>
        <v>Tray note</v>
      </c>
      <c r="Q290" s="0" t="n">
        <f aca="false">IF($A290&lt;&gt;"",VLOOKUP($F290,d110cc_csv_computations!$A$2:$O$1001,9),"")</f>
        <v>2</v>
      </c>
      <c r="R290" s="32" t="str">
        <f aca="false">IF($A290&lt;&gt;"",INDEX('Tray sheet'!$I$2:$I$10000,$G290),"")</f>
        <v>standard</v>
      </c>
      <c r="S290" s="32" t="str">
        <f aca="false">$J290&amp;$K290</f>
        <v>A4</v>
      </c>
      <c r="T290" s="0" t="str">
        <f aca="false">IF($A290&lt;&gt;"","Project#"&amp;$A290&amp;"-"&amp;TEXT($B290,"0000")&amp;"_Experiment#"&amp;TEXT($C290,"0000")&amp;"_"&amp;$D290&amp;"."&amp;$E290&amp;"_Tray#"&amp;TEXT($G290,"0000")&amp;"_"&amp;"Pot#"&amp;TEXT($F290,"00000"),"")</f>
        <v>Project#2013-0014_Experiment#0001_Brachypodium.distachyon_Tray#0016_Pot#00289</v>
      </c>
      <c r="U290" s="0" t="n">
        <f aca="false">IF($A290&lt;&gt;"",VLOOKUP($F290,d110cc_csv_computations!$A$2:$O$1001,2),"")</f>
        <v>19</v>
      </c>
      <c r="V290" s="0" t="n">
        <f aca="false">IF($A290&lt;&gt;"",VLOOKUP($U290,LineNames!$A$2:$B$111,2),"")</f>
        <v>96</v>
      </c>
      <c r="W290" s="11"/>
      <c r="X290" s="0" t="str">
        <f aca="false">IF($A290&lt;&gt;"",VLOOKUP($U290,LineNames!$A$2:$C$111,3),"")</f>
        <v>No</v>
      </c>
      <c r="Y290" s="0" t="n">
        <f aca="false">IF($A290&lt;&gt;"",VLOOKUP($F290,d110cc_csv_computations!$A$2:$O$1001,5),"")</f>
        <v>3</v>
      </c>
      <c r="Z290" s="0" t="n">
        <f aca="false">IF($A290&lt;&gt;"",VLOOKUP($F290,d110cc_csv_computations!$A$2:$O$1001,15),"")</f>
        <v>49</v>
      </c>
    </row>
    <row collapsed="false" customFormat="false" customHeight="true" hidden="false" ht="15" outlineLevel="0" r="291">
      <c r="A291" s="0" t="n">
        <f aca="false">IF((ROW()-1)&lt;='Project Description'!$B$14,'Project Description'!$B$1, "")</f>
        <v>2013</v>
      </c>
      <c r="B291" s="0" t="n">
        <f aca="false">IF($A291&lt;&gt;"",'Project Description'!$B$2, "")</f>
        <v>14</v>
      </c>
      <c r="C291" s="0" t="n">
        <f aca="false">IF($A291&lt;&gt;"",'Project Description'!$B$3, "")</f>
        <v>1</v>
      </c>
      <c r="D291" s="0" t="str">
        <f aca="false">IF($A291&lt;&gt;"",VLOOKUP($G291,'Tray sheet'!$E$2:$G$121,2), "")</f>
        <v>Brachypodium</v>
      </c>
      <c r="E291" s="0" t="str">
        <f aca="false">IF($A291&lt;&gt;"",VLOOKUP($G291,'Tray sheet'!$E$2:$G$121,3), "")</f>
        <v>distachyon</v>
      </c>
      <c r="F291" s="0" t="n">
        <f aca="false">IF($A291&lt;&gt;"",ROW()-1,"")</f>
        <v>290</v>
      </c>
      <c r="G291" s="0" t="n">
        <f aca="false">IF($A291&lt;&gt;"",VLOOKUP($F291,d110cc_csv_computations!$A$2:$O$1001,12),"")</f>
        <v>16</v>
      </c>
      <c r="H291" s="0" t="n">
        <f aca="false">IF($A291&lt;&gt;"",VLOOKUP($F291,d110cc_csv_computations!$A$2:$O$1001,13),"")</f>
        <v>5</v>
      </c>
      <c r="I291" s="0" t="n">
        <f aca="false">IF($A291&lt;&gt;"",VLOOKUP($F291,d110cc_csv_computations!$A$2:$O$1001,7),"")</f>
        <v>1</v>
      </c>
      <c r="J291" s="0" t="str">
        <f aca="false">IF($A291&lt;&gt;"",VLOOKUP($I291,ColumnNames!$A$2:$B$5,2),"")</f>
        <v>A</v>
      </c>
      <c r="K291" s="0" t="n">
        <f aca="false">IF($A291&lt;&gt;"",VLOOKUP($F291,d110cc_csv_computations!$A$2:$O$1001,6),"")</f>
        <v>5</v>
      </c>
      <c r="L291" s="0" t="n">
        <f aca="false">IF($A291&lt;&gt;"",VLOOKUP($F291,d110cc_csv_computations!$A$2:$O$1001,3),"")</f>
        <v>10</v>
      </c>
      <c r="M291" s="0" t="n">
        <f aca="false">IF($A291&lt;&gt;"",VLOOKUP($F291,d110cc_csv_computations!$A$2:$O$1001,8),"")</f>
        <v>5</v>
      </c>
      <c r="N291" s="0" t="n">
        <f aca="false">IF($A291&lt;&gt;"",VLOOKUP($F291,d110cc_csv_computations!$A$2:$O$1001,4),"")</f>
        <v>29</v>
      </c>
      <c r="O291" s="32" t="str">
        <f aca="false">IF($A291&lt;&gt;"",INDEX('Tray sheet'!$H$2:$H$10000, $G291),"")</f>
        <v>Project#2013-0014_Experiment#0001_Brachypodium.distachyon_Tray#00016</v>
      </c>
      <c r="P291" s="32" t="str">
        <f aca="false">IF($A291&lt;&gt;"",INDEX('Tray sheet'!$J$2:$J$10000,$G291),"")</f>
        <v>Tray note</v>
      </c>
      <c r="Q291" s="0" t="n">
        <f aca="false">IF($A291&lt;&gt;"",VLOOKUP($F291,d110cc_csv_computations!$A$2:$O$1001,9),"")</f>
        <v>2</v>
      </c>
      <c r="R291" s="32" t="str">
        <f aca="false">IF($A291&lt;&gt;"",INDEX('Tray sheet'!$I$2:$I$10000,$G291),"")</f>
        <v>standard</v>
      </c>
      <c r="S291" s="32" t="str">
        <f aca="false">$J291&amp;$K291</f>
        <v>A5</v>
      </c>
      <c r="T291" s="0" t="str">
        <f aca="false">IF($A291&lt;&gt;"","Project#"&amp;$A291&amp;"-"&amp;TEXT($B291,"0000")&amp;"_Experiment#"&amp;TEXT($C291,"0000")&amp;"_"&amp;$D291&amp;"."&amp;$E291&amp;"_Tray#"&amp;TEXT($G291,"0000")&amp;"_"&amp;"Pot#"&amp;TEXT($F291,"00000"),"")</f>
        <v>Project#2013-0014_Experiment#0001_Brachypodium.distachyon_Tray#0016_Pot#00290</v>
      </c>
      <c r="U291" s="0" t="n">
        <f aca="false">IF($A291&lt;&gt;"",VLOOKUP($F291,d110cc_csv_computations!$A$2:$O$1001,2),"")</f>
        <v>37</v>
      </c>
      <c r="V291" s="0" t="n">
        <f aca="false">IF($A291&lt;&gt;"",VLOOKUP($U291,LineNames!$A$2:$B$111,2),"")</f>
        <v>116</v>
      </c>
      <c r="W291" s="11"/>
      <c r="X291" s="0" t="str">
        <f aca="false">IF($A291&lt;&gt;"",VLOOKUP($U291,LineNames!$A$2:$C$111,3),"")</f>
        <v>No</v>
      </c>
      <c r="Y291" s="0" t="n">
        <f aca="false">IF($A291&lt;&gt;"",VLOOKUP($F291,d110cc_csv_computations!$A$2:$O$1001,5),"")</f>
        <v>3</v>
      </c>
      <c r="Z291" s="0" t="n">
        <f aca="false">IF($A291&lt;&gt;"",VLOOKUP($F291,d110cc_csv_computations!$A$2:$O$1001,15),"")</f>
        <v>50</v>
      </c>
    </row>
    <row collapsed="false" customFormat="false" customHeight="true" hidden="false" ht="15" outlineLevel="0" r="292">
      <c r="A292" s="0" t="n">
        <f aca="false">IF((ROW()-1)&lt;='Project Description'!$B$14,'Project Description'!$B$1, "")</f>
        <v>2013</v>
      </c>
      <c r="B292" s="0" t="n">
        <f aca="false">IF($A292&lt;&gt;"",'Project Description'!$B$2, "")</f>
        <v>14</v>
      </c>
      <c r="C292" s="0" t="n">
        <f aca="false">IF($A292&lt;&gt;"",'Project Description'!$B$3, "")</f>
        <v>1</v>
      </c>
      <c r="D292" s="0" t="str">
        <f aca="false">IF($A292&lt;&gt;"",VLOOKUP($G292,'Tray sheet'!$E$2:$G$121,2), "")</f>
        <v>Brachypodium</v>
      </c>
      <c r="E292" s="0" t="str">
        <f aca="false">IF($A292&lt;&gt;"",VLOOKUP($G292,'Tray sheet'!$E$2:$G$121,3), "")</f>
        <v>distachyon</v>
      </c>
      <c r="F292" s="0" t="n">
        <f aca="false">IF($A292&lt;&gt;"",ROW()-1,"")</f>
        <v>291</v>
      </c>
      <c r="G292" s="0" t="n">
        <f aca="false">IF($A292&lt;&gt;"",VLOOKUP($F292,d110cc_csv_computations!$A$2:$O$1001,12),"")</f>
        <v>15</v>
      </c>
      <c r="H292" s="0" t="n">
        <f aca="false">IF($A292&lt;&gt;"",VLOOKUP($F292,d110cc_csv_computations!$A$2:$O$1001,13),"")</f>
        <v>6</v>
      </c>
      <c r="I292" s="0" t="n">
        <f aca="false">IF($A292&lt;&gt;"",VLOOKUP($F292,d110cc_csv_computations!$A$2:$O$1001,7),"")</f>
        <v>2</v>
      </c>
      <c r="J292" s="0" t="str">
        <f aca="false">IF($A292&lt;&gt;"",VLOOKUP($I292,ColumnNames!$A$2:$B$5,2),"")</f>
        <v>B</v>
      </c>
      <c r="K292" s="0" t="n">
        <f aca="false">IF($A292&lt;&gt;"",VLOOKUP($F292,d110cc_csv_computations!$A$2:$O$1001,6),"")</f>
        <v>1</v>
      </c>
      <c r="L292" s="0" t="n">
        <f aca="false">IF($A292&lt;&gt;"",VLOOKUP($F292,d110cc_csv_computations!$A$2:$O$1001,3),"")</f>
        <v>1</v>
      </c>
      <c r="M292" s="0" t="n">
        <f aca="false">IF($A292&lt;&gt;"",VLOOKUP($F292,d110cc_csv_computations!$A$2:$O$1001,8),"")</f>
        <v>6</v>
      </c>
      <c r="N292" s="0" t="n">
        <f aca="false">IF($A292&lt;&gt;"",VLOOKUP($F292,d110cc_csv_computations!$A$2:$O$1001,4),"")</f>
        <v>30</v>
      </c>
      <c r="O292" s="32" t="str">
        <f aca="false">IF($A292&lt;&gt;"",INDEX('Tray sheet'!$H$2:$H$10000, $G292),"")</f>
        <v>Project#2013-0014_Experiment#0001_Brachypodium.distachyon_Tray#00015</v>
      </c>
      <c r="P292" s="32" t="str">
        <f aca="false">IF($A292&lt;&gt;"",INDEX('Tray sheet'!$J$2:$J$10000,$G292),"")</f>
        <v>Tray note</v>
      </c>
      <c r="Q292" s="0" t="n">
        <f aca="false">IF($A292&lt;&gt;"",VLOOKUP($F292,d110cc_csv_computations!$A$2:$O$1001,9),"")</f>
        <v>1</v>
      </c>
      <c r="R292" s="32" t="str">
        <f aca="false">IF($A292&lt;&gt;"",INDEX('Tray sheet'!$I$2:$I$10000,$G292),"")</f>
        <v>standard</v>
      </c>
      <c r="S292" s="32" t="str">
        <f aca="false">$J292&amp;$K292</f>
        <v>B1</v>
      </c>
      <c r="T292" s="0" t="str">
        <f aca="false">IF($A292&lt;&gt;"","Project#"&amp;$A292&amp;"-"&amp;TEXT($B292,"0000")&amp;"_Experiment#"&amp;TEXT($C292,"0000")&amp;"_"&amp;$D292&amp;"."&amp;$E292&amp;"_Tray#"&amp;TEXT($G292,"0000")&amp;"_"&amp;"Pot#"&amp;TEXT($F292,"00000"),"")</f>
        <v>Project#2013-0014_Experiment#0001_Brachypodium.distachyon_Tray#0015_Pot#00291</v>
      </c>
      <c r="U292" s="0" t="n">
        <f aca="false">IF($A292&lt;&gt;"",VLOOKUP($F292,d110cc_csv_computations!$A$2:$O$1001,2),"")</f>
        <v>63</v>
      </c>
      <c r="V292" s="0" t="n">
        <f aca="false">IF($A292&lt;&gt;"",VLOOKUP($U292,LineNames!$A$2:$B$111,2),"")</f>
        <v>147</v>
      </c>
      <c r="W292" s="11"/>
      <c r="X292" s="0" t="str">
        <f aca="false">IF($A292&lt;&gt;"",VLOOKUP($U292,LineNames!$A$2:$C$111,3),"")</f>
        <v>No</v>
      </c>
      <c r="Y292" s="0" t="n">
        <f aca="false">IF($A292&lt;&gt;"",VLOOKUP($F292,d110cc_csv_computations!$A$2:$O$1001,5),"")</f>
        <v>3</v>
      </c>
      <c r="Z292" s="0" t="n">
        <f aca="false">IF($A292&lt;&gt;"",VLOOKUP($F292,d110cc_csv_computations!$A$2:$O$1001,15),"")</f>
        <v>51</v>
      </c>
    </row>
    <row collapsed="false" customFormat="false" customHeight="true" hidden="false" ht="15" outlineLevel="0" r="293">
      <c r="A293" s="0" t="n">
        <f aca="false">IF((ROW()-1)&lt;='Project Description'!$B$14,'Project Description'!$B$1, "")</f>
        <v>2013</v>
      </c>
      <c r="B293" s="0" t="n">
        <f aca="false">IF($A293&lt;&gt;"",'Project Description'!$B$2, "")</f>
        <v>14</v>
      </c>
      <c r="C293" s="0" t="n">
        <f aca="false">IF($A293&lt;&gt;"",'Project Description'!$B$3, "")</f>
        <v>1</v>
      </c>
      <c r="D293" s="0" t="str">
        <f aca="false">IF($A293&lt;&gt;"",VLOOKUP($G293,'Tray sheet'!$E$2:$G$121,2), "")</f>
        <v>Brachypodium</v>
      </c>
      <c r="E293" s="0" t="str">
        <f aca="false">IF($A293&lt;&gt;"",VLOOKUP($G293,'Tray sheet'!$E$2:$G$121,3), "")</f>
        <v>distachyon</v>
      </c>
      <c r="F293" s="0" t="n">
        <f aca="false">IF($A293&lt;&gt;"",ROW()-1,"")</f>
        <v>292</v>
      </c>
      <c r="G293" s="0" t="n">
        <f aca="false">IF($A293&lt;&gt;"",VLOOKUP($F293,d110cc_csv_computations!$A$2:$O$1001,12),"")</f>
        <v>15</v>
      </c>
      <c r="H293" s="0" t="n">
        <f aca="false">IF($A293&lt;&gt;"",VLOOKUP($F293,d110cc_csv_computations!$A$2:$O$1001,13),"")</f>
        <v>7</v>
      </c>
      <c r="I293" s="0" t="n">
        <f aca="false">IF($A293&lt;&gt;"",VLOOKUP($F293,d110cc_csv_computations!$A$2:$O$1001,7),"")</f>
        <v>2</v>
      </c>
      <c r="J293" s="0" t="str">
        <f aca="false">IF($A293&lt;&gt;"",VLOOKUP($I293,ColumnNames!$A$2:$B$5,2),"")</f>
        <v>B</v>
      </c>
      <c r="K293" s="0" t="n">
        <f aca="false">IF($A293&lt;&gt;"",VLOOKUP($F293,d110cc_csv_computations!$A$2:$O$1001,6),"")</f>
        <v>2</v>
      </c>
      <c r="L293" s="0" t="n">
        <f aca="false">IF($A293&lt;&gt;"",VLOOKUP($F293,d110cc_csv_computations!$A$2:$O$1001,3),"")</f>
        <v>2</v>
      </c>
      <c r="M293" s="0" t="n">
        <f aca="false">IF($A293&lt;&gt;"",VLOOKUP($F293,d110cc_csv_computations!$A$2:$O$1001,8),"")</f>
        <v>6</v>
      </c>
      <c r="N293" s="0" t="n">
        <f aca="false">IF($A293&lt;&gt;"",VLOOKUP($F293,d110cc_csv_computations!$A$2:$O$1001,4),"")</f>
        <v>30</v>
      </c>
      <c r="O293" s="32" t="str">
        <f aca="false">IF($A293&lt;&gt;"",INDEX('Tray sheet'!$H$2:$H$10000, $G293),"")</f>
        <v>Project#2013-0014_Experiment#0001_Brachypodium.distachyon_Tray#00015</v>
      </c>
      <c r="P293" s="32" t="str">
        <f aca="false">IF($A293&lt;&gt;"",INDEX('Tray sheet'!$J$2:$J$10000,$G293),"")</f>
        <v>Tray note</v>
      </c>
      <c r="Q293" s="0" t="n">
        <f aca="false">IF($A293&lt;&gt;"",VLOOKUP($F293,d110cc_csv_computations!$A$2:$O$1001,9),"")</f>
        <v>1</v>
      </c>
      <c r="R293" s="32" t="str">
        <f aca="false">IF($A293&lt;&gt;"",INDEX('Tray sheet'!$I$2:$I$10000,$G293),"")</f>
        <v>standard</v>
      </c>
      <c r="S293" s="32" t="str">
        <f aca="false">$J293&amp;$K293</f>
        <v>B2</v>
      </c>
      <c r="T293" s="0" t="str">
        <f aca="false">IF($A293&lt;&gt;"","Project#"&amp;$A293&amp;"-"&amp;TEXT($B293,"0000")&amp;"_Experiment#"&amp;TEXT($C293,"0000")&amp;"_"&amp;$D293&amp;"."&amp;$E293&amp;"_Tray#"&amp;TEXT($G293,"0000")&amp;"_"&amp;"Pot#"&amp;TEXT($F293,"00000"),"")</f>
        <v>Project#2013-0014_Experiment#0001_Brachypodium.distachyon_Tray#0015_Pot#00292</v>
      </c>
      <c r="U293" s="0" t="n">
        <f aca="false">IF($A293&lt;&gt;"",VLOOKUP($F293,d110cc_csv_computations!$A$2:$O$1001,2),"")</f>
        <v>109</v>
      </c>
      <c r="V293" s="0" t="str">
        <f aca="false">IF($A293&lt;&gt;"",VLOOKUP($U293,LineNames!$A$2:$B$111,2),"")</f>
        <v>Bd21</v>
      </c>
      <c r="W293" s="11"/>
      <c r="X293" s="0" t="str">
        <f aca="false">IF($A293&lt;&gt;"",VLOOKUP($U293,LineNames!$A$2:$C$111,3),"")</f>
        <v>Yes</v>
      </c>
      <c r="Y293" s="0" t="n">
        <f aca="false">IF($A293&lt;&gt;"",VLOOKUP($F293,d110cc_csv_computations!$A$2:$O$1001,5),"")</f>
        <v>3</v>
      </c>
      <c r="Z293" s="0" t="n">
        <f aca="false">IF($A293&lt;&gt;"",VLOOKUP($F293,d110cc_csv_computations!$A$2:$O$1001,15),"")</f>
        <v>52</v>
      </c>
    </row>
    <row collapsed="false" customFormat="false" customHeight="true" hidden="false" ht="15" outlineLevel="0" r="294">
      <c r="A294" s="0" t="n">
        <f aca="false">IF((ROW()-1)&lt;='Project Description'!$B$14,'Project Description'!$B$1, "")</f>
        <v>2013</v>
      </c>
      <c r="B294" s="0" t="n">
        <f aca="false">IF($A294&lt;&gt;"",'Project Description'!$B$2, "")</f>
        <v>14</v>
      </c>
      <c r="C294" s="0" t="n">
        <f aca="false">IF($A294&lt;&gt;"",'Project Description'!$B$3, "")</f>
        <v>1</v>
      </c>
      <c r="D294" s="0" t="str">
        <f aca="false">IF($A294&lt;&gt;"",VLOOKUP($G294,'Tray sheet'!$E$2:$G$121,2), "")</f>
        <v>Brachypodium</v>
      </c>
      <c r="E294" s="0" t="str">
        <f aca="false">IF($A294&lt;&gt;"",VLOOKUP($G294,'Tray sheet'!$E$2:$G$121,3), "")</f>
        <v>distachyon</v>
      </c>
      <c r="F294" s="0" t="n">
        <f aca="false">IF($A294&lt;&gt;"",ROW()-1,"")</f>
        <v>293</v>
      </c>
      <c r="G294" s="0" t="n">
        <f aca="false">IF($A294&lt;&gt;"",VLOOKUP($F294,d110cc_csv_computations!$A$2:$O$1001,12),"")</f>
        <v>15</v>
      </c>
      <c r="H294" s="0" t="n">
        <f aca="false">IF($A294&lt;&gt;"",VLOOKUP($F294,d110cc_csv_computations!$A$2:$O$1001,13),"")</f>
        <v>8</v>
      </c>
      <c r="I294" s="0" t="n">
        <f aca="false">IF($A294&lt;&gt;"",VLOOKUP($F294,d110cc_csv_computations!$A$2:$O$1001,7),"")</f>
        <v>2</v>
      </c>
      <c r="J294" s="0" t="str">
        <f aca="false">IF($A294&lt;&gt;"",VLOOKUP($I294,ColumnNames!$A$2:$B$5,2),"")</f>
        <v>B</v>
      </c>
      <c r="K294" s="0" t="n">
        <f aca="false">IF($A294&lt;&gt;"",VLOOKUP($F294,d110cc_csv_computations!$A$2:$O$1001,6),"")</f>
        <v>3</v>
      </c>
      <c r="L294" s="0" t="n">
        <f aca="false">IF($A294&lt;&gt;"",VLOOKUP($F294,d110cc_csv_computations!$A$2:$O$1001,3),"")</f>
        <v>3</v>
      </c>
      <c r="M294" s="0" t="n">
        <f aca="false">IF($A294&lt;&gt;"",VLOOKUP($F294,d110cc_csv_computations!$A$2:$O$1001,8),"")</f>
        <v>6</v>
      </c>
      <c r="N294" s="0" t="n">
        <f aca="false">IF($A294&lt;&gt;"",VLOOKUP($F294,d110cc_csv_computations!$A$2:$O$1001,4),"")</f>
        <v>30</v>
      </c>
      <c r="O294" s="32" t="str">
        <f aca="false">IF($A294&lt;&gt;"",INDEX('Tray sheet'!$H$2:$H$10000, $G294),"")</f>
        <v>Project#2013-0014_Experiment#0001_Brachypodium.distachyon_Tray#00015</v>
      </c>
      <c r="P294" s="32" t="str">
        <f aca="false">IF($A294&lt;&gt;"",INDEX('Tray sheet'!$J$2:$J$10000,$G294),"")</f>
        <v>Tray note</v>
      </c>
      <c r="Q294" s="0" t="n">
        <f aca="false">IF($A294&lt;&gt;"",VLOOKUP($F294,d110cc_csv_computations!$A$2:$O$1001,9),"")</f>
        <v>1</v>
      </c>
      <c r="R294" s="32" t="str">
        <f aca="false">IF($A294&lt;&gt;"",INDEX('Tray sheet'!$I$2:$I$10000,$G294),"")</f>
        <v>standard</v>
      </c>
      <c r="S294" s="32" t="str">
        <f aca="false">$J294&amp;$K294</f>
        <v>B3</v>
      </c>
      <c r="T294" s="0" t="str">
        <f aca="false">IF($A294&lt;&gt;"","Project#"&amp;$A294&amp;"-"&amp;TEXT($B294,"0000")&amp;"_Experiment#"&amp;TEXT($C294,"0000")&amp;"_"&amp;$D294&amp;"."&amp;$E294&amp;"_Tray#"&amp;TEXT($G294,"0000")&amp;"_"&amp;"Pot#"&amp;TEXT($F294,"00000"),"")</f>
        <v>Project#2013-0014_Experiment#0001_Brachypodium.distachyon_Tray#0015_Pot#00293</v>
      </c>
      <c r="U294" s="0" t="n">
        <f aca="false">IF($A294&lt;&gt;"",VLOOKUP($F294,d110cc_csv_computations!$A$2:$O$1001,2),"")</f>
        <v>102</v>
      </c>
      <c r="V294" s="0" t="n">
        <f aca="false">IF($A294&lt;&gt;"",VLOOKUP($U294,LineNames!$A$2:$B$111,2),"")</f>
        <v>45</v>
      </c>
      <c r="W294" s="11"/>
      <c r="X294" s="0" t="str">
        <f aca="false">IF($A294&lt;&gt;"",VLOOKUP($U294,LineNames!$A$2:$C$111,3),"")</f>
        <v>No</v>
      </c>
      <c r="Y294" s="0" t="n">
        <f aca="false">IF($A294&lt;&gt;"",VLOOKUP($F294,d110cc_csv_computations!$A$2:$O$1001,5),"")</f>
        <v>3</v>
      </c>
      <c r="Z294" s="0" t="n">
        <f aca="false">IF($A294&lt;&gt;"",VLOOKUP($F294,d110cc_csv_computations!$A$2:$O$1001,15),"")</f>
        <v>53</v>
      </c>
    </row>
    <row collapsed="false" customFormat="false" customHeight="true" hidden="false" ht="15" outlineLevel="0" r="295">
      <c r="A295" s="0" t="n">
        <f aca="false">IF((ROW()-1)&lt;='Project Description'!$B$14,'Project Description'!$B$1, "")</f>
        <v>2013</v>
      </c>
      <c r="B295" s="0" t="n">
        <f aca="false">IF($A295&lt;&gt;"",'Project Description'!$B$2, "")</f>
        <v>14</v>
      </c>
      <c r="C295" s="0" t="n">
        <f aca="false">IF($A295&lt;&gt;"",'Project Description'!$B$3, "")</f>
        <v>1</v>
      </c>
      <c r="D295" s="0" t="str">
        <f aca="false">IF($A295&lt;&gt;"",VLOOKUP($G295,'Tray sheet'!$E$2:$G$121,2), "")</f>
        <v>Brachypodium</v>
      </c>
      <c r="E295" s="0" t="str">
        <f aca="false">IF($A295&lt;&gt;"",VLOOKUP($G295,'Tray sheet'!$E$2:$G$121,3), "")</f>
        <v>distachyon</v>
      </c>
      <c r="F295" s="0" t="n">
        <f aca="false">IF($A295&lt;&gt;"",ROW()-1,"")</f>
        <v>294</v>
      </c>
      <c r="G295" s="0" t="n">
        <f aca="false">IF($A295&lt;&gt;"",VLOOKUP($F295,d110cc_csv_computations!$A$2:$O$1001,12),"")</f>
        <v>15</v>
      </c>
      <c r="H295" s="0" t="n">
        <f aca="false">IF($A295&lt;&gt;"",VLOOKUP($F295,d110cc_csv_computations!$A$2:$O$1001,13),"")</f>
        <v>9</v>
      </c>
      <c r="I295" s="0" t="n">
        <f aca="false">IF($A295&lt;&gt;"",VLOOKUP($F295,d110cc_csv_computations!$A$2:$O$1001,7),"")</f>
        <v>2</v>
      </c>
      <c r="J295" s="0" t="str">
        <f aca="false">IF($A295&lt;&gt;"",VLOOKUP($I295,ColumnNames!$A$2:$B$5,2),"")</f>
        <v>B</v>
      </c>
      <c r="K295" s="0" t="n">
        <f aca="false">IF($A295&lt;&gt;"",VLOOKUP($F295,d110cc_csv_computations!$A$2:$O$1001,6),"")</f>
        <v>4</v>
      </c>
      <c r="L295" s="0" t="n">
        <f aca="false">IF($A295&lt;&gt;"",VLOOKUP($F295,d110cc_csv_computations!$A$2:$O$1001,3),"")</f>
        <v>4</v>
      </c>
      <c r="M295" s="0" t="n">
        <f aca="false">IF($A295&lt;&gt;"",VLOOKUP($F295,d110cc_csv_computations!$A$2:$O$1001,8),"")</f>
        <v>6</v>
      </c>
      <c r="N295" s="0" t="n">
        <f aca="false">IF($A295&lt;&gt;"",VLOOKUP($F295,d110cc_csv_computations!$A$2:$O$1001,4),"")</f>
        <v>30</v>
      </c>
      <c r="O295" s="32" t="str">
        <f aca="false">IF($A295&lt;&gt;"",INDEX('Tray sheet'!$H$2:$H$10000, $G295),"")</f>
        <v>Project#2013-0014_Experiment#0001_Brachypodium.distachyon_Tray#00015</v>
      </c>
      <c r="P295" s="32" t="str">
        <f aca="false">IF($A295&lt;&gt;"",INDEX('Tray sheet'!$J$2:$J$10000,$G295),"")</f>
        <v>Tray note</v>
      </c>
      <c r="Q295" s="0" t="n">
        <f aca="false">IF($A295&lt;&gt;"",VLOOKUP($F295,d110cc_csv_computations!$A$2:$O$1001,9),"")</f>
        <v>1</v>
      </c>
      <c r="R295" s="32" t="str">
        <f aca="false">IF($A295&lt;&gt;"",INDEX('Tray sheet'!$I$2:$I$10000,$G295),"")</f>
        <v>standard</v>
      </c>
      <c r="S295" s="32" t="str">
        <f aca="false">$J295&amp;$K295</f>
        <v>B4</v>
      </c>
      <c r="T295" s="0" t="str">
        <f aca="false">IF($A295&lt;&gt;"","Project#"&amp;$A295&amp;"-"&amp;TEXT($B295,"0000")&amp;"_Experiment#"&amp;TEXT($C295,"0000")&amp;"_"&amp;$D295&amp;"."&amp;$E295&amp;"_Tray#"&amp;TEXT($G295,"0000")&amp;"_"&amp;"Pot#"&amp;TEXT($F295,"00000"),"")</f>
        <v>Project#2013-0014_Experiment#0001_Brachypodium.distachyon_Tray#0015_Pot#00294</v>
      </c>
      <c r="U295" s="0" t="n">
        <f aca="false">IF($A295&lt;&gt;"",VLOOKUP($F295,d110cc_csv_computations!$A$2:$O$1001,2),"")</f>
        <v>57</v>
      </c>
      <c r="V295" s="0" t="n">
        <f aca="false">IF($A295&lt;&gt;"",VLOOKUP($U295,LineNames!$A$2:$B$111,2),"")</f>
        <v>139</v>
      </c>
      <c r="W295" s="11"/>
      <c r="X295" s="0" t="str">
        <f aca="false">IF($A295&lt;&gt;"",VLOOKUP($U295,LineNames!$A$2:$C$111,3),"")</f>
        <v>No</v>
      </c>
      <c r="Y295" s="0" t="n">
        <f aca="false">IF($A295&lt;&gt;"",VLOOKUP($F295,d110cc_csv_computations!$A$2:$O$1001,5),"")</f>
        <v>3</v>
      </c>
      <c r="Z295" s="0" t="n">
        <f aca="false">IF($A295&lt;&gt;"",VLOOKUP($F295,d110cc_csv_computations!$A$2:$O$1001,15),"")</f>
        <v>54</v>
      </c>
    </row>
    <row collapsed="false" customFormat="false" customHeight="true" hidden="false" ht="15" outlineLevel="0" r="296">
      <c r="A296" s="0" t="n">
        <f aca="false">IF((ROW()-1)&lt;='Project Description'!$B$14,'Project Description'!$B$1, "")</f>
        <v>2013</v>
      </c>
      <c r="B296" s="0" t="n">
        <f aca="false">IF($A296&lt;&gt;"",'Project Description'!$B$2, "")</f>
        <v>14</v>
      </c>
      <c r="C296" s="0" t="n">
        <f aca="false">IF($A296&lt;&gt;"",'Project Description'!$B$3, "")</f>
        <v>1</v>
      </c>
      <c r="D296" s="0" t="str">
        <f aca="false">IF($A296&lt;&gt;"",VLOOKUP($G296,'Tray sheet'!$E$2:$G$121,2), "")</f>
        <v>Brachypodium</v>
      </c>
      <c r="E296" s="0" t="str">
        <f aca="false">IF($A296&lt;&gt;"",VLOOKUP($G296,'Tray sheet'!$E$2:$G$121,3), "")</f>
        <v>distachyon</v>
      </c>
      <c r="F296" s="0" t="n">
        <f aca="false">IF($A296&lt;&gt;"",ROW()-1,"")</f>
        <v>295</v>
      </c>
      <c r="G296" s="0" t="n">
        <f aca="false">IF($A296&lt;&gt;"",VLOOKUP($F296,d110cc_csv_computations!$A$2:$O$1001,12),"")</f>
        <v>15</v>
      </c>
      <c r="H296" s="0" t="n">
        <f aca="false">IF($A296&lt;&gt;"",VLOOKUP($F296,d110cc_csv_computations!$A$2:$O$1001,13),"")</f>
        <v>10</v>
      </c>
      <c r="I296" s="0" t="n">
        <f aca="false">IF($A296&lt;&gt;"",VLOOKUP($F296,d110cc_csv_computations!$A$2:$O$1001,7),"")</f>
        <v>2</v>
      </c>
      <c r="J296" s="0" t="str">
        <f aca="false">IF($A296&lt;&gt;"",VLOOKUP($I296,ColumnNames!$A$2:$B$5,2),"")</f>
        <v>B</v>
      </c>
      <c r="K296" s="0" t="n">
        <f aca="false">IF($A296&lt;&gt;"",VLOOKUP($F296,d110cc_csv_computations!$A$2:$O$1001,6),"")</f>
        <v>5</v>
      </c>
      <c r="L296" s="0" t="n">
        <f aca="false">IF($A296&lt;&gt;"",VLOOKUP($F296,d110cc_csv_computations!$A$2:$O$1001,3),"")</f>
        <v>5</v>
      </c>
      <c r="M296" s="0" t="n">
        <f aca="false">IF($A296&lt;&gt;"",VLOOKUP($F296,d110cc_csv_computations!$A$2:$O$1001,8),"")</f>
        <v>6</v>
      </c>
      <c r="N296" s="0" t="n">
        <f aca="false">IF($A296&lt;&gt;"",VLOOKUP($F296,d110cc_csv_computations!$A$2:$O$1001,4),"")</f>
        <v>30</v>
      </c>
      <c r="O296" s="32" t="str">
        <f aca="false">IF($A296&lt;&gt;"",INDEX('Tray sheet'!$H$2:$H$10000, $G296),"")</f>
        <v>Project#2013-0014_Experiment#0001_Brachypodium.distachyon_Tray#00015</v>
      </c>
      <c r="P296" s="32" t="str">
        <f aca="false">IF($A296&lt;&gt;"",INDEX('Tray sheet'!$J$2:$J$10000,$G296),"")</f>
        <v>Tray note</v>
      </c>
      <c r="Q296" s="0" t="n">
        <f aca="false">IF($A296&lt;&gt;"",VLOOKUP($F296,d110cc_csv_computations!$A$2:$O$1001,9),"")</f>
        <v>1</v>
      </c>
      <c r="R296" s="32" t="str">
        <f aca="false">IF($A296&lt;&gt;"",INDEX('Tray sheet'!$I$2:$I$10000,$G296),"")</f>
        <v>standard</v>
      </c>
      <c r="S296" s="32" t="str">
        <f aca="false">$J296&amp;$K296</f>
        <v>B5</v>
      </c>
      <c r="T296" s="0" t="str">
        <f aca="false">IF($A296&lt;&gt;"","Project#"&amp;$A296&amp;"-"&amp;TEXT($B296,"0000")&amp;"_Experiment#"&amp;TEXT($C296,"0000")&amp;"_"&amp;$D296&amp;"."&amp;$E296&amp;"_Tray#"&amp;TEXT($G296,"0000")&amp;"_"&amp;"Pot#"&amp;TEXT($F296,"00000"),"")</f>
        <v>Project#2013-0014_Experiment#0001_Brachypodium.distachyon_Tray#0015_Pot#00295</v>
      </c>
      <c r="U296" s="0" t="n">
        <f aca="false">IF($A296&lt;&gt;"",VLOOKUP($F296,d110cc_csv_computations!$A$2:$O$1001,2),"")</f>
        <v>18</v>
      </c>
      <c r="V296" s="0" t="n">
        <f aca="false">IF($A296&lt;&gt;"",VLOOKUP($U296,LineNames!$A$2:$B$111,2),"")</f>
        <v>95</v>
      </c>
      <c r="W296" s="11"/>
      <c r="X296" s="0" t="str">
        <f aca="false">IF($A296&lt;&gt;"",VLOOKUP($U296,LineNames!$A$2:$C$111,3),"")</f>
        <v>No</v>
      </c>
      <c r="Y296" s="0" t="n">
        <f aca="false">IF($A296&lt;&gt;"",VLOOKUP($F296,d110cc_csv_computations!$A$2:$O$1001,5),"")</f>
        <v>3</v>
      </c>
      <c r="Z296" s="0" t="n">
        <f aca="false">IF($A296&lt;&gt;"",VLOOKUP($F296,d110cc_csv_computations!$A$2:$O$1001,15),"")</f>
        <v>55</v>
      </c>
    </row>
    <row collapsed="false" customFormat="false" customHeight="true" hidden="false" ht="15" outlineLevel="0" r="297">
      <c r="A297" s="0" t="n">
        <f aca="false">IF((ROW()-1)&lt;='Project Description'!$B$14,'Project Description'!$B$1, "")</f>
        <v>2013</v>
      </c>
      <c r="B297" s="0" t="n">
        <f aca="false">IF($A297&lt;&gt;"",'Project Description'!$B$2, "")</f>
        <v>14</v>
      </c>
      <c r="C297" s="0" t="n">
        <f aca="false">IF($A297&lt;&gt;"",'Project Description'!$B$3, "")</f>
        <v>1</v>
      </c>
      <c r="D297" s="0" t="str">
        <f aca="false">IF($A297&lt;&gt;"",VLOOKUP($G297,'Tray sheet'!$E$2:$G$121,2), "")</f>
        <v>Brachypodium</v>
      </c>
      <c r="E297" s="0" t="str">
        <f aca="false">IF($A297&lt;&gt;"",VLOOKUP($G297,'Tray sheet'!$E$2:$G$121,3), "")</f>
        <v>distachyon</v>
      </c>
      <c r="F297" s="0" t="n">
        <f aca="false">IF($A297&lt;&gt;"",ROW()-1,"")</f>
        <v>296</v>
      </c>
      <c r="G297" s="0" t="n">
        <f aca="false">IF($A297&lt;&gt;"",VLOOKUP($F297,d110cc_csv_computations!$A$2:$O$1001,12),"")</f>
        <v>16</v>
      </c>
      <c r="H297" s="0" t="n">
        <f aca="false">IF($A297&lt;&gt;"",VLOOKUP($F297,d110cc_csv_computations!$A$2:$O$1001,13),"")</f>
        <v>6</v>
      </c>
      <c r="I297" s="0" t="n">
        <f aca="false">IF($A297&lt;&gt;"",VLOOKUP($F297,d110cc_csv_computations!$A$2:$O$1001,7),"")</f>
        <v>2</v>
      </c>
      <c r="J297" s="0" t="str">
        <f aca="false">IF($A297&lt;&gt;"",VLOOKUP($I297,ColumnNames!$A$2:$B$5,2),"")</f>
        <v>B</v>
      </c>
      <c r="K297" s="0" t="n">
        <f aca="false">IF($A297&lt;&gt;"",VLOOKUP($F297,d110cc_csv_computations!$A$2:$O$1001,6),"")</f>
        <v>1</v>
      </c>
      <c r="L297" s="0" t="n">
        <f aca="false">IF($A297&lt;&gt;"",VLOOKUP($F297,d110cc_csv_computations!$A$2:$O$1001,3),"")</f>
        <v>6</v>
      </c>
      <c r="M297" s="0" t="n">
        <f aca="false">IF($A297&lt;&gt;"",VLOOKUP($F297,d110cc_csv_computations!$A$2:$O$1001,8),"")</f>
        <v>6</v>
      </c>
      <c r="N297" s="0" t="n">
        <f aca="false">IF($A297&lt;&gt;"",VLOOKUP($F297,d110cc_csv_computations!$A$2:$O$1001,4),"")</f>
        <v>30</v>
      </c>
      <c r="O297" s="32" t="str">
        <f aca="false">IF($A297&lt;&gt;"",INDEX('Tray sheet'!$H$2:$H$10000, $G297),"")</f>
        <v>Project#2013-0014_Experiment#0001_Brachypodium.distachyon_Tray#00016</v>
      </c>
      <c r="P297" s="32" t="str">
        <f aca="false">IF($A297&lt;&gt;"",INDEX('Tray sheet'!$J$2:$J$10000,$G297),"")</f>
        <v>Tray note</v>
      </c>
      <c r="Q297" s="0" t="n">
        <f aca="false">IF($A297&lt;&gt;"",VLOOKUP($F297,d110cc_csv_computations!$A$2:$O$1001,9),"")</f>
        <v>2</v>
      </c>
      <c r="R297" s="32" t="str">
        <f aca="false">IF($A297&lt;&gt;"",INDEX('Tray sheet'!$I$2:$I$10000,$G297),"")</f>
        <v>standard</v>
      </c>
      <c r="S297" s="32" t="str">
        <f aca="false">$J297&amp;$K297</f>
        <v>B1</v>
      </c>
      <c r="T297" s="0" t="str">
        <f aca="false">IF($A297&lt;&gt;"","Project#"&amp;$A297&amp;"-"&amp;TEXT($B297,"0000")&amp;"_Experiment#"&amp;TEXT($C297,"0000")&amp;"_"&amp;$D297&amp;"."&amp;$E297&amp;"_Tray#"&amp;TEXT($G297,"0000")&amp;"_"&amp;"Pot#"&amp;TEXT($F297,"00000"),"")</f>
        <v>Project#2013-0014_Experiment#0001_Brachypodium.distachyon_Tray#0016_Pot#00296</v>
      </c>
      <c r="U297" s="0" t="n">
        <f aca="false">IF($A297&lt;&gt;"",VLOOKUP($F297,d110cc_csv_computations!$A$2:$O$1001,2),"")</f>
        <v>35</v>
      </c>
      <c r="V297" s="0" t="n">
        <f aca="false">IF($A297&lt;&gt;"",VLOOKUP($U297,LineNames!$A$2:$B$111,2),"")</f>
        <v>114</v>
      </c>
      <c r="W297" s="11"/>
      <c r="X297" s="0" t="str">
        <f aca="false">IF($A297&lt;&gt;"",VLOOKUP($U297,LineNames!$A$2:$C$111,3),"")</f>
        <v>No</v>
      </c>
      <c r="Y297" s="0" t="n">
        <f aca="false">IF($A297&lt;&gt;"",VLOOKUP($F297,d110cc_csv_computations!$A$2:$O$1001,5),"")</f>
        <v>3</v>
      </c>
      <c r="Z297" s="0" t="n">
        <f aca="false">IF($A297&lt;&gt;"",VLOOKUP($F297,d110cc_csv_computations!$A$2:$O$1001,15),"")</f>
        <v>56</v>
      </c>
    </row>
    <row collapsed="false" customFormat="false" customHeight="true" hidden="false" ht="15" outlineLevel="0" r="298">
      <c r="A298" s="0" t="n">
        <f aca="false">IF((ROW()-1)&lt;='Project Description'!$B$14,'Project Description'!$B$1, "")</f>
        <v>2013</v>
      </c>
      <c r="B298" s="0" t="n">
        <f aca="false">IF($A298&lt;&gt;"",'Project Description'!$B$2, "")</f>
        <v>14</v>
      </c>
      <c r="C298" s="0" t="n">
        <f aca="false">IF($A298&lt;&gt;"",'Project Description'!$B$3, "")</f>
        <v>1</v>
      </c>
      <c r="D298" s="0" t="str">
        <f aca="false">IF($A298&lt;&gt;"",VLOOKUP($G298,'Tray sheet'!$E$2:$G$121,2), "")</f>
        <v>Brachypodium</v>
      </c>
      <c r="E298" s="0" t="str">
        <f aca="false">IF($A298&lt;&gt;"",VLOOKUP($G298,'Tray sheet'!$E$2:$G$121,3), "")</f>
        <v>distachyon</v>
      </c>
      <c r="F298" s="0" t="n">
        <f aca="false">IF($A298&lt;&gt;"",ROW()-1,"")</f>
        <v>297</v>
      </c>
      <c r="G298" s="0" t="n">
        <f aca="false">IF($A298&lt;&gt;"",VLOOKUP($F298,d110cc_csv_computations!$A$2:$O$1001,12),"")</f>
        <v>16</v>
      </c>
      <c r="H298" s="0" t="n">
        <f aca="false">IF($A298&lt;&gt;"",VLOOKUP($F298,d110cc_csv_computations!$A$2:$O$1001,13),"")</f>
        <v>7</v>
      </c>
      <c r="I298" s="0" t="n">
        <f aca="false">IF($A298&lt;&gt;"",VLOOKUP($F298,d110cc_csv_computations!$A$2:$O$1001,7),"")</f>
        <v>2</v>
      </c>
      <c r="J298" s="0" t="str">
        <f aca="false">IF($A298&lt;&gt;"",VLOOKUP($I298,ColumnNames!$A$2:$B$5,2),"")</f>
        <v>B</v>
      </c>
      <c r="K298" s="0" t="n">
        <f aca="false">IF($A298&lt;&gt;"",VLOOKUP($F298,d110cc_csv_computations!$A$2:$O$1001,6),"")</f>
        <v>2</v>
      </c>
      <c r="L298" s="0" t="n">
        <f aca="false">IF($A298&lt;&gt;"",VLOOKUP($F298,d110cc_csv_computations!$A$2:$O$1001,3),"")</f>
        <v>7</v>
      </c>
      <c r="M298" s="0" t="n">
        <f aca="false">IF($A298&lt;&gt;"",VLOOKUP($F298,d110cc_csv_computations!$A$2:$O$1001,8),"")</f>
        <v>6</v>
      </c>
      <c r="N298" s="0" t="n">
        <f aca="false">IF($A298&lt;&gt;"",VLOOKUP($F298,d110cc_csv_computations!$A$2:$O$1001,4),"")</f>
        <v>30</v>
      </c>
      <c r="O298" s="32" t="str">
        <f aca="false">IF($A298&lt;&gt;"",INDEX('Tray sheet'!$H$2:$H$10000, $G298),"")</f>
        <v>Project#2013-0014_Experiment#0001_Brachypodium.distachyon_Tray#00016</v>
      </c>
      <c r="P298" s="32" t="str">
        <f aca="false">IF($A298&lt;&gt;"",INDEX('Tray sheet'!$J$2:$J$10000,$G298),"")</f>
        <v>Tray note</v>
      </c>
      <c r="Q298" s="0" t="n">
        <f aca="false">IF($A298&lt;&gt;"",VLOOKUP($F298,d110cc_csv_computations!$A$2:$O$1001,9),"")</f>
        <v>2</v>
      </c>
      <c r="R298" s="32" t="str">
        <f aca="false">IF($A298&lt;&gt;"",INDEX('Tray sheet'!$I$2:$I$10000,$G298),"")</f>
        <v>standard</v>
      </c>
      <c r="S298" s="32" t="str">
        <f aca="false">$J298&amp;$K298</f>
        <v>B2</v>
      </c>
      <c r="T298" s="0" t="str">
        <f aca="false">IF($A298&lt;&gt;"","Project#"&amp;$A298&amp;"-"&amp;TEXT($B298,"0000")&amp;"_Experiment#"&amp;TEXT($C298,"0000")&amp;"_"&amp;$D298&amp;"."&amp;$E298&amp;"_Tray#"&amp;TEXT($G298,"0000")&amp;"_"&amp;"Pot#"&amp;TEXT($F298,"00000"),"")</f>
        <v>Project#2013-0014_Experiment#0001_Brachypodium.distachyon_Tray#0016_Pot#00297</v>
      </c>
      <c r="U298" s="0" t="n">
        <f aca="false">IF($A298&lt;&gt;"",VLOOKUP($F298,d110cc_csv_computations!$A$2:$O$1001,2),"")</f>
        <v>60</v>
      </c>
      <c r="V298" s="0" t="n">
        <f aca="false">IF($A298&lt;&gt;"",VLOOKUP($U298,LineNames!$A$2:$B$111,2),"")</f>
        <v>142</v>
      </c>
      <c r="W298" s="11"/>
      <c r="X298" s="0" t="str">
        <f aca="false">IF($A298&lt;&gt;"",VLOOKUP($U298,LineNames!$A$2:$C$111,3),"")</f>
        <v>No</v>
      </c>
      <c r="Y298" s="0" t="n">
        <f aca="false">IF($A298&lt;&gt;"",VLOOKUP($F298,d110cc_csv_computations!$A$2:$O$1001,5),"")</f>
        <v>3</v>
      </c>
      <c r="Z298" s="0" t="n">
        <f aca="false">IF($A298&lt;&gt;"",VLOOKUP($F298,d110cc_csv_computations!$A$2:$O$1001,15),"")</f>
        <v>57</v>
      </c>
    </row>
    <row collapsed="false" customFormat="false" customHeight="true" hidden="false" ht="15" outlineLevel="0" r="299">
      <c r="A299" s="0" t="n">
        <f aca="false">IF((ROW()-1)&lt;='Project Description'!$B$14,'Project Description'!$B$1, "")</f>
        <v>2013</v>
      </c>
      <c r="B299" s="0" t="n">
        <f aca="false">IF($A299&lt;&gt;"",'Project Description'!$B$2, "")</f>
        <v>14</v>
      </c>
      <c r="C299" s="0" t="n">
        <f aca="false">IF($A299&lt;&gt;"",'Project Description'!$B$3, "")</f>
        <v>1</v>
      </c>
      <c r="D299" s="0" t="str">
        <f aca="false">IF($A299&lt;&gt;"",VLOOKUP($G299,'Tray sheet'!$E$2:$G$121,2), "")</f>
        <v>Brachypodium</v>
      </c>
      <c r="E299" s="0" t="str">
        <f aca="false">IF($A299&lt;&gt;"",VLOOKUP($G299,'Tray sheet'!$E$2:$G$121,3), "")</f>
        <v>distachyon</v>
      </c>
      <c r="F299" s="0" t="n">
        <f aca="false">IF($A299&lt;&gt;"",ROW()-1,"")</f>
        <v>298</v>
      </c>
      <c r="G299" s="0" t="n">
        <f aca="false">IF($A299&lt;&gt;"",VLOOKUP($F299,d110cc_csv_computations!$A$2:$O$1001,12),"")</f>
        <v>16</v>
      </c>
      <c r="H299" s="0" t="n">
        <f aca="false">IF($A299&lt;&gt;"",VLOOKUP($F299,d110cc_csv_computations!$A$2:$O$1001,13),"")</f>
        <v>8</v>
      </c>
      <c r="I299" s="0" t="n">
        <f aca="false">IF($A299&lt;&gt;"",VLOOKUP($F299,d110cc_csv_computations!$A$2:$O$1001,7),"")</f>
        <v>2</v>
      </c>
      <c r="J299" s="0" t="str">
        <f aca="false">IF($A299&lt;&gt;"",VLOOKUP($I299,ColumnNames!$A$2:$B$5,2),"")</f>
        <v>B</v>
      </c>
      <c r="K299" s="0" t="n">
        <f aca="false">IF($A299&lt;&gt;"",VLOOKUP($F299,d110cc_csv_computations!$A$2:$O$1001,6),"")</f>
        <v>3</v>
      </c>
      <c r="L299" s="0" t="n">
        <f aca="false">IF($A299&lt;&gt;"",VLOOKUP($F299,d110cc_csv_computations!$A$2:$O$1001,3),"")</f>
        <v>8</v>
      </c>
      <c r="M299" s="0" t="n">
        <f aca="false">IF($A299&lt;&gt;"",VLOOKUP($F299,d110cc_csv_computations!$A$2:$O$1001,8),"")</f>
        <v>6</v>
      </c>
      <c r="N299" s="0" t="n">
        <f aca="false">IF($A299&lt;&gt;"",VLOOKUP($F299,d110cc_csv_computations!$A$2:$O$1001,4),"")</f>
        <v>30</v>
      </c>
      <c r="O299" s="32" t="str">
        <f aca="false">IF($A299&lt;&gt;"",INDEX('Tray sheet'!$H$2:$H$10000, $G299),"")</f>
        <v>Project#2013-0014_Experiment#0001_Brachypodium.distachyon_Tray#00016</v>
      </c>
      <c r="P299" s="32" t="str">
        <f aca="false">IF($A299&lt;&gt;"",INDEX('Tray sheet'!$J$2:$J$10000,$G299),"")</f>
        <v>Tray note</v>
      </c>
      <c r="Q299" s="0" t="n">
        <f aca="false">IF($A299&lt;&gt;"",VLOOKUP($F299,d110cc_csv_computations!$A$2:$O$1001,9),"")</f>
        <v>2</v>
      </c>
      <c r="R299" s="32" t="str">
        <f aca="false">IF($A299&lt;&gt;"",INDEX('Tray sheet'!$I$2:$I$10000,$G299),"")</f>
        <v>standard</v>
      </c>
      <c r="S299" s="32" t="str">
        <f aca="false">$J299&amp;$K299</f>
        <v>B3</v>
      </c>
      <c r="T299" s="0" t="str">
        <f aca="false">IF($A299&lt;&gt;"","Project#"&amp;$A299&amp;"-"&amp;TEXT($B299,"0000")&amp;"_Experiment#"&amp;TEXT($C299,"0000")&amp;"_"&amp;$D299&amp;"."&amp;$E299&amp;"_Tray#"&amp;TEXT($G299,"0000")&amp;"_"&amp;"Pot#"&amp;TEXT($F299,"00000"),"")</f>
        <v>Project#2013-0014_Experiment#0001_Brachypodium.distachyon_Tray#0016_Pot#00298</v>
      </c>
      <c r="U299" s="0" t="n">
        <f aca="false">IF($A299&lt;&gt;"",VLOOKUP($F299,d110cc_csv_computations!$A$2:$O$1001,2),"")</f>
        <v>110</v>
      </c>
      <c r="V299" s="0" t="str">
        <f aca="false">IF($A299&lt;&gt;"",VLOOKUP($U299,LineNames!$A$2:$B$111,2),"")</f>
        <v>Bd3-1</v>
      </c>
      <c r="W299" s="11"/>
      <c r="X299" s="0" t="str">
        <f aca="false">IF($A299&lt;&gt;"",VLOOKUP($U299,LineNames!$A$2:$C$111,3),"")</f>
        <v>Yes</v>
      </c>
      <c r="Y299" s="0" t="n">
        <f aca="false">IF($A299&lt;&gt;"",VLOOKUP($F299,d110cc_csv_computations!$A$2:$O$1001,5),"")</f>
        <v>3</v>
      </c>
      <c r="Z299" s="0" t="n">
        <f aca="false">IF($A299&lt;&gt;"",VLOOKUP($F299,d110cc_csv_computations!$A$2:$O$1001,15),"")</f>
        <v>58</v>
      </c>
    </row>
    <row collapsed="false" customFormat="false" customHeight="true" hidden="false" ht="15" outlineLevel="0" r="300">
      <c r="A300" s="0" t="n">
        <f aca="false">IF((ROW()-1)&lt;='Project Description'!$B$14,'Project Description'!$B$1, "")</f>
        <v>2013</v>
      </c>
      <c r="B300" s="0" t="n">
        <f aca="false">IF($A300&lt;&gt;"",'Project Description'!$B$2, "")</f>
        <v>14</v>
      </c>
      <c r="C300" s="0" t="n">
        <f aca="false">IF($A300&lt;&gt;"",'Project Description'!$B$3, "")</f>
        <v>1</v>
      </c>
      <c r="D300" s="0" t="str">
        <f aca="false">IF($A300&lt;&gt;"",VLOOKUP($G300,'Tray sheet'!$E$2:$G$121,2), "")</f>
        <v>Brachypodium</v>
      </c>
      <c r="E300" s="0" t="str">
        <f aca="false">IF($A300&lt;&gt;"",VLOOKUP($G300,'Tray sheet'!$E$2:$G$121,3), "")</f>
        <v>distachyon</v>
      </c>
      <c r="F300" s="0" t="n">
        <f aca="false">IF($A300&lt;&gt;"",ROW()-1,"")</f>
        <v>299</v>
      </c>
      <c r="G300" s="0" t="n">
        <f aca="false">IF($A300&lt;&gt;"",VLOOKUP($F300,d110cc_csv_computations!$A$2:$O$1001,12),"")</f>
        <v>16</v>
      </c>
      <c r="H300" s="0" t="n">
        <f aca="false">IF($A300&lt;&gt;"",VLOOKUP($F300,d110cc_csv_computations!$A$2:$O$1001,13),"")</f>
        <v>9</v>
      </c>
      <c r="I300" s="0" t="n">
        <f aca="false">IF($A300&lt;&gt;"",VLOOKUP($F300,d110cc_csv_computations!$A$2:$O$1001,7),"")</f>
        <v>2</v>
      </c>
      <c r="J300" s="0" t="str">
        <f aca="false">IF($A300&lt;&gt;"",VLOOKUP($I300,ColumnNames!$A$2:$B$5,2),"")</f>
        <v>B</v>
      </c>
      <c r="K300" s="0" t="n">
        <f aca="false">IF($A300&lt;&gt;"",VLOOKUP($F300,d110cc_csv_computations!$A$2:$O$1001,6),"")</f>
        <v>4</v>
      </c>
      <c r="L300" s="0" t="n">
        <f aca="false">IF($A300&lt;&gt;"",VLOOKUP($F300,d110cc_csv_computations!$A$2:$O$1001,3),"")</f>
        <v>9</v>
      </c>
      <c r="M300" s="0" t="n">
        <f aca="false">IF($A300&lt;&gt;"",VLOOKUP($F300,d110cc_csv_computations!$A$2:$O$1001,8),"")</f>
        <v>6</v>
      </c>
      <c r="N300" s="0" t="n">
        <f aca="false">IF($A300&lt;&gt;"",VLOOKUP($F300,d110cc_csv_computations!$A$2:$O$1001,4),"")</f>
        <v>30</v>
      </c>
      <c r="O300" s="32" t="str">
        <f aca="false">IF($A300&lt;&gt;"",INDEX('Tray sheet'!$H$2:$H$10000, $G300),"")</f>
        <v>Project#2013-0014_Experiment#0001_Brachypodium.distachyon_Tray#00016</v>
      </c>
      <c r="P300" s="32" t="str">
        <f aca="false">IF($A300&lt;&gt;"",INDEX('Tray sheet'!$J$2:$J$10000,$G300),"")</f>
        <v>Tray note</v>
      </c>
      <c r="Q300" s="0" t="n">
        <f aca="false">IF($A300&lt;&gt;"",VLOOKUP($F300,d110cc_csv_computations!$A$2:$O$1001,9),"")</f>
        <v>2</v>
      </c>
      <c r="R300" s="32" t="str">
        <f aca="false">IF($A300&lt;&gt;"",INDEX('Tray sheet'!$I$2:$I$10000,$G300),"")</f>
        <v>standard</v>
      </c>
      <c r="S300" s="32" t="str">
        <f aca="false">$J300&amp;$K300</f>
        <v>B4</v>
      </c>
      <c r="T300" s="0" t="str">
        <f aca="false">IF($A300&lt;&gt;"","Project#"&amp;$A300&amp;"-"&amp;TEXT($B300,"0000")&amp;"_Experiment#"&amp;TEXT($C300,"0000")&amp;"_"&amp;$D300&amp;"."&amp;$E300&amp;"_Tray#"&amp;TEXT($G300,"0000")&amp;"_"&amp;"Pot#"&amp;TEXT($F300,"00000"),"")</f>
        <v>Project#2013-0014_Experiment#0001_Brachypodium.distachyon_Tray#0016_Pot#00299</v>
      </c>
      <c r="U300" s="0" t="n">
        <f aca="false">IF($A300&lt;&gt;"",VLOOKUP($F300,d110cc_csv_computations!$A$2:$O$1001,2),"")</f>
        <v>42</v>
      </c>
      <c r="V300" s="0" t="n">
        <f aca="false">IF($A300&lt;&gt;"",VLOOKUP($U300,LineNames!$A$2:$B$111,2),"")</f>
        <v>121</v>
      </c>
      <c r="W300" s="11"/>
      <c r="X300" s="0" t="str">
        <f aca="false">IF($A300&lt;&gt;"",VLOOKUP($U300,LineNames!$A$2:$C$111,3),"")</f>
        <v>No</v>
      </c>
      <c r="Y300" s="0" t="n">
        <f aca="false">IF($A300&lt;&gt;"",VLOOKUP($F300,d110cc_csv_computations!$A$2:$O$1001,5),"")</f>
        <v>3</v>
      </c>
      <c r="Z300" s="0" t="n">
        <f aca="false">IF($A300&lt;&gt;"",VLOOKUP($F300,d110cc_csv_computations!$A$2:$O$1001,15),"")</f>
        <v>59</v>
      </c>
    </row>
    <row collapsed="false" customFormat="false" customHeight="true" hidden="false" ht="15" outlineLevel="0" r="301">
      <c r="A301" s="0" t="n">
        <f aca="false">IF((ROW()-1)&lt;='Project Description'!$B$14,'Project Description'!$B$1, "")</f>
        <v>2013</v>
      </c>
      <c r="B301" s="0" t="n">
        <f aca="false">IF($A301&lt;&gt;"",'Project Description'!$B$2, "")</f>
        <v>14</v>
      </c>
      <c r="C301" s="0" t="n">
        <f aca="false">IF($A301&lt;&gt;"",'Project Description'!$B$3, "")</f>
        <v>1</v>
      </c>
      <c r="D301" s="0" t="str">
        <f aca="false">IF($A301&lt;&gt;"",VLOOKUP($G301,'Tray sheet'!$E$2:$G$121,2), "")</f>
        <v>Brachypodium</v>
      </c>
      <c r="E301" s="0" t="str">
        <f aca="false">IF($A301&lt;&gt;"",VLOOKUP($G301,'Tray sheet'!$E$2:$G$121,3), "")</f>
        <v>distachyon</v>
      </c>
      <c r="F301" s="0" t="n">
        <f aca="false">IF($A301&lt;&gt;"",ROW()-1,"")</f>
        <v>300</v>
      </c>
      <c r="G301" s="0" t="n">
        <f aca="false">IF($A301&lt;&gt;"",VLOOKUP($F301,d110cc_csv_computations!$A$2:$O$1001,12),"")</f>
        <v>16</v>
      </c>
      <c r="H301" s="0" t="n">
        <f aca="false">IF($A301&lt;&gt;"",VLOOKUP($F301,d110cc_csv_computations!$A$2:$O$1001,13),"")</f>
        <v>10</v>
      </c>
      <c r="I301" s="0" t="n">
        <f aca="false">IF($A301&lt;&gt;"",VLOOKUP($F301,d110cc_csv_computations!$A$2:$O$1001,7),"")</f>
        <v>2</v>
      </c>
      <c r="J301" s="0" t="str">
        <f aca="false">IF($A301&lt;&gt;"",VLOOKUP($I301,ColumnNames!$A$2:$B$5,2),"")</f>
        <v>B</v>
      </c>
      <c r="K301" s="0" t="n">
        <f aca="false">IF($A301&lt;&gt;"",VLOOKUP($F301,d110cc_csv_computations!$A$2:$O$1001,6),"")</f>
        <v>5</v>
      </c>
      <c r="L301" s="0" t="n">
        <f aca="false">IF($A301&lt;&gt;"",VLOOKUP($F301,d110cc_csv_computations!$A$2:$O$1001,3),"")</f>
        <v>10</v>
      </c>
      <c r="M301" s="0" t="n">
        <f aca="false">IF($A301&lt;&gt;"",VLOOKUP($F301,d110cc_csv_computations!$A$2:$O$1001,8),"")</f>
        <v>6</v>
      </c>
      <c r="N301" s="0" t="n">
        <f aca="false">IF($A301&lt;&gt;"",VLOOKUP($F301,d110cc_csv_computations!$A$2:$O$1001,4),"")</f>
        <v>30</v>
      </c>
      <c r="O301" s="32" t="str">
        <f aca="false">IF($A301&lt;&gt;"",INDEX('Tray sheet'!$H$2:$H$10000, $G301),"")</f>
        <v>Project#2013-0014_Experiment#0001_Brachypodium.distachyon_Tray#00016</v>
      </c>
      <c r="P301" s="32" t="str">
        <f aca="false">IF($A301&lt;&gt;"",INDEX('Tray sheet'!$J$2:$J$10000,$G301),"")</f>
        <v>Tray note</v>
      </c>
      <c r="Q301" s="0" t="n">
        <f aca="false">IF($A301&lt;&gt;"",VLOOKUP($F301,d110cc_csv_computations!$A$2:$O$1001,9),"")</f>
        <v>2</v>
      </c>
      <c r="R301" s="32" t="str">
        <f aca="false">IF($A301&lt;&gt;"",INDEX('Tray sheet'!$I$2:$I$10000,$G301),"")</f>
        <v>standard</v>
      </c>
      <c r="S301" s="32" t="str">
        <f aca="false">$J301&amp;$K301</f>
        <v>B5</v>
      </c>
      <c r="T301" s="0" t="str">
        <f aca="false">IF($A301&lt;&gt;"","Project#"&amp;$A301&amp;"-"&amp;TEXT($B301,"0000")&amp;"_Experiment#"&amp;TEXT($C301,"0000")&amp;"_"&amp;$D301&amp;"."&amp;$E301&amp;"_Tray#"&amp;TEXT($G301,"0000")&amp;"_"&amp;"Pot#"&amp;TEXT($F301,"00000"),"")</f>
        <v>Project#2013-0014_Experiment#0001_Brachypodium.distachyon_Tray#0016_Pot#00300</v>
      </c>
      <c r="U301" s="0" t="n">
        <f aca="false">IF($A301&lt;&gt;"",VLOOKUP($F301,d110cc_csv_computations!$A$2:$O$1001,2),"")</f>
        <v>77</v>
      </c>
      <c r="V301" s="0" t="n">
        <f aca="false">IF($A301&lt;&gt;"",VLOOKUP($U301,LineNames!$A$2:$B$111,2),"")</f>
        <v>163</v>
      </c>
      <c r="W301" s="11"/>
      <c r="X301" s="0" t="str">
        <f aca="false">IF($A301&lt;&gt;"",VLOOKUP($U301,LineNames!$A$2:$C$111,3),"")</f>
        <v>No</v>
      </c>
      <c r="Y301" s="0" t="n">
        <f aca="false">IF($A301&lt;&gt;"",VLOOKUP($F301,d110cc_csv_computations!$A$2:$O$1001,5),"")</f>
        <v>3</v>
      </c>
      <c r="Z301" s="0" t="n">
        <f aca="false">IF($A301&lt;&gt;"",VLOOKUP($F301,d110cc_csv_computations!$A$2:$O$1001,15),"")</f>
        <v>60</v>
      </c>
    </row>
    <row collapsed="false" customFormat="false" customHeight="true" hidden="false" ht="15" outlineLevel="0" r="302">
      <c r="A302" s="0" t="n">
        <f aca="false">IF((ROW()-1)&lt;='Project Description'!$B$14,'Project Description'!$B$1, "")</f>
        <v>2013</v>
      </c>
      <c r="B302" s="0" t="n">
        <f aca="false">IF($A302&lt;&gt;"",'Project Description'!$B$2, "")</f>
        <v>14</v>
      </c>
      <c r="C302" s="0" t="n">
        <f aca="false">IF($A302&lt;&gt;"",'Project Description'!$B$3, "")</f>
        <v>1</v>
      </c>
      <c r="D302" s="0" t="str">
        <f aca="false">IF($A302&lt;&gt;"",VLOOKUP($G302,'Tray sheet'!$E$2:$G$121,2), "")</f>
        <v>Brachypodium</v>
      </c>
      <c r="E302" s="0" t="str">
        <f aca="false">IF($A302&lt;&gt;"",VLOOKUP($G302,'Tray sheet'!$E$2:$G$121,3), "")</f>
        <v>distachyon</v>
      </c>
      <c r="F302" s="0" t="n">
        <f aca="false">IF($A302&lt;&gt;"",ROW()-1,"")</f>
        <v>301</v>
      </c>
      <c r="G302" s="0" t="n">
        <f aca="false">IF($A302&lt;&gt;"",VLOOKUP($F302,d110cc_csv_computations!$A$2:$O$1001,12),"")</f>
        <v>15</v>
      </c>
      <c r="H302" s="0" t="n">
        <f aca="false">IF($A302&lt;&gt;"",VLOOKUP($F302,d110cc_csv_computations!$A$2:$O$1001,13),"")</f>
        <v>11</v>
      </c>
      <c r="I302" s="0" t="n">
        <f aca="false">IF($A302&lt;&gt;"",VLOOKUP($F302,d110cc_csv_computations!$A$2:$O$1001,7),"")</f>
        <v>3</v>
      </c>
      <c r="J302" s="0" t="str">
        <f aca="false">IF($A302&lt;&gt;"",VLOOKUP($I302,ColumnNames!$A$2:$B$5,2),"")</f>
        <v>C</v>
      </c>
      <c r="K302" s="0" t="n">
        <f aca="false">IF($A302&lt;&gt;"",VLOOKUP($F302,d110cc_csv_computations!$A$2:$O$1001,6),"")</f>
        <v>1</v>
      </c>
      <c r="L302" s="0" t="n">
        <f aca="false">IF($A302&lt;&gt;"",VLOOKUP($F302,d110cc_csv_computations!$A$2:$O$1001,3),"")</f>
        <v>1</v>
      </c>
      <c r="M302" s="0" t="n">
        <f aca="false">IF($A302&lt;&gt;"",VLOOKUP($F302,d110cc_csv_computations!$A$2:$O$1001,8),"")</f>
        <v>7</v>
      </c>
      <c r="N302" s="0" t="n">
        <f aca="false">IF($A302&lt;&gt;"",VLOOKUP($F302,d110cc_csv_computations!$A$2:$O$1001,4),"")</f>
        <v>31</v>
      </c>
      <c r="O302" s="32" t="str">
        <f aca="false">IF($A302&lt;&gt;"",INDEX('Tray sheet'!$H$2:$H$10000, $G302),"")</f>
        <v>Project#2013-0014_Experiment#0001_Brachypodium.distachyon_Tray#00015</v>
      </c>
      <c r="P302" s="32" t="str">
        <f aca="false">IF($A302&lt;&gt;"",INDEX('Tray sheet'!$J$2:$J$10000,$G302),"")</f>
        <v>Tray note</v>
      </c>
      <c r="Q302" s="0" t="n">
        <f aca="false">IF($A302&lt;&gt;"",VLOOKUP($F302,d110cc_csv_computations!$A$2:$O$1001,9),"")</f>
        <v>1</v>
      </c>
      <c r="R302" s="32" t="str">
        <f aca="false">IF($A302&lt;&gt;"",INDEX('Tray sheet'!$I$2:$I$10000,$G302),"")</f>
        <v>standard</v>
      </c>
      <c r="S302" s="32" t="str">
        <f aca="false">$J302&amp;$K302</f>
        <v>C1</v>
      </c>
      <c r="T302" s="0" t="str">
        <f aca="false">IF($A302&lt;&gt;"","Project#"&amp;$A302&amp;"-"&amp;TEXT($B302,"0000")&amp;"_Experiment#"&amp;TEXT($C302,"0000")&amp;"_"&amp;$D302&amp;"."&amp;$E302&amp;"_Tray#"&amp;TEXT($G302,"0000")&amp;"_"&amp;"Pot#"&amp;TEXT($F302,"00000"),"")</f>
        <v>Project#2013-0014_Experiment#0001_Brachypodium.distachyon_Tray#0015_Pot#00301</v>
      </c>
      <c r="U302" s="0" t="n">
        <f aca="false">IF($A302&lt;&gt;"",VLOOKUP($F302,d110cc_csv_computations!$A$2:$O$1001,2),"")</f>
        <v>105</v>
      </c>
      <c r="V302" s="0" t="n">
        <f aca="false">IF($A302&lt;&gt;"",VLOOKUP($U302,LineNames!$A$2:$B$111,2),"")</f>
        <v>63</v>
      </c>
      <c r="W302" s="11"/>
      <c r="X302" s="0" t="str">
        <f aca="false">IF($A302&lt;&gt;"",VLOOKUP($U302,LineNames!$A$2:$C$111,3),"")</f>
        <v>No</v>
      </c>
      <c r="Y302" s="0" t="n">
        <f aca="false">IF($A302&lt;&gt;"",VLOOKUP($F302,d110cc_csv_computations!$A$2:$O$1001,5),"")</f>
        <v>3</v>
      </c>
      <c r="Z302" s="0" t="n">
        <f aca="false">IF($A302&lt;&gt;"",VLOOKUP($F302,d110cc_csv_computations!$A$2:$O$1001,15),"")</f>
        <v>61</v>
      </c>
    </row>
    <row collapsed="false" customFormat="false" customHeight="true" hidden="false" ht="15" outlineLevel="0" r="303">
      <c r="A303" s="0" t="n">
        <f aca="false">IF((ROW()-1)&lt;='Project Description'!$B$14,'Project Description'!$B$1, "")</f>
        <v>2013</v>
      </c>
      <c r="B303" s="0" t="n">
        <f aca="false">IF($A303&lt;&gt;"",'Project Description'!$B$2, "")</f>
        <v>14</v>
      </c>
      <c r="C303" s="0" t="n">
        <f aca="false">IF($A303&lt;&gt;"",'Project Description'!$B$3, "")</f>
        <v>1</v>
      </c>
      <c r="D303" s="0" t="str">
        <f aca="false">IF($A303&lt;&gt;"",VLOOKUP($G303,'Tray sheet'!$E$2:$G$121,2), "")</f>
        <v>Brachypodium</v>
      </c>
      <c r="E303" s="0" t="str">
        <f aca="false">IF($A303&lt;&gt;"",VLOOKUP($G303,'Tray sheet'!$E$2:$G$121,3), "")</f>
        <v>distachyon</v>
      </c>
      <c r="F303" s="0" t="n">
        <f aca="false">IF($A303&lt;&gt;"",ROW()-1,"")</f>
        <v>302</v>
      </c>
      <c r="G303" s="0" t="n">
        <f aca="false">IF($A303&lt;&gt;"",VLOOKUP($F303,d110cc_csv_computations!$A$2:$O$1001,12),"")</f>
        <v>15</v>
      </c>
      <c r="H303" s="0" t="n">
        <f aca="false">IF($A303&lt;&gt;"",VLOOKUP($F303,d110cc_csv_computations!$A$2:$O$1001,13),"")</f>
        <v>12</v>
      </c>
      <c r="I303" s="0" t="n">
        <f aca="false">IF($A303&lt;&gt;"",VLOOKUP($F303,d110cc_csv_computations!$A$2:$O$1001,7),"")</f>
        <v>3</v>
      </c>
      <c r="J303" s="0" t="str">
        <f aca="false">IF($A303&lt;&gt;"",VLOOKUP($I303,ColumnNames!$A$2:$B$5,2),"")</f>
        <v>C</v>
      </c>
      <c r="K303" s="0" t="n">
        <f aca="false">IF($A303&lt;&gt;"",VLOOKUP($F303,d110cc_csv_computations!$A$2:$O$1001,6),"")</f>
        <v>2</v>
      </c>
      <c r="L303" s="0" t="n">
        <f aca="false">IF($A303&lt;&gt;"",VLOOKUP($F303,d110cc_csv_computations!$A$2:$O$1001,3),"")</f>
        <v>2</v>
      </c>
      <c r="M303" s="0" t="n">
        <f aca="false">IF($A303&lt;&gt;"",VLOOKUP($F303,d110cc_csv_computations!$A$2:$O$1001,8),"")</f>
        <v>7</v>
      </c>
      <c r="N303" s="0" t="n">
        <f aca="false">IF($A303&lt;&gt;"",VLOOKUP($F303,d110cc_csv_computations!$A$2:$O$1001,4),"")</f>
        <v>31</v>
      </c>
      <c r="O303" s="32" t="str">
        <f aca="false">IF($A303&lt;&gt;"",INDEX('Tray sheet'!$H$2:$H$10000, $G303),"")</f>
        <v>Project#2013-0014_Experiment#0001_Brachypodium.distachyon_Tray#00015</v>
      </c>
      <c r="P303" s="32" t="str">
        <f aca="false">IF($A303&lt;&gt;"",INDEX('Tray sheet'!$J$2:$J$10000,$G303),"")</f>
        <v>Tray note</v>
      </c>
      <c r="Q303" s="0" t="n">
        <f aca="false">IF($A303&lt;&gt;"",VLOOKUP($F303,d110cc_csv_computations!$A$2:$O$1001,9),"")</f>
        <v>1</v>
      </c>
      <c r="R303" s="32" t="str">
        <f aca="false">IF($A303&lt;&gt;"",INDEX('Tray sheet'!$I$2:$I$10000,$G303),"")</f>
        <v>standard</v>
      </c>
      <c r="S303" s="32" t="str">
        <f aca="false">$J303&amp;$K303</f>
        <v>C2</v>
      </c>
      <c r="T303" s="0" t="str">
        <f aca="false">IF($A303&lt;&gt;"","Project#"&amp;$A303&amp;"-"&amp;TEXT($B303,"0000")&amp;"_Experiment#"&amp;TEXT($C303,"0000")&amp;"_"&amp;$D303&amp;"."&amp;$E303&amp;"_Tray#"&amp;TEXT($G303,"0000")&amp;"_"&amp;"Pot#"&amp;TEXT($F303,"00000"),"")</f>
        <v>Project#2013-0014_Experiment#0001_Brachypodium.distachyon_Tray#0015_Pot#00302</v>
      </c>
      <c r="U303" s="0" t="n">
        <f aca="false">IF($A303&lt;&gt;"",VLOOKUP($F303,d110cc_csv_computations!$A$2:$O$1001,2),"")</f>
        <v>93</v>
      </c>
      <c r="V303" s="0" t="n">
        <f aca="false">IF($A303&lt;&gt;"",VLOOKUP($U303,LineNames!$A$2:$B$111,2),"")</f>
        <v>4</v>
      </c>
      <c r="W303" s="11"/>
      <c r="X303" s="0" t="str">
        <f aca="false">IF($A303&lt;&gt;"",VLOOKUP($U303,LineNames!$A$2:$C$111,3),"")</f>
        <v>No</v>
      </c>
      <c r="Y303" s="0" t="n">
        <f aca="false">IF($A303&lt;&gt;"",VLOOKUP($F303,d110cc_csv_computations!$A$2:$O$1001,5),"")</f>
        <v>3</v>
      </c>
      <c r="Z303" s="0" t="n">
        <f aca="false">IF($A303&lt;&gt;"",VLOOKUP($F303,d110cc_csv_computations!$A$2:$O$1001,15),"")</f>
        <v>62</v>
      </c>
    </row>
    <row collapsed="false" customFormat="false" customHeight="true" hidden="false" ht="15" outlineLevel="0" r="304">
      <c r="A304" s="0" t="n">
        <f aca="false">IF((ROW()-1)&lt;='Project Description'!$B$14,'Project Description'!$B$1, "")</f>
        <v>2013</v>
      </c>
      <c r="B304" s="0" t="n">
        <f aca="false">IF($A304&lt;&gt;"",'Project Description'!$B$2, "")</f>
        <v>14</v>
      </c>
      <c r="C304" s="0" t="n">
        <f aca="false">IF($A304&lt;&gt;"",'Project Description'!$B$3, "")</f>
        <v>1</v>
      </c>
      <c r="D304" s="0" t="str">
        <f aca="false">IF($A304&lt;&gt;"",VLOOKUP($G304,'Tray sheet'!$E$2:$G$121,2), "")</f>
        <v>Brachypodium</v>
      </c>
      <c r="E304" s="0" t="str">
        <f aca="false">IF($A304&lt;&gt;"",VLOOKUP($G304,'Tray sheet'!$E$2:$G$121,3), "")</f>
        <v>distachyon</v>
      </c>
      <c r="F304" s="0" t="n">
        <f aca="false">IF($A304&lt;&gt;"",ROW()-1,"")</f>
        <v>303</v>
      </c>
      <c r="G304" s="0" t="n">
        <f aca="false">IF($A304&lt;&gt;"",VLOOKUP($F304,d110cc_csv_computations!$A$2:$O$1001,12),"")</f>
        <v>15</v>
      </c>
      <c r="H304" s="0" t="n">
        <f aca="false">IF($A304&lt;&gt;"",VLOOKUP($F304,d110cc_csv_computations!$A$2:$O$1001,13),"")</f>
        <v>13</v>
      </c>
      <c r="I304" s="0" t="n">
        <f aca="false">IF($A304&lt;&gt;"",VLOOKUP($F304,d110cc_csv_computations!$A$2:$O$1001,7),"")</f>
        <v>3</v>
      </c>
      <c r="J304" s="0" t="str">
        <f aca="false">IF($A304&lt;&gt;"",VLOOKUP($I304,ColumnNames!$A$2:$B$5,2),"")</f>
        <v>C</v>
      </c>
      <c r="K304" s="0" t="n">
        <f aca="false">IF($A304&lt;&gt;"",VLOOKUP($F304,d110cc_csv_computations!$A$2:$O$1001,6),"")</f>
        <v>3</v>
      </c>
      <c r="L304" s="0" t="n">
        <f aca="false">IF($A304&lt;&gt;"",VLOOKUP($F304,d110cc_csv_computations!$A$2:$O$1001,3),"")</f>
        <v>3</v>
      </c>
      <c r="M304" s="0" t="n">
        <f aca="false">IF($A304&lt;&gt;"",VLOOKUP($F304,d110cc_csv_computations!$A$2:$O$1001,8),"")</f>
        <v>7</v>
      </c>
      <c r="N304" s="0" t="n">
        <f aca="false">IF($A304&lt;&gt;"",VLOOKUP($F304,d110cc_csv_computations!$A$2:$O$1001,4),"")</f>
        <v>31</v>
      </c>
      <c r="O304" s="32" t="str">
        <f aca="false">IF($A304&lt;&gt;"",INDEX('Tray sheet'!$H$2:$H$10000, $G304),"")</f>
        <v>Project#2013-0014_Experiment#0001_Brachypodium.distachyon_Tray#00015</v>
      </c>
      <c r="P304" s="32" t="str">
        <f aca="false">IF($A304&lt;&gt;"",INDEX('Tray sheet'!$J$2:$J$10000,$G304),"")</f>
        <v>Tray note</v>
      </c>
      <c r="Q304" s="0" t="n">
        <f aca="false">IF($A304&lt;&gt;"",VLOOKUP($F304,d110cc_csv_computations!$A$2:$O$1001,9),"")</f>
        <v>1</v>
      </c>
      <c r="R304" s="32" t="str">
        <f aca="false">IF($A304&lt;&gt;"",INDEX('Tray sheet'!$I$2:$I$10000,$G304),"")</f>
        <v>standard</v>
      </c>
      <c r="S304" s="32" t="str">
        <f aca="false">$J304&amp;$K304</f>
        <v>C3</v>
      </c>
      <c r="T304" s="0" t="str">
        <f aca="false">IF($A304&lt;&gt;"","Project#"&amp;$A304&amp;"-"&amp;TEXT($B304,"0000")&amp;"_Experiment#"&amp;TEXT($C304,"0000")&amp;"_"&amp;$D304&amp;"."&amp;$E304&amp;"_Tray#"&amp;TEXT($G304,"0000")&amp;"_"&amp;"Pot#"&amp;TEXT($F304,"00000"),"")</f>
        <v>Project#2013-0014_Experiment#0001_Brachypodium.distachyon_Tray#0015_Pot#00303</v>
      </c>
      <c r="U304" s="0" t="n">
        <f aca="false">IF($A304&lt;&gt;"",VLOOKUP($F304,d110cc_csv_computations!$A$2:$O$1001,2),"")</f>
        <v>56</v>
      </c>
      <c r="V304" s="0" t="n">
        <f aca="false">IF($A304&lt;&gt;"",VLOOKUP($U304,LineNames!$A$2:$B$111,2),"")</f>
        <v>138</v>
      </c>
      <c r="W304" s="11"/>
      <c r="X304" s="0" t="str">
        <f aca="false">IF($A304&lt;&gt;"",VLOOKUP($U304,LineNames!$A$2:$C$111,3),"")</f>
        <v>No</v>
      </c>
      <c r="Y304" s="0" t="n">
        <f aca="false">IF($A304&lt;&gt;"",VLOOKUP($F304,d110cc_csv_computations!$A$2:$O$1001,5),"")</f>
        <v>3</v>
      </c>
      <c r="Z304" s="0" t="n">
        <f aca="false">IF($A304&lt;&gt;"",VLOOKUP($F304,d110cc_csv_computations!$A$2:$O$1001,15),"")</f>
        <v>63</v>
      </c>
    </row>
    <row collapsed="false" customFormat="false" customHeight="true" hidden="false" ht="15" outlineLevel="0" r="305">
      <c r="A305" s="0" t="n">
        <f aca="false">IF((ROW()-1)&lt;='Project Description'!$B$14,'Project Description'!$B$1, "")</f>
        <v>2013</v>
      </c>
      <c r="B305" s="0" t="n">
        <f aca="false">IF($A305&lt;&gt;"",'Project Description'!$B$2, "")</f>
        <v>14</v>
      </c>
      <c r="C305" s="0" t="n">
        <f aca="false">IF($A305&lt;&gt;"",'Project Description'!$B$3, "")</f>
        <v>1</v>
      </c>
      <c r="D305" s="0" t="str">
        <f aca="false">IF($A305&lt;&gt;"",VLOOKUP($G305,'Tray sheet'!$E$2:$G$121,2), "")</f>
        <v>Brachypodium</v>
      </c>
      <c r="E305" s="0" t="str">
        <f aca="false">IF($A305&lt;&gt;"",VLOOKUP($G305,'Tray sheet'!$E$2:$G$121,3), "")</f>
        <v>distachyon</v>
      </c>
      <c r="F305" s="0" t="n">
        <f aca="false">IF($A305&lt;&gt;"",ROW()-1,"")</f>
        <v>304</v>
      </c>
      <c r="G305" s="0" t="n">
        <f aca="false">IF($A305&lt;&gt;"",VLOOKUP($F305,d110cc_csv_computations!$A$2:$O$1001,12),"")</f>
        <v>15</v>
      </c>
      <c r="H305" s="0" t="n">
        <f aca="false">IF($A305&lt;&gt;"",VLOOKUP($F305,d110cc_csv_computations!$A$2:$O$1001,13),"")</f>
        <v>14</v>
      </c>
      <c r="I305" s="0" t="n">
        <f aca="false">IF($A305&lt;&gt;"",VLOOKUP($F305,d110cc_csv_computations!$A$2:$O$1001,7),"")</f>
        <v>3</v>
      </c>
      <c r="J305" s="0" t="str">
        <f aca="false">IF($A305&lt;&gt;"",VLOOKUP($I305,ColumnNames!$A$2:$B$5,2),"")</f>
        <v>C</v>
      </c>
      <c r="K305" s="0" t="n">
        <f aca="false">IF($A305&lt;&gt;"",VLOOKUP($F305,d110cc_csv_computations!$A$2:$O$1001,6),"")</f>
        <v>4</v>
      </c>
      <c r="L305" s="0" t="n">
        <f aca="false">IF($A305&lt;&gt;"",VLOOKUP($F305,d110cc_csv_computations!$A$2:$O$1001,3),"")</f>
        <v>4</v>
      </c>
      <c r="M305" s="0" t="n">
        <f aca="false">IF($A305&lt;&gt;"",VLOOKUP($F305,d110cc_csv_computations!$A$2:$O$1001,8),"")</f>
        <v>7</v>
      </c>
      <c r="N305" s="0" t="n">
        <f aca="false">IF($A305&lt;&gt;"",VLOOKUP($F305,d110cc_csv_computations!$A$2:$O$1001,4),"")</f>
        <v>31</v>
      </c>
      <c r="O305" s="32" t="str">
        <f aca="false">IF($A305&lt;&gt;"",INDEX('Tray sheet'!$H$2:$H$10000, $G305),"")</f>
        <v>Project#2013-0014_Experiment#0001_Brachypodium.distachyon_Tray#00015</v>
      </c>
      <c r="P305" s="32" t="str">
        <f aca="false">IF($A305&lt;&gt;"",INDEX('Tray sheet'!$J$2:$J$10000,$G305),"")</f>
        <v>Tray note</v>
      </c>
      <c r="Q305" s="0" t="n">
        <f aca="false">IF($A305&lt;&gt;"",VLOOKUP($F305,d110cc_csv_computations!$A$2:$O$1001,9),"")</f>
        <v>1</v>
      </c>
      <c r="R305" s="32" t="str">
        <f aca="false">IF($A305&lt;&gt;"",INDEX('Tray sheet'!$I$2:$I$10000,$G305),"")</f>
        <v>standard</v>
      </c>
      <c r="S305" s="32" t="str">
        <f aca="false">$J305&amp;$K305</f>
        <v>C4</v>
      </c>
      <c r="T305" s="0" t="str">
        <f aca="false">IF($A305&lt;&gt;"","Project#"&amp;$A305&amp;"-"&amp;TEXT($B305,"0000")&amp;"_Experiment#"&amp;TEXT($C305,"0000")&amp;"_"&amp;$D305&amp;"."&amp;$E305&amp;"_Tray#"&amp;TEXT($G305,"0000")&amp;"_"&amp;"Pot#"&amp;TEXT($F305,"00000"),"")</f>
        <v>Project#2013-0014_Experiment#0001_Brachypodium.distachyon_Tray#0015_Pot#00304</v>
      </c>
      <c r="U305" s="0" t="n">
        <f aca="false">IF($A305&lt;&gt;"",VLOOKUP($F305,d110cc_csv_computations!$A$2:$O$1001,2),"")</f>
        <v>72</v>
      </c>
      <c r="V305" s="0" t="n">
        <f aca="false">IF($A305&lt;&gt;"",VLOOKUP($U305,LineNames!$A$2:$B$111,2),"")</f>
        <v>158</v>
      </c>
      <c r="W305" s="11"/>
      <c r="X305" s="0" t="str">
        <f aca="false">IF($A305&lt;&gt;"",VLOOKUP($U305,LineNames!$A$2:$C$111,3),"")</f>
        <v>No</v>
      </c>
      <c r="Y305" s="0" t="n">
        <f aca="false">IF($A305&lt;&gt;"",VLOOKUP($F305,d110cc_csv_computations!$A$2:$O$1001,5),"")</f>
        <v>3</v>
      </c>
      <c r="Z305" s="0" t="n">
        <f aca="false">IF($A305&lt;&gt;"",VLOOKUP($F305,d110cc_csv_computations!$A$2:$O$1001,15),"")</f>
        <v>64</v>
      </c>
    </row>
    <row collapsed="false" customFormat="false" customHeight="true" hidden="false" ht="15" outlineLevel="0" r="306">
      <c r="A306" s="0" t="n">
        <f aca="false">IF((ROW()-1)&lt;='Project Description'!$B$14,'Project Description'!$B$1, "")</f>
        <v>2013</v>
      </c>
      <c r="B306" s="0" t="n">
        <f aca="false">IF($A306&lt;&gt;"",'Project Description'!$B$2, "")</f>
        <v>14</v>
      </c>
      <c r="C306" s="0" t="n">
        <f aca="false">IF($A306&lt;&gt;"",'Project Description'!$B$3, "")</f>
        <v>1</v>
      </c>
      <c r="D306" s="0" t="str">
        <f aca="false">IF($A306&lt;&gt;"",VLOOKUP($G306,'Tray sheet'!$E$2:$G$121,2), "")</f>
        <v>Brachypodium</v>
      </c>
      <c r="E306" s="0" t="str">
        <f aca="false">IF($A306&lt;&gt;"",VLOOKUP($G306,'Tray sheet'!$E$2:$G$121,3), "")</f>
        <v>distachyon</v>
      </c>
      <c r="F306" s="0" t="n">
        <f aca="false">IF($A306&lt;&gt;"",ROW()-1,"")</f>
        <v>305</v>
      </c>
      <c r="G306" s="0" t="n">
        <f aca="false">IF($A306&lt;&gt;"",VLOOKUP($F306,d110cc_csv_computations!$A$2:$O$1001,12),"")</f>
        <v>15</v>
      </c>
      <c r="H306" s="0" t="n">
        <f aca="false">IF($A306&lt;&gt;"",VLOOKUP($F306,d110cc_csv_computations!$A$2:$O$1001,13),"")</f>
        <v>15</v>
      </c>
      <c r="I306" s="0" t="n">
        <f aca="false">IF($A306&lt;&gt;"",VLOOKUP($F306,d110cc_csv_computations!$A$2:$O$1001,7),"")</f>
        <v>3</v>
      </c>
      <c r="J306" s="0" t="str">
        <f aca="false">IF($A306&lt;&gt;"",VLOOKUP($I306,ColumnNames!$A$2:$B$5,2),"")</f>
        <v>C</v>
      </c>
      <c r="K306" s="0" t="n">
        <f aca="false">IF($A306&lt;&gt;"",VLOOKUP($F306,d110cc_csv_computations!$A$2:$O$1001,6),"")</f>
        <v>5</v>
      </c>
      <c r="L306" s="0" t="n">
        <f aca="false">IF($A306&lt;&gt;"",VLOOKUP($F306,d110cc_csv_computations!$A$2:$O$1001,3),"")</f>
        <v>5</v>
      </c>
      <c r="M306" s="0" t="n">
        <f aca="false">IF($A306&lt;&gt;"",VLOOKUP($F306,d110cc_csv_computations!$A$2:$O$1001,8),"")</f>
        <v>7</v>
      </c>
      <c r="N306" s="0" t="n">
        <f aca="false">IF($A306&lt;&gt;"",VLOOKUP($F306,d110cc_csv_computations!$A$2:$O$1001,4),"")</f>
        <v>31</v>
      </c>
      <c r="O306" s="32" t="str">
        <f aca="false">IF($A306&lt;&gt;"",INDEX('Tray sheet'!$H$2:$H$10000, $G306),"")</f>
        <v>Project#2013-0014_Experiment#0001_Brachypodium.distachyon_Tray#00015</v>
      </c>
      <c r="P306" s="32" t="str">
        <f aca="false">IF($A306&lt;&gt;"",INDEX('Tray sheet'!$J$2:$J$10000,$G306),"")</f>
        <v>Tray note</v>
      </c>
      <c r="Q306" s="0" t="n">
        <f aca="false">IF($A306&lt;&gt;"",VLOOKUP($F306,d110cc_csv_computations!$A$2:$O$1001,9),"")</f>
        <v>1</v>
      </c>
      <c r="R306" s="32" t="str">
        <f aca="false">IF($A306&lt;&gt;"",INDEX('Tray sheet'!$I$2:$I$10000,$G306),"")</f>
        <v>standard</v>
      </c>
      <c r="S306" s="32" t="str">
        <f aca="false">$J306&amp;$K306</f>
        <v>C5</v>
      </c>
      <c r="T306" s="0" t="str">
        <f aca="false">IF($A306&lt;&gt;"","Project#"&amp;$A306&amp;"-"&amp;TEXT($B306,"0000")&amp;"_Experiment#"&amp;TEXT($C306,"0000")&amp;"_"&amp;$D306&amp;"."&amp;$E306&amp;"_Tray#"&amp;TEXT($G306,"0000")&amp;"_"&amp;"Pot#"&amp;TEXT($F306,"00000"),"")</f>
        <v>Project#2013-0014_Experiment#0001_Brachypodium.distachyon_Tray#0015_Pot#00305</v>
      </c>
      <c r="U306" s="0" t="n">
        <f aca="false">IF($A306&lt;&gt;"",VLOOKUP($F306,d110cc_csv_computations!$A$2:$O$1001,2),"")</f>
        <v>2</v>
      </c>
      <c r="V306" s="0" t="n">
        <f aca="false">IF($A306&lt;&gt;"",VLOOKUP($U306,LineNames!$A$2:$B$111,2),"")</f>
        <v>77</v>
      </c>
      <c r="W306" s="11"/>
      <c r="X306" s="0" t="str">
        <f aca="false">IF($A306&lt;&gt;"",VLOOKUP($U306,LineNames!$A$2:$C$111,3),"")</f>
        <v>No</v>
      </c>
      <c r="Y306" s="0" t="n">
        <f aca="false">IF($A306&lt;&gt;"",VLOOKUP($F306,d110cc_csv_computations!$A$2:$O$1001,5),"")</f>
        <v>3</v>
      </c>
      <c r="Z306" s="0" t="n">
        <f aca="false">IF($A306&lt;&gt;"",VLOOKUP($F306,d110cc_csv_computations!$A$2:$O$1001,15),"")</f>
        <v>65</v>
      </c>
    </row>
    <row collapsed="false" customFormat="false" customHeight="true" hidden="false" ht="15" outlineLevel="0" r="307">
      <c r="A307" s="0" t="n">
        <f aca="false">IF((ROW()-1)&lt;='Project Description'!$B$14,'Project Description'!$B$1, "")</f>
        <v>2013</v>
      </c>
      <c r="B307" s="0" t="n">
        <f aca="false">IF($A307&lt;&gt;"",'Project Description'!$B$2, "")</f>
        <v>14</v>
      </c>
      <c r="C307" s="0" t="n">
        <f aca="false">IF($A307&lt;&gt;"",'Project Description'!$B$3, "")</f>
        <v>1</v>
      </c>
      <c r="D307" s="0" t="str">
        <f aca="false">IF($A307&lt;&gt;"",VLOOKUP($G307,'Tray sheet'!$E$2:$G$121,2), "")</f>
        <v>Brachypodium</v>
      </c>
      <c r="E307" s="0" t="str">
        <f aca="false">IF($A307&lt;&gt;"",VLOOKUP($G307,'Tray sheet'!$E$2:$G$121,3), "")</f>
        <v>distachyon</v>
      </c>
      <c r="F307" s="0" t="n">
        <f aca="false">IF($A307&lt;&gt;"",ROW()-1,"")</f>
        <v>306</v>
      </c>
      <c r="G307" s="0" t="n">
        <f aca="false">IF($A307&lt;&gt;"",VLOOKUP($F307,d110cc_csv_computations!$A$2:$O$1001,12),"")</f>
        <v>16</v>
      </c>
      <c r="H307" s="0" t="n">
        <f aca="false">IF($A307&lt;&gt;"",VLOOKUP($F307,d110cc_csv_computations!$A$2:$O$1001,13),"")</f>
        <v>11</v>
      </c>
      <c r="I307" s="0" t="n">
        <f aca="false">IF($A307&lt;&gt;"",VLOOKUP($F307,d110cc_csv_computations!$A$2:$O$1001,7),"")</f>
        <v>3</v>
      </c>
      <c r="J307" s="0" t="str">
        <f aca="false">IF($A307&lt;&gt;"",VLOOKUP($I307,ColumnNames!$A$2:$B$5,2),"")</f>
        <v>C</v>
      </c>
      <c r="K307" s="0" t="n">
        <f aca="false">IF($A307&lt;&gt;"",VLOOKUP($F307,d110cc_csv_computations!$A$2:$O$1001,6),"")</f>
        <v>1</v>
      </c>
      <c r="L307" s="0" t="n">
        <f aca="false">IF($A307&lt;&gt;"",VLOOKUP($F307,d110cc_csv_computations!$A$2:$O$1001,3),"")</f>
        <v>6</v>
      </c>
      <c r="M307" s="0" t="n">
        <f aca="false">IF($A307&lt;&gt;"",VLOOKUP($F307,d110cc_csv_computations!$A$2:$O$1001,8),"")</f>
        <v>7</v>
      </c>
      <c r="N307" s="0" t="n">
        <f aca="false">IF($A307&lt;&gt;"",VLOOKUP($F307,d110cc_csv_computations!$A$2:$O$1001,4),"")</f>
        <v>31</v>
      </c>
      <c r="O307" s="32" t="str">
        <f aca="false">IF($A307&lt;&gt;"",INDEX('Tray sheet'!$H$2:$H$10000, $G307),"")</f>
        <v>Project#2013-0014_Experiment#0001_Brachypodium.distachyon_Tray#00016</v>
      </c>
      <c r="P307" s="32" t="str">
        <f aca="false">IF($A307&lt;&gt;"",INDEX('Tray sheet'!$J$2:$J$10000,$G307),"")</f>
        <v>Tray note</v>
      </c>
      <c r="Q307" s="0" t="n">
        <f aca="false">IF($A307&lt;&gt;"",VLOOKUP($F307,d110cc_csv_computations!$A$2:$O$1001,9),"")</f>
        <v>2</v>
      </c>
      <c r="R307" s="32" t="str">
        <f aca="false">IF($A307&lt;&gt;"",INDEX('Tray sheet'!$I$2:$I$10000,$G307),"")</f>
        <v>standard</v>
      </c>
      <c r="S307" s="32" t="str">
        <f aca="false">$J307&amp;$K307</f>
        <v>C1</v>
      </c>
      <c r="T307" s="0" t="str">
        <f aca="false">IF($A307&lt;&gt;"","Project#"&amp;$A307&amp;"-"&amp;TEXT($B307,"0000")&amp;"_Experiment#"&amp;TEXT($C307,"0000")&amp;"_"&amp;$D307&amp;"."&amp;$E307&amp;"_Tray#"&amp;TEXT($G307,"0000")&amp;"_"&amp;"Pot#"&amp;TEXT($F307,"00000"),"")</f>
        <v>Project#2013-0014_Experiment#0001_Brachypodium.distachyon_Tray#0016_Pot#00306</v>
      </c>
      <c r="U307" s="0" t="n">
        <f aca="false">IF($A307&lt;&gt;"",VLOOKUP($F307,d110cc_csv_computations!$A$2:$O$1001,2),"")</f>
        <v>17</v>
      </c>
      <c r="V307" s="0" t="n">
        <f aca="false">IF($A307&lt;&gt;"",VLOOKUP($U307,LineNames!$A$2:$B$111,2),"")</f>
        <v>94</v>
      </c>
      <c r="W307" s="11"/>
      <c r="X307" s="0" t="str">
        <f aca="false">IF($A307&lt;&gt;"",VLOOKUP($U307,LineNames!$A$2:$C$111,3),"")</f>
        <v>No</v>
      </c>
      <c r="Y307" s="0" t="n">
        <f aca="false">IF($A307&lt;&gt;"",VLOOKUP($F307,d110cc_csv_computations!$A$2:$O$1001,5),"")</f>
        <v>3</v>
      </c>
      <c r="Z307" s="0" t="n">
        <f aca="false">IF($A307&lt;&gt;"",VLOOKUP($F307,d110cc_csv_computations!$A$2:$O$1001,15),"")</f>
        <v>66</v>
      </c>
    </row>
    <row collapsed="false" customFormat="false" customHeight="true" hidden="false" ht="15" outlineLevel="0" r="308">
      <c r="A308" s="0" t="n">
        <f aca="false">IF((ROW()-1)&lt;='Project Description'!$B$14,'Project Description'!$B$1, "")</f>
        <v>2013</v>
      </c>
      <c r="B308" s="0" t="n">
        <f aca="false">IF($A308&lt;&gt;"",'Project Description'!$B$2, "")</f>
        <v>14</v>
      </c>
      <c r="C308" s="0" t="n">
        <f aca="false">IF($A308&lt;&gt;"",'Project Description'!$B$3, "")</f>
        <v>1</v>
      </c>
      <c r="D308" s="0" t="str">
        <f aca="false">IF($A308&lt;&gt;"",VLOOKUP($G308,'Tray sheet'!$E$2:$G$121,2), "")</f>
        <v>Brachypodium</v>
      </c>
      <c r="E308" s="0" t="str">
        <f aca="false">IF($A308&lt;&gt;"",VLOOKUP($G308,'Tray sheet'!$E$2:$G$121,3), "")</f>
        <v>distachyon</v>
      </c>
      <c r="F308" s="0" t="n">
        <f aca="false">IF($A308&lt;&gt;"",ROW()-1,"")</f>
        <v>307</v>
      </c>
      <c r="G308" s="0" t="n">
        <f aca="false">IF($A308&lt;&gt;"",VLOOKUP($F308,d110cc_csv_computations!$A$2:$O$1001,12),"")</f>
        <v>16</v>
      </c>
      <c r="H308" s="0" t="n">
        <f aca="false">IF($A308&lt;&gt;"",VLOOKUP($F308,d110cc_csv_computations!$A$2:$O$1001,13),"")</f>
        <v>12</v>
      </c>
      <c r="I308" s="0" t="n">
        <f aca="false">IF($A308&lt;&gt;"",VLOOKUP($F308,d110cc_csv_computations!$A$2:$O$1001,7),"")</f>
        <v>3</v>
      </c>
      <c r="J308" s="0" t="str">
        <f aca="false">IF($A308&lt;&gt;"",VLOOKUP($I308,ColumnNames!$A$2:$B$5,2),"")</f>
        <v>C</v>
      </c>
      <c r="K308" s="0" t="n">
        <f aca="false">IF($A308&lt;&gt;"",VLOOKUP($F308,d110cc_csv_computations!$A$2:$O$1001,6),"")</f>
        <v>2</v>
      </c>
      <c r="L308" s="0" t="n">
        <f aca="false">IF($A308&lt;&gt;"",VLOOKUP($F308,d110cc_csv_computations!$A$2:$O$1001,3),"")</f>
        <v>7</v>
      </c>
      <c r="M308" s="0" t="n">
        <f aca="false">IF($A308&lt;&gt;"",VLOOKUP($F308,d110cc_csv_computations!$A$2:$O$1001,8),"")</f>
        <v>7</v>
      </c>
      <c r="N308" s="0" t="n">
        <f aca="false">IF($A308&lt;&gt;"",VLOOKUP($F308,d110cc_csv_computations!$A$2:$O$1001,4),"")</f>
        <v>31</v>
      </c>
      <c r="O308" s="32" t="str">
        <f aca="false">IF($A308&lt;&gt;"",INDEX('Tray sheet'!$H$2:$H$10000, $G308),"")</f>
        <v>Project#2013-0014_Experiment#0001_Brachypodium.distachyon_Tray#00016</v>
      </c>
      <c r="P308" s="32" t="str">
        <f aca="false">IF($A308&lt;&gt;"",INDEX('Tray sheet'!$J$2:$J$10000,$G308),"")</f>
        <v>Tray note</v>
      </c>
      <c r="Q308" s="0" t="n">
        <f aca="false">IF($A308&lt;&gt;"",VLOOKUP($F308,d110cc_csv_computations!$A$2:$O$1001,9),"")</f>
        <v>2</v>
      </c>
      <c r="R308" s="32" t="str">
        <f aca="false">IF($A308&lt;&gt;"",INDEX('Tray sheet'!$I$2:$I$10000,$G308),"")</f>
        <v>standard</v>
      </c>
      <c r="S308" s="32" t="str">
        <f aca="false">$J308&amp;$K308</f>
        <v>C2</v>
      </c>
      <c r="T308" s="0" t="str">
        <f aca="false">IF($A308&lt;&gt;"","Project#"&amp;$A308&amp;"-"&amp;TEXT($B308,"0000")&amp;"_Experiment#"&amp;TEXT($C308,"0000")&amp;"_"&amp;$D308&amp;"."&amp;$E308&amp;"_Tray#"&amp;TEXT($G308,"0000")&amp;"_"&amp;"Pot#"&amp;TEXT($F308,"00000"),"")</f>
        <v>Project#2013-0014_Experiment#0001_Brachypodium.distachyon_Tray#0016_Pot#00307</v>
      </c>
      <c r="U308" s="0" t="n">
        <f aca="false">IF($A308&lt;&gt;"",VLOOKUP($F308,d110cc_csv_computations!$A$2:$O$1001,2),"")</f>
        <v>62</v>
      </c>
      <c r="V308" s="0" t="n">
        <f aca="false">IF($A308&lt;&gt;"",VLOOKUP($U308,LineNames!$A$2:$B$111,2),"")</f>
        <v>146</v>
      </c>
      <c r="W308" s="11"/>
      <c r="X308" s="0" t="str">
        <f aca="false">IF($A308&lt;&gt;"",VLOOKUP($U308,LineNames!$A$2:$C$111,3),"")</f>
        <v>No</v>
      </c>
      <c r="Y308" s="0" t="n">
        <f aca="false">IF($A308&lt;&gt;"",VLOOKUP($F308,d110cc_csv_computations!$A$2:$O$1001,5),"")</f>
        <v>3</v>
      </c>
      <c r="Z308" s="0" t="n">
        <f aca="false">IF($A308&lt;&gt;"",VLOOKUP($F308,d110cc_csv_computations!$A$2:$O$1001,15),"")</f>
        <v>67</v>
      </c>
    </row>
    <row collapsed="false" customFormat="false" customHeight="true" hidden="false" ht="15" outlineLevel="0" r="309">
      <c r="A309" s="0" t="n">
        <f aca="false">IF((ROW()-1)&lt;='Project Description'!$B$14,'Project Description'!$B$1, "")</f>
        <v>2013</v>
      </c>
      <c r="B309" s="0" t="n">
        <f aca="false">IF($A309&lt;&gt;"",'Project Description'!$B$2, "")</f>
        <v>14</v>
      </c>
      <c r="C309" s="0" t="n">
        <f aca="false">IF($A309&lt;&gt;"",'Project Description'!$B$3, "")</f>
        <v>1</v>
      </c>
      <c r="D309" s="0" t="str">
        <f aca="false">IF($A309&lt;&gt;"",VLOOKUP($G309,'Tray sheet'!$E$2:$G$121,2), "")</f>
        <v>Brachypodium</v>
      </c>
      <c r="E309" s="0" t="str">
        <f aca="false">IF($A309&lt;&gt;"",VLOOKUP($G309,'Tray sheet'!$E$2:$G$121,3), "")</f>
        <v>distachyon</v>
      </c>
      <c r="F309" s="0" t="n">
        <f aca="false">IF($A309&lt;&gt;"",ROW()-1,"")</f>
        <v>308</v>
      </c>
      <c r="G309" s="0" t="n">
        <f aca="false">IF($A309&lt;&gt;"",VLOOKUP($F309,d110cc_csv_computations!$A$2:$O$1001,12),"")</f>
        <v>16</v>
      </c>
      <c r="H309" s="0" t="n">
        <f aca="false">IF($A309&lt;&gt;"",VLOOKUP($F309,d110cc_csv_computations!$A$2:$O$1001,13),"")</f>
        <v>13</v>
      </c>
      <c r="I309" s="0" t="n">
        <f aca="false">IF($A309&lt;&gt;"",VLOOKUP($F309,d110cc_csv_computations!$A$2:$O$1001,7),"")</f>
        <v>3</v>
      </c>
      <c r="J309" s="0" t="str">
        <f aca="false">IF($A309&lt;&gt;"",VLOOKUP($I309,ColumnNames!$A$2:$B$5,2),"")</f>
        <v>C</v>
      </c>
      <c r="K309" s="0" t="n">
        <f aca="false">IF($A309&lt;&gt;"",VLOOKUP($F309,d110cc_csv_computations!$A$2:$O$1001,6),"")</f>
        <v>3</v>
      </c>
      <c r="L309" s="0" t="n">
        <f aca="false">IF($A309&lt;&gt;"",VLOOKUP($F309,d110cc_csv_computations!$A$2:$O$1001,3),"")</f>
        <v>8</v>
      </c>
      <c r="M309" s="0" t="n">
        <f aca="false">IF($A309&lt;&gt;"",VLOOKUP($F309,d110cc_csv_computations!$A$2:$O$1001,8),"")</f>
        <v>7</v>
      </c>
      <c r="N309" s="0" t="n">
        <f aca="false">IF($A309&lt;&gt;"",VLOOKUP($F309,d110cc_csv_computations!$A$2:$O$1001,4),"")</f>
        <v>31</v>
      </c>
      <c r="O309" s="32" t="str">
        <f aca="false">IF($A309&lt;&gt;"",INDEX('Tray sheet'!$H$2:$H$10000, $G309),"")</f>
        <v>Project#2013-0014_Experiment#0001_Brachypodium.distachyon_Tray#00016</v>
      </c>
      <c r="P309" s="32" t="str">
        <f aca="false">IF($A309&lt;&gt;"",INDEX('Tray sheet'!$J$2:$J$10000,$G309),"")</f>
        <v>Tray note</v>
      </c>
      <c r="Q309" s="0" t="n">
        <f aca="false">IF($A309&lt;&gt;"",VLOOKUP($F309,d110cc_csv_computations!$A$2:$O$1001,9),"")</f>
        <v>2</v>
      </c>
      <c r="R309" s="32" t="str">
        <f aca="false">IF($A309&lt;&gt;"",INDEX('Tray sheet'!$I$2:$I$10000,$G309),"")</f>
        <v>standard</v>
      </c>
      <c r="S309" s="32" t="str">
        <f aca="false">$J309&amp;$K309</f>
        <v>C3</v>
      </c>
      <c r="T309" s="0" t="str">
        <f aca="false">IF($A309&lt;&gt;"","Project#"&amp;$A309&amp;"-"&amp;TEXT($B309,"0000")&amp;"_Experiment#"&amp;TEXT($C309,"0000")&amp;"_"&amp;$D309&amp;"."&amp;$E309&amp;"_Tray#"&amp;TEXT($G309,"0000")&amp;"_"&amp;"Pot#"&amp;TEXT($F309,"00000"),"")</f>
        <v>Project#2013-0014_Experiment#0001_Brachypodium.distachyon_Tray#0016_Pot#00308</v>
      </c>
      <c r="U309" s="0" t="n">
        <f aca="false">IF($A309&lt;&gt;"",VLOOKUP($F309,d110cc_csv_computations!$A$2:$O$1001,2),"")</f>
        <v>11</v>
      </c>
      <c r="V309" s="0" t="n">
        <f aca="false">IF($A309&lt;&gt;"",VLOOKUP($U309,LineNames!$A$2:$B$111,2),"")</f>
        <v>87</v>
      </c>
      <c r="W309" s="11"/>
      <c r="X309" s="0" t="str">
        <f aca="false">IF($A309&lt;&gt;"",VLOOKUP($U309,LineNames!$A$2:$C$111,3),"")</f>
        <v>No</v>
      </c>
      <c r="Y309" s="0" t="n">
        <f aca="false">IF($A309&lt;&gt;"",VLOOKUP($F309,d110cc_csv_computations!$A$2:$O$1001,5),"")</f>
        <v>3</v>
      </c>
      <c r="Z309" s="0" t="n">
        <f aca="false">IF($A309&lt;&gt;"",VLOOKUP($F309,d110cc_csv_computations!$A$2:$O$1001,15),"")</f>
        <v>68</v>
      </c>
    </row>
    <row collapsed="false" customFormat="false" customHeight="true" hidden="false" ht="15" outlineLevel="0" r="310">
      <c r="A310" s="0" t="n">
        <f aca="false">IF((ROW()-1)&lt;='Project Description'!$B$14,'Project Description'!$B$1, "")</f>
        <v>2013</v>
      </c>
      <c r="B310" s="0" t="n">
        <f aca="false">IF($A310&lt;&gt;"",'Project Description'!$B$2, "")</f>
        <v>14</v>
      </c>
      <c r="C310" s="0" t="n">
        <f aca="false">IF($A310&lt;&gt;"",'Project Description'!$B$3, "")</f>
        <v>1</v>
      </c>
      <c r="D310" s="0" t="str">
        <f aca="false">IF($A310&lt;&gt;"",VLOOKUP($G310,'Tray sheet'!$E$2:$G$121,2), "")</f>
        <v>Brachypodium</v>
      </c>
      <c r="E310" s="0" t="str">
        <f aca="false">IF($A310&lt;&gt;"",VLOOKUP($G310,'Tray sheet'!$E$2:$G$121,3), "")</f>
        <v>distachyon</v>
      </c>
      <c r="F310" s="0" t="n">
        <f aca="false">IF($A310&lt;&gt;"",ROW()-1,"")</f>
        <v>309</v>
      </c>
      <c r="G310" s="0" t="n">
        <f aca="false">IF($A310&lt;&gt;"",VLOOKUP($F310,d110cc_csv_computations!$A$2:$O$1001,12),"")</f>
        <v>16</v>
      </c>
      <c r="H310" s="0" t="n">
        <f aca="false">IF($A310&lt;&gt;"",VLOOKUP($F310,d110cc_csv_computations!$A$2:$O$1001,13),"")</f>
        <v>14</v>
      </c>
      <c r="I310" s="0" t="n">
        <f aca="false">IF($A310&lt;&gt;"",VLOOKUP($F310,d110cc_csv_computations!$A$2:$O$1001,7),"")</f>
        <v>3</v>
      </c>
      <c r="J310" s="0" t="str">
        <f aca="false">IF($A310&lt;&gt;"",VLOOKUP($I310,ColumnNames!$A$2:$B$5,2),"")</f>
        <v>C</v>
      </c>
      <c r="K310" s="0" t="n">
        <f aca="false">IF($A310&lt;&gt;"",VLOOKUP($F310,d110cc_csv_computations!$A$2:$O$1001,6),"")</f>
        <v>4</v>
      </c>
      <c r="L310" s="0" t="n">
        <f aca="false">IF($A310&lt;&gt;"",VLOOKUP($F310,d110cc_csv_computations!$A$2:$O$1001,3),"")</f>
        <v>9</v>
      </c>
      <c r="M310" s="0" t="n">
        <f aca="false">IF($A310&lt;&gt;"",VLOOKUP($F310,d110cc_csv_computations!$A$2:$O$1001,8),"")</f>
        <v>7</v>
      </c>
      <c r="N310" s="0" t="n">
        <f aca="false">IF($A310&lt;&gt;"",VLOOKUP($F310,d110cc_csv_computations!$A$2:$O$1001,4),"")</f>
        <v>31</v>
      </c>
      <c r="O310" s="32" t="str">
        <f aca="false">IF($A310&lt;&gt;"",INDEX('Tray sheet'!$H$2:$H$10000, $G310),"")</f>
        <v>Project#2013-0014_Experiment#0001_Brachypodium.distachyon_Tray#00016</v>
      </c>
      <c r="P310" s="32" t="str">
        <f aca="false">IF($A310&lt;&gt;"",INDEX('Tray sheet'!$J$2:$J$10000,$G310),"")</f>
        <v>Tray note</v>
      </c>
      <c r="Q310" s="0" t="n">
        <f aca="false">IF($A310&lt;&gt;"",VLOOKUP($F310,d110cc_csv_computations!$A$2:$O$1001,9),"")</f>
        <v>2</v>
      </c>
      <c r="R310" s="32" t="str">
        <f aca="false">IF($A310&lt;&gt;"",INDEX('Tray sheet'!$I$2:$I$10000,$G310),"")</f>
        <v>standard</v>
      </c>
      <c r="S310" s="32" t="str">
        <f aca="false">$J310&amp;$K310</f>
        <v>C4</v>
      </c>
      <c r="T310" s="0" t="str">
        <f aca="false">IF($A310&lt;&gt;"","Project#"&amp;$A310&amp;"-"&amp;TEXT($B310,"0000")&amp;"_Experiment#"&amp;TEXT($C310,"0000")&amp;"_"&amp;$D310&amp;"."&amp;$E310&amp;"_Tray#"&amp;TEXT($G310,"0000")&amp;"_"&amp;"Pot#"&amp;TEXT($F310,"00000"),"")</f>
        <v>Project#2013-0014_Experiment#0001_Brachypodium.distachyon_Tray#0016_Pot#00309</v>
      </c>
      <c r="U310" s="0" t="n">
        <f aca="false">IF($A310&lt;&gt;"",VLOOKUP($F310,d110cc_csv_computations!$A$2:$O$1001,2),"")</f>
        <v>12</v>
      </c>
      <c r="V310" s="0" t="n">
        <f aca="false">IF($A310&lt;&gt;"",VLOOKUP($U310,LineNames!$A$2:$B$111,2),"")</f>
        <v>88</v>
      </c>
      <c r="W310" s="11"/>
      <c r="X310" s="0" t="str">
        <f aca="false">IF($A310&lt;&gt;"",VLOOKUP($U310,LineNames!$A$2:$C$111,3),"")</f>
        <v>No</v>
      </c>
      <c r="Y310" s="0" t="n">
        <f aca="false">IF($A310&lt;&gt;"",VLOOKUP($F310,d110cc_csv_computations!$A$2:$O$1001,5),"")</f>
        <v>3</v>
      </c>
      <c r="Z310" s="0" t="n">
        <f aca="false">IF($A310&lt;&gt;"",VLOOKUP($F310,d110cc_csv_computations!$A$2:$O$1001,15),"")</f>
        <v>69</v>
      </c>
    </row>
    <row collapsed="false" customFormat="false" customHeight="true" hidden="false" ht="15" outlineLevel="0" r="311">
      <c r="A311" s="0" t="n">
        <f aca="false">IF((ROW()-1)&lt;='Project Description'!$B$14,'Project Description'!$B$1, "")</f>
        <v>2013</v>
      </c>
      <c r="B311" s="0" t="n">
        <f aca="false">IF($A311&lt;&gt;"",'Project Description'!$B$2, "")</f>
        <v>14</v>
      </c>
      <c r="C311" s="0" t="n">
        <f aca="false">IF($A311&lt;&gt;"",'Project Description'!$B$3, "")</f>
        <v>1</v>
      </c>
      <c r="D311" s="0" t="str">
        <f aca="false">IF($A311&lt;&gt;"",VLOOKUP($G311,'Tray sheet'!$E$2:$G$121,2), "")</f>
        <v>Brachypodium</v>
      </c>
      <c r="E311" s="0" t="str">
        <f aca="false">IF($A311&lt;&gt;"",VLOOKUP($G311,'Tray sheet'!$E$2:$G$121,3), "")</f>
        <v>distachyon</v>
      </c>
      <c r="F311" s="0" t="n">
        <f aca="false">IF($A311&lt;&gt;"",ROW()-1,"")</f>
        <v>310</v>
      </c>
      <c r="G311" s="0" t="n">
        <f aca="false">IF($A311&lt;&gt;"",VLOOKUP($F311,d110cc_csv_computations!$A$2:$O$1001,12),"")</f>
        <v>16</v>
      </c>
      <c r="H311" s="0" t="n">
        <f aca="false">IF($A311&lt;&gt;"",VLOOKUP($F311,d110cc_csv_computations!$A$2:$O$1001,13),"")</f>
        <v>15</v>
      </c>
      <c r="I311" s="0" t="n">
        <f aca="false">IF($A311&lt;&gt;"",VLOOKUP($F311,d110cc_csv_computations!$A$2:$O$1001,7),"")</f>
        <v>3</v>
      </c>
      <c r="J311" s="0" t="str">
        <f aca="false">IF($A311&lt;&gt;"",VLOOKUP($I311,ColumnNames!$A$2:$B$5,2),"")</f>
        <v>C</v>
      </c>
      <c r="K311" s="0" t="n">
        <f aca="false">IF($A311&lt;&gt;"",VLOOKUP($F311,d110cc_csv_computations!$A$2:$O$1001,6),"")</f>
        <v>5</v>
      </c>
      <c r="L311" s="0" t="n">
        <f aca="false">IF($A311&lt;&gt;"",VLOOKUP($F311,d110cc_csv_computations!$A$2:$O$1001,3),"")</f>
        <v>10</v>
      </c>
      <c r="M311" s="0" t="n">
        <f aca="false">IF($A311&lt;&gt;"",VLOOKUP($F311,d110cc_csv_computations!$A$2:$O$1001,8),"")</f>
        <v>7</v>
      </c>
      <c r="N311" s="0" t="n">
        <f aca="false">IF($A311&lt;&gt;"",VLOOKUP($F311,d110cc_csv_computations!$A$2:$O$1001,4),"")</f>
        <v>31</v>
      </c>
      <c r="O311" s="32" t="str">
        <f aca="false">IF($A311&lt;&gt;"",INDEX('Tray sheet'!$H$2:$H$10000, $G311),"")</f>
        <v>Project#2013-0014_Experiment#0001_Brachypodium.distachyon_Tray#00016</v>
      </c>
      <c r="P311" s="32" t="str">
        <f aca="false">IF($A311&lt;&gt;"",INDEX('Tray sheet'!$J$2:$J$10000,$G311),"")</f>
        <v>Tray note</v>
      </c>
      <c r="Q311" s="0" t="n">
        <f aca="false">IF($A311&lt;&gt;"",VLOOKUP($F311,d110cc_csv_computations!$A$2:$O$1001,9),"")</f>
        <v>2</v>
      </c>
      <c r="R311" s="32" t="str">
        <f aca="false">IF($A311&lt;&gt;"",INDEX('Tray sheet'!$I$2:$I$10000,$G311),"")</f>
        <v>standard</v>
      </c>
      <c r="S311" s="32" t="str">
        <f aca="false">$J311&amp;$K311</f>
        <v>C5</v>
      </c>
      <c r="T311" s="0" t="str">
        <f aca="false">IF($A311&lt;&gt;"","Project#"&amp;$A311&amp;"-"&amp;TEXT($B311,"0000")&amp;"_Experiment#"&amp;TEXT($C311,"0000")&amp;"_"&amp;$D311&amp;"."&amp;$E311&amp;"_Tray#"&amp;TEXT($G311,"0000")&amp;"_"&amp;"Pot#"&amp;TEXT($F311,"00000"),"")</f>
        <v>Project#2013-0014_Experiment#0001_Brachypodium.distachyon_Tray#0016_Pot#00310</v>
      </c>
      <c r="U311" s="0" t="n">
        <f aca="false">IF($A311&lt;&gt;"",VLOOKUP($F311,d110cc_csv_computations!$A$2:$O$1001,2),"")</f>
        <v>46</v>
      </c>
      <c r="V311" s="0" t="n">
        <f aca="false">IF($A311&lt;&gt;"",VLOOKUP($U311,LineNames!$A$2:$B$111,2),"")</f>
        <v>125</v>
      </c>
      <c r="W311" s="11"/>
      <c r="X311" s="0" t="str">
        <f aca="false">IF($A311&lt;&gt;"",VLOOKUP($U311,LineNames!$A$2:$C$111,3),"")</f>
        <v>No</v>
      </c>
      <c r="Y311" s="0" t="n">
        <f aca="false">IF($A311&lt;&gt;"",VLOOKUP($F311,d110cc_csv_computations!$A$2:$O$1001,5),"")</f>
        <v>3</v>
      </c>
      <c r="Z311" s="0" t="n">
        <f aca="false">IF($A311&lt;&gt;"",VLOOKUP($F311,d110cc_csv_computations!$A$2:$O$1001,15),"")</f>
        <v>70</v>
      </c>
    </row>
    <row collapsed="false" customFormat="false" customHeight="true" hidden="false" ht="15" outlineLevel="0" r="312">
      <c r="A312" s="0" t="n">
        <f aca="false">IF((ROW()-1)&lt;='Project Description'!$B$14,'Project Description'!$B$1, "")</f>
        <v>2013</v>
      </c>
      <c r="B312" s="0" t="n">
        <f aca="false">IF($A312&lt;&gt;"",'Project Description'!$B$2, "")</f>
        <v>14</v>
      </c>
      <c r="C312" s="0" t="n">
        <f aca="false">IF($A312&lt;&gt;"",'Project Description'!$B$3, "")</f>
        <v>1</v>
      </c>
      <c r="D312" s="0" t="str">
        <f aca="false">IF($A312&lt;&gt;"",VLOOKUP($G312,'Tray sheet'!$E$2:$G$121,2), "")</f>
        <v>Brachypodium</v>
      </c>
      <c r="E312" s="0" t="str">
        <f aca="false">IF($A312&lt;&gt;"",VLOOKUP($G312,'Tray sheet'!$E$2:$G$121,3), "")</f>
        <v>distachyon</v>
      </c>
      <c r="F312" s="0" t="n">
        <f aca="false">IF($A312&lt;&gt;"",ROW()-1,"")</f>
        <v>311</v>
      </c>
      <c r="G312" s="0" t="n">
        <f aca="false">IF($A312&lt;&gt;"",VLOOKUP($F312,d110cc_csv_computations!$A$2:$O$1001,12),"")</f>
        <v>15</v>
      </c>
      <c r="H312" s="0" t="n">
        <f aca="false">IF($A312&lt;&gt;"",VLOOKUP($F312,d110cc_csv_computations!$A$2:$O$1001,13),"")</f>
        <v>16</v>
      </c>
      <c r="I312" s="0" t="n">
        <f aca="false">IF($A312&lt;&gt;"",VLOOKUP($F312,d110cc_csv_computations!$A$2:$O$1001,7),"")</f>
        <v>4</v>
      </c>
      <c r="J312" s="0" t="str">
        <f aca="false">IF($A312&lt;&gt;"",VLOOKUP($I312,ColumnNames!$A$2:$B$5,2),"")</f>
        <v>D</v>
      </c>
      <c r="K312" s="0" t="n">
        <f aca="false">IF($A312&lt;&gt;"",VLOOKUP($F312,d110cc_csv_computations!$A$2:$O$1001,6),"")</f>
        <v>1</v>
      </c>
      <c r="L312" s="0" t="n">
        <f aca="false">IF($A312&lt;&gt;"",VLOOKUP($F312,d110cc_csv_computations!$A$2:$O$1001,3),"")</f>
        <v>1</v>
      </c>
      <c r="M312" s="0" t="n">
        <f aca="false">IF($A312&lt;&gt;"",VLOOKUP($F312,d110cc_csv_computations!$A$2:$O$1001,8),"")</f>
        <v>8</v>
      </c>
      <c r="N312" s="0" t="n">
        <f aca="false">IF($A312&lt;&gt;"",VLOOKUP($F312,d110cc_csv_computations!$A$2:$O$1001,4),"")</f>
        <v>32</v>
      </c>
      <c r="O312" s="32" t="str">
        <f aca="false">IF($A312&lt;&gt;"",INDEX('Tray sheet'!$H$2:$H$10000, $G312),"")</f>
        <v>Project#2013-0014_Experiment#0001_Brachypodium.distachyon_Tray#00015</v>
      </c>
      <c r="P312" s="32" t="str">
        <f aca="false">IF($A312&lt;&gt;"",INDEX('Tray sheet'!$J$2:$J$10000,$G312),"")</f>
        <v>Tray note</v>
      </c>
      <c r="Q312" s="0" t="n">
        <f aca="false">IF($A312&lt;&gt;"",VLOOKUP($F312,d110cc_csv_computations!$A$2:$O$1001,9),"")</f>
        <v>1</v>
      </c>
      <c r="R312" s="32" t="str">
        <f aca="false">IF($A312&lt;&gt;"",INDEX('Tray sheet'!$I$2:$I$10000,$G312),"")</f>
        <v>standard</v>
      </c>
      <c r="S312" s="32" t="str">
        <f aca="false">$J312&amp;$K312</f>
        <v>D1</v>
      </c>
      <c r="T312" s="0" t="str">
        <f aca="false">IF($A312&lt;&gt;"","Project#"&amp;$A312&amp;"-"&amp;TEXT($B312,"0000")&amp;"_Experiment#"&amp;TEXT($C312,"0000")&amp;"_"&amp;$D312&amp;"."&amp;$E312&amp;"_Tray#"&amp;TEXT($G312,"0000")&amp;"_"&amp;"Pot#"&amp;TEXT($F312,"00000"),"")</f>
        <v>Project#2013-0014_Experiment#0001_Brachypodium.distachyon_Tray#0015_Pot#00311</v>
      </c>
      <c r="U312" s="0" t="n">
        <f aca="false">IF($A312&lt;&gt;"",VLOOKUP($F312,d110cc_csv_computations!$A$2:$O$1001,2),"")</f>
        <v>29</v>
      </c>
      <c r="V312" s="0" t="n">
        <f aca="false">IF($A312&lt;&gt;"",VLOOKUP($U312,LineNames!$A$2:$B$111,2),"")</f>
        <v>107</v>
      </c>
      <c r="W312" s="11"/>
      <c r="X312" s="0" t="str">
        <f aca="false">IF($A312&lt;&gt;"",VLOOKUP($U312,LineNames!$A$2:$C$111,3),"")</f>
        <v>No</v>
      </c>
      <c r="Y312" s="0" t="n">
        <f aca="false">IF($A312&lt;&gt;"",VLOOKUP($F312,d110cc_csv_computations!$A$2:$O$1001,5),"")</f>
        <v>3</v>
      </c>
      <c r="Z312" s="0" t="n">
        <f aca="false">IF($A312&lt;&gt;"",VLOOKUP($F312,d110cc_csv_computations!$A$2:$O$1001,15),"")</f>
        <v>71</v>
      </c>
    </row>
    <row collapsed="false" customFormat="false" customHeight="true" hidden="false" ht="15" outlineLevel="0" r="313">
      <c r="A313" s="0" t="n">
        <f aca="false">IF((ROW()-1)&lt;='Project Description'!$B$14,'Project Description'!$B$1, "")</f>
        <v>2013</v>
      </c>
      <c r="B313" s="0" t="n">
        <f aca="false">IF($A313&lt;&gt;"",'Project Description'!$B$2, "")</f>
        <v>14</v>
      </c>
      <c r="C313" s="0" t="n">
        <f aca="false">IF($A313&lt;&gt;"",'Project Description'!$B$3, "")</f>
        <v>1</v>
      </c>
      <c r="D313" s="0" t="str">
        <f aca="false">IF($A313&lt;&gt;"",VLOOKUP($G313,'Tray sheet'!$E$2:$G$121,2), "")</f>
        <v>Brachypodium</v>
      </c>
      <c r="E313" s="0" t="str">
        <f aca="false">IF($A313&lt;&gt;"",VLOOKUP($G313,'Tray sheet'!$E$2:$G$121,3), "")</f>
        <v>distachyon</v>
      </c>
      <c r="F313" s="0" t="n">
        <f aca="false">IF($A313&lt;&gt;"",ROW()-1,"")</f>
        <v>312</v>
      </c>
      <c r="G313" s="0" t="n">
        <f aca="false">IF($A313&lt;&gt;"",VLOOKUP($F313,d110cc_csv_computations!$A$2:$O$1001,12),"")</f>
        <v>15</v>
      </c>
      <c r="H313" s="0" t="n">
        <f aca="false">IF($A313&lt;&gt;"",VLOOKUP($F313,d110cc_csv_computations!$A$2:$O$1001,13),"")</f>
        <v>17</v>
      </c>
      <c r="I313" s="0" t="n">
        <f aca="false">IF($A313&lt;&gt;"",VLOOKUP($F313,d110cc_csv_computations!$A$2:$O$1001,7),"")</f>
        <v>4</v>
      </c>
      <c r="J313" s="0" t="str">
        <f aca="false">IF($A313&lt;&gt;"",VLOOKUP($I313,ColumnNames!$A$2:$B$5,2),"")</f>
        <v>D</v>
      </c>
      <c r="K313" s="0" t="n">
        <f aca="false">IF($A313&lt;&gt;"",VLOOKUP($F313,d110cc_csv_computations!$A$2:$O$1001,6),"")</f>
        <v>2</v>
      </c>
      <c r="L313" s="0" t="n">
        <f aca="false">IF($A313&lt;&gt;"",VLOOKUP($F313,d110cc_csv_computations!$A$2:$O$1001,3),"")</f>
        <v>2</v>
      </c>
      <c r="M313" s="0" t="n">
        <f aca="false">IF($A313&lt;&gt;"",VLOOKUP($F313,d110cc_csv_computations!$A$2:$O$1001,8),"")</f>
        <v>8</v>
      </c>
      <c r="N313" s="0" t="n">
        <f aca="false">IF($A313&lt;&gt;"",VLOOKUP($F313,d110cc_csv_computations!$A$2:$O$1001,4),"")</f>
        <v>32</v>
      </c>
      <c r="O313" s="32" t="str">
        <f aca="false">IF($A313&lt;&gt;"",INDEX('Tray sheet'!$H$2:$H$10000, $G313),"")</f>
        <v>Project#2013-0014_Experiment#0001_Brachypodium.distachyon_Tray#00015</v>
      </c>
      <c r="P313" s="32" t="str">
        <f aca="false">IF($A313&lt;&gt;"",INDEX('Tray sheet'!$J$2:$J$10000,$G313),"")</f>
        <v>Tray note</v>
      </c>
      <c r="Q313" s="0" t="n">
        <f aca="false">IF($A313&lt;&gt;"",VLOOKUP($F313,d110cc_csv_computations!$A$2:$O$1001,9),"")</f>
        <v>1</v>
      </c>
      <c r="R313" s="32" t="str">
        <f aca="false">IF($A313&lt;&gt;"",INDEX('Tray sheet'!$I$2:$I$10000,$G313),"")</f>
        <v>standard</v>
      </c>
      <c r="S313" s="32" t="str">
        <f aca="false">$J313&amp;$K313</f>
        <v>D2</v>
      </c>
      <c r="T313" s="0" t="str">
        <f aca="false">IF($A313&lt;&gt;"","Project#"&amp;$A313&amp;"-"&amp;TEXT($B313,"0000")&amp;"_Experiment#"&amp;TEXT($C313,"0000")&amp;"_"&amp;$D313&amp;"."&amp;$E313&amp;"_Tray#"&amp;TEXT($G313,"0000")&amp;"_"&amp;"Pot#"&amp;TEXT($F313,"00000"),"")</f>
        <v>Project#2013-0014_Experiment#0001_Brachypodium.distachyon_Tray#0015_Pot#00312</v>
      </c>
      <c r="U313" s="0" t="n">
        <f aca="false">IF($A313&lt;&gt;"",VLOOKUP($F313,d110cc_csv_computations!$A$2:$O$1001,2),"")</f>
        <v>92</v>
      </c>
      <c r="V313" s="0" t="n">
        <f aca="false">IF($A313&lt;&gt;"",VLOOKUP($U313,LineNames!$A$2:$B$111,2),"")</f>
        <v>183</v>
      </c>
      <c r="W313" s="11"/>
      <c r="X313" s="0" t="str">
        <f aca="false">IF($A313&lt;&gt;"",VLOOKUP($U313,LineNames!$A$2:$C$111,3),"")</f>
        <v>No</v>
      </c>
      <c r="Y313" s="0" t="n">
        <f aca="false">IF($A313&lt;&gt;"",VLOOKUP($F313,d110cc_csv_computations!$A$2:$O$1001,5),"")</f>
        <v>3</v>
      </c>
      <c r="Z313" s="0" t="n">
        <f aca="false">IF($A313&lt;&gt;"",VLOOKUP($F313,d110cc_csv_computations!$A$2:$O$1001,15),"")</f>
        <v>72</v>
      </c>
    </row>
    <row collapsed="false" customFormat="false" customHeight="true" hidden="false" ht="15" outlineLevel="0" r="314">
      <c r="A314" s="0" t="n">
        <f aca="false">IF((ROW()-1)&lt;='Project Description'!$B$14,'Project Description'!$B$1, "")</f>
        <v>2013</v>
      </c>
      <c r="B314" s="0" t="n">
        <f aca="false">IF($A314&lt;&gt;"",'Project Description'!$B$2, "")</f>
        <v>14</v>
      </c>
      <c r="C314" s="0" t="n">
        <f aca="false">IF($A314&lt;&gt;"",'Project Description'!$B$3, "")</f>
        <v>1</v>
      </c>
      <c r="D314" s="0" t="str">
        <f aca="false">IF($A314&lt;&gt;"",VLOOKUP($G314,'Tray sheet'!$E$2:$G$121,2), "")</f>
        <v>Brachypodium</v>
      </c>
      <c r="E314" s="0" t="str">
        <f aca="false">IF($A314&lt;&gt;"",VLOOKUP($G314,'Tray sheet'!$E$2:$G$121,3), "")</f>
        <v>distachyon</v>
      </c>
      <c r="F314" s="0" t="n">
        <f aca="false">IF($A314&lt;&gt;"",ROW()-1,"")</f>
        <v>313</v>
      </c>
      <c r="G314" s="0" t="n">
        <f aca="false">IF($A314&lt;&gt;"",VLOOKUP($F314,d110cc_csv_computations!$A$2:$O$1001,12),"")</f>
        <v>15</v>
      </c>
      <c r="H314" s="0" t="n">
        <f aca="false">IF($A314&lt;&gt;"",VLOOKUP($F314,d110cc_csv_computations!$A$2:$O$1001,13),"")</f>
        <v>18</v>
      </c>
      <c r="I314" s="0" t="n">
        <f aca="false">IF($A314&lt;&gt;"",VLOOKUP($F314,d110cc_csv_computations!$A$2:$O$1001,7),"")</f>
        <v>4</v>
      </c>
      <c r="J314" s="0" t="str">
        <f aca="false">IF($A314&lt;&gt;"",VLOOKUP($I314,ColumnNames!$A$2:$B$5,2),"")</f>
        <v>D</v>
      </c>
      <c r="K314" s="0" t="n">
        <f aca="false">IF($A314&lt;&gt;"",VLOOKUP($F314,d110cc_csv_computations!$A$2:$O$1001,6),"")</f>
        <v>3</v>
      </c>
      <c r="L314" s="0" t="n">
        <f aca="false">IF($A314&lt;&gt;"",VLOOKUP($F314,d110cc_csv_computations!$A$2:$O$1001,3),"")</f>
        <v>3</v>
      </c>
      <c r="M314" s="0" t="n">
        <f aca="false">IF($A314&lt;&gt;"",VLOOKUP($F314,d110cc_csv_computations!$A$2:$O$1001,8),"")</f>
        <v>8</v>
      </c>
      <c r="N314" s="0" t="n">
        <f aca="false">IF($A314&lt;&gt;"",VLOOKUP($F314,d110cc_csv_computations!$A$2:$O$1001,4),"")</f>
        <v>32</v>
      </c>
      <c r="O314" s="32" t="str">
        <f aca="false">IF($A314&lt;&gt;"",INDEX('Tray sheet'!$H$2:$H$10000, $G314),"")</f>
        <v>Project#2013-0014_Experiment#0001_Brachypodium.distachyon_Tray#00015</v>
      </c>
      <c r="P314" s="32" t="str">
        <f aca="false">IF($A314&lt;&gt;"",INDEX('Tray sheet'!$J$2:$J$10000,$G314),"")</f>
        <v>Tray note</v>
      </c>
      <c r="Q314" s="0" t="n">
        <f aca="false">IF($A314&lt;&gt;"",VLOOKUP($F314,d110cc_csv_computations!$A$2:$O$1001,9),"")</f>
        <v>1</v>
      </c>
      <c r="R314" s="32" t="str">
        <f aca="false">IF($A314&lt;&gt;"",INDEX('Tray sheet'!$I$2:$I$10000,$G314),"")</f>
        <v>standard</v>
      </c>
      <c r="S314" s="32" t="str">
        <f aca="false">$J314&amp;$K314</f>
        <v>D3</v>
      </c>
      <c r="T314" s="0" t="str">
        <f aca="false">IF($A314&lt;&gt;"","Project#"&amp;$A314&amp;"-"&amp;TEXT($B314,"0000")&amp;"_Experiment#"&amp;TEXT($C314,"0000")&amp;"_"&amp;$D314&amp;"."&amp;$E314&amp;"_Tray#"&amp;TEXT($G314,"0000")&amp;"_"&amp;"Pot#"&amp;TEXT($F314,"00000"),"")</f>
        <v>Project#2013-0014_Experiment#0001_Brachypodium.distachyon_Tray#0015_Pot#00313</v>
      </c>
      <c r="U314" s="0" t="n">
        <f aca="false">IF($A314&lt;&gt;"",VLOOKUP($F314,d110cc_csv_computations!$A$2:$O$1001,2),"")</f>
        <v>32</v>
      </c>
      <c r="V314" s="0" t="n">
        <f aca="false">IF($A314&lt;&gt;"",VLOOKUP($U314,LineNames!$A$2:$B$111,2),"")</f>
        <v>111</v>
      </c>
      <c r="W314" s="11"/>
      <c r="X314" s="0" t="str">
        <f aca="false">IF($A314&lt;&gt;"",VLOOKUP($U314,LineNames!$A$2:$C$111,3),"")</f>
        <v>No</v>
      </c>
      <c r="Y314" s="0" t="n">
        <f aca="false">IF($A314&lt;&gt;"",VLOOKUP($F314,d110cc_csv_computations!$A$2:$O$1001,5),"")</f>
        <v>3</v>
      </c>
      <c r="Z314" s="0" t="n">
        <f aca="false">IF($A314&lt;&gt;"",VLOOKUP($F314,d110cc_csv_computations!$A$2:$O$1001,15),"")</f>
        <v>73</v>
      </c>
    </row>
    <row collapsed="false" customFormat="false" customHeight="true" hidden="false" ht="15" outlineLevel="0" r="315">
      <c r="A315" s="0" t="n">
        <f aca="false">IF((ROW()-1)&lt;='Project Description'!$B$14,'Project Description'!$B$1, "")</f>
        <v>2013</v>
      </c>
      <c r="B315" s="0" t="n">
        <f aca="false">IF($A315&lt;&gt;"",'Project Description'!$B$2, "")</f>
        <v>14</v>
      </c>
      <c r="C315" s="0" t="n">
        <f aca="false">IF($A315&lt;&gt;"",'Project Description'!$B$3, "")</f>
        <v>1</v>
      </c>
      <c r="D315" s="0" t="str">
        <f aca="false">IF($A315&lt;&gt;"",VLOOKUP($G315,'Tray sheet'!$E$2:$G$121,2), "")</f>
        <v>Brachypodium</v>
      </c>
      <c r="E315" s="0" t="str">
        <f aca="false">IF($A315&lt;&gt;"",VLOOKUP($G315,'Tray sheet'!$E$2:$G$121,3), "")</f>
        <v>distachyon</v>
      </c>
      <c r="F315" s="0" t="n">
        <f aca="false">IF($A315&lt;&gt;"",ROW()-1,"")</f>
        <v>314</v>
      </c>
      <c r="G315" s="0" t="n">
        <f aca="false">IF($A315&lt;&gt;"",VLOOKUP($F315,d110cc_csv_computations!$A$2:$O$1001,12),"")</f>
        <v>15</v>
      </c>
      <c r="H315" s="0" t="n">
        <f aca="false">IF($A315&lt;&gt;"",VLOOKUP($F315,d110cc_csv_computations!$A$2:$O$1001,13),"")</f>
        <v>19</v>
      </c>
      <c r="I315" s="0" t="n">
        <f aca="false">IF($A315&lt;&gt;"",VLOOKUP($F315,d110cc_csv_computations!$A$2:$O$1001,7),"")</f>
        <v>4</v>
      </c>
      <c r="J315" s="0" t="str">
        <f aca="false">IF($A315&lt;&gt;"",VLOOKUP($I315,ColumnNames!$A$2:$B$5,2),"")</f>
        <v>D</v>
      </c>
      <c r="K315" s="0" t="n">
        <f aca="false">IF($A315&lt;&gt;"",VLOOKUP($F315,d110cc_csv_computations!$A$2:$O$1001,6),"")</f>
        <v>4</v>
      </c>
      <c r="L315" s="0" t="n">
        <f aca="false">IF($A315&lt;&gt;"",VLOOKUP($F315,d110cc_csv_computations!$A$2:$O$1001,3),"")</f>
        <v>4</v>
      </c>
      <c r="M315" s="0" t="n">
        <f aca="false">IF($A315&lt;&gt;"",VLOOKUP($F315,d110cc_csv_computations!$A$2:$O$1001,8),"")</f>
        <v>8</v>
      </c>
      <c r="N315" s="0" t="n">
        <f aca="false">IF($A315&lt;&gt;"",VLOOKUP($F315,d110cc_csv_computations!$A$2:$O$1001,4),"")</f>
        <v>32</v>
      </c>
      <c r="O315" s="32" t="str">
        <f aca="false">IF($A315&lt;&gt;"",INDEX('Tray sheet'!$H$2:$H$10000, $G315),"")</f>
        <v>Project#2013-0014_Experiment#0001_Brachypodium.distachyon_Tray#00015</v>
      </c>
      <c r="P315" s="32" t="str">
        <f aca="false">IF($A315&lt;&gt;"",INDEX('Tray sheet'!$J$2:$J$10000,$G315),"")</f>
        <v>Tray note</v>
      </c>
      <c r="Q315" s="0" t="n">
        <f aca="false">IF($A315&lt;&gt;"",VLOOKUP($F315,d110cc_csv_computations!$A$2:$O$1001,9),"")</f>
        <v>1</v>
      </c>
      <c r="R315" s="32" t="str">
        <f aca="false">IF($A315&lt;&gt;"",INDEX('Tray sheet'!$I$2:$I$10000,$G315),"")</f>
        <v>standard</v>
      </c>
      <c r="S315" s="32" t="str">
        <f aca="false">$J315&amp;$K315</f>
        <v>D4</v>
      </c>
      <c r="T315" s="0" t="str">
        <f aca="false">IF($A315&lt;&gt;"","Project#"&amp;$A315&amp;"-"&amp;TEXT($B315,"0000")&amp;"_Experiment#"&amp;TEXT($C315,"0000")&amp;"_"&amp;$D315&amp;"."&amp;$E315&amp;"_Tray#"&amp;TEXT($G315,"0000")&amp;"_"&amp;"Pot#"&amp;TEXT($F315,"00000"),"")</f>
        <v>Project#2013-0014_Experiment#0001_Brachypodium.distachyon_Tray#0015_Pot#00314</v>
      </c>
      <c r="U315" s="0" t="n">
        <f aca="false">IF($A315&lt;&gt;"",VLOOKUP($F315,d110cc_csv_computations!$A$2:$O$1001,2),"")</f>
        <v>110</v>
      </c>
      <c r="V315" s="0" t="str">
        <f aca="false">IF($A315&lt;&gt;"",VLOOKUP($U315,LineNames!$A$2:$B$111,2),"")</f>
        <v>Bd3-1</v>
      </c>
      <c r="W315" s="11"/>
      <c r="X315" s="0" t="str">
        <f aca="false">IF($A315&lt;&gt;"",VLOOKUP($U315,LineNames!$A$2:$C$111,3),"")</f>
        <v>Yes</v>
      </c>
      <c r="Y315" s="0" t="n">
        <f aca="false">IF($A315&lt;&gt;"",VLOOKUP($F315,d110cc_csv_computations!$A$2:$O$1001,5),"")</f>
        <v>3</v>
      </c>
      <c r="Z315" s="0" t="n">
        <f aca="false">IF($A315&lt;&gt;"",VLOOKUP($F315,d110cc_csv_computations!$A$2:$O$1001,15),"")</f>
        <v>74</v>
      </c>
    </row>
    <row collapsed="false" customFormat="false" customHeight="true" hidden="false" ht="15" outlineLevel="0" r="316">
      <c r="A316" s="0" t="n">
        <f aca="false">IF((ROW()-1)&lt;='Project Description'!$B$14,'Project Description'!$B$1, "")</f>
        <v>2013</v>
      </c>
      <c r="B316" s="0" t="n">
        <f aca="false">IF($A316&lt;&gt;"",'Project Description'!$B$2, "")</f>
        <v>14</v>
      </c>
      <c r="C316" s="0" t="n">
        <f aca="false">IF($A316&lt;&gt;"",'Project Description'!$B$3, "")</f>
        <v>1</v>
      </c>
      <c r="D316" s="0" t="str">
        <f aca="false">IF($A316&lt;&gt;"",VLOOKUP($G316,'Tray sheet'!$E$2:$G$121,2), "")</f>
        <v>Brachypodium</v>
      </c>
      <c r="E316" s="0" t="str">
        <f aca="false">IF($A316&lt;&gt;"",VLOOKUP($G316,'Tray sheet'!$E$2:$G$121,3), "")</f>
        <v>distachyon</v>
      </c>
      <c r="F316" s="0" t="n">
        <f aca="false">IF($A316&lt;&gt;"",ROW()-1,"")</f>
        <v>315</v>
      </c>
      <c r="G316" s="0" t="n">
        <f aca="false">IF($A316&lt;&gt;"",VLOOKUP($F316,d110cc_csv_computations!$A$2:$O$1001,12),"")</f>
        <v>15</v>
      </c>
      <c r="H316" s="0" t="n">
        <f aca="false">IF($A316&lt;&gt;"",VLOOKUP($F316,d110cc_csv_computations!$A$2:$O$1001,13),"")</f>
        <v>20</v>
      </c>
      <c r="I316" s="0" t="n">
        <f aca="false">IF($A316&lt;&gt;"",VLOOKUP($F316,d110cc_csv_computations!$A$2:$O$1001,7),"")</f>
        <v>4</v>
      </c>
      <c r="J316" s="0" t="str">
        <f aca="false">IF($A316&lt;&gt;"",VLOOKUP($I316,ColumnNames!$A$2:$B$5,2),"")</f>
        <v>D</v>
      </c>
      <c r="K316" s="0" t="n">
        <f aca="false">IF($A316&lt;&gt;"",VLOOKUP($F316,d110cc_csv_computations!$A$2:$O$1001,6),"")</f>
        <v>5</v>
      </c>
      <c r="L316" s="0" t="n">
        <f aca="false">IF($A316&lt;&gt;"",VLOOKUP($F316,d110cc_csv_computations!$A$2:$O$1001,3),"")</f>
        <v>5</v>
      </c>
      <c r="M316" s="0" t="n">
        <f aca="false">IF($A316&lt;&gt;"",VLOOKUP($F316,d110cc_csv_computations!$A$2:$O$1001,8),"")</f>
        <v>8</v>
      </c>
      <c r="N316" s="0" t="n">
        <f aca="false">IF($A316&lt;&gt;"",VLOOKUP($F316,d110cc_csv_computations!$A$2:$O$1001,4),"")</f>
        <v>32</v>
      </c>
      <c r="O316" s="32" t="str">
        <f aca="false">IF($A316&lt;&gt;"",INDEX('Tray sheet'!$H$2:$H$10000, $G316),"")</f>
        <v>Project#2013-0014_Experiment#0001_Brachypodium.distachyon_Tray#00015</v>
      </c>
      <c r="P316" s="32" t="str">
        <f aca="false">IF($A316&lt;&gt;"",INDEX('Tray sheet'!$J$2:$J$10000,$G316),"")</f>
        <v>Tray note</v>
      </c>
      <c r="Q316" s="0" t="n">
        <f aca="false">IF($A316&lt;&gt;"",VLOOKUP($F316,d110cc_csv_computations!$A$2:$O$1001,9),"")</f>
        <v>1</v>
      </c>
      <c r="R316" s="32" t="str">
        <f aca="false">IF($A316&lt;&gt;"",INDEX('Tray sheet'!$I$2:$I$10000,$G316),"")</f>
        <v>standard</v>
      </c>
      <c r="S316" s="32" t="str">
        <f aca="false">$J316&amp;$K316</f>
        <v>D5</v>
      </c>
      <c r="T316" s="0" t="str">
        <f aca="false">IF($A316&lt;&gt;"","Project#"&amp;$A316&amp;"-"&amp;TEXT($B316,"0000")&amp;"_Experiment#"&amp;TEXT($C316,"0000")&amp;"_"&amp;$D316&amp;"."&amp;$E316&amp;"_Tray#"&amp;TEXT($G316,"0000")&amp;"_"&amp;"Pot#"&amp;TEXT($F316,"00000"),"")</f>
        <v>Project#2013-0014_Experiment#0001_Brachypodium.distachyon_Tray#0015_Pot#00315</v>
      </c>
      <c r="U316" s="0" t="n">
        <f aca="false">IF($A316&lt;&gt;"",VLOOKUP($F316,d110cc_csv_computations!$A$2:$O$1001,2),"")</f>
        <v>74</v>
      </c>
      <c r="V316" s="0" t="n">
        <f aca="false">IF($A316&lt;&gt;"",VLOOKUP($U316,LineNames!$A$2:$B$111,2),"")</f>
        <v>160</v>
      </c>
      <c r="W316" s="11"/>
      <c r="X316" s="0" t="str">
        <f aca="false">IF($A316&lt;&gt;"",VLOOKUP($U316,LineNames!$A$2:$C$111,3),"")</f>
        <v>No</v>
      </c>
      <c r="Y316" s="0" t="n">
        <f aca="false">IF($A316&lt;&gt;"",VLOOKUP($F316,d110cc_csv_computations!$A$2:$O$1001,5),"")</f>
        <v>3</v>
      </c>
      <c r="Z316" s="0" t="n">
        <f aca="false">IF($A316&lt;&gt;"",VLOOKUP($F316,d110cc_csv_computations!$A$2:$O$1001,15),"")</f>
        <v>75</v>
      </c>
    </row>
    <row collapsed="false" customFormat="false" customHeight="true" hidden="false" ht="15" outlineLevel="0" r="317">
      <c r="A317" s="0" t="n">
        <f aca="false">IF((ROW()-1)&lt;='Project Description'!$B$14,'Project Description'!$B$1, "")</f>
        <v>2013</v>
      </c>
      <c r="B317" s="0" t="n">
        <f aca="false">IF($A317&lt;&gt;"",'Project Description'!$B$2, "")</f>
        <v>14</v>
      </c>
      <c r="C317" s="0" t="n">
        <f aca="false">IF($A317&lt;&gt;"",'Project Description'!$B$3, "")</f>
        <v>1</v>
      </c>
      <c r="D317" s="0" t="str">
        <f aca="false">IF($A317&lt;&gt;"",VLOOKUP($G317,'Tray sheet'!$E$2:$G$121,2), "")</f>
        <v>Brachypodium</v>
      </c>
      <c r="E317" s="0" t="str">
        <f aca="false">IF($A317&lt;&gt;"",VLOOKUP($G317,'Tray sheet'!$E$2:$G$121,3), "")</f>
        <v>distachyon</v>
      </c>
      <c r="F317" s="0" t="n">
        <f aca="false">IF($A317&lt;&gt;"",ROW()-1,"")</f>
        <v>316</v>
      </c>
      <c r="G317" s="0" t="n">
        <f aca="false">IF($A317&lt;&gt;"",VLOOKUP($F317,d110cc_csv_computations!$A$2:$O$1001,12),"")</f>
        <v>16</v>
      </c>
      <c r="H317" s="0" t="n">
        <f aca="false">IF($A317&lt;&gt;"",VLOOKUP($F317,d110cc_csv_computations!$A$2:$O$1001,13),"")</f>
        <v>16</v>
      </c>
      <c r="I317" s="0" t="n">
        <f aca="false">IF($A317&lt;&gt;"",VLOOKUP($F317,d110cc_csv_computations!$A$2:$O$1001,7),"")</f>
        <v>4</v>
      </c>
      <c r="J317" s="0" t="str">
        <f aca="false">IF($A317&lt;&gt;"",VLOOKUP($I317,ColumnNames!$A$2:$B$5,2),"")</f>
        <v>D</v>
      </c>
      <c r="K317" s="0" t="n">
        <f aca="false">IF($A317&lt;&gt;"",VLOOKUP($F317,d110cc_csv_computations!$A$2:$O$1001,6),"")</f>
        <v>1</v>
      </c>
      <c r="L317" s="0" t="n">
        <f aca="false">IF($A317&lt;&gt;"",VLOOKUP($F317,d110cc_csv_computations!$A$2:$O$1001,3),"")</f>
        <v>6</v>
      </c>
      <c r="M317" s="0" t="n">
        <f aca="false">IF($A317&lt;&gt;"",VLOOKUP($F317,d110cc_csv_computations!$A$2:$O$1001,8),"")</f>
        <v>8</v>
      </c>
      <c r="N317" s="0" t="n">
        <f aca="false">IF($A317&lt;&gt;"",VLOOKUP($F317,d110cc_csv_computations!$A$2:$O$1001,4),"")</f>
        <v>32</v>
      </c>
      <c r="O317" s="32" t="str">
        <f aca="false">IF($A317&lt;&gt;"",INDEX('Tray sheet'!$H$2:$H$10000, $G317),"")</f>
        <v>Project#2013-0014_Experiment#0001_Brachypodium.distachyon_Tray#00016</v>
      </c>
      <c r="P317" s="32" t="str">
        <f aca="false">IF($A317&lt;&gt;"",INDEX('Tray sheet'!$J$2:$J$10000,$G317),"")</f>
        <v>Tray note</v>
      </c>
      <c r="Q317" s="0" t="n">
        <f aca="false">IF($A317&lt;&gt;"",VLOOKUP($F317,d110cc_csv_computations!$A$2:$O$1001,9),"")</f>
        <v>2</v>
      </c>
      <c r="R317" s="32" t="str">
        <f aca="false">IF($A317&lt;&gt;"",INDEX('Tray sheet'!$I$2:$I$10000,$G317),"")</f>
        <v>standard</v>
      </c>
      <c r="S317" s="32" t="str">
        <f aca="false">$J317&amp;$K317</f>
        <v>D1</v>
      </c>
      <c r="T317" s="0" t="str">
        <f aca="false">IF($A317&lt;&gt;"","Project#"&amp;$A317&amp;"-"&amp;TEXT($B317,"0000")&amp;"_Experiment#"&amp;TEXT($C317,"0000")&amp;"_"&amp;$D317&amp;"."&amp;$E317&amp;"_Tray#"&amp;TEXT($G317,"0000")&amp;"_"&amp;"Pot#"&amp;TEXT($F317,"00000"),"")</f>
        <v>Project#2013-0014_Experiment#0001_Brachypodium.distachyon_Tray#0016_Pot#00316</v>
      </c>
      <c r="U317" s="0" t="n">
        <f aca="false">IF($A317&lt;&gt;"",VLOOKUP($F317,d110cc_csv_computations!$A$2:$O$1001,2),"")</f>
        <v>109</v>
      </c>
      <c r="V317" s="0" t="str">
        <f aca="false">IF($A317&lt;&gt;"",VLOOKUP($U317,LineNames!$A$2:$B$111,2),"")</f>
        <v>Bd21</v>
      </c>
      <c r="W317" s="11"/>
      <c r="X317" s="0" t="str">
        <f aca="false">IF($A317&lt;&gt;"",VLOOKUP($U317,LineNames!$A$2:$C$111,3),"")</f>
        <v>Yes</v>
      </c>
      <c r="Y317" s="0" t="n">
        <f aca="false">IF($A317&lt;&gt;"",VLOOKUP($F317,d110cc_csv_computations!$A$2:$O$1001,5),"")</f>
        <v>3</v>
      </c>
      <c r="Z317" s="0" t="n">
        <f aca="false">IF($A317&lt;&gt;"",VLOOKUP($F317,d110cc_csv_computations!$A$2:$O$1001,15),"")</f>
        <v>76</v>
      </c>
    </row>
    <row collapsed="false" customFormat="false" customHeight="true" hidden="false" ht="15" outlineLevel="0" r="318">
      <c r="A318" s="0" t="n">
        <f aca="false">IF((ROW()-1)&lt;='Project Description'!$B$14,'Project Description'!$B$1, "")</f>
        <v>2013</v>
      </c>
      <c r="B318" s="0" t="n">
        <f aca="false">IF($A318&lt;&gt;"",'Project Description'!$B$2, "")</f>
        <v>14</v>
      </c>
      <c r="C318" s="0" t="n">
        <f aca="false">IF($A318&lt;&gt;"",'Project Description'!$B$3, "")</f>
        <v>1</v>
      </c>
      <c r="D318" s="0" t="str">
        <f aca="false">IF($A318&lt;&gt;"",VLOOKUP($G318,'Tray sheet'!$E$2:$G$121,2), "")</f>
        <v>Brachypodium</v>
      </c>
      <c r="E318" s="0" t="str">
        <f aca="false">IF($A318&lt;&gt;"",VLOOKUP($G318,'Tray sheet'!$E$2:$G$121,3), "")</f>
        <v>distachyon</v>
      </c>
      <c r="F318" s="0" t="n">
        <f aca="false">IF($A318&lt;&gt;"",ROW()-1,"")</f>
        <v>317</v>
      </c>
      <c r="G318" s="0" t="n">
        <f aca="false">IF($A318&lt;&gt;"",VLOOKUP($F318,d110cc_csv_computations!$A$2:$O$1001,12),"")</f>
        <v>16</v>
      </c>
      <c r="H318" s="0" t="n">
        <f aca="false">IF($A318&lt;&gt;"",VLOOKUP($F318,d110cc_csv_computations!$A$2:$O$1001,13),"")</f>
        <v>17</v>
      </c>
      <c r="I318" s="0" t="n">
        <f aca="false">IF($A318&lt;&gt;"",VLOOKUP($F318,d110cc_csv_computations!$A$2:$O$1001,7),"")</f>
        <v>4</v>
      </c>
      <c r="J318" s="0" t="str">
        <f aca="false">IF($A318&lt;&gt;"",VLOOKUP($I318,ColumnNames!$A$2:$B$5,2),"")</f>
        <v>D</v>
      </c>
      <c r="K318" s="0" t="n">
        <f aca="false">IF($A318&lt;&gt;"",VLOOKUP($F318,d110cc_csv_computations!$A$2:$O$1001,6),"")</f>
        <v>2</v>
      </c>
      <c r="L318" s="0" t="n">
        <f aca="false">IF($A318&lt;&gt;"",VLOOKUP($F318,d110cc_csv_computations!$A$2:$O$1001,3),"")</f>
        <v>7</v>
      </c>
      <c r="M318" s="0" t="n">
        <f aca="false">IF($A318&lt;&gt;"",VLOOKUP($F318,d110cc_csv_computations!$A$2:$O$1001,8),"")</f>
        <v>8</v>
      </c>
      <c r="N318" s="0" t="n">
        <f aca="false">IF($A318&lt;&gt;"",VLOOKUP($F318,d110cc_csv_computations!$A$2:$O$1001,4),"")</f>
        <v>32</v>
      </c>
      <c r="O318" s="32" t="str">
        <f aca="false">IF($A318&lt;&gt;"",INDEX('Tray sheet'!$H$2:$H$10000, $G318),"")</f>
        <v>Project#2013-0014_Experiment#0001_Brachypodium.distachyon_Tray#00016</v>
      </c>
      <c r="P318" s="32" t="str">
        <f aca="false">IF($A318&lt;&gt;"",INDEX('Tray sheet'!$J$2:$J$10000,$G318),"")</f>
        <v>Tray note</v>
      </c>
      <c r="Q318" s="0" t="n">
        <f aca="false">IF($A318&lt;&gt;"",VLOOKUP($F318,d110cc_csv_computations!$A$2:$O$1001,9),"")</f>
        <v>2</v>
      </c>
      <c r="R318" s="32" t="str">
        <f aca="false">IF($A318&lt;&gt;"",INDEX('Tray sheet'!$I$2:$I$10000,$G318),"")</f>
        <v>standard</v>
      </c>
      <c r="S318" s="32" t="str">
        <f aca="false">$J318&amp;$K318</f>
        <v>D2</v>
      </c>
      <c r="T318" s="0" t="str">
        <f aca="false">IF($A318&lt;&gt;"","Project#"&amp;$A318&amp;"-"&amp;TEXT($B318,"0000")&amp;"_Experiment#"&amp;TEXT($C318,"0000")&amp;"_"&amp;$D318&amp;"."&amp;$E318&amp;"_Tray#"&amp;TEXT($G318,"0000")&amp;"_"&amp;"Pot#"&amp;TEXT($F318,"00000"),"")</f>
        <v>Project#2013-0014_Experiment#0001_Brachypodium.distachyon_Tray#0016_Pot#00317</v>
      </c>
      <c r="U318" s="0" t="n">
        <f aca="false">IF($A318&lt;&gt;"",VLOOKUP($F318,d110cc_csv_computations!$A$2:$O$1001,2),"")</f>
        <v>54</v>
      </c>
      <c r="V318" s="0" t="n">
        <f aca="false">IF($A318&lt;&gt;"",VLOOKUP($U318,LineNames!$A$2:$B$111,2),"")</f>
        <v>136</v>
      </c>
      <c r="W318" s="11"/>
      <c r="X318" s="0" t="str">
        <f aca="false">IF($A318&lt;&gt;"",VLOOKUP($U318,LineNames!$A$2:$C$111,3),"")</f>
        <v>No</v>
      </c>
      <c r="Y318" s="0" t="n">
        <f aca="false">IF($A318&lt;&gt;"",VLOOKUP($F318,d110cc_csv_computations!$A$2:$O$1001,5),"")</f>
        <v>3</v>
      </c>
      <c r="Z318" s="0" t="n">
        <f aca="false">IF($A318&lt;&gt;"",VLOOKUP($F318,d110cc_csv_computations!$A$2:$O$1001,15),"")</f>
        <v>77</v>
      </c>
    </row>
    <row collapsed="false" customFormat="false" customHeight="true" hidden="false" ht="15" outlineLevel="0" r="319">
      <c r="A319" s="0" t="n">
        <f aca="false">IF((ROW()-1)&lt;='Project Description'!$B$14,'Project Description'!$B$1, "")</f>
        <v>2013</v>
      </c>
      <c r="B319" s="0" t="n">
        <f aca="false">IF($A319&lt;&gt;"",'Project Description'!$B$2, "")</f>
        <v>14</v>
      </c>
      <c r="C319" s="0" t="n">
        <f aca="false">IF($A319&lt;&gt;"",'Project Description'!$B$3, "")</f>
        <v>1</v>
      </c>
      <c r="D319" s="0" t="str">
        <f aca="false">IF($A319&lt;&gt;"",VLOOKUP($G319,'Tray sheet'!$E$2:$G$121,2), "")</f>
        <v>Brachypodium</v>
      </c>
      <c r="E319" s="0" t="str">
        <f aca="false">IF($A319&lt;&gt;"",VLOOKUP($G319,'Tray sheet'!$E$2:$G$121,3), "")</f>
        <v>distachyon</v>
      </c>
      <c r="F319" s="0" t="n">
        <f aca="false">IF($A319&lt;&gt;"",ROW()-1,"")</f>
        <v>318</v>
      </c>
      <c r="G319" s="0" t="n">
        <f aca="false">IF($A319&lt;&gt;"",VLOOKUP($F319,d110cc_csv_computations!$A$2:$O$1001,12),"")</f>
        <v>16</v>
      </c>
      <c r="H319" s="0" t="n">
        <f aca="false">IF($A319&lt;&gt;"",VLOOKUP($F319,d110cc_csv_computations!$A$2:$O$1001,13),"")</f>
        <v>18</v>
      </c>
      <c r="I319" s="0" t="n">
        <f aca="false">IF($A319&lt;&gt;"",VLOOKUP($F319,d110cc_csv_computations!$A$2:$O$1001,7),"")</f>
        <v>4</v>
      </c>
      <c r="J319" s="0" t="str">
        <f aca="false">IF($A319&lt;&gt;"",VLOOKUP($I319,ColumnNames!$A$2:$B$5,2),"")</f>
        <v>D</v>
      </c>
      <c r="K319" s="0" t="n">
        <f aca="false">IF($A319&lt;&gt;"",VLOOKUP($F319,d110cc_csv_computations!$A$2:$O$1001,6),"")</f>
        <v>3</v>
      </c>
      <c r="L319" s="0" t="n">
        <f aca="false">IF($A319&lt;&gt;"",VLOOKUP($F319,d110cc_csv_computations!$A$2:$O$1001,3),"")</f>
        <v>8</v>
      </c>
      <c r="M319" s="0" t="n">
        <f aca="false">IF($A319&lt;&gt;"",VLOOKUP($F319,d110cc_csv_computations!$A$2:$O$1001,8),"")</f>
        <v>8</v>
      </c>
      <c r="N319" s="0" t="n">
        <f aca="false">IF($A319&lt;&gt;"",VLOOKUP($F319,d110cc_csv_computations!$A$2:$O$1001,4),"")</f>
        <v>32</v>
      </c>
      <c r="O319" s="32" t="str">
        <f aca="false">IF($A319&lt;&gt;"",INDEX('Tray sheet'!$H$2:$H$10000, $G319),"")</f>
        <v>Project#2013-0014_Experiment#0001_Brachypodium.distachyon_Tray#00016</v>
      </c>
      <c r="P319" s="32" t="str">
        <f aca="false">IF($A319&lt;&gt;"",INDEX('Tray sheet'!$J$2:$J$10000,$G319),"")</f>
        <v>Tray note</v>
      </c>
      <c r="Q319" s="0" t="n">
        <f aca="false">IF($A319&lt;&gt;"",VLOOKUP($F319,d110cc_csv_computations!$A$2:$O$1001,9),"")</f>
        <v>2</v>
      </c>
      <c r="R319" s="32" t="str">
        <f aca="false">IF($A319&lt;&gt;"",INDEX('Tray sheet'!$I$2:$I$10000,$G319),"")</f>
        <v>standard</v>
      </c>
      <c r="S319" s="32" t="str">
        <f aca="false">$J319&amp;$K319</f>
        <v>D3</v>
      </c>
      <c r="T319" s="0" t="str">
        <f aca="false">IF($A319&lt;&gt;"","Project#"&amp;$A319&amp;"-"&amp;TEXT($B319,"0000")&amp;"_Experiment#"&amp;TEXT($C319,"0000")&amp;"_"&amp;$D319&amp;"."&amp;$E319&amp;"_Tray#"&amp;TEXT($G319,"0000")&amp;"_"&amp;"Pot#"&amp;TEXT($F319,"00000"),"")</f>
        <v>Project#2013-0014_Experiment#0001_Brachypodium.distachyon_Tray#0016_Pot#00318</v>
      </c>
      <c r="U319" s="0" t="n">
        <f aca="false">IF($A319&lt;&gt;"",VLOOKUP($F319,d110cc_csv_computations!$A$2:$O$1001,2),"")</f>
        <v>7</v>
      </c>
      <c r="V319" s="0" t="n">
        <f aca="false">IF($A319&lt;&gt;"",VLOOKUP($U319,LineNames!$A$2:$B$111,2),"")</f>
        <v>83</v>
      </c>
      <c r="W319" s="11"/>
      <c r="X319" s="0" t="str">
        <f aca="false">IF($A319&lt;&gt;"",VLOOKUP($U319,LineNames!$A$2:$C$111,3),"")</f>
        <v>No</v>
      </c>
      <c r="Y319" s="0" t="n">
        <f aca="false">IF($A319&lt;&gt;"",VLOOKUP($F319,d110cc_csv_computations!$A$2:$O$1001,5),"")</f>
        <v>3</v>
      </c>
      <c r="Z319" s="0" t="n">
        <f aca="false">IF($A319&lt;&gt;"",VLOOKUP($F319,d110cc_csv_computations!$A$2:$O$1001,15),"")</f>
        <v>78</v>
      </c>
    </row>
    <row collapsed="false" customFormat="false" customHeight="true" hidden="false" ht="15" outlineLevel="0" r="320">
      <c r="A320" s="0" t="n">
        <f aca="false">IF((ROW()-1)&lt;='Project Description'!$B$14,'Project Description'!$B$1, "")</f>
        <v>2013</v>
      </c>
      <c r="B320" s="0" t="n">
        <f aca="false">IF($A320&lt;&gt;"",'Project Description'!$B$2, "")</f>
        <v>14</v>
      </c>
      <c r="C320" s="0" t="n">
        <f aca="false">IF($A320&lt;&gt;"",'Project Description'!$B$3, "")</f>
        <v>1</v>
      </c>
      <c r="D320" s="0" t="str">
        <f aca="false">IF($A320&lt;&gt;"",VLOOKUP($G320,'Tray sheet'!$E$2:$G$121,2), "")</f>
        <v>Brachypodium</v>
      </c>
      <c r="E320" s="0" t="str">
        <f aca="false">IF($A320&lt;&gt;"",VLOOKUP($G320,'Tray sheet'!$E$2:$G$121,3), "")</f>
        <v>distachyon</v>
      </c>
      <c r="F320" s="0" t="n">
        <f aca="false">IF($A320&lt;&gt;"",ROW()-1,"")</f>
        <v>319</v>
      </c>
      <c r="G320" s="0" t="n">
        <f aca="false">IF($A320&lt;&gt;"",VLOOKUP($F320,d110cc_csv_computations!$A$2:$O$1001,12),"")</f>
        <v>16</v>
      </c>
      <c r="H320" s="0" t="n">
        <f aca="false">IF($A320&lt;&gt;"",VLOOKUP($F320,d110cc_csv_computations!$A$2:$O$1001,13),"")</f>
        <v>19</v>
      </c>
      <c r="I320" s="0" t="n">
        <f aca="false">IF($A320&lt;&gt;"",VLOOKUP($F320,d110cc_csv_computations!$A$2:$O$1001,7),"")</f>
        <v>4</v>
      </c>
      <c r="J320" s="0" t="str">
        <f aca="false">IF($A320&lt;&gt;"",VLOOKUP($I320,ColumnNames!$A$2:$B$5,2),"")</f>
        <v>D</v>
      </c>
      <c r="K320" s="0" t="n">
        <f aca="false">IF($A320&lt;&gt;"",VLOOKUP($F320,d110cc_csv_computations!$A$2:$O$1001,6),"")</f>
        <v>4</v>
      </c>
      <c r="L320" s="0" t="n">
        <f aca="false">IF($A320&lt;&gt;"",VLOOKUP($F320,d110cc_csv_computations!$A$2:$O$1001,3),"")</f>
        <v>9</v>
      </c>
      <c r="M320" s="0" t="n">
        <f aca="false">IF($A320&lt;&gt;"",VLOOKUP($F320,d110cc_csv_computations!$A$2:$O$1001,8),"")</f>
        <v>8</v>
      </c>
      <c r="N320" s="0" t="n">
        <f aca="false">IF($A320&lt;&gt;"",VLOOKUP($F320,d110cc_csv_computations!$A$2:$O$1001,4),"")</f>
        <v>32</v>
      </c>
      <c r="O320" s="32" t="str">
        <f aca="false">IF($A320&lt;&gt;"",INDEX('Tray sheet'!$H$2:$H$10000, $G320),"")</f>
        <v>Project#2013-0014_Experiment#0001_Brachypodium.distachyon_Tray#00016</v>
      </c>
      <c r="P320" s="32" t="str">
        <f aca="false">IF($A320&lt;&gt;"",INDEX('Tray sheet'!$J$2:$J$10000,$G320),"")</f>
        <v>Tray note</v>
      </c>
      <c r="Q320" s="0" t="n">
        <f aca="false">IF($A320&lt;&gt;"",VLOOKUP($F320,d110cc_csv_computations!$A$2:$O$1001,9),"")</f>
        <v>2</v>
      </c>
      <c r="R320" s="32" t="str">
        <f aca="false">IF($A320&lt;&gt;"",INDEX('Tray sheet'!$I$2:$I$10000,$G320),"")</f>
        <v>standard</v>
      </c>
      <c r="S320" s="32" t="str">
        <f aca="false">$J320&amp;$K320</f>
        <v>D4</v>
      </c>
      <c r="T320" s="0" t="str">
        <f aca="false">IF($A320&lt;&gt;"","Project#"&amp;$A320&amp;"-"&amp;TEXT($B320,"0000")&amp;"_Experiment#"&amp;TEXT($C320,"0000")&amp;"_"&amp;$D320&amp;"."&amp;$E320&amp;"_Tray#"&amp;TEXT($G320,"0000")&amp;"_"&amp;"Pot#"&amp;TEXT($F320,"00000"),"")</f>
        <v>Project#2013-0014_Experiment#0001_Brachypodium.distachyon_Tray#0016_Pot#00319</v>
      </c>
      <c r="U320" s="0" t="n">
        <f aca="false">IF($A320&lt;&gt;"",VLOOKUP($F320,d110cc_csv_computations!$A$2:$O$1001,2),"")</f>
        <v>88</v>
      </c>
      <c r="V320" s="0" t="n">
        <f aca="false">IF($A320&lt;&gt;"",VLOOKUP($U320,LineNames!$A$2:$B$111,2),"")</f>
        <v>175</v>
      </c>
      <c r="W320" s="11"/>
      <c r="X320" s="0" t="str">
        <f aca="false">IF($A320&lt;&gt;"",VLOOKUP($U320,LineNames!$A$2:$C$111,3),"")</f>
        <v>No</v>
      </c>
      <c r="Y320" s="0" t="n">
        <f aca="false">IF($A320&lt;&gt;"",VLOOKUP($F320,d110cc_csv_computations!$A$2:$O$1001,5),"")</f>
        <v>3</v>
      </c>
      <c r="Z320" s="0" t="n">
        <f aca="false">IF($A320&lt;&gt;"",VLOOKUP($F320,d110cc_csv_computations!$A$2:$O$1001,15),"")</f>
        <v>79</v>
      </c>
    </row>
    <row collapsed="false" customFormat="false" customHeight="true" hidden="false" ht="15" outlineLevel="0" r="321">
      <c r="A321" s="0" t="n">
        <f aca="false">IF((ROW()-1)&lt;='Project Description'!$B$14,'Project Description'!$B$1, "")</f>
        <v>2013</v>
      </c>
      <c r="B321" s="0" t="n">
        <f aca="false">IF($A321&lt;&gt;"",'Project Description'!$B$2, "")</f>
        <v>14</v>
      </c>
      <c r="C321" s="0" t="n">
        <f aca="false">IF($A321&lt;&gt;"",'Project Description'!$B$3, "")</f>
        <v>1</v>
      </c>
      <c r="D321" s="0" t="str">
        <f aca="false">IF($A321&lt;&gt;"",VLOOKUP($G321,'Tray sheet'!$E$2:$G$121,2), "")</f>
        <v>Brachypodium</v>
      </c>
      <c r="E321" s="0" t="str">
        <f aca="false">IF($A321&lt;&gt;"",VLOOKUP($G321,'Tray sheet'!$E$2:$G$121,3), "")</f>
        <v>distachyon</v>
      </c>
      <c r="F321" s="0" t="n">
        <f aca="false">IF($A321&lt;&gt;"",ROW()-1,"")</f>
        <v>320</v>
      </c>
      <c r="G321" s="0" t="n">
        <f aca="false">IF($A321&lt;&gt;"",VLOOKUP($F321,d110cc_csv_computations!$A$2:$O$1001,12),"")</f>
        <v>16</v>
      </c>
      <c r="H321" s="0" t="n">
        <f aca="false">IF($A321&lt;&gt;"",VLOOKUP($F321,d110cc_csv_computations!$A$2:$O$1001,13),"")</f>
        <v>20</v>
      </c>
      <c r="I321" s="0" t="n">
        <f aca="false">IF($A321&lt;&gt;"",VLOOKUP($F321,d110cc_csv_computations!$A$2:$O$1001,7),"")</f>
        <v>4</v>
      </c>
      <c r="J321" s="0" t="str">
        <f aca="false">IF($A321&lt;&gt;"",VLOOKUP($I321,ColumnNames!$A$2:$B$5,2),"")</f>
        <v>D</v>
      </c>
      <c r="K321" s="0" t="n">
        <f aca="false">IF($A321&lt;&gt;"",VLOOKUP($F321,d110cc_csv_computations!$A$2:$O$1001,6),"")</f>
        <v>5</v>
      </c>
      <c r="L321" s="0" t="n">
        <f aca="false">IF($A321&lt;&gt;"",VLOOKUP($F321,d110cc_csv_computations!$A$2:$O$1001,3),"")</f>
        <v>10</v>
      </c>
      <c r="M321" s="0" t="n">
        <f aca="false">IF($A321&lt;&gt;"",VLOOKUP($F321,d110cc_csv_computations!$A$2:$O$1001,8),"")</f>
        <v>8</v>
      </c>
      <c r="N321" s="0" t="n">
        <f aca="false">IF($A321&lt;&gt;"",VLOOKUP($F321,d110cc_csv_computations!$A$2:$O$1001,4),"")</f>
        <v>32</v>
      </c>
      <c r="O321" s="32" t="str">
        <f aca="false">IF($A321&lt;&gt;"",INDEX('Tray sheet'!$H$2:$H$10000, $G321),"")</f>
        <v>Project#2013-0014_Experiment#0001_Brachypodium.distachyon_Tray#00016</v>
      </c>
      <c r="P321" s="32" t="str">
        <f aca="false">IF($A321&lt;&gt;"",INDEX('Tray sheet'!$J$2:$J$10000,$G321),"")</f>
        <v>Tray note</v>
      </c>
      <c r="Q321" s="0" t="n">
        <f aca="false">IF($A321&lt;&gt;"",VLOOKUP($F321,d110cc_csv_computations!$A$2:$O$1001,9),"")</f>
        <v>2</v>
      </c>
      <c r="R321" s="32" t="str">
        <f aca="false">IF($A321&lt;&gt;"",INDEX('Tray sheet'!$I$2:$I$10000,$G321),"")</f>
        <v>standard</v>
      </c>
      <c r="S321" s="32" t="str">
        <f aca="false">$J321&amp;$K321</f>
        <v>D5</v>
      </c>
      <c r="T321" s="0" t="str">
        <f aca="false">IF($A321&lt;&gt;"","Project#"&amp;$A321&amp;"-"&amp;TEXT($B321,"0000")&amp;"_Experiment#"&amp;TEXT($C321,"0000")&amp;"_"&amp;$D321&amp;"."&amp;$E321&amp;"_Tray#"&amp;TEXT($G321,"0000")&amp;"_"&amp;"Pot#"&amp;TEXT($F321,"00000"),"")</f>
        <v>Project#2013-0014_Experiment#0001_Brachypodium.distachyon_Tray#0016_Pot#00320</v>
      </c>
      <c r="U321" s="0" t="n">
        <f aca="false">IF($A321&lt;&gt;"",VLOOKUP($F321,d110cc_csv_computations!$A$2:$O$1001,2),"")</f>
        <v>100</v>
      </c>
      <c r="V321" s="0" t="n">
        <f aca="false">IF($A321&lt;&gt;"",VLOOKUP($U321,LineNames!$A$2:$B$111,2),"")</f>
        <v>35</v>
      </c>
      <c r="W321" s="11"/>
      <c r="X321" s="0" t="str">
        <f aca="false">IF($A321&lt;&gt;"",VLOOKUP($U321,LineNames!$A$2:$C$111,3),"")</f>
        <v>No</v>
      </c>
      <c r="Y321" s="0" t="n">
        <f aca="false">IF($A321&lt;&gt;"",VLOOKUP($F321,d110cc_csv_computations!$A$2:$O$1001,5),"")</f>
        <v>3</v>
      </c>
      <c r="Z321" s="0" t="n">
        <f aca="false">IF($A321&lt;&gt;"",VLOOKUP($F321,d110cc_csv_computations!$A$2:$O$1001,15),"")</f>
        <v>80</v>
      </c>
    </row>
    <row collapsed="false" customFormat="false" customHeight="true" hidden="false" ht="15" outlineLevel="0" r="322">
      <c r="A322" s="0" t="n">
        <f aca="false">IF((ROW()-1)&lt;='Project Description'!$B$14,'Project Description'!$B$1, "")</f>
        <v>2013</v>
      </c>
      <c r="B322" s="0" t="n">
        <f aca="false">IF($A322&lt;&gt;"",'Project Description'!$B$2, "")</f>
        <v>14</v>
      </c>
      <c r="C322" s="0" t="n">
        <f aca="false">IF($A322&lt;&gt;"",'Project Description'!$B$3, "")</f>
        <v>1</v>
      </c>
      <c r="D322" s="0" t="str">
        <f aca="false">IF($A322&lt;&gt;"",VLOOKUP($G322,'Tray sheet'!$E$2:$G$121,2), "")</f>
        <v>Brachypodium</v>
      </c>
      <c r="E322" s="0" t="str">
        <f aca="false">IF($A322&lt;&gt;"",VLOOKUP($G322,'Tray sheet'!$E$2:$G$121,3), "")</f>
        <v>distachyon</v>
      </c>
      <c r="F322" s="0" t="n">
        <f aca="false">IF($A322&lt;&gt;"",ROW()-1,"")</f>
        <v>321</v>
      </c>
      <c r="G322" s="0" t="n">
        <f aca="false">IF($A322&lt;&gt;"",VLOOKUP($F322,d110cc_csv_computations!$A$2:$O$1001,12),"")</f>
        <v>17</v>
      </c>
      <c r="H322" s="0" t="n">
        <f aca="false">IF($A322&lt;&gt;"",VLOOKUP($F322,d110cc_csv_computations!$A$2:$O$1001,13),"")</f>
        <v>1</v>
      </c>
      <c r="I322" s="0" t="n">
        <f aca="false">IF($A322&lt;&gt;"",VLOOKUP($F322,d110cc_csv_computations!$A$2:$O$1001,7),"")</f>
        <v>1</v>
      </c>
      <c r="J322" s="0" t="str">
        <f aca="false">IF($A322&lt;&gt;"",VLOOKUP($I322,ColumnNames!$A$2:$B$5,2),"")</f>
        <v>A</v>
      </c>
      <c r="K322" s="0" t="n">
        <f aca="false">IF($A322&lt;&gt;"",VLOOKUP($F322,d110cc_csv_computations!$A$2:$O$1001,6),"")</f>
        <v>1</v>
      </c>
      <c r="L322" s="0" t="n">
        <f aca="false">IF($A322&lt;&gt;"",VLOOKUP($F322,d110cc_csv_computations!$A$2:$O$1001,3),"")</f>
        <v>1</v>
      </c>
      <c r="M322" s="0" t="n">
        <f aca="false">IF($A322&lt;&gt;"",VLOOKUP($F322,d110cc_csv_computations!$A$2:$O$1001,8),"")</f>
        <v>9</v>
      </c>
      <c r="N322" s="0" t="n">
        <f aca="false">IF($A322&lt;&gt;"",VLOOKUP($F322,d110cc_csv_computations!$A$2:$O$1001,4),"")</f>
        <v>33</v>
      </c>
      <c r="O322" s="32" t="str">
        <f aca="false">IF($A322&lt;&gt;"",INDEX('Tray sheet'!$H$2:$H$10000, $G322),"")</f>
        <v>Project#2013-0014_Experiment#0001_Brachypodium.distachyon_Tray#00017</v>
      </c>
      <c r="P322" s="32" t="str">
        <f aca="false">IF($A322&lt;&gt;"",INDEX('Tray sheet'!$J$2:$J$10000,$G322),"")</f>
        <v>Tray note</v>
      </c>
      <c r="Q322" s="0" t="n">
        <f aca="false">IF($A322&lt;&gt;"",VLOOKUP($F322,d110cc_csv_computations!$A$2:$O$1001,9),"")</f>
        <v>1</v>
      </c>
      <c r="R322" s="32" t="str">
        <f aca="false">IF($A322&lt;&gt;"",INDEX('Tray sheet'!$I$2:$I$10000,$G322),"")</f>
        <v>standard</v>
      </c>
      <c r="S322" s="32" t="str">
        <f aca="false">$J322&amp;$K322</f>
        <v>A1</v>
      </c>
      <c r="T322" s="0" t="str">
        <f aca="false">IF($A322&lt;&gt;"","Project#"&amp;$A322&amp;"-"&amp;TEXT($B322,"0000")&amp;"_Experiment#"&amp;TEXT($C322,"0000")&amp;"_"&amp;$D322&amp;"."&amp;$E322&amp;"_Tray#"&amp;TEXT($G322,"0000")&amp;"_"&amp;"Pot#"&amp;TEXT($F322,"00000"),"")</f>
        <v>Project#2013-0014_Experiment#0001_Brachypodium.distachyon_Tray#0017_Pot#00321</v>
      </c>
      <c r="U322" s="0" t="n">
        <f aca="false">IF($A322&lt;&gt;"",VLOOKUP($F322,d110cc_csv_computations!$A$2:$O$1001,2),"")</f>
        <v>9</v>
      </c>
      <c r="V322" s="0" t="n">
        <f aca="false">IF($A322&lt;&gt;"",VLOOKUP($U322,LineNames!$A$2:$B$111,2),"")</f>
        <v>85</v>
      </c>
      <c r="W322" s="11"/>
      <c r="X322" s="0" t="str">
        <f aca="false">IF($A322&lt;&gt;"",VLOOKUP($U322,LineNames!$A$2:$C$111,3),"")</f>
        <v>No</v>
      </c>
      <c r="Y322" s="0" t="n">
        <f aca="false">IF($A322&lt;&gt;"",VLOOKUP($F322,d110cc_csv_computations!$A$2:$O$1001,5),"")</f>
        <v>3</v>
      </c>
      <c r="Z322" s="0" t="n">
        <f aca="false">IF($A322&lt;&gt;"",VLOOKUP($F322,d110cc_csv_computations!$A$2:$O$1001,15),"")</f>
        <v>81</v>
      </c>
    </row>
    <row collapsed="false" customFormat="false" customHeight="true" hidden="false" ht="15" outlineLevel="0" r="323">
      <c r="A323" s="0" t="n">
        <f aca="false">IF((ROW()-1)&lt;='Project Description'!$B$14,'Project Description'!$B$1, "")</f>
        <v>2013</v>
      </c>
      <c r="B323" s="0" t="n">
        <f aca="false">IF($A323&lt;&gt;"",'Project Description'!$B$2, "")</f>
        <v>14</v>
      </c>
      <c r="C323" s="0" t="n">
        <f aca="false">IF($A323&lt;&gt;"",'Project Description'!$B$3, "")</f>
        <v>1</v>
      </c>
      <c r="D323" s="0" t="str">
        <f aca="false">IF($A323&lt;&gt;"",VLOOKUP($G323,'Tray sheet'!$E$2:$G$121,2), "")</f>
        <v>Brachypodium</v>
      </c>
      <c r="E323" s="0" t="str">
        <f aca="false">IF($A323&lt;&gt;"",VLOOKUP($G323,'Tray sheet'!$E$2:$G$121,3), "")</f>
        <v>distachyon</v>
      </c>
      <c r="F323" s="0" t="n">
        <f aca="false">IF($A323&lt;&gt;"",ROW()-1,"")</f>
        <v>322</v>
      </c>
      <c r="G323" s="0" t="n">
        <f aca="false">IF($A323&lt;&gt;"",VLOOKUP($F323,d110cc_csv_computations!$A$2:$O$1001,12),"")</f>
        <v>17</v>
      </c>
      <c r="H323" s="0" t="n">
        <f aca="false">IF($A323&lt;&gt;"",VLOOKUP($F323,d110cc_csv_computations!$A$2:$O$1001,13),"")</f>
        <v>2</v>
      </c>
      <c r="I323" s="0" t="n">
        <f aca="false">IF($A323&lt;&gt;"",VLOOKUP($F323,d110cc_csv_computations!$A$2:$O$1001,7),"")</f>
        <v>1</v>
      </c>
      <c r="J323" s="0" t="str">
        <f aca="false">IF($A323&lt;&gt;"",VLOOKUP($I323,ColumnNames!$A$2:$B$5,2),"")</f>
        <v>A</v>
      </c>
      <c r="K323" s="0" t="n">
        <f aca="false">IF($A323&lt;&gt;"",VLOOKUP($F323,d110cc_csv_computations!$A$2:$O$1001,6),"")</f>
        <v>2</v>
      </c>
      <c r="L323" s="0" t="n">
        <f aca="false">IF($A323&lt;&gt;"",VLOOKUP($F323,d110cc_csv_computations!$A$2:$O$1001,3),"")</f>
        <v>2</v>
      </c>
      <c r="M323" s="0" t="n">
        <f aca="false">IF($A323&lt;&gt;"",VLOOKUP($F323,d110cc_csv_computations!$A$2:$O$1001,8),"")</f>
        <v>9</v>
      </c>
      <c r="N323" s="0" t="n">
        <f aca="false">IF($A323&lt;&gt;"",VLOOKUP($F323,d110cc_csv_computations!$A$2:$O$1001,4),"")</f>
        <v>33</v>
      </c>
      <c r="O323" s="32" t="str">
        <f aca="false">IF($A323&lt;&gt;"",INDEX('Tray sheet'!$H$2:$H$10000, $G323),"")</f>
        <v>Project#2013-0014_Experiment#0001_Brachypodium.distachyon_Tray#00017</v>
      </c>
      <c r="P323" s="32" t="str">
        <f aca="false">IF($A323&lt;&gt;"",INDEX('Tray sheet'!$J$2:$J$10000,$G323),"")</f>
        <v>Tray note</v>
      </c>
      <c r="Q323" s="0" t="n">
        <f aca="false">IF($A323&lt;&gt;"",VLOOKUP($F323,d110cc_csv_computations!$A$2:$O$1001,9),"")</f>
        <v>1</v>
      </c>
      <c r="R323" s="32" t="str">
        <f aca="false">IF($A323&lt;&gt;"",INDEX('Tray sheet'!$I$2:$I$10000,$G323),"")</f>
        <v>standard</v>
      </c>
      <c r="S323" s="32" t="str">
        <f aca="false">$J323&amp;$K323</f>
        <v>A2</v>
      </c>
      <c r="T323" s="0" t="str">
        <f aca="false">IF($A323&lt;&gt;"","Project#"&amp;$A323&amp;"-"&amp;TEXT($B323,"0000")&amp;"_Experiment#"&amp;TEXT($C323,"0000")&amp;"_"&amp;$D323&amp;"."&amp;$E323&amp;"_Tray#"&amp;TEXT($G323,"0000")&amp;"_"&amp;"Pot#"&amp;TEXT($F323,"00000"),"")</f>
        <v>Project#2013-0014_Experiment#0001_Brachypodium.distachyon_Tray#0017_Pot#00322</v>
      </c>
      <c r="U323" s="0" t="n">
        <f aca="false">IF($A323&lt;&gt;"",VLOOKUP($F323,d110cc_csv_computations!$A$2:$O$1001,2),"")</f>
        <v>25</v>
      </c>
      <c r="V323" s="0" t="n">
        <f aca="false">IF($A323&lt;&gt;"",VLOOKUP($U323,LineNames!$A$2:$B$111,2),"")</f>
        <v>102</v>
      </c>
      <c r="W323" s="11"/>
      <c r="X323" s="0" t="str">
        <f aca="false">IF($A323&lt;&gt;"",VLOOKUP($U323,LineNames!$A$2:$C$111,3),"")</f>
        <v>No</v>
      </c>
      <c r="Y323" s="0" t="n">
        <f aca="false">IF($A323&lt;&gt;"",VLOOKUP($F323,d110cc_csv_computations!$A$2:$O$1001,5),"")</f>
        <v>3</v>
      </c>
      <c r="Z323" s="0" t="n">
        <f aca="false">IF($A323&lt;&gt;"",VLOOKUP($F323,d110cc_csv_computations!$A$2:$O$1001,15),"")</f>
        <v>82</v>
      </c>
    </row>
    <row collapsed="false" customFormat="false" customHeight="true" hidden="false" ht="15" outlineLevel="0" r="324">
      <c r="A324" s="0" t="n">
        <f aca="false">IF((ROW()-1)&lt;='Project Description'!$B$14,'Project Description'!$B$1, "")</f>
        <v>2013</v>
      </c>
      <c r="B324" s="0" t="n">
        <f aca="false">IF($A324&lt;&gt;"",'Project Description'!$B$2, "")</f>
        <v>14</v>
      </c>
      <c r="C324" s="0" t="n">
        <f aca="false">IF($A324&lt;&gt;"",'Project Description'!$B$3, "")</f>
        <v>1</v>
      </c>
      <c r="D324" s="0" t="str">
        <f aca="false">IF($A324&lt;&gt;"",VLOOKUP($G324,'Tray sheet'!$E$2:$G$121,2), "")</f>
        <v>Brachypodium</v>
      </c>
      <c r="E324" s="0" t="str">
        <f aca="false">IF($A324&lt;&gt;"",VLOOKUP($G324,'Tray sheet'!$E$2:$G$121,3), "")</f>
        <v>distachyon</v>
      </c>
      <c r="F324" s="0" t="n">
        <f aca="false">IF($A324&lt;&gt;"",ROW()-1,"")</f>
        <v>323</v>
      </c>
      <c r="G324" s="0" t="n">
        <f aca="false">IF($A324&lt;&gt;"",VLOOKUP($F324,d110cc_csv_computations!$A$2:$O$1001,12),"")</f>
        <v>17</v>
      </c>
      <c r="H324" s="0" t="n">
        <f aca="false">IF($A324&lt;&gt;"",VLOOKUP($F324,d110cc_csv_computations!$A$2:$O$1001,13),"")</f>
        <v>3</v>
      </c>
      <c r="I324" s="0" t="n">
        <f aca="false">IF($A324&lt;&gt;"",VLOOKUP($F324,d110cc_csv_computations!$A$2:$O$1001,7),"")</f>
        <v>1</v>
      </c>
      <c r="J324" s="0" t="str">
        <f aca="false">IF($A324&lt;&gt;"",VLOOKUP($I324,ColumnNames!$A$2:$B$5,2),"")</f>
        <v>A</v>
      </c>
      <c r="K324" s="0" t="n">
        <f aca="false">IF($A324&lt;&gt;"",VLOOKUP($F324,d110cc_csv_computations!$A$2:$O$1001,6),"")</f>
        <v>3</v>
      </c>
      <c r="L324" s="0" t="n">
        <f aca="false">IF($A324&lt;&gt;"",VLOOKUP($F324,d110cc_csv_computations!$A$2:$O$1001,3),"")</f>
        <v>3</v>
      </c>
      <c r="M324" s="0" t="n">
        <f aca="false">IF($A324&lt;&gt;"",VLOOKUP($F324,d110cc_csv_computations!$A$2:$O$1001,8),"")</f>
        <v>9</v>
      </c>
      <c r="N324" s="0" t="n">
        <f aca="false">IF($A324&lt;&gt;"",VLOOKUP($F324,d110cc_csv_computations!$A$2:$O$1001,4),"")</f>
        <v>33</v>
      </c>
      <c r="O324" s="32" t="str">
        <f aca="false">IF($A324&lt;&gt;"",INDEX('Tray sheet'!$H$2:$H$10000, $G324),"")</f>
        <v>Project#2013-0014_Experiment#0001_Brachypodium.distachyon_Tray#00017</v>
      </c>
      <c r="P324" s="32" t="str">
        <f aca="false">IF($A324&lt;&gt;"",INDEX('Tray sheet'!$J$2:$J$10000,$G324),"")</f>
        <v>Tray note</v>
      </c>
      <c r="Q324" s="0" t="n">
        <f aca="false">IF($A324&lt;&gt;"",VLOOKUP($F324,d110cc_csv_computations!$A$2:$O$1001,9),"")</f>
        <v>1</v>
      </c>
      <c r="R324" s="32" t="str">
        <f aca="false">IF($A324&lt;&gt;"",INDEX('Tray sheet'!$I$2:$I$10000,$G324),"")</f>
        <v>standard</v>
      </c>
      <c r="S324" s="32" t="str">
        <f aca="false">$J324&amp;$K324</f>
        <v>A3</v>
      </c>
      <c r="T324" s="0" t="str">
        <f aca="false">IF($A324&lt;&gt;"","Project#"&amp;$A324&amp;"-"&amp;TEXT($B324,"0000")&amp;"_Experiment#"&amp;TEXT($C324,"0000")&amp;"_"&amp;$D324&amp;"."&amp;$E324&amp;"_Tray#"&amp;TEXT($G324,"0000")&amp;"_"&amp;"Pot#"&amp;TEXT($F324,"00000"),"")</f>
        <v>Project#2013-0014_Experiment#0001_Brachypodium.distachyon_Tray#0017_Pot#00323</v>
      </c>
      <c r="U324" s="0" t="n">
        <f aca="false">IF($A324&lt;&gt;"",VLOOKUP($F324,d110cc_csv_computations!$A$2:$O$1001,2),"")</f>
        <v>5</v>
      </c>
      <c r="V324" s="0" t="n">
        <f aca="false">IF($A324&lt;&gt;"",VLOOKUP($U324,LineNames!$A$2:$B$111,2),"")</f>
        <v>80</v>
      </c>
      <c r="W324" s="11"/>
      <c r="X324" s="0" t="str">
        <f aca="false">IF($A324&lt;&gt;"",VLOOKUP($U324,LineNames!$A$2:$C$111,3),"")</f>
        <v>No</v>
      </c>
      <c r="Y324" s="0" t="n">
        <f aca="false">IF($A324&lt;&gt;"",VLOOKUP($F324,d110cc_csv_computations!$A$2:$O$1001,5),"")</f>
        <v>3</v>
      </c>
      <c r="Z324" s="0" t="n">
        <f aca="false">IF($A324&lt;&gt;"",VLOOKUP($F324,d110cc_csv_computations!$A$2:$O$1001,15),"")</f>
        <v>83</v>
      </c>
    </row>
    <row collapsed="false" customFormat="false" customHeight="true" hidden="false" ht="15" outlineLevel="0" r="325">
      <c r="A325" s="0" t="n">
        <f aca="false">IF((ROW()-1)&lt;='Project Description'!$B$14,'Project Description'!$B$1, "")</f>
        <v>2013</v>
      </c>
      <c r="B325" s="0" t="n">
        <f aca="false">IF($A325&lt;&gt;"",'Project Description'!$B$2, "")</f>
        <v>14</v>
      </c>
      <c r="C325" s="0" t="n">
        <f aca="false">IF($A325&lt;&gt;"",'Project Description'!$B$3, "")</f>
        <v>1</v>
      </c>
      <c r="D325" s="0" t="str">
        <f aca="false">IF($A325&lt;&gt;"",VLOOKUP($G325,'Tray sheet'!$E$2:$G$121,2), "")</f>
        <v>Brachypodium</v>
      </c>
      <c r="E325" s="0" t="str">
        <f aca="false">IF($A325&lt;&gt;"",VLOOKUP($G325,'Tray sheet'!$E$2:$G$121,3), "")</f>
        <v>distachyon</v>
      </c>
      <c r="F325" s="0" t="n">
        <f aca="false">IF($A325&lt;&gt;"",ROW()-1,"")</f>
        <v>324</v>
      </c>
      <c r="G325" s="0" t="n">
        <f aca="false">IF($A325&lt;&gt;"",VLOOKUP($F325,d110cc_csv_computations!$A$2:$O$1001,12),"")</f>
        <v>17</v>
      </c>
      <c r="H325" s="0" t="n">
        <f aca="false">IF($A325&lt;&gt;"",VLOOKUP($F325,d110cc_csv_computations!$A$2:$O$1001,13),"")</f>
        <v>4</v>
      </c>
      <c r="I325" s="0" t="n">
        <f aca="false">IF($A325&lt;&gt;"",VLOOKUP($F325,d110cc_csv_computations!$A$2:$O$1001,7),"")</f>
        <v>1</v>
      </c>
      <c r="J325" s="0" t="str">
        <f aca="false">IF($A325&lt;&gt;"",VLOOKUP($I325,ColumnNames!$A$2:$B$5,2),"")</f>
        <v>A</v>
      </c>
      <c r="K325" s="0" t="n">
        <f aca="false">IF($A325&lt;&gt;"",VLOOKUP($F325,d110cc_csv_computations!$A$2:$O$1001,6),"")</f>
        <v>4</v>
      </c>
      <c r="L325" s="0" t="n">
        <f aca="false">IF($A325&lt;&gt;"",VLOOKUP($F325,d110cc_csv_computations!$A$2:$O$1001,3),"")</f>
        <v>4</v>
      </c>
      <c r="M325" s="0" t="n">
        <f aca="false">IF($A325&lt;&gt;"",VLOOKUP($F325,d110cc_csv_computations!$A$2:$O$1001,8),"")</f>
        <v>9</v>
      </c>
      <c r="N325" s="0" t="n">
        <f aca="false">IF($A325&lt;&gt;"",VLOOKUP($F325,d110cc_csv_computations!$A$2:$O$1001,4),"")</f>
        <v>33</v>
      </c>
      <c r="O325" s="32" t="str">
        <f aca="false">IF($A325&lt;&gt;"",INDEX('Tray sheet'!$H$2:$H$10000, $G325),"")</f>
        <v>Project#2013-0014_Experiment#0001_Brachypodium.distachyon_Tray#00017</v>
      </c>
      <c r="P325" s="32" t="str">
        <f aca="false">IF($A325&lt;&gt;"",INDEX('Tray sheet'!$J$2:$J$10000,$G325),"")</f>
        <v>Tray note</v>
      </c>
      <c r="Q325" s="0" t="n">
        <f aca="false">IF($A325&lt;&gt;"",VLOOKUP($F325,d110cc_csv_computations!$A$2:$O$1001,9),"")</f>
        <v>1</v>
      </c>
      <c r="R325" s="32" t="str">
        <f aca="false">IF($A325&lt;&gt;"",INDEX('Tray sheet'!$I$2:$I$10000,$G325),"")</f>
        <v>standard</v>
      </c>
      <c r="S325" s="32" t="str">
        <f aca="false">$J325&amp;$K325</f>
        <v>A4</v>
      </c>
      <c r="T325" s="0" t="str">
        <f aca="false">IF($A325&lt;&gt;"","Project#"&amp;$A325&amp;"-"&amp;TEXT($B325,"0000")&amp;"_Experiment#"&amp;TEXT($C325,"0000")&amp;"_"&amp;$D325&amp;"."&amp;$E325&amp;"_Tray#"&amp;TEXT($G325,"0000")&amp;"_"&amp;"Pot#"&amp;TEXT($F325,"00000"),"")</f>
        <v>Project#2013-0014_Experiment#0001_Brachypodium.distachyon_Tray#0017_Pot#00324</v>
      </c>
      <c r="U325" s="0" t="n">
        <f aca="false">IF($A325&lt;&gt;"",VLOOKUP($F325,d110cc_csv_computations!$A$2:$O$1001,2),"")</f>
        <v>66</v>
      </c>
      <c r="V325" s="0" t="n">
        <f aca="false">IF($A325&lt;&gt;"",VLOOKUP($U325,LineNames!$A$2:$B$111,2),"")</f>
        <v>152</v>
      </c>
      <c r="W325" s="11"/>
      <c r="X325" s="0" t="str">
        <f aca="false">IF($A325&lt;&gt;"",VLOOKUP($U325,LineNames!$A$2:$C$111,3),"")</f>
        <v>No</v>
      </c>
      <c r="Y325" s="0" t="n">
        <f aca="false">IF($A325&lt;&gt;"",VLOOKUP($F325,d110cc_csv_computations!$A$2:$O$1001,5),"")</f>
        <v>3</v>
      </c>
      <c r="Z325" s="0" t="n">
        <f aca="false">IF($A325&lt;&gt;"",VLOOKUP($F325,d110cc_csv_computations!$A$2:$O$1001,15),"")</f>
        <v>84</v>
      </c>
    </row>
    <row collapsed="false" customFormat="false" customHeight="true" hidden="false" ht="15" outlineLevel="0" r="326">
      <c r="A326" s="0" t="n">
        <f aca="false">IF((ROW()-1)&lt;='Project Description'!$B$14,'Project Description'!$B$1, "")</f>
        <v>2013</v>
      </c>
      <c r="B326" s="0" t="n">
        <f aca="false">IF($A326&lt;&gt;"",'Project Description'!$B$2, "")</f>
        <v>14</v>
      </c>
      <c r="C326" s="0" t="n">
        <f aca="false">IF($A326&lt;&gt;"",'Project Description'!$B$3, "")</f>
        <v>1</v>
      </c>
      <c r="D326" s="0" t="str">
        <f aca="false">IF($A326&lt;&gt;"",VLOOKUP($G326,'Tray sheet'!$E$2:$G$121,2), "")</f>
        <v>Brachypodium</v>
      </c>
      <c r="E326" s="0" t="str">
        <f aca="false">IF($A326&lt;&gt;"",VLOOKUP($G326,'Tray sheet'!$E$2:$G$121,3), "")</f>
        <v>distachyon</v>
      </c>
      <c r="F326" s="0" t="n">
        <f aca="false">IF($A326&lt;&gt;"",ROW()-1,"")</f>
        <v>325</v>
      </c>
      <c r="G326" s="0" t="n">
        <f aca="false">IF($A326&lt;&gt;"",VLOOKUP($F326,d110cc_csv_computations!$A$2:$O$1001,12),"")</f>
        <v>17</v>
      </c>
      <c r="H326" s="0" t="n">
        <f aca="false">IF($A326&lt;&gt;"",VLOOKUP($F326,d110cc_csv_computations!$A$2:$O$1001,13),"")</f>
        <v>5</v>
      </c>
      <c r="I326" s="0" t="n">
        <f aca="false">IF($A326&lt;&gt;"",VLOOKUP($F326,d110cc_csv_computations!$A$2:$O$1001,7),"")</f>
        <v>1</v>
      </c>
      <c r="J326" s="0" t="str">
        <f aca="false">IF($A326&lt;&gt;"",VLOOKUP($I326,ColumnNames!$A$2:$B$5,2),"")</f>
        <v>A</v>
      </c>
      <c r="K326" s="0" t="n">
        <f aca="false">IF($A326&lt;&gt;"",VLOOKUP($F326,d110cc_csv_computations!$A$2:$O$1001,6),"")</f>
        <v>5</v>
      </c>
      <c r="L326" s="0" t="n">
        <f aca="false">IF($A326&lt;&gt;"",VLOOKUP($F326,d110cc_csv_computations!$A$2:$O$1001,3),"")</f>
        <v>5</v>
      </c>
      <c r="M326" s="0" t="n">
        <f aca="false">IF($A326&lt;&gt;"",VLOOKUP($F326,d110cc_csv_computations!$A$2:$O$1001,8),"")</f>
        <v>9</v>
      </c>
      <c r="N326" s="0" t="n">
        <f aca="false">IF($A326&lt;&gt;"",VLOOKUP($F326,d110cc_csv_computations!$A$2:$O$1001,4),"")</f>
        <v>33</v>
      </c>
      <c r="O326" s="32" t="str">
        <f aca="false">IF($A326&lt;&gt;"",INDEX('Tray sheet'!$H$2:$H$10000, $G326),"")</f>
        <v>Project#2013-0014_Experiment#0001_Brachypodium.distachyon_Tray#00017</v>
      </c>
      <c r="P326" s="32" t="str">
        <f aca="false">IF($A326&lt;&gt;"",INDEX('Tray sheet'!$J$2:$J$10000,$G326),"")</f>
        <v>Tray note</v>
      </c>
      <c r="Q326" s="0" t="n">
        <f aca="false">IF($A326&lt;&gt;"",VLOOKUP($F326,d110cc_csv_computations!$A$2:$O$1001,9),"")</f>
        <v>1</v>
      </c>
      <c r="R326" s="32" t="str">
        <f aca="false">IF($A326&lt;&gt;"",INDEX('Tray sheet'!$I$2:$I$10000,$G326),"")</f>
        <v>standard</v>
      </c>
      <c r="S326" s="32" t="str">
        <f aca="false">$J326&amp;$K326</f>
        <v>A5</v>
      </c>
      <c r="T326" s="0" t="str">
        <f aca="false">IF($A326&lt;&gt;"","Project#"&amp;$A326&amp;"-"&amp;TEXT($B326,"0000")&amp;"_Experiment#"&amp;TEXT($C326,"0000")&amp;"_"&amp;$D326&amp;"."&amp;$E326&amp;"_Tray#"&amp;TEXT($G326,"0000")&amp;"_"&amp;"Pot#"&amp;TEXT($F326,"00000"),"")</f>
        <v>Project#2013-0014_Experiment#0001_Brachypodium.distachyon_Tray#0017_Pot#00325</v>
      </c>
      <c r="U326" s="0" t="n">
        <f aca="false">IF($A326&lt;&gt;"",VLOOKUP($F326,d110cc_csv_computations!$A$2:$O$1001,2),"")</f>
        <v>10</v>
      </c>
      <c r="V326" s="0" t="n">
        <f aca="false">IF($A326&lt;&gt;"",VLOOKUP($U326,LineNames!$A$2:$B$111,2),"")</f>
        <v>86</v>
      </c>
      <c r="W326" s="11"/>
      <c r="X326" s="0" t="str">
        <f aca="false">IF($A326&lt;&gt;"",VLOOKUP($U326,LineNames!$A$2:$C$111,3),"")</f>
        <v>No</v>
      </c>
      <c r="Y326" s="0" t="n">
        <f aca="false">IF($A326&lt;&gt;"",VLOOKUP($F326,d110cc_csv_computations!$A$2:$O$1001,5),"")</f>
        <v>3</v>
      </c>
      <c r="Z326" s="0" t="n">
        <f aca="false">IF($A326&lt;&gt;"",VLOOKUP($F326,d110cc_csv_computations!$A$2:$O$1001,15),"")</f>
        <v>85</v>
      </c>
    </row>
    <row collapsed="false" customFormat="false" customHeight="true" hidden="false" ht="15" outlineLevel="0" r="327">
      <c r="A327" s="0" t="n">
        <f aca="false">IF((ROW()-1)&lt;='Project Description'!$B$14,'Project Description'!$B$1, "")</f>
        <v>2013</v>
      </c>
      <c r="B327" s="0" t="n">
        <f aca="false">IF($A327&lt;&gt;"",'Project Description'!$B$2, "")</f>
        <v>14</v>
      </c>
      <c r="C327" s="0" t="n">
        <f aca="false">IF($A327&lt;&gt;"",'Project Description'!$B$3, "")</f>
        <v>1</v>
      </c>
      <c r="D327" s="0" t="str">
        <f aca="false">IF($A327&lt;&gt;"",VLOOKUP($G327,'Tray sheet'!$E$2:$G$121,2), "")</f>
        <v>Brachypodium</v>
      </c>
      <c r="E327" s="0" t="str">
        <f aca="false">IF($A327&lt;&gt;"",VLOOKUP($G327,'Tray sheet'!$E$2:$G$121,3), "")</f>
        <v>distachyon</v>
      </c>
      <c r="F327" s="0" t="n">
        <f aca="false">IF($A327&lt;&gt;"",ROW()-1,"")</f>
        <v>326</v>
      </c>
      <c r="G327" s="0" t="n">
        <f aca="false">IF($A327&lt;&gt;"",VLOOKUP($F327,d110cc_csv_computations!$A$2:$O$1001,12),"")</f>
        <v>18</v>
      </c>
      <c r="H327" s="0" t="n">
        <f aca="false">IF($A327&lt;&gt;"",VLOOKUP($F327,d110cc_csv_computations!$A$2:$O$1001,13),"")</f>
        <v>1</v>
      </c>
      <c r="I327" s="0" t="n">
        <f aca="false">IF($A327&lt;&gt;"",VLOOKUP($F327,d110cc_csv_computations!$A$2:$O$1001,7),"")</f>
        <v>1</v>
      </c>
      <c r="J327" s="0" t="str">
        <f aca="false">IF($A327&lt;&gt;"",VLOOKUP($I327,ColumnNames!$A$2:$B$5,2),"")</f>
        <v>A</v>
      </c>
      <c r="K327" s="0" t="n">
        <f aca="false">IF($A327&lt;&gt;"",VLOOKUP($F327,d110cc_csv_computations!$A$2:$O$1001,6),"")</f>
        <v>1</v>
      </c>
      <c r="L327" s="0" t="n">
        <f aca="false">IF($A327&lt;&gt;"",VLOOKUP($F327,d110cc_csv_computations!$A$2:$O$1001,3),"")</f>
        <v>6</v>
      </c>
      <c r="M327" s="0" t="n">
        <f aca="false">IF($A327&lt;&gt;"",VLOOKUP($F327,d110cc_csv_computations!$A$2:$O$1001,8),"")</f>
        <v>9</v>
      </c>
      <c r="N327" s="0" t="n">
        <f aca="false">IF($A327&lt;&gt;"",VLOOKUP($F327,d110cc_csv_computations!$A$2:$O$1001,4),"")</f>
        <v>33</v>
      </c>
      <c r="O327" s="32" t="str">
        <f aca="false">IF($A327&lt;&gt;"",INDEX('Tray sheet'!$H$2:$H$10000, $G327),"")</f>
        <v>Project#2013-0014_Experiment#0001_Brachypodium.distachyon_Tray#00018</v>
      </c>
      <c r="P327" s="32" t="str">
        <f aca="false">IF($A327&lt;&gt;"",INDEX('Tray sheet'!$J$2:$J$10000,$G327),"")</f>
        <v>Tray note</v>
      </c>
      <c r="Q327" s="0" t="n">
        <f aca="false">IF($A327&lt;&gt;"",VLOOKUP($F327,d110cc_csv_computations!$A$2:$O$1001,9),"")</f>
        <v>2</v>
      </c>
      <c r="R327" s="32" t="str">
        <f aca="false">IF($A327&lt;&gt;"",INDEX('Tray sheet'!$I$2:$I$10000,$G327),"")</f>
        <v>standard</v>
      </c>
      <c r="S327" s="32" t="str">
        <f aca="false">$J327&amp;$K327</f>
        <v>A1</v>
      </c>
      <c r="T327" s="0" t="str">
        <f aca="false">IF($A327&lt;&gt;"","Project#"&amp;$A327&amp;"-"&amp;TEXT($B327,"0000")&amp;"_Experiment#"&amp;TEXT($C327,"0000")&amp;"_"&amp;$D327&amp;"."&amp;$E327&amp;"_Tray#"&amp;TEXT($G327,"0000")&amp;"_"&amp;"Pot#"&amp;TEXT($F327,"00000"),"")</f>
        <v>Project#2013-0014_Experiment#0001_Brachypodium.distachyon_Tray#0018_Pot#00326</v>
      </c>
      <c r="U327" s="0" t="n">
        <f aca="false">IF($A327&lt;&gt;"",VLOOKUP($F327,d110cc_csv_computations!$A$2:$O$1001,2),"")</f>
        <v>15</v>
      </c>
      <c r="V327" s="0" t="n">
        <f aca="false">IF($A327&lt;&gt;"",VLOOKUP($U327,LineNames!$A$2:$B$111,2),"")</f>
        <v>91</v>
      </c>
      <c r="W327" s="11"/>
      <c r="X327" s="0" t="str">
        <f aca="false">IF($A327&lt;&gt;"",VLOOKUP($U327,LineNames!$A$2:$C$111,3),"")</f>
        <v>No</v>
      </c>
      <c r="Y327" s="0" t="n">
        <f aca="false">IF($A327&lt;&gt;"",VLOOKUP($F327,d110cc_csv_computations!$A$2:$O$1001,5),"")</f>
        <v>3</v>
      </c>
      <c r="Z327" s="0" t="n">
        <f aca="false">IF($A327&lt;&gt;"",VLOOKUP($F327,d110cc_csv_computations!$A$2:$O$1001,15),"")</f>
        <v>86</v>
      </c>
    </row>
    <row collapsed="false" customFormat="false" customHeight="true" hidden="false" ht="15" outlineLevel="0" r="328">
      <c r="A328" s="0" t="n">
        <f aca="false">IF((ROW()-1)&lt;='Project Description'!$B$14,'Project Description'!$B$1, "")</f>
        <v>2013</v>
      </c>
      <c r="B328" s="0" t="n">
        <f aca="false">IF($A328&lt;&gt;"",'Project Description'!$B$2, "")</f>
        <v>14</v>
      </c>
      <c r="C328" s="0" t="n">
        <f aca="false">IF($A328&lt;&gt;"",'Project Description'!$B$3, "")</f>
        <v>1</v>
      </c>
      <c r="D328" s="0" t="str">
        <f aca="false">IF($A328&lt;&gt;"",VLOOKUP($G328,'Tray sheet'!$E$2:$G$121,2), "")</f>
        <v>Brachypodium</v>
      </c>
      <c r="E328" s="0" t="str">
        <f aca="false">IF($A328&lt;&gt;"",VLOOKUP($G328,'Tray sheet'!$E$2:$G$121,3), "")</f>
        <v>distachyon</v>
      </c>
      <c r="F328" s="0" t="n">
        <f aca="false">IF($A328&lt;&gt;"",ROW()-1,"")</f>
        <v>327</v>
      </c>
      <c r="G328" s="0" t="n">
        <f aca="false">IF($A328&lt;&gt;"",VLOOKUP($F328,d110cc_csv_computations!$A$2:$O$1001,12),"")</f>
        <v>18</v>
      </c>
      <c r="H328" s="0" t="n">
        <f aca="false">IF($A328&lt;&gt;"",VLOOKUP($F328,d110cc_csv_computations!$A$2:$O$1001,13),"")</f>
        <v>2</v>
      </c>
      <c r="I328" s="0" t="n">
        <f aca="false">IF($A328&lt;&gt;"",VLOOKUP($F328,d110cc_csv_computations!$A$2:$O$1001,7),"")</f>
        <v>1</v>
      </c>
      <c r="J328" s="0" t="str">
        <f aca="false">IF($A328&lt;&gt;"",VLOOKUP($I328,ColumnNames!$A$2:$B$5,2),"")</f>
        <v>A</v>
      </c>
      <c r="K328" s="0" t="n">
        <f aca="false">IF($A328&lt;&gt;"",VLOOKUP($F328,d110cc_csv_computations!$A$2:$O$1001,6),"")</f>
        <v>2</v>
      </c>
      <c r="L328" s="0" t="n">
        <f aca="false">IF($A328&lt;&gt;"",VLOOKUP($F328,d110cc_csv_computations!$A$2:$O$1001,3),"")</f>
        <v>7</v>
      </c>
      <c r="M328" s="0" t="n">
        <f aca="false">IF($A328&lt;&gt;"",VLOOKUP($F328,d110cc_csv_computations!$A$2:$O$1001,8),"")</f>
        <v>9</v>
      </c>
      <c r="N328" s="0" t="n">
        <f aca="false">IF($A328&lt;&gt;"",VLOOKUP($F328,d110cc_csv_computations!$A$2:$O$1001,4),"")</f>
        <v>33</v>
      </c>
      <c r="O328" s="32" t="str">
        <f aca="false">IF($A328&lt;&gt;"",INDEX('Tray sheet'!$H$2:$H$10000, $G328),"")</f>
        <v>Project#2013-0014_Experiment#0001_Brachypodium.distachyon_Tray#00018</v>
      </c>
      <c r="P328" s="32" t="str">
        <f aca="false">IF($A328&lt;&gt;"",INDEX('Tray sheet'!$J$2:$J$10000,$G328),"")</f>
        <v>Tray note</v>
      </c>
      <c r="Q328" s="0" t="n">
        <f aca="false">IF($A328&lt;&gt;"",VLOOKUP($F328,d110cc_csv_computations!$A$2:$O$1001,9),"")</f>
        <v>2</v>
      </c>
      <c r="R328" s="32" t="str">
        <f aca="false">IF($A328&lt;&gt;"",INDEX('Tray sheet'!$I$2:$I$10000,$G328),"")</f>
        <v>standard</v>
      </c>
      <c r="S328" s="32" t="str">
        <f aca="false">$J328&amp;$K328</f>
        <v>A2</v>
      </c>
      <c r="T328" s="0" t="str">
        <f aca="false">IF($A328&lt;&gt;"","Project#"&amp;$A328&amp;"-"&amp;TEXT($B328,"0000")&amp;"_Experiment#"&amp;TEXT($C328,"0000")&amp;"_"&amp;$D328&amp;"."&amp;$E328&amp;"_Tray#"&amp;TEXT($G328,"0000")&amp;"_"&amp;"Pot#"&amp;TEXT($F328,"00000"),"")</f>
        <v>Project#2013-0014_Experiment#0001_Brachypodium.distachyon_Tray#0018_Pot#00327</v>
      </c>
      <c r="U328" s="0" t="n">
        <f aca="false">IF($A328&lt;&gt;"",VLOOKUP($F328,d110cc_csv_computations!$A$2:$O$1001,2),"")</f>
        <v>61</v>
      </c>
      <c r="V328" s="0" t="n">
        <f aca="false">IF($A328&lt;&gt;"",VLOOKUP($U328,LineNames!$A$2:$B$111,2),"")</f>
        <v>144</v>
      </c>
      <c r="W328" s="11"/>
      <c r="X328" s="0" t="str">
        <f aca="false">IF($A328&lt;&gt;"",VLOOKUP($U328,LineNames!$A$2:$C$111,3),"")</f>
        <v>No</v>
      </c>
      <c r="Y328" s="0" t="n">
        <f aca="false">IF($A328&lt;&gt;"",VLOOKUP($F328,d110cc_csv_computations!$A$2:$O$1001,5),"")</f>
        <v>3</v>
      </c>
      <c r="Z328" s="0" t="n">
        <f aca="false">IF($A328&lt;&gt;"",VLOOKUP($F328,d110cc_csv_computations!$A$2:$O$1001,15),"")</f>
        <v>87</v>
      </c>
    </row>
    <row collapsed="false" customFormat="false" customHeight="true" hidden="false" ht="15" outlineLevel="0" r="329">
      <c r="A329" s="0" t="n">
        <f aca="false">IF((ROW()-1)&lt;='Project Description'!$B$14,'Project Description'!$B$1, "")</f>
        <v>2013</v>
      </c>
      <c r="B329" s="0" t="n">
        <f aca="false">IF($A329&lt;&gt;"",'Project Description'!$B$2, "")</f>
        <v>14</v>
      </c>
      <c r="C329" s="0" t="n">
        <f aca="false">IF($A329&lt;&gt;"",'Project Description'!$B$3, "")</f>
        <v>1</v>
      </c>
      <c r="D329" s="0" t="str">
        <f aca="false">IF($A329&lt;&gt;"",VLOOKUP($G329,'Tray sheet'!$E$2:$G$121,2), "")</f>
        <v>Brachypodium</v>
      </c>
      <c r="E329" s="0" t="str">
        <f aca="false">IF($A329&lt;&gt;"",VLOOKUP($G329,'Tray sheet'!$E$2:$G$121,3), "")</f>
        <v>distachyon</v>
      </c>
      <c r="F329" s="0" t="n">
        <f aca="false">IF($A329&lt;&gt;"",ROW()-1,"")</f>
        <v>328</v>
      </c>
      <c r="G329" s="0" t="n">
        <f aca="false">IF($A329&lt;&gt;"",VLOOKUP($F329,d110cc_csv_computations!$A$2:$O$1001,12),"")</f>
        <v>18</v>
      </c>
      <c r="H329" s="0" t="n">
        <f aca="false">IF($A329&lt;&gt;"",VLOOKUP($F329,d110cc_csv_computations!$A$2:$O$1001,13),"")</f>
        <v>3</v>
      </c>
      <c r="I329" s="0" t="n">
        <f aca="false">IF($A329&lt;&gt;"",VLOOKUP($F329,d110cc_csv_computations!$A$2:$O$1001,7),"")</f>
        <v>1</v>
      </c>
      <c r="J329" s="0" t="str">
        <f aca="false">IF($A329&lt;&gt;"",VLOOKUP($I329,ColumnNames!$A$2:$B$5,2),"")</f>
        <v>A</v>
      </c>
      <c r="K329" s="0" t="n">
        <f aca="false">IF($A329&lt;&gt;"",VLOOKUP($F329,d110cc_csv_computations!$A$2:$O$1001,6),"")</f>
        <v>3</v>
      </c>
      <c r="L329" s="0" t="n">
        <f aca="false">IF($A329&lt;&gt;"",VLOOKUP($F329,d110cc_csv_computations!$A$2:$O$1001,3),"")</f>
        <v>8</v>
      </c>
      <c r="M329" s="0" t="n">
        <f aca="false">IF($A329&lt;&gt;"",VLOOKUP($F329,d110cc_csv_computations!$A$2:$O$1001,8),"")</f>
        <v>9</v>
      </c>
      <c r="N329" s="0" t="n">
        <f aca="false">IF($A329&lt;&gt;"",VLOOKUP($F329,d110cc_csv_computations!$A$2:$O$1001,4),"")</f>
        <v>33</v>
      </c>
      <c r="O329" s="32" t="str">
        <f aca="false">IF($A329&lt;&gt;"",INDEX('Tray sheet'!$H$2:$H$10000, $G329),"")</f>
        <v>Project#2013-0014_Experiment#0001_Brachypodium.distachyon_Tray#00018</v>
      </c>
      <c r="P329" s="32" t="str">
        <f aca="false">IF($A329&lt;&gt;"",INDEX('Tray sheet'!$J$2:$J$10000,$G329),"")</f>
        <v>Tray note</v>
      </c>
      <c r="Q329" s="0" t="n">
        <f aca="false">IF($A329&lt;&gt;"",VLOOKUP($F329,d110cc_csv_computations!$A$2:$O$1001,9),"")</f>
        <v>2</v>
      </c>
      <c r="R329" s="32" t="str">
        <f aca="false">IF($A329&lt;&gt;"",INDEX('Tray sheet'!$I$2:$I$10000,$G329),"")</f>
        <v>standard</v>
      </c>
      <c r="S329" s="32" t="str">
        <f aca="false">$J329&amp;$K329</f>
        <v>A3</v>
      </c>
      <c r="T329" s="0" t="str">
        <f aca="false">IF($A329&lt;&gt;"","Project#"&amp;$A329&amp;"-"&amp;TEXT($B329,"0000")&amp;"_Experiment#"&amp;TEXT($C329,"0000")&amp;"_"&amp;$D329&amp;"."&amp;$E329&amp;"_Tray#"&amp;TEXT($G329,"0000")&amp;"_"&amp;"Pot#"&amp;TEXT($F329,"00000"),"")</f>
        <v>Project#2013-0014_Experiment#0001_Brachypodium.distachyon_Tray#0018_Pot#00328</v>
      </c>
      <c r="U329" s="0" t="n">
        <f aca="false">IF($A329&lt;&gt;"",VLOOKUP($F329,d110cc_csv_computations!$A$2:$O$1001,2),"")</f>
        <v>6</v>
      </c>
      <c r="V329" s="0" t="n">
        <f aca="false">IF($A329&lt;&gt;"",VLOOKUP($U329,LineNames!$A$2:$B$111,2),"")</f>
        <v>81</v>
      </c>
      <c r="W329" s="11"/>
      <c r="X329" s="0" t="str">
        <f aca="false">IF($A329&lt;&gt;"",VLOOKUP($U329,LineNames!$A$2:$C$111,3),"")</f>
        <v>No</v>
      </c>
      <c r="Y329" s="0" t="n">
        <f aca="false">IF($A329&lt;&gt;"",VLOOKUP($F329,d110cc_csv_computations!$A$2:$O$1001,5),"")</f>
        <v>3</v>
      </c>
      <c r="Z329" s="0" t="n">
        <f aca="false">IF($A329&lt;&gt;"",VLOOKUP($F329,d110cc_csv_computations!$A$2:$O$1001,15),"")</f>
        <v>88</v>
      </c>
    </row>
    <row collapsed="false" customFormat="false" customHeight="true" hidden="false" ht="15" outlineLevel="0" r="330">
      <c r="A330" s="0" t="n">
        <f aca="false">IF((ROW()-1)&lt;='Project Description'!$B$14,'Project Description'!$B$1, "")</f>
        <v>2013</v>
      </c>
      <c r="B330" s="0" t="n">
        <f aca="false">IF($A330&lt;&gt;"",'Project Description'!$B$2, "")</f>
        <v>14</v>
      </c>
      <c r="C330" s="0" t="n">
        <f aca="false">IF($A330&lt;&gt;"",'Project Description'!$B$3, "")</f>
        <v>1</v>
      </c>
      <c r="D330" s="0" t="str">
        <f aca="false">IF($A330&lt;&gt;"",VLOOKUP($G330,'Tray sheet'!$E$2:$G$121,2), "")</f>
        <v>Brachypodium</v>
      </c>
      <c r="E330" s="0" t="str">
        <f aca="false">IF($A330&lt;&gt;"",VLOOKUP($G330,'Tray sheet'!$E$2:$G$121,3), "")</f>
        <v>distachyon</v>
      </c>
      <c r="F330" s="0" t="n">
        <f aca="false">IF($A330&lt;&gt;"",ROW()-1,"")</f>
        <v>329</v>
      </c>
      <c r="G330" s="0" t="n">
        <f aca="false">IF($A330&lt;&gt;"",VLOOKUP($F330,d110cc_csv_computations!$A$2:$O$1001,12),"")</f>
        <v>18</v>
      </c>
      <c r="H330" s="0" t="n">
        <f aca="false">IF($A330&lt;&gt;"",VLOOKUP($F330,d110cc_csv_computations!$A$2:$O$1001,13),"")</f>
        <v>4</v>
      </c>
      <c r="I330" s="0" t="n">
        <f aca="false">IF($A330&lt;&gt;"",VLOOKUP($F330,d110cc_csv_computations!$A$2:$O$1001,7),"")</f>
        <v>1</v>
      </c>
      <c r="J330" s="0" t="str">
        <f aca="false">IF($A330&lt;&gt;"",VLOOKUP($I330,ColumnNames!$A$2:$B$5,2),"")</f>
        <v>A</v>
      </c>
      <c r="K330" s="0" t="n">
        <f aca="false">IF($A330&lt;&gt;"",VLOOKUP($F330,d110cc_csv_computations!$A$2:$O$1001,6),"")</f>
        <v>4</v>
      </c>
      <c r="L330" s="0" t="n">
        <f aca="false">IF($A330&lt;&gt;"",VLOOKUP($F330,d110cc_csv_computations!$A$2:$O$1001,3),"")</f>
        <v>9</v>
      </c>
      <c r="M330" s="0" t="n">
        <f aca="false">IF($A330&lt;&gt;"",VLOOKUP($F330,d110cc_csv_computations!$A$2:$O$1001,8),"")</f>
        <v>9</v>
      </c>
      <c r="N330" s="0" t="n">
        <f aca="false">IF($A330&lt;&gt;"",VLOOKUP($F330,d110cc_csv_computations!$A$2:$O$1001,4),"")</f>
        <v>33</v>
      </c>
      <c r="O330" s="32" t="str">
        <f aca="false">IF($A330&lt;&gt;"",INDEX('Tray sheet'!$H$2:$H$10000, $G330),"")</f>
        <v>Project#2013-0014_Experiment#0001_Brachypodium.distachyon_Tray#00018</v>
      </c>
      <c r="P330" s="32" t="str">
        <f aca="false">IF($A330&lt;&gt;"",INDEX('Tray sheet'!$J$2:$J$10000,$G330),"")</f>
        <v>Tray note</v>
      </c>
      <c r="Q330" s="0" t="n">
        <f aca="false">IF($A330&lt;&gt;"",VLOOKUP($F330,d110cc_csv_computations!$A$2:$O$1001,9),"")</f>
        <v>2</v>
      </c>
      <c r="R330" s="32" t="str">
        <f aca="false">IF($A330&lt;&gt;"",INDEX('Tray sheet'!$I$2:$I$10000,$G330),"")</f>
        <v>standard</v>
      </c>
      <c r="S330" s="32" t="str">
        <f aca="false">$J330&amp;$K330</f>
        <v>A4</v>
      </c>
      <c r="T330" s="0" t="str">
        <f aca="false">IF($A330&lt;&gt;"","Project#"&amp;$A330&amp;"-"&amp;TEXT($B330,"0000")&amp;"_Experiment#"&amp;TEXT($C330,"0000")&amp;"_"&amp;$D330&amp;"."&amp;$E330&amp;"_Tray#"&amp;TEXT($G330,"0000")&amp;"_"&amp;"Pot#"&amp;TEXT($F330,"00000"),"")</f>
        <v>Project#2013-0014_Experiment#0001_Brachypodium.distachyon_Tray#0018_Pot#00329</v>
      </c>
      <c r="U330" s="0" t="n">
        <f aca="false">IF($A330&lt;&gt;"",VLOOKUP($F330,d110cc_csv_computations!$A$2:$O$1001,2),"")</f>
        <v>65</v>
      </c>
      <c r="V330" s="0" t="n">
        <f aca="false">IF($A330&lt;&gt;"",VLOOKUP($U330,LineNames!$A$2:$B$111,2),"")</f>
        <v>150</v>
      </c>
      <c r="W330" s="11"/>
      <c r="X330" s="0" t="str">
        <f aca="false">IF($A330&lt;&gt;"",VLOOKUP($U330,LineNames!$A$2:$C$111,3),"")</f>
        <v>No</v>
      </c>
      <c r="Y330" s="0" t="n">
        <f aca="false">IF($A330&lt;&gt;"",VLOOKUP($F330,d110cc_csv_computations!$A$2:$O$1001,5),"")</f>
        <v>3</v>
      </c>
      <c r="Z330" s="0" t="n">
        <f aca="false">IF($A330&lt;&gt;"",VLOOKUP($F330,d110cc_csv_computations!$A$2:$O$1001,15),"")</f>
        <v>89</v>
      </c>
    </row>
    <row collapsed="false" customFormat="false" customHeight="true" hidden="false" ht="15" outlineLevel="0" r="331">
      <c r="A331" s="0" t="n">
        <f aca="false">IF((ROW()-1)&lt;='Project Description'!$B$14,'Project Description'!$B$1, "")</f>
        <v>2013</v>
      </c>
      <c r="B331" s="0" t="n">
        <f aca="false">IF($A331&lt;&gt;"",'Project Description'!$B$2, "")</f>
        <v>14</v>
      </c>
      <c r="C331" s="0" t="n">
        <f aca="false">IF($A331&lt;&gt;"",'Project Description'!$B$3, "")</f>
        <v>1</v>
      </c>
      <c r="D331" s="0" t="str">
        <f aca="false">IF($A331&lt;&gt;"",VLOOKUP($G331,'Tray sheet'!$E$2:$G$121,2), "")</f>
        <v>Brachypodium</v>
      </c>
      <c r="E331" s="0" t="str">
        <f aca="false">IF($A331&lt;&gt;"",VLOOKUP($G331,'Tray sheet'!$E$2:$G$121,3), "")</f>
        <v>distachyon</v>
      </c>
      <c r="F331" s="0" t="n">
        <f aca="false">IF($A331&lt;&gt;"",ROW()-1,"")</f>
        <v>330</v>
      </c>
      <c r="G331" s="0" t="n">
        <f aca="false">IF($A331&lt;&gt;"",VLOOKUP($F331,d110cc_csv_computations!$A$2:$O$1001,12),"")</f>
        <v>18</v>
      </c>
      <c r="H331" s="0" t="n">
        <f aca="false">IF($A331&lt;&gt;"",VLOOKUP($F331,d110cc_csv_computations!$A$2:$O$1001,13),"")</f>
        <v>5</v>
      </c>
      <c r="I331" s="0" t="n">
        <f aca="false">IF($A331&lt;&gt;"",VLOOKUP($F331,d110cc_csv_computations!$A$2:$O$1001,7),"")</f>
        <v>1</v>
      </c>
      <c r="J331" s="0" t="str">
        <f aca="false">IF($A331&lt;&gt;"",VLOOKUP($I331,ColumnNames!$A$2:$B$5,2),"")</f>
        <v>A</v>
      </c>
      <c r="K331" s="0" t="n">
        <f aca="false">IF($A331&lt;&gt;"",VLOOKUP($F331,d110cc_csv_computations!$A$2:$O$1001,6),"")</f>
        <v>5</v>
      </c>
      <c r="L331" s="0" t="n">
        <f aca="false">IF($A331&lt;&gt;"",VLOOKUP($F331,d110cc_csv_computations!$A$2:$O$1001,3),"")</f>
        <v>10</v>
      </c>
      <c r="M331" s="0" t="n">
        <f aca="false">IF($A331&lt;&gt;"",VLOOKUP($F331,d110cc_csv_computations!$A$2:$O$1001,8),"")</f>
        <v>9</v>
      </c>
      <c r="N331" s="0" t="n">
        <f aca="false">IF($A331&lt;&gt;"",VLOOKUP($F331,d110cc_csv_computations!$A$2:$O$1001,4),"")</f>
        <v>33</v>
      </c>
      <c r="O331" s="32" t="str">
        <f aca="false">IF($A331&lt;&gt;"",INDEX('Tray sheet'!$H$2:$H$10000, $G331),"")</f>
        <v>Project#2013-0014_Experiment#0001_Brachypodium.distachyon_Tray#00018</v>
      </c>
      <c r="P331" s="32" t="str">
        <f aca="false">IF($A331&lt;&gt;"",INDEX('Tray sheet'!$J$2:$J$10000,$G331),"")</f>
        <v>Tray note</v>
      </c>
      <c r="Q331" s="0" t="n">
        <f aca="false">IF($A331&lt;&gt;"",VLOOKUP($F331,d110cc_csv_computations!$A$2:$O$1001,9),"")</f>
        <v>2</v>
      </c>
      <c r="R331" s="32" t="str">
        <f aca="false">IF($A331&lt;&gt;"",INDEX('Tray sheet'!$I$2:$I$10000,$G331),"")</f>
        <v>standard</v>
      </c>
      <c r="S331" s="32" t="str">
        <f aca="false">$J331&amp;$K331</f>
        <v>A5</v>
      </c>
      <c r="T331" s="0" t="str">
        <f aca="false">IF($A331&lt;&gt;"","Project#"&amp;$A331&amp;"-"&amp;TEXT($B331,"0000")&amp;"_Experiment#"&amp;TEXT($C331,"0000")&amp;"_"&amp;$D331&amp;"."&amp;$E331&amp;"_Tray#"&amp;TEXT($G331,"0000")&amp;"_"&amp;"Pot#"&amp;TEXT($F331,"00000"),"")</f>
        <v>Project#2013-0014_Experiment#0001_Brachypodium.distachyon_Tray#0018_Pot#00330</v>
      </c>
      <c r="U331" s="0" t="n">
        <f aca="false">IF($A331&lt;&gt;"",VLOOKUP($F331,d110cc_csv_computations!$A$2:$O$1001,2),"")</f>
        <v>110</v>
      </c>
      <c r="V331" s="0" t="str">
        <f aca="false">IF($A331&lt;&gt;"",VLOOKUP($U331,LineNames!$A$2:$B$111,2),"")</f>
        <v>Bd3-1</v>
      </c>
      <c r="W331" s="11"/>
      <c r="X331" s="0" t="str">
        <f aca="false">IF($A331&lt;&gt;"",VLOOKUP($U331,LineNames!$A$2:$C$111,3),"")</f>
        <v>Yes</v>
      </c>
      <c r="Y331" s="0" t="n">
        <f aca="false">IF($A331&lt;&gt;"",VLOOKUP($F331,d110cc_csv_computations!$A$2:$O$1001,5),"")</f>
        <v>3</v>
      </c>
      <c r="Z331" s="0" t="n">
        <f aca="false">IF($A331&lt;&gt;"",VLOOKUP($F331,d110cc_csv_computations!$A$2:$O$1001,15),"")</f>
        <v>90</v>
      </c>
    </row>
    <row collapsed="false" customFormat="false" customHeight="true" hidden="false" ht="15" outlineLevel="0" r="332">
      <c r="A332" s="0" t="n">
        <f aca="false">IF((ROW()-1)&lt;='Project Description'!$B$14,'Project Description'!$B$1, "")</f>
        <v>2013</v>
      </c>
      <c r="B332" s="0" t="n">
        <f aca="false">IF($A332&lt;&gt;"",'Project Description'!$B$2, "")</f>
        <v>14</v>
      </c>
      <c r="C332" s="0" t="n">
        <f aca="false">IF($A332&lt;&gt;"",'Project Description'!$B$3, "")</f>
        <v>1</v>
      </c>
      <c r="D332" s="0" t="str">
        <f aca="false">IF($A332&lt;&gt;"",VLOOKUP($G332,'Tray sheet'!$E$2:$G$121,2), "")</f>
        <v>Brachypodium</v>
      </c>
      <c r="E332" s="0" t="str">
        <f aca="false">IF($A332&lt;&gt;"",VLOOKUP($G332,'Tray sheet'!$E$2:$G$121,3), "")</f>
        <v>distachyon</v>
      </c>
      <c r="F332" s="0" t="n">
        <f aca="false">IF($A332&lt;&gt;"",ROW()-1,"")</f>
        <v>331</v>
      </c>
      <c r="G332" s="0" t="n">
        <f aca="false">IF($A332&lt;&gt;"",VLOOKUP($F332,d110cc_csv_computations!$A$2:$O$1001,12),"")</f>
        <v>17</v>
      </c>
      <c r="H332" s="0" t="n">
        <f aca="false">IF($A332&lt;&gt;"",VLOOKUP($F332,d110cc_csv_computations!$A$2:$O$1001,13),"")</f>
        <v>6</v>
      </c>
      <c r="I332" s="0" t="n">
        <f aca="false">IF($A332&lt;&gt;"",VLOOKUP($F332,d110cc_csv_computations!$A$2:$O$1001,7),"")</f>
        <v>2</v>
      </c>
      <c r="J332" s="0" t="str">
        <f aca="false">IF($A332&lt;&gt;"",VLOOKUP($I332,ColumnNames!$A$2:$B$5,2),"")</f>
        <v>B</v>
      </c>
      <c r="K332" s="0" t="n">
        <f aca="false">IF($A332&lt;&gt;"",VLOOKUP($F332,d110cc_csv_computations!$A$2:$O$1001,6),"")</f>
        <v>1</v>
      </c>
      <c r="L332" s="0" t="n">
        <f aca="false">IF($A332&lt;&gt;"",VLOOKUP($F332,d110cc_csv_computations!$A$2:$O$1001,3),"")</f>
        <v>1</v>
      </c>
      <c r="M332" s="0" t="n">
        <f aca="false">IF($A332&lt;&gt;"",VLOOKUP($F332,d110cc_csv_computations!$A$2:$O$1001,8),"")</f>
        <v>10</v>
      </c>
      <c r="N332" s="0" t="n">
        <f aca="false">IF($A332&lt;&gt;"",VLOOKUP($F332,d110cc_csv_computations!$A$2:$O$1001,4),"")</f>
        <v>34</v>
      </c>
      <c r="O332" s="32" t="str">
        <f aca="false">IF($A332&lt;&gt;"",INDEX('Tray sheet'!$H$2:$H$10000, $G332),"")</f>
        <v>Project#2013-0014_Experiment#0001_Brachypodium.distachyon_Tray#00017</v>
      </c>
      <c r="P332" s="32" t="str">
        <f aca="false">IF($A332&lt;&gt;"",INDEX('Tray sheet'!$J$2:$J$10000,$G332),"")</f>
        <v>Tray note</v>
      </c>
      <c r="Q332" s="0" t="n">
        <f aca="false">IF($A332&lt;&gt;"",VLOOKUP($F332,d110cc_csv_computations!$A$2:$O$1001,9),"")</f>
        <v>1</v>
      </c>
      <c r="R332" s="32" t="str">
        <f aca="false">IF($A332&lt;&gt;"",INDEX('Tray sheet'!$I$2:$I$10000,$G332),"")</f>
        <v>standard</v>
      </c>
      <c r="S332" s="32" t="str">
        <f aca="false">$J332&amp;$K332</f>
        <v>B1</v>
      </c>
      <c r="T332" s="0" t="str">
        <f aca="false">IF($A332&lt;&gt;"","Project#"&amp;$A332&amp;"-"&amp;TEXT($B332,"0000")&amp;"_Experiment#"&amp;TEXT($C332,"0000")&amp;"_"&amp;$D332&amp;"."&amp;$E332&amp;"_Tray#"&amp;TEXT($G332,"0000")&amp;"_"&amp;"Pot#"&amp;TEXT($F332,"00000"),"")</f>
        <v>Project#2013-0014_Experiment#0001_Brachypodium.distachyon_Tray#0017_Pot#00331</v>
      </c>
      <c r="U332" s="0" t="n">
        <f aca="false">IF($A332&lt;&gt;"",VLOOKUP($F332,d110cc_csv_computations!$A$2:$O$1001,2),"")</f>
        <v>3</v>
      </c>
      <c r="V332" s="0" t="n">
        <f aca="false">IF($A332&lt;&gt;"",VLOOKUP($U332,LineNames!$A$2:$B$111,2),"")</f>
        <v>78</v>
      </c>
      <c r="W332" s="11"/>
      <c r="X332" s="0" t="str">
        <f aca="false">IF($A332&lt;&gt;"",VLOOKUP($U332,LineNames!$A$2:$C$111,3),"")</f>
        <v>No</v>
      </c>
      <c r="Y332" s="0" t="n">
        <f aca="false">IF($A332&lt;&gt;"",VLOOKUP($F332,d110cc_csv_computations!$A$2:$O$1001,5),"")</f>
        <v>3</v>
      </c>
      <c r="Z332" s="0" t="n">
        <f aca="false">IF($A332&lt;&gt;"",VLOOKUP($F332,d110cc_csv_computations!$A$2:$O$1001,15),"")</f>
        <v>91</v>
      </c>
    </row>
    <row collapsed="false" customFormat="false" customHeight="true" hidden="false" ht="15" outlineLevel="0" r="333">
      <c r="A333" s="0" t="n">
        <f aca="false">IF((ROW()-1)&lt;='Project Description'!$B$14,'Project Description'!$B$1, "")</f>
        <v>2013</v>
      </c>
      <c r="B333" s="0" t="n">
        <f aca="false">IF($A333&lt;&gt;"",'Project Description'!$B$2, "")</f>
        <v>14</v>
      </c>
      <c r="C333" s="0" t="n">
        <f aca="false">IF($A333&lt;&gt;"",'Project Description'!$B$3, "")</f>
        <v>1</v>
      </c>
      <c r="D333" s="0" t="str">
        <f aca="false">IF($A333&lt;&gt;"",VLOOKUP($G333,'Tray sheet'!$E$2:$G$121,2), "")</f>
        <v>Brachypodium</v>
      </c>
      <c r="E333" s="0" t="str">
        <f aca="false">IF($A333&lt;&gt;"",VLOOKUP($G333,'Tray sheet'!$E$2:$G$121,3), "")</f>
        <v>distachyon</v>
      </c>
      <c r="F333" s="0" t="n">
        <f aca="false">IF($A333&lt;&gt;"",ROW()-1,"")</f>
        <v>332</v>
      </c>
      <c r="G333" s="0" t="n">
        <f aca="false">IF($A333&lt;&gt;"",VLOOKUP($F333,d110cc_csv_computations!$A$2:$O$1001,12),"")</f>
        <v>17</v>
      </c>
      <c r="H333" s="0" t="n">
        <f aca="false">IF($A333&lt;&gt;"",VLOOKUP($F333,d110cc_csv_computations!$A$2:$O$1001,13),"")</f>
        <v>7</v>
      </c>
      <c r="I333" s="0" t="n">
        <f aca="false">IF($A333&lt;&gt;"",VLOOKUP($F333,d110cc_csv_computations!$A$2:$O$1001,7),"")</f>
        <v>2</v>
      </c>
      <c r="J333" s="0" t="str">
        <f aca="false">IF($A333&lt;&gt;"",VLOOKUP($I333,ColumnNames!$A$2:$B$5,2),"")</f>
        <v>B</v>
      </c>
      <c r="K333" s="0" t="n">
        <f aca="false">IF($A333&lt;&gt;"",VLOOKUP($F333,d110cc_csv_computations!$A$2:$O$1001,6),"")</f>
        <v>2</v>
      </c>
      <c r="L333" s="0" t="n">
        <f aca="false">IF($A333&lt;&gt;"",VLOOKUP($F333,d110cc_csv_computations!$A$2:$O$1001,3),"")</f>
        <v>2</v>
      </c>
      <c r="M333" s="0" t="n">
        <f aca="false">IF($A333&lt;&gt;"",VLOOKUP($F333,d110cc_csv_computations!$A$2:$O$1001,8),"")</f>
        <v>10</v>
      </c>
      <c r="N333" s="0" t="n">
        <f aca="false">IF($A333&lt;&gt;"",VLOOKUP($F333,d110cc_csv_computations!$A$2:$O$1001,4),"")</f>
        <v>34</v>
      </c>
      <c r="O333" s="32" t="str">
        <f aca="false">IF($A333&lt;&gt;"",INDEX('Tray sheet'!$H$2:$H$10000, $G333),"")</f>
        <v>Project#2013-0014_Experiment#0001_Brachypodium.distachyon_Tray#00017</v>
      </c>
      <c r="P333" s="32" t="str">
        <f aca="false">IF($A333&lt;&gt;"",INDEX('Tray sheet'!$J$2:$J$10000,$G333),"")</f>
        <v>Tray note</v>
      </c>
      <c r="Q333" s="0" t="n">
        <f aca="false">IF($A333&lt;&gt;"",VLOOKUP($F333,d110cc_csv_computations!$A$2:$O$1001,9),"")</f>
        <v>1</v>
      </c>
      <c r="R333" s="32" t="str">
        <f aca="false">IF($A333&lt;&gt;"",INDEX('Tray sheet'!$I$2:$I$10000,$G333),"")</f>
        <v>standard</v>
      </c>
      <c r="S333" s="32" t="str">
        <f aca="false">$J333&amp;$K333</f>
        <v>B2</v>
      </c>
      <c r="T333" s="0" t="str">
        <f aca="false">IF($A333&lt;&gt;"","Project#"&amp;$A333&amp;"-"&amp;TEXT($B333,"0000")&amp;"_Experiment#"&amp;TEXT($C333,"0000")&amp;"_"&amp;$D333&amp;"."&amp;$E333&amp;"_Tray#"&amp;TEXT($G333,"0000")&amp;"_"&amp;"Pot#"&amp;TEXT($F333,"00000"),"")</f>
        <v>Project#2013-0014_Experiment#0001_Brachypodium.distachyon_Tray#0017_Pot#00332</v>
      </c>
      <c r="U333" s="0" t="n">
        <f aca="false">IF($A333&lt;&gt;"",VLOOKUP($F333,d110cc_csv_computations!$A$2:$O$1001,2),"")</f>
        <v>30</v>
      </c>
      <c r="V333" s="0" t="n">
        <f aca="false">IF($A333&lt;&gt;"",VLOOKUP($U333,LineNames!$A$2:$B$111,2),"")</f>
        <v>108</v>
      </c>
      <c r="W333" s="11"/>
      <c r="X333" s="0" t="str">
        <f aca="false">IF($A333&lt;&gt;"",VLOOKUP($U333,LineNames!$A$2:$C$111,3),"")</f>
        <v>No</v>
      </c>
      <c r="Y333" s="0" t="n">
        <f aca="false">IF($A333&lt;&gt;"",VLOOKUP($F333,d110cc_csv_computations!$A$2:$O$1001,5),"")</f>
        <v>3</v>
      </c>
      <c r="Z333" s="0" t="n">
        <f aca="false">IF($A333&lt;&gt;"",VLOOKUP($F333,d110cc_csv_computations!$A$2:$O$1001,15),"")</f>
        <v>92</v>
      </c>
    </row>
    <row collapsed="false" customFormat="false" customHeight="true" hidden="false" ht="15" outlineLevel="0" r="334">
      <c r="A334" s="0" t="n">
        <f aca="false">IF((ROW()-1)&lt;='Project Description'!$B$14,'Project Description'!$B$1, "")</f>
        <v>2013</v>
      </c>
      <c r="B334" s="0" t="n">
        <f aca="false">IF($A334&lt;&gt;"",'Project Description'!$B$2, "")</f>
        <v>14</v>
      </c>
      <c r="C334" s="0" t="n">
        <f aca="false">IF($A334&lt;&gt;"",'Project Description'!$B$3, "")</f>
        <v>1</v>
      </c>
      <c r="D334" s="0" t="str">
        <f aca="false">IF($A334&lt;&gt;"",VLOOKUP($G334,'Tray sheet'!$E$2:$G$121,2), "")</f>
        <v>Brachypodium</v>
      </c>
      <c r="E334" s="0" t="str">
        <f aca="false">IF($A334&lt;&gt;"",VLOOKUP($G334,'Tray sheet'!$E$2:$G$121,3), "")</f>
        <v>distachyon</v>
      </c>
      <c r="F334" s="0" t="n">
        <f aca="false">IF($A334&lt;&gt;"",ROW()-1,"")</f>
        <v>333</v>
      </c>
      <c r="G334" s="0" t="n">
        <f aca="false">IF($A334&lt;&gt;"",VLOOKUP($F334,d110cc_csv_computations!$A$2:$O$1001,12),"")</f>
        <v>17</v>
      </c>
      <c r="H334" s="0" t="n">
        <f aca="false">IF($A334&lt;&gt;"",VLOOKUP($F334,d110cc_csv_computations!$A$2:$O$1001,13),"")</f>
        <v>8</v>
      </c>
      <c r="I334" s="0" t="n">
        <f aca="false">IF($A334&lt;&gt;"",VLOOKUP($F334,d110cc_csv_computations!$A$2:$O$1001,7),"")</f>
        <v>2</v>
      </c>
      <c r="J334" s="0" t="str">
        <f aca="false">IF($A334&lt;&gt;"",VLOOKUP($I334,ColumnNames!$A$2:$B$5,2),"")</f>
        <v>B</v>
      </c>
      <c r="K334" s="0" t="n">
        <f aca="false">IF($A334&lt;&gt;"",VLOOKUP($F334,d110cc_csv_computations!$A$2:$O$1001,6),"")</f>
        <v>3</v>
      </c>
      <c r="L334" s="0" t="n">
        <f aca="false">IF($A334&lt;&gt;"",VLOOKUP($F334,d110cc_csv_computations!$A$2:$O$1001,3),"")</f>
        <v>3</v>
      </c>
      <c r="M334" s="0" t="n">
        <f aca="false">IF($A334&lt;&gt;"",VLOOKUP($F334,d110cc_csv_computations!$A$2:$O$1001,8),"")</f>
        <v>10</v>
      </c>
      <c r="N334" s="0" t="n">
        <f aca="false">IF($A334&lt;&gt;"",VLOOKUP($F334,d110cc_csv_computations!$A$2:$O$1001,4),"")</f>
        <v>34</v>
      </c>
      <c r="O334" s="32" t="str">
        <f aca="false">IF($A334&lt;&gt;"",INDEX('Tray sheet'!$H$2:$H$10000, $G334),"")</f>
        <v>Project#2013-0014_Experiment#0001_Brachypodium.distachyon_Tray#00017</v>
      </c>
      <c r="P334" s="32" t="str">
        <f aca="false">IF($A334&lt;&gt;"",INDEX('Tray sheet'!$J$2:$J$10000,$G334),"")</f>
        <v>Tray note</v>
      </c>
      <c r="Q334" s="0" t="n">
        <f aca="false">IF($A334&lt;&gt;"",VLOOKUP($F334,d110cc_csv_computations!$A$2:$O$1001,9),"")</f>
        <v>1</v>
      </c>
      <c r="R334" s="32" t="str">
        <f aca="false">IF($A334&lt;&gt;"",INDEX('Tray sheet'!$I$2:$I$10000,$G334),"")</f>
        <v>standard</v>
      </c>
      <c r="S334" s="32" t="str">
        <f aca="false">$J334&amp;$K334</f>
        <v>B3</v>
      </c>
      <c r="T334" s="0" t="str">
        <f aca="false">IF($A334&lt;&gt;"","Project#"&amp;$A334&amp;"-"&amp;TEXT($B334,"0000")&amp;"_Experiment#"&amp;TEXT($C334,"0000")&amp;"_"&amp;$D334&amp;"."&amp;$E334&amp;"_Tray#"&amp;TEXT($G334,"0000")&amp;"_"&amp;"Pot#"&amp;TEXT($F334,"00000"),"")</f>
        <v>Project#2013-0014_Experiment#0001_Brachypodium.distachyon_Tray#0017_Pot#00333</v>
      </c>
      <c r="U334" s="0" t="n">
        <f aca="false">IF($A334&lt;&gt;"",VLOOKUP($F334,d110cc_csv_computations!$A$2:$O$1001,2),"")</f>
        <v>16</v>
      </c>
      <c r="V334" s="0" t="n">
        <f aca="false">IF($A334&lt;&gt;"",VLOOKUP($U334,LineNames!$A$2:$B$111,2),"")</f>
        <v>92</v>
      </c>
      <c r="W334" s="11"/>
      <c r="X334" s="0" t="str">
        <f aca="false">IF($A334&lt;&gt;"",VLOOKUP($U334,LineNames!$A$2:$C$111,3),"")</f>
        <v>No</v>
      </c>
      <c r="Y334" s="0" t="n">
        <f aca="false">IF($A334&lt;&gt;"",VLOOKUP($F334,d110cc_csv_computations!$A$2:$O$1001,5),"")</f>
        <v>3</v>
      </c>
      <c r="Z334" s="0" t="n">
        <f aca="false">IF($A334&lt;&gt;"",VLOOKUP($F334,d110cc_csv_computations!$A$2:$O$1001,15),"")</f>
        <v>93</v>
      </c>
    </row>
    <row collapsed="false" customFormat="false" customHeight="true" hidden="false" ht="15" outlineLevel="0" r="335">
      <c r="A335" s="0" t="n">
        <f aca="false">IF((ROW()-1)&lt;='Project Description'!$B$14,'Project Description'!$B$1, "")</f>
        <v>2013</v>
      </c>
      <c r="B335" s="0" t="n">
        <f aca="false">IF($A335&lt;&gt;"",'Project Description'!$B$2, "")</f>
        <v>14</v>
      </c>
      <c r="C335" s="0" t="n">
        <f aca="false">IF($A335&lt;&gt;"",'Project Description'!$B$3, "")</f>
        <v>1</v>
      </c>
      <c r="D335" s="0" t="str">
        <f aca="false">IF($A335&lt;&gt;"",VLOOKUP($G335,'Tray sheet'!$E$2:$G$121,2), "")</f>
        <v>Brachypodium</v>
      </c>
      <c r="E335" s="0" t="str">
        <f aca="false">IF($A335&lt;&gt;"",VLOOKUP($G335,'Tray sheet'!$E$2:$G$121,3), "")</f>
        <v>distachyon</v>
      </c>
      <c r="F335" s="0" t="n">
        <f aca="false">IF($A335&lt;&gt;"",ROW()-1,"")</f>
        <v>334</v>
      </c>
      <c r="G335" s="0" t="n">
        <f aca="false">IF($A335&lt;&gt;"",VLOOKUP($F335,d110cc_csv_computations!$A$2:$O$1001,12),"")</f>
        <v>17</v>
      </c>
      <c r="H335" s="0" t="n">
        <f aca="false">IF($A335&lt;&gt;"",VLOOKUP($F335,d110cc_csv_computations!$A$2:$O$1001,13),"")</f>
        <v>9</v>
      </c>
      <c r="I335" s="0" t="n">
        <f aca="false">IF($A335&lt;&gt;"",VLOOKUP($F335,d110cc_csv_computations!$A$2:$O$1001,7),"")</f>
        <v>2</v>
      </c>
      <c r="J335" s="0" t="str">
        <f aca="false">IF($A335&lt;&gt;"",VLOOKUP($I335,ColumnNames!$A$2:$B$5,2),"")</f>
        <v>B</v>
      </c>
      <c r="K335" s="0" t="n">
        <f aca="false">IF($A335&lt;&gt;"",VLOOKUP($F335,d110cc_csv_computations!$A$2:$O$1001,6),"")</f>
        <v>4</v>
      </c>
      <c r="L335" s="0" t="n">
        <f aca="false">IF($A335&lt;&gt;"",VLOOKUP($F335,d110cc_csv_computations!$A$2:$O$1001,3),"")</f>
        <v>4</v>
      </c>
      <c r="M335" s="0" t="n">
        <f aca="false">IF($A335&lt;&gt;"",VLOOKUP($F335,d110cc_csv_computations!$A$2:$O$1001,8),"")</f>
        <v>10</v>
      </c>
      <c r="N335" s="0" t="n">
        <f aca="false">IF($A335&lt;&gt;"",VLOOKUP($F335,d110cc_csv_computations!$A$2:$O$1001,4),"")</f>
        <v>34</v>
      </c>
      <c r="O335" s="32" t="str">
        <f aca="false">IF($A335&lt;&gt;"",INDEX('Tray sheet'!$H$2:$H$10000, $G335),"")</f>
        <v>Project#2013-0014_Experiment#0001_Brachypodium.distachyon_Tray#00017</v>
      </c>
      <c r="P335" s="32" t="str">
        <f aca="false">IF($A335&lt;&gt;"",INDEX('Tray sheet'!$J$2:$J$10000,$G335),"")</f>
        <v>Tray note</v>
      </c>
      <c r="Q335" s="0" t="n">
        <f aca="false">IF($A335&lt;&gt;"",VLOOKUP($F335,d110cc_csv_computations!$A$2:$O$1001,9),"")</f>
        <v>1</v>
      </c>
      <c r="R335" s="32" t="str">
        <f aca="false">IF($A335&lt;&gt;"",INDEX('Tray sheet'!$I$2:$I$10000,$G335),"")</f>
        <v>standard</v>
      </c>
      <c r="S335" s="32" t="str">
        <f aca="false">$J335&amp;$K335</f>
        <v>B4</v>
      </c>
      <c r="T335" s="0" t="str">
        <f aca="false">IF($A335&lt;&gt;"","Project#"&amp;$A335&amp;"-"&amp;TEXT($B335,"0000")&amp;"_Experiment#"&amp;TEXT($C335,"0000")&amp;"_"&amp;$D335&amp;"."&amp;$E335&amp;"_Tray#"&amp;TEXT($G335,"0000")&amp;"_"&amp;"Pot#"&amp;TEXT($F335,"00000"),"")</f>
        <v>Project#2013-0014_Experiment#0001_Brachypodium.distachyon_Tray#0017_Pot#00334</v>
      </c>
      <c r="U335" s="0" t="n">
        <f aca="false">IF($A335&lt;&gt;"",VLOOKUP($F335,d110cc_csv_computations!$A$2:$O$1001,2),"")</f>
        <v>53</v>
      </c>
      <c r="V335" s="0" t="n">
        <f aca="false">IF($A335&lt;&gt;"",VLOOKUP($U335,LineNames!$A$2:$B$111,2),"")</f>
        <v>132</v>
      </c>
      <c r="W335" s="11"/>
      <c r="X335" s="0" t="str">
        <f aca="false">IF($A335&lt;&gt;"",VLOOKUP($U335,LineNames!$A$2:$C$111,3),"")</f>
        <v>No</v>
      </c>
      <c r="Y335" s="0" t="n">
        <f aca="false">IF($A335&lt;&gt;"",VLOOKUP($F335,d110cc_csv_computations!$A$2:$O$1001,5),"")</f>
        <v>3</v>
      </c>
      <c r="Z335" s="0" t="n">
        <f aca="false">IF($A335&lt;&gt;"",VLOOKUP($F335,d110cc_csv_computations!$A$2:$O$1001,15),"")</f>
        <v>94</v>
      </c>
    </row>
    <row collapsed="false" customFormat="false" customHeight="true" hidden="false" ht="15" outlineLevel="0" r="336">
      <c r="A336" s="0" t="n">
        <f aca="false">IF((ROW()-1)&lt;='Project Description'!$B$14,'Project Description'!$B$1, "")</f>
        <v>2013</v>
      </c>
      <c r="B336" s="0" t="n">
        <f aca="false">IF($A336&lt;&gt;"",'Project Description'!$B$2, "")</f>
        <v>14</v>
      </c>
      <c r="C336" s="0" t="n">
        <f aca="false">IF($A336&lt;&gt;"",'Project Description'!$B$3, "")</f>
        <v>1</v>
      </c>
      <c r="D336" s="0" t="str">
        <f aca="false">IF($A336&lt;&gt;"",VLOOKUP($G336,'Tray sheet'!$E$2:$G$121,2), "")</f>
        <v>Brachypodium</v>
      </c>
      <c r="E336" s="0" t="str">
        <f aca="false">IF($A336&lt;&gt;"",VLOOKUP($G336,'Tray sheet'!$E$2:$G$121,3), "")</f>
        <v>distachyon</v>
      </c>
      <c r="F336" s="0" t="n">
        <f aca="false">IF($A336&lt;&gt;"",ROW()-1,"")</f>
        <v>335</v>
      </c>
      <c r="G336" s="0" t="n">
        <f aca="false">IF($A336&lt;&gt;"",VLOOKUP($F336,d110cc_csv_computations!$A$2:$O$1001,12),"")</f>
        <v>17</v>
      </c>
      <c r="H336" s="0" t="n">
        <f aca="false">IF($A336&lt;&gt;"",VLOOKUP($F336,d110cc_csv_computations!$A$2:$O$1001,13),"")</f>
        <v>10</v>
      </c>
      <c r="I336" s="0" t="n">
        <f aca="false">IF($A336&lt;&gt;"",VLOOKUP($F336,d110cc_csv_computations!$A$2:$O$1001,7),"")</f>
        <v>2</v>
      </c>
      <c r="J336" s="0" t="str">
        <f aca="false">IF($A336&lt;&gt;"",VLOOKUP($I336,ColumnNames!$A$2:$B$5,2),"")</f>
        <v>B</v>
      </c>
      <c r="K336" s="0" t="n">
        <f aca="false">IF($A336&lt;&gt;"",VLOOKUP($F336,d110cc_csv_computations!$A$2:$O$1001,6),"")</f>
        <v>5</v>
      </c>
      <c r="L336" s="0" t="n">
        <f aca="false">IF($A336&lt;&gt;"",VLOOKUP($F336,d110cc_csv_computations!$A$2:$O$1001,3),"")</f>
        <v>5</v>
      </c>
      <c r="M336" s="0" t="n">
        <f aca="false">IF($A336&lt;&gt;"",VLOOKUP($F336,d110cc_csv_computations!$A$2:$O$1001,8),"")</f>
        <v>10</v>
      </c>
      <c r="N336" s="0" t="n">
        <f aca="false">IF($A336&lt;&gt;"",VLOOKUP($F336,d110cc_csv_computations!$A$2:$O$1001,4),"")</f>
        <v>34</v>
      </c>
      <c r="O336" s="32" t="str">
        <f aca="false">IF($A336&lt;&gt;"",INDEX('Tray sheet'!$H$2:$H$10000, $G336),"")</f>
        <v>Project#2013-0014_Experiment#0001_Brachypodium.distachyon_Tray#00017</v>
      </c>
      <c r="P336" s="32" t="str">
        <f aca="false">IF($A336&lt;&gt;"",INDEX('Tray sheet'!$J$2:$J$10000,$G336),"")</f>
        <v>Tray note</v>
      </c>
      <c r="Q336" s="0" t="n">
        <f aca="false">IF($A336&lt;&gt;"",VLOOKUP($F336,d110cc_csv_computations!$A$2:$O$1001,9),"")</f>
        <v>1</v>
      </c>
      <c r="R336" s="32" t="str">
        <f aca="false">IF($A336&lt;&gt;"",INDEX('Tray sheet'!$I$2:$I$10000,$G336),"")</f>
        <v>standard</v>
      </c>
      <c r="S336" s="32" t="str">
        <f aca="false">$J336&amp;$K336</f>
        <v>B5</v>
      </c>
      <c r="T336" s="0" t="str">
        <f aca="false">IF($A336&lt;&gt;"","Project#"&amp;$A336&amp;"-"&amp;TEXT($B336,"0000")&amp;"_Experiment#"&amp;TEXT($C336,"0000")&amp;"_"&amp;$D336&amp;"."&amp;$E336&amp;"_Tray#"&amp;TEXT($G336,"0000")&amp;"_"&amp;"Pot#"&amp;TEXT($F336,"00000"),"")</f>
        <v>Project#2013-0014_Experiment#0001_Brachypodium.distachyon_Tray#0017_Pot#00335</v>
      </c>
      <c r="U336" s="0" t="n">
        <f aca="false">IF($A336&lt;&gt;"",VLOOKUP($F336,d110cc_csv_computations!$A$2:$O$1001,2),"")</f>
        <v>110</v>
      </c>
      <c r="V336" s="0" t="str">
        <f aca="false">IF($A336&lt;&gt;"",VLOOKUP($U336,LineNames!$A$2:$B$111,2),"")</f>
        <v>Bd3-1</v>
      </c>
      <c r="W336" s="11"/>
      <c r="X336" s="0" t="str">
        <f aca="false">IF($A336&lt;&gt;"",VLOOKUP($U336,LineNames!$A$2:$C$111,3),"")</f>
        <v>Yes</v>
      </c>
      <c r="Y336" s="0" t="n">
        <f aca="false">IF($A336&lt;&gt;"",VLOOKUP($F336,d110cc_csv_computations!$A$2:$O$1001,5),"")</f>
        <v>3</v>
      </c>
      <c r="Z336" s="0" t="n">
        <f aca="false">IF($A336&lt;&gt;"",VLOOKUP($F336,d110cc_csv_computations!$A$2:$O$1001,15),"")</f>
        <v>95</v>
      </c>
    </row>
    <row collapsed="false" customFormat="false" customHeight="true" hidden="false" ht="15" outlineLevel="0" r="337">
      <c r="A337" s="0" t="n">
        <f aca="false">IF((ROW()-1)&lt;='Project Description'!$B$14,'Project Description'!$B$1, "")</f>
        <v>2013</v>
      </c>
      <c r="B337" s="0" t="n">
        <f aca="false">IF($A337&lt;&gt;"",'Project Description'!$B$2, "")</f>
        <v>14</v>
      </c>
      <c r="C337" s="0" t="n">
        <f aca="false">IF($A337&lt;&gt;"",'Project Description'!$B$3, "")</f>
        <v>1</v>
      </c>
      <c r="D337" s="0" t="str">
        <f aca="false">IF($A337&lt;&gt;"",VLOOKUP($G337,'Tray sheet'!$E$2:$G$121,2), "")</f>
        <v>Brachypodium</v>
      </c>
      <c r="E337" s="0" t="str">
        <f aca="false">IF($A337&lt;&gt;"",VLOOKUP($G337,'Tray sheet'!$E$2:$G$121,3), "")</f>
        <v>distachyon</v>
      </c>
      <c r="F337" s="0" t="n">
        <f aca="false">IF($A337&lt;&gt;"",ROW()-1,"")</f>
        <v>336</v>
      </c>
      <c r="G337" s="0" t="n">
        <f aca="false">IF($A337&lt;&gt;"",VLOOKUP($F337,d110cc_csv_computations!$A$2:$O$1001,12),"")</f>
        <v>18</v>
      </c>
      <c r="H337" s="0" t="n">
        <f aca="false">IF($A337&lt;&gt;"",VLOOKUP($F337,d110cc_csv_computations!$A$2:$O$1001,13),"")</f>
        <v>6</v>
      </c>
      <c r="I337" s="0" t="n">
        <f aca="false">IF($A337&lt;&gt;"",VLOOKUP($F337,d110cc_csv_computations!$A$2:$O$1001,7),"")</f>
        <v>2</v>
      </c>
      <c r="J337" s="0" t="str">
        <f aca="false">IF($A337&lt;&gt;"",VLOOKUP($I337,ColumnNames!$A$2:$B$5,2),"")</f>
        <v>B</v>
      </c>
      <c r="K337" s="0" t="n">
        <f aca="false">IF($A337&lt;&gt;"",VLOOKUP($F337,d110cc_csv_computations!$A$2:$O$1001,6),"")</f>
        <v>1</v>
      </c>
      <c r="L337" s="0" t="n">
        <f aca="false">IF($A337&lt;&gt;"",VLOOKUP($F337,d110cc_csv_computations!$A$2:$O$1001,3),"")</f>
        <v>6</v>
      </c>
      <c r="M337" s="0" t="n">
        <f aca="false">IF($A337&lt;&gt;"",VLOOKUP($F337,d110cc_csv_computations!$A$2:$O$1001,8),"")</f>
        <v>10</v>
      </c>
      <c r="N337" s="0" t="n">
        <f aca="false">IF($A337&lt;&gt;"",VLOOKUP($F337,d110cc_csv_computations!$A$2:$O$1001,4),"")</f>
        <v>34</v>
      </c>
      <c r="O337" s="32" t="str">
        <f aca="false">IF($A337&lt;&gt;"",INDEX('Tray sheet'!$H$2:$H$10000, $G337),"")</f>
        <v>Project#2013-0014_Experiment#0001_Brachypodium.distachyon_Tray#00018</v>
      </c>
      <c r="P337" s="32" t="str">
        <f aca="false">IF($A337&lt;&gt;"",INDEX('Tray sheet'!$J$2:$J$10000,$G337),"")</f>
        <v>Tray note</v>
      </c>
      <c r="Q337" s="0" t="n">
        <f aca="false">IF($A337&lt;&gt;"",VLOOKUP($F337,d110cc_csv_computations!$A$2:$O$1001,9),"")</f>
        <v>2</v>
      </c>
      <c r="R337" s="32" t="str">
        <f aca="false">IF($A337&lt;&gt;"",INDEX('Tray sheet'!$I$2:$I$10000,$G337),"")</f>
        <v>standard</v>
      </c>
      <c r="S337" s="32" t="str">
        <f aca="false">$J337&amp;$K337</f>
        <v>B1</v>
      </c>
      <c r="T337" s="0" t="str">
        <f aca="false">IF($A337&lt;&gt;"","Project#"&amp;$A337&amp;"-"&amp;TEXT($B337,"0000")&amp;"_Experiment#"&amp;TEXT($C337,"0000")&amp;"_"&amp;$D337&amp;"."&amp;$E337&amp;"_Tray#"&amp;TEXT($G337,"0000")&amp;"_"&amp;"Pot#"&amp;TEXT($F337,"00000"),"")</f>
        <v>Project#2013-0014_Experiment#0001_Brachypodium.distachyon_Tray#0018_Pot#00336</v>
      </c>
      <c r="U337" s="0" t="n">
        <f aca="false">IF($A337&lt;&gt;"",VLOOKUP($F337,d110cc_csv_computations!$A$2:$O$1001,2),"")</f>
        <v>36</v>
      </c>
      <c r="V337" s="0" t="n">
        <f aca="false">IF($A337&lt;&gt;"",VLOOKUP($U337,LineNames!$A$2:$B$111,2),"")</f>
        <v>115</v>
      </c>
      <c r="W337" s="11"/>
      <c r="X337" s="0" t="str">
        <f aca="false">IF($A337&lt;&gt;"",VLOOKUP($U337,LineNames!$A$2:$C$111,3),"")</f>
        <v>No</v>
      </c>
      <c r="Y337" s="0" t="n">
        <f aca="false">IF($A337&lt;&gt;"",VLOOKUP($F337,d110cc_csv_computations!$A$2:$O$1001,5),"")</f>
        <v>3</v>
      </c>
      <c r="Z337" s="0" t="n">
        <f aca="false">IF($A337&lt;&gt;"",VLOOKUP($F337,d110cc_csv_computations!$A$2:$O$1001,15),"")</f>
        <v>96</v>
      </c>
    </row>
    <row collapsed="false" customFormat="false" customHeight="true" hidden="false" ht="15" outlineLevel="0" r="338">
      <c r="A338" s="0" t="n">
        <f aca="false">IF((ROW()-1)&lt;='Project Description'!$B$14,'Project Description'!$B$1, "")</f>
        <v>2013</v>
      </c>
      <c r="B338" s="0" t="n">
        <f aca="false">IF($A338&lt;&gt;"",'Project Description'!$B$2, "")</f>
        <v>14</v>
      </c>
      <c r="C338" s="0" t="n">
        <f aca="false">IF($A338&lt;&gt;"",'Project Description'!$B$3, "")</f>
        <v>1</v>
      </c>
      <c r="D338" s="0" t="str">
        <f aca="false">IF($A338&lt;&gt;"",VLOOKUP($G338,'Tray sheet'!$E$2:$G$121,2), "")</f>
        <v>Brachypodium</v>
      </c>
      <c r="E338" s="0" t="str">
        <f aca="false">IF($A338&lt;&gt;"",VLOOKUP($G338,'Tray sheet'!$E$2:$G$121,3), "")</f>
        <v>distachyon</v>
      </c>
      <c r="F338" s="0" t="n">
        <f aca="false">IF($A338&lt;&gt;"",ROW()-1,"")</f>
        <v>337</v>
      </c>
      <c r="G338" s="0" t="n">
        <f aca="false">IF($A338&lt;&gt;"",VLOOKUP($F338,d110cc_csv_computations!$A$2:$O$1001,12),"")</f>
        <v>18</v>
      </c>
      <c r="H338" s="0" t="n">
        <f aca="false">IF($A338&lt;&gt;"",VLOOKUP($F338,d110cc_csv_computations!$A$2:$O$1001,13),"")</f>
        <v>7</v>
      </c>
      <c r="I338" s="0" t="n">
        <f aca="false">IF($A338&lt;&gt;"",VLOOKUP($F338,d110cc_csv_computations!$A$2:$O$1001,7),"")</f>
        <v>2</v>
      </c>
      <c r="J338" s="0" t="str">
        <f aca="false">IF($A338&lt;&gt;"",VLOOKUP($I338,ColumnNames!$A$2:$B$5,2),"")</f>
        <v>B</v>
      </c>
      <c r="K338" s="0" t="n">
        <f aca="false">IF($A338&lt;&gt;"",VLOOKUP($F338,d110cc_csv_computations!$A$2:$O$1001,6),"")</f>
        <v>2</v>
      </c>
      <c r="L338" s="0" t="n">
        <f aca="false">IF($A338&lt;&gt;"",VLOOKUP($F338,d110cc_csv_computations!$A$2:$O$1001,3),"")</f>
        <v>7</v>
      </c>
      <c r="M338" s="0" t="n">
        <f aca="false">IF($A338&lt;&gt;"",VLOOKUP($F338,d110cc_csv_computations!$A$2:$O$1001,8),"")</f>
        <v>10</v>
      </c>
      <c r="N338" s="0" t="n">
        <f aca="false">IF($A338&lt;&gt;"",VLOOKUP($F338,d110cc_csv_computations!$A$2:$O$1001,4),"")</f>
        <v>34</v>
      </c>
      <c r="O338" s="32" t="str">
        <f aca="false">IF($A338&lt;&gt;"",INDEX('Tray sheet'!$H$2:$H$10000, $G338),"")</f>
        <v>Project#2013-0014_Experiment#0001_Brachypodium.distachyon_Tray#00018</v>
      </c>
      <c r="P338" s="32" t="str">
        <f aca="false">IF($A338&lt;&gt;"",INDEX('Tray sheet'!$J$2:$J$10000,$G338),"")</f>
        <v>Tray note</v>
      </c>
      <c r="Q338" s="0" t="n">
        <f aca="false">IF($A338&lt;&gt;"",VLOOKUP($F338,d110cc_csv_computations!$A$2:$O$1001,9),"")</f>
        <v>2</v>
      </c>
      <c r="R338" s="32" t="str">
        <f aca="false">IF($A338&lt;&gt;"",INDEX('Tray sheet'!$I$2:$I$10000,$G338),"")</f>
        <v>standard</v>
      </c>
      <c r="S338" s="32" t="str">
        <f aca="false">$J338&amp;$K338</f>
        <v>B2</v>
      </c>
      <c r="T338" s="0" t="str">
        <f aca="false">IF($A338&lt;&gt;"","Project#"&amp;$A338&amp;"-"&amp;TEXT($B338,"0000")&amp;"_Experiment#"&amp;TEXT($C338,"0000")&amp;"_"&amp;$D338&amp;"."&amp;$E338&amp;"_Tray#"&amp;TEXT($G338,"0000")&amp;"_"&amp;"Pot#"&amp;TEXT($F338,"00000"),"")</f>
        <v>Project#2013-0014_Experiment#0001_Brachypodium.distachyon_Tray#0018_Pot#00337</v>
      </c>
      <c r="U338" s="0" t="n">
        <f aca="false">IF($A338&lt;&gt;"",VLOOKUP($F338,d110cc_csv_computations!$A$2:$O$1001,2),"")</f>
        <v>97</v>
      </c>
      <c r="V338" s="0" t="n">
        <f aca="false">IF($A338&lt;&gt;"",VLOOKUP($U338,LineNames!$A$2:$B$111,2),"")</f>
        <v>26</v>
      </c>
      <c r="W338" s="11"/>
      <c r="X338" s="0" t="str">
        <f aca="false">IF($A338&lt;&gt;"",VLOOKUP($U338,LineNames!$A$2:$C$111,3),"")</f>
        <v>No</v>
      </c>
      <c r="Y338" s="0" t="n">
        <f aca="false">IF($A338&lt;&gt;"",VLOOKUP($F338,d110cc_csv_computations!$A$2:$O$1001,5),"")</f>
        <v>3</v>
      </c>
      <c r="Z338" s="0" t="n">
        <f aca="false">IF($A338&lt;&gt;"",VLOOKUP($F338,d110cc_csv_computations!$A$2:$O$1001,15),"")</f>
        <v>97</v>
      </c>
    </row>
    <row collapsed="false" customFormat="false" customHeight="true" hidden="false" ht="15" outlineLevel="0" r="339">
      <c r="A339" s="0" t="n">
        <f aca="false">IF((ROW()-1)&lt;='Project Description'!$B$14,'Project Description'!$B$1, "")</f>
        <v>2013</v>
      </c>
      <c r="B339" s="0" t="n">
        <f aca="false">IF($A339&lt;&gt;"",'Project Description'!$B$2, "")</f>
        <v>14</v>
      </c>
      <c r="C339" s="0" t="n">
        <f aca="false">IF($A339&lt;&gt;"",'Project Description'!$B$3, "")</f>
        <v>1</v>
      </c>
      <c r="D339" s="0" t="str">
        <f aca="false">IF($A339&lt;&gt;"",VLOOKUP($G339,'Tray sheet'!$E$2:$G$121,2), "")</f>
        <v>Brachypodium</v>
      </c>
      <c r="E339" s="0" t="str">
        <f aca="false">IF($A339&lt;&gt;"",VLOOKUP($G339,'Tray sheet'!$E$2:$G$121,3), "")</f>
        <v>distachyon</v>
      </c>
      <c r="F339" s="0" t="n">
        <f aca="false">IF($A339&lt;&gt;"",ROW()-1,"")</f>
        <v>338</v>
      </c>
      <c r="G339" s="0" t="n">
        <f aca="false">IF($A339&lt;&gt;"",VLOOKUP($F339,d110cc_csv_computations!$A$2:$O$1001,12),"")</f>
        <v>18</v>
      </c>
      <c r="H339" s="0" t="n">
        <f aca="false">IF($A339&lt;&gt;"",VLOOKUP($F339,d110cc_csv_computations!$A$2:$O$1001,13),"")</f>
        <v>8</v>
      </c>
      <c r="I339" s="0" t="n">
        <f aca="false">IF($A339&lt;&gt;"",VLOOKUP($F339,d110cc_csv_computations!$A$2:$O$1001,7),"")</f>
        <v>2</v>
      </c>
      <c r="J339" s="0" t="str">
        <f aca="false">IF($A339&lt;&gt;"",VLOOKUP($I339,ColumnNames!$A$2:$B$5,2),"")</f>
        <v>B</v>
      </c>
      <c r="K339" s="0" t="n">
        <f aca="false">IF($A339&lt;&gt;"",VLOOKUP($F339,d110cc_csv_computations!$A$2:$O$1001,6),"")</f>
        <v>3</v>
      </c>
      <c r="L339" s="0" t="n">
        <f aca="false">IF($A339&lt;&gt;"",VLOOKUP($F339,d110cc_csv_computations!$A$2:$O$1001,3),"")</f>
        <v>8</v>
      </c>
      <c r="M339" s="0" t="n">
        <f aca="false">IF($A339&lt;&gt;"",VLOOKUP($F339,d110cc_csv_computations!$A$2:$O$1001,8),"")</f>
        <v>10</v>
      </c>
      <c r="N339" s="0" t="n">
        <f aca="false">IF($A339&lt;&gt;"",VLOOKUP($F339,d110cc_csv_computations!$A$2:$O$1001,4),"")</f>
        <v>34</v>
      </c>
      <c r="O339" s="32" t="str">
        <f aca="false">IF($A339&lt;&gt;"",INDEX('Tray sheet'!$H$2:$H$10000, $G339),"")</f>
        <v>Project#2013-0014_Experiment#0001_Brachypodium.distachyon_Tray#00018</v>
      </c>
      <c r="P339" s="32" t="str">
        <f aca="false">IF($A339&lt;&gt;"",INDEX('Tray sheet'!$J$2:$J$10000,$G339),"")</f>
        <v>Tray note</v>
      </c>
      <c r="Q339" s="0" t="n">
        <f aca="false">IF($A339&lt;&gt;"",VLOOKUP($F339,d110cc_csv_computations!$A$2:$O$1001,9),"")</f>
        <v>2</v>
      </c>
      <c r="R339" s="32" t="str">
        <f aca="false">IF($A339&lt;&gt;"",INDEX('Tray sheet'!$I$2:$I$10000,$G339),"")</f>
        <v>standard</v>
      </c>
      <c r="S339" s="32" t="str">
        <f aca="false">$J339&amp;$K339</f>
        <v>B3</v>
      </c>
      <c r="T339" s="0" t="str">
        <f aca="false">IF($A339&lt;&gt;"","Project#"&amp;$A339&amp;"-"&amp;TEXT($B339,"0000")&amp;"_Experiment#"&amp;TEXT($C339,"0000")&amp;"_"&amp;$D339&amp;"."&amp;$E339&amp;"_Tray#"&amp;TEXT($G339,"0000")&amp;"_"&amp;"Pot#"&amp;TEXT($F339,"00000"),"")</f>
        <v>Project#2013-0014_Experiment#0001_Brachypodium.distachyon_Tray#0018_Pot#00338</v>
      </c>
      <c r="U339" s="0" t="n">
        <f aca="false">IF($A339&lt;&gt;"",VLOOKUP($F339,d110cc_csv_computations!$A$2:$O$1001,2),"")</f>
        <v>84</v>
      </c>
      <c r="V339" s="0" t="n">
        <f aca="false">IF($A339&lt;&gt;"",VLOOKUP($U339,LineNames!$A$2:$B$111,2),"")</f>
        <v>171</v>
      </c>
      <c r="W339" s="11"/>
      <c r="X339" s="0" t="str">
        <f aca="false">IF($A339&lt;&gt;"",VLOOKUP($U339,LineNames!$A$2:$C$111,3),"")</f>
        <v>No</v>
      </c>
      <c r="Y339" s="0" t="n">
        <f aca="false">IF($A339&lt;&gt;"",VLOOKUP($F339,d110cc_csv_computations!$A$2:$O$1001,5),"")</f>
        <v>3</v>
      </c>
      <c r="Z339" s="0" t="n">
        <f aca="false">IF($A339&lt;&gt;"",VLOOKUP($F339,d110cc_csv_computations!$A$2:$O$1001,15),"")</f>
        <v>98</v>
      </c>
    </row>
    <row collapsed="false" customFormat="false" customHeight="true" hidden="false" ht="15" outlineLevel="0" r="340">
      <c r="A340" s="0" t="n">
        <f aca="false">IF((ROW()-1)&lt;='Project Description'!$B$14,'Project Description'!$B$1, "")</f>
        <v>2013</v>
      </c>
      <c r="B340" s="0" t="n">
        <f aca="false">IF($A340&lt;&gt;"",'Project Description'!$B$2, "")</f>
        <v>14</v>
      </c>
      <c r="C340" s="0" t="n">
        <f aca="false">IF($A340&lt;&gt;"",'Project Description'!$B$3, "")</f>
        <v>1</v>
      </c>
      <c r="D340" s="0" t="str">
        <f aca="false">IF($A340&lt;&gt;"",VLOOKUP($G340,'Tray sheet'!$E$2:$G$121,2), "")</f>
        <v>Brachypodium</v>
      </c>
      <c r="E340" s="0" t="str">
        <f aca="false">IF($A340&lt;&gt;"",VLOOKUP($G340,'Tray sheet'!$E$2:$G$121,3), "")</f>
        <v>distachyon</v>
      </c>
      <c r="F340" s="0" t="n">
        <f aca="false">IF($A340&lt;&gt;"",ROW()-1,"")</f>
        <v>339</v>
      </c>
      <c r="G340" s="0" t="n">
        <f aca="false">IF($A340&lt;&gt;"",VLOOKUP($F340,d110cc_csv_computations!$A$2:$O$1001,12),"")</f>
        <v>18</v>
      </c>
      <c r="H340" s="0" t="n">
        <f aca="false">IF($A340&lt;&gt;"",VLOOKUP($F340,d110cc_csv_computations!$A$2:$O$1001,13),"")</f>
        <v>9</v>
      </c>
      <c r="I340" s="0" t="n">
        <f aca="false">IF($A340&lt;&gt;"",VLOOKUP($F340,d110cc_csv_computations!$A$2:$O$1001,7),"")</f>
        <v>2</v>
      </c>
      <c r="J340" s="0" t="str">
        <f aca="false">IF($A340&lt;&gt;"",VLOOKUP($I340,ColumnNames!$A$2:$B$5,2),"")</f>
        <v>B</v>
      </c>
      <c r="K340" s="0" t="n">
        <f aca="false">IF($A340&lt;&gt;"",VLOOKUP($F340,d110cc_csv_computations!$A$2:$O$1001,6),"")</f>
        <v>4</v>
      </c>
      <c r="L340" s="0" t="n">
        <f aca="false">IF($A340&lt;&gt;"",VLOOKUP($F340,d110cc_csv_computations!$A$2:$O$1001,3),"")</f>
        <v>9</v>
      </c>
      <c r="M340" s="0" t="n">
        <f aca="false">IF($A340&lt;&gt;"",VLOOKUP($F340,d110cc_csv_computations!$A$2:$O$1001,8),"")</f>
        <v>10</v>
      </c>
      <c r="N340" s="0" t="n">
        <f aca="false">IF($A340&lt;&gt;"",VLOOKUP($F340,d110cc_csv_computations!$A$2:$O$1001,4),"")</f>
        <v>34</v>
      </c>
      <c r="O340" s="32" t="str">
        <f aca="false">IF($A340&lt;&gt;"",INDEX('Tray sheet'!$H$2:$H$10000, $G340),"")</f>
        <v>Project#2013-0014_Experiment#0001_Brachypodium.distachyon_Tray#00018</v>
      </c>
      <c r="P340" s="32" t="str">
        <f aca="false">IF($A340&lt;&gt;"",INDEX('Tray sheet'!$J$2:$J$10000,$G340),"")</f>
        <v>Tray note</v>
      </c>
      <c r="Q340" s="0" t="n">
        <f aca="false">IF($A340&lt;&gt;"",VLOOKUP($F340,d110cc_csv_computations!$A$2:$O$1001,9),"")</f>
        <v>2</v>
      </c>
      <c r="R340" s="32" t="str">
        <f aca="false">IF($A340&lt;&gt;"",INDEX('Tray sheet'!$I$2:$I$10000,$G340),"")</f>
        <v>standard</v>
      </c>
      <c r="S340" s="32" t="str">
        <f aca="false">$J340&amp;$K340</f>
        <v>B4</v>
      </c>
      <c r="T340" s="0" t="str">
        <f aca="false">IF($A340&lt;&gt;"","Project#"&amp;$A340&amp;"-"&amp;TEXT($B340,"0000")&amp;"_Experiment#"&amp;TEXT($C340,"0000")&amp;"_"&amp;$D340&amp;"."&amp;$E340&amp;"_Tray#"&amp;TEXT($G340,"0000")&amp;"_"&amp;"Pot#"&amp;TEXT($F340,"00000"),"")</f>
        <v>Project#2013-0014_Experiment#0001_Brachypodium.distachyon_Tray#0018_Pot#00339</v>
      </c>
      <c r="U340" s="0" t="n">
        <f aca="false">IF($A340&lt;&gt;"",VLOOKUP($F340,d110cc_csv_computations!$A$2:$O$1001,2),"")</f>
        <v>22</v>
      </c>
      <c r="V340" s="0" t="n">
        <f aca="false">IF($A340&lt;&gt;"",VLOOKUP($U340,LineNames!$A$2:$B$111,2),"")</f>
        <v>99</v>
      </c>
      <c r="W340" s="11"/>
      <c r="X340" s="0" t="str">
        <f aca="false">IF($A340&lt;&gt;"",VLOOKUP($U340,LineNames!$A$2:$C$111,3),"")</f>
        <v>No</v>
      </c>
      <c r="Y340" s="0" t="n">
        <f aca="false">IF($A340&lt;&gt;"",VLOOKUP($F340,d110cc_csv_computations!$A$2:$O$1001,5),"")</f>
        <v>3</v>
      </c>
      <c r="Z340" s="0" t="n">
        <f aca="false">IF($A340&lt;&gt;"",VLOOKUP($F340,d110cc_csv_computations!$A$2:$O$1001,15),"")</f>
        <v>99</v>
      </c>
    </row>
    <row collapsed="false" customFormat="false" customHeight="true" hidden="false" ht="15" outlineLevel="0" r="341">
      <c r="A341" s="0" t="n">
        <f aca="false">IF((ROW()-1)&lt;='Project Description'!$B$14,'Project Description'!$B$1, "")</f>
        <v>2013</v>
      </c>
      <c r="B341" s="0" t="n">
        <f aca="false">IF($A341&lt;&gt;"",'Project Description'!$B$2, "")</f>
        <v>14</v>
      </c>
      <c r="C341" s="0" t="n">
        <f aca="false">IF($A341&lt;&gt;"",'Project Description'!$B$3, "")</f>
        <v>1</v>
      </c>
      <c r="D341" s="0" t="str">
        <f aca="false">IF($A341&lt;&gt;"",VLOOKUP($G341,'Tray sheet'!$E$2:$G$121,2), "")</f>
        <v>Brachypodium</v>
      </c>
      <c r="E341" s="0" t="str">
        <f aca="false">IF($A341&lt;&gt;"",VLOOKUP($G341,'Tray sheet'!$E$2:$G$121,3), "")</f>
        <v>distachyon</v>
      </c>
      <c r="F341" s="0" t="n">
        <f aca="false">IF($A341&lt;&gt;"",ROW()-1,"")</f>
        <v>340</v>
      </c>
      <c r="G341" s="0" t="n">
        <f aca="false">IF($A341&lt;&gt;"",VLOOKUP($F341,d110cc_csv_computations!$A$2:$O$1001,12),"")</f>
        <v>18</v>
      </c>
      <c r="H341" s="0" t="n">
        <f aca="false">IF($A341&lt;&gt;"",VLOOKUP($F341,d110cc_csv_computations!$A$2:$O$1001,13),"")</f>
        <v>10</v>
      </c>
      <c r="I341" s="0" t="n">
        <f aca="false">IF($A341&lt;&gt;"",VLOOKUP($F341,d110cc_csv_computations!$A$2:$O$1001,7),"")</f>
        <v>2</v>
      </c>
      <c r="J341" s="0" t="str">
        <f aca="false">IF($A341&lt;&gt;"",VLOOKUP($I341,ColumnNames!$A$2:$B$5,2),"")</f>
        <v>B</v>
      </c>
      <c r="K341" s="0" t="n">
        <f aca="false">IF($A341&lt;&gt;"",VLOOKUP($F341,d110cc_csv_computations!$A$2:$O$1001,6),"")</f>
        <v>5</v>
      </c>
      <c r="L341" s="0" t="n">
        <f aca="false">IF($A341&lt;&gt;"",VLOOKUP($F341,d110cc_csv_computations!$A$2:$O$1001,3),"")</f>
        <v>10</v>
      </c>
      <c r="M341" s="0" t="n">
        <f aca="false">IF($A341&lt;&gt;"",VLOOKUP($F341,d110cc_csv_computations!$A$2:$O$1001,8),"")</f>
        <v>10</v>
      </c>
      <c r="N341" s="0" t="n">
        <f aca="false">IF($A341&lt;&gt;"",VLOOKUP($F341,d110cc_csv_computations!$A$2:$O$1001,4),"")</f>
        <v>34</v>
      </c>
      <c r="O341" s="32" t="str">
        <f aca="false">IF($A341&lt;&gt;"",INDEX('Tray sheet'!$H$2:$H$10000, $G341),"")</f>
        <v>Project#2013-0014_Experiment#0001_Brachypodium.distachyon_Tray#00018</v>
      </c>
      <c r="P341" s="32" t="str">
        <f aca="false">IF($A341&lt;&gt;"",INDEX('Tray sheet'!$J$2:$J$10000,$G341),"")</f>
        <v>Tray note</v>
      </c>
      <c r="Q341" s="0" t="n">
        <f aca="false">IF($A341&lt;&gt;"",VLOOKUP($F341,d110cc_csv_computations!$A$2:$O$1001,9),"")</f>
        <v>2</v>
      </c>
      <c r="R341" s="32" t="str">
        <f aca="false">IF($A341&lt;&gt;"",INDEX('Tray sheet'!$I$2:$I$10000,$G341),"")</f>
        <v>standard</v>
      </c>
      <c r="S341" s="32" t="str">
        <f aca="false">$J341&amp;$K341</f>
        <v>B5</v>
      </c>
      <c r="T341" s="0" t="str">
        <f aca="false">IF($A341&lt;&gt;"","Project#"&amp;$A341&amp;"-"&amp;TEXT($B341,"0000")&amp;"_Experiment#"&amp;TEXT($C341,"0000")&amp;"_"&amp;$D341&amp;"."&amp;$E341&amp;"_Tray#"&amp;TEXT($G341,"0000")&amp;"_"&amp;"Pot#"&amp;TEXT($F341,"00000"),"")</f>
        <v>Project#2013-0014_Experiment#0001_Brachypodium.distachyon_Tray#0018_Pot#00340</v>
      </c>
      <c r="U341" s="0" t="n">
        <f aca="false">IF($A341&lt;&gt;"",VLOOKUP($F341,d110cc_csv_computations!$A$2:$O$1001,2),"")</f>
        <v>98</v>
      </c>
      <c r="V341" s="0" t="n">
        <f aca="false">IF($A341&lt;&gt;"",VLOOKUP($U341,LineNames!$A$2:$B$111,2),"")</f>
        <v>29</v>
      </c>
      <c r="W341" s="11"/>
      <c r="X341" s="0" t="str">
        <f aca="false">IF($A341&lt;&gt;"",VLOOKUP($U341,LineNames!$A$2:$C$111,3),"")</f>
        <v>No</v>
      </c>
      <c r="Y341" s="0" t="n">
        <f aca="false">IF($A341&lt;&gt;"",VLOOKUP($F341,d110cc_csv_computations!$A$2:$O$1001,5),"")</f>
        <v>3</v>
      </c>
      <c r="Z341" s="0" t="n">
        <f aca="false">IF($A341&lt;&gt;"",VLOOKUP($F341,d110cc_csv_computations!$A$2:$O$1001,15),"")</f>
        <v>100</v>
      </c>
    </row>
    <row collapsed="false" customFormat="false" customHeight="true" hidden="false" ht="15" outlineLevel="0" r="342">
      <c r="A342" s="0" t="n">
        <f aca="false">IF((ROW()-1)&lt;='Project Description'!$B$14,'Project Description'!$B$1, "")</f>
        <v>2013</v>
      </c>
      <c r="B342" s="0" t="n">
        <f aca="false">IF($A342&lt;&gt;"",'Project Description'!$B$2, "")</f>
        <v>14</v>
      </c>
      <c r="C342" s="0" t="n">
        <f aca="false">IF($A342&lt;&gt;"",'Project Description'!$B$3, "")</f>
        <v>1</v>
      </c>
      <c r="D342" s="0" t="str">
        <f aca="false">IF($A342&lt;&gt;"",VLOOKUP($G342,'Tray sheet'!$E$2:$G$121,2), "")</f>
        <v>Brachypodium</v>
      </c>
      <c r="E342" s="0" t="str">
        <f aca="false">IF($A342&lt;&gt;"",VLOOKUP($G342,'Tray sheet'!$E$2:$G$121,3), "")</f>
        <v>distachyon</v>
      </c>
      <c r="F342" s="0" t="n">
        <f aca="false">IF($A342&lt;&gt;"",ROW()-1,"")</f>
        <v>341</v>
      </c>
      <c r="G342" s="0" t="n">
        <f aca="false">IF($A342&lt;&gt;"",VLOOKUP($F342,d110cc_csv_computations!$A$2:$O$1001,12),"")</f>
        <v>17</v>
      </c>
      <c r="H342" s="0" t="n">
        <f aca="false">IF($A342&lt;&gt;"",VLOOKUP($F342,d110cc_csv_computations!$A$2:$O$1001,13),"")</f>
        <v>11</v>
      </c>
      <c r="I342" s="0" t="n">
        <f aca="false">IF($A342&lt;&gt;"",VLOOKUP($F342,d110cc_csv_computations!$A$2:$O$1001,7),"")</f>
        <v>3</v>
      </c>
      <c r="J342" s="0" t="str">
        <f aca="false">IF($A342&lt;&gt;"",VLOOKUP($I342,ColumnNames!$A$2:$B$5,2),"")</f>
        <v>C</v>
      </c>
      <c r="K342" s="0" t="n">
        <f aca="false">IF($A342&lt;&gt;"",VLOOKUP($F342,d110cc_csv_computations!$A$2:$O$1001,6),"")</f>
        <v>1</v>
      </c>
      <c r="L342" s="0" t="n">
        <f aca="false">IF($A342&lt;&gt;"",VLOOKUP($F342,d110cc_csv_computations!$A$2:$O$1001,3),"")</f>
        <v>1</v>
      </c>
      <c r="M342" s="0" t="n">
        <f aca="false">IF($A342&lt;&gt;"",VLOOKUP($F342,d110cc_csv_computations!$A$2:$O$1001,8),"")</f>
        <v>11</v>
      </c>
      <c r="N342" s="0" t="n">
        <f aca="false">IF($A342&lt;&gt;"",VLOOKUP($F342,d110cc_csv_computations!$A$2:$O$1001,4),"")</f>
        <v>35</v>
      </c>
      <c r="O342" s="32" t="str">
        <f aca="false">IF($A342&lt;&gt;"",INDEX('Tray sheet'!$H$2:$H$10000, $G342),"")</f>
        <v>Project#2013-0014_Experiment#0001_Brachypodium.distachyon_Tray#00017</v>
      </c>
      <c r="P342" s="32" t="str">
        <f aca="false">IF($A342&lt;&gt;"",INDEX('Tray sheet'!$J$2:$J$10000,$G342),"")</f>
        <v>Tray note</v>
      </c>
      <c r="Q342" s="0" t="n">
        <f aca="false">IF($A342&lt;&gt;"",VLOOKUP($F342,d110cc_csv_computations!$A$2:$O$1001,9),"")</f>
        <v>1</v>
      </c>
      <c r="R342" s="32" t="str">
        <f aca="false">IF($A342&lt;&gt;"",INDEX('Tray sheet'!$I$2:$I$10000,$G342),"")</f>
        <v>standard</v>
      </c>
      <c r="S342" s="32" t="str">
        <f aca="false">$J342&amp;$K342</f>
        <v>C1</v>
      </c>
      <c r="T342" s="0" t="str">
        <f aca="false">IF($A342&lt;&gt;"","Project#"&amp;$A342&amp;"-"&amp;TEXT($B342,"0000")&amp;"_Experiment#"&amp;TEXT($C342,"0000")&amp;"_"&amp;$D342&amp;"."&amp;$E342&amp;"_Tray#"&amp;TEXT($G342,"0000")&amp;"_"&amp;"Pot#"&amp;TEXT($F342,"00000"),"")</f>
        <v>Project#2013-0014_Experiment#0001_Brachypodium.distachyon_Tray#0017_Pot#00341</v>
      </c>
      <c r="U342" s="0" t="n">
        <f aca="false">IF($A342&lt;&gt;"",VLOOKUP($F342,d110cc_csv_computations!$A$2:$O$1001,2),"")</f>
        <v>8</v>
      </c>
      <c r="V342" s="0" t="n">
        <f aca="false">IF($A342&lt;&gt;"",VLOOKUP($U342,LineNames!$A$2:$B$111,2),"")</f>
        <v>84</v>
      </c>
      <c r="W342" s="11"/>
      <c r="X342" s="0" t="str">
        <f aca="false">IF($A342&lt;&gt;"",VLOOKUP($U342,LineNames!$A$2:$C$111,3),"")</f>
        <v>No</v>
      </c>
      <c r="Y342" s="0" t="n">
        <f aca="false">IF($A342&lt;&gt;"",VLOOKUP($F342,d110cc_csv_computations!$A$2:$O$1001,5),"")</f>
        <v>3</v>
      </c>
      <c r="Z342" s="0" t="n">
        <f aca="false">IF($A342&lt;&gt;"",VLOOKUP($F342,d110cc_csv_computations!$A$2:$O$1001,15),"")</f>
        <v>101</v>
      </c>
    </row>
    <row collapsed="false" customFormat="false" customHeight="true" hidden="false" ht="15" outlineLevel="0" r="343">
      <c r="A343" s="0" t="n">
        <f aca="false">IF((ROW()-1)&lt;='Project Description'!$B$14,'Project Description'!$B$1, "")</f>
        <v>2013</v>
      </c>
      <c r="B343" s="0" t="n">
        <f aca="false">IF($A343&lt;&gt;"",'Project Description'!$B$2, "")</f>
        <v>14</v>
      </c>
      <c r="C343" s="0" t="n">
        <f aca="false">IF($A343&lt;&gt;"",'Project Description'!$B$3, "")</f>
        <v>1</v>
      </c>
      <c r="D343" s="0" t="str">
        <f aca="false">IF($A343&lt;&gt;"",VLOOKUP($G343,'Tray sheet'!$E$2:$G$121,2), "")</f>
        <v>Brachypodium</v>
      </c>
      <c r="E343" s="0" t="str">
        <f aca="false">IF($A343&lt;&gt;"",VLOOKUP($G343,'Tray sheet'!$E$2:$G$121,3), "")</f>
        <v>distachyon</v>
      </c>
      <c r="F343" s="0" t="n">
        <f aca="false">IF($A343&lt;&gt;"",ROW()-1,"")</f>
        <v>342</v>
      </c>
      <c r="G343" s="0" t="n">
        <f aca="false">IF($A343&lt;&gt;"",VLOOKUP($F343,d110cc_csv_computations!$A$2:$O$1001,12),"")</f>
        <v>17</v>
      </c>
      <c r="H343" s="0" t="n">
        <f aca="false">IF($A343&lt;&gt;"",VLOOKUP($F343,d110cc_csv_computations!$A$2:$O$1001,13),"")</f>
        <v>12</v>
      </c>
      <c r="I343" s="0" t="n">
        <f aca="false">IF($A343&lt;&gt;"",VLOOKUP($F343,d110cc_csv_computations!$A$2:$O$1001,7),"")</f>
        <v>3</v>
      </c>
      <c r="J343" s="0" t="str">
        <f aca="false">IF($A343&lt;&gt;"",VLOOKUP($I343,ColumnNames!$A$2:$B$5,2),"")</f>
        <v>C</v>
      </c>
      <c r="K343" s="0" t="n">
        <f aca="false">IF($A343&lt;&gt;"",VLOOKUP($F343,d110cc_csv_computations!$A$2:$O$1001,6),"")</f>
        <v>2</v>
      </c>
      <c r="L343" s="0" t="n">
        <f aca="false">IF($A343&lt;&gt;"",VLOOKUP($F343,d110cc_csv_computations!$A$2:$O$1001,3),"")</f>
        <v>2</v>
      </c>
      <c r="M343" s="0" t="n">
        <f aca="false">IF($A343&lt;&gt;"",VLOOKUP($F343,d110cc_csv_computations!$A$2:$O$1001,8),"")</f>
        <v>11</v>
      </c>
      <c r="N343" s="0" t="n">
        <f aca="false">IF($A343&lt;&gt;"",VLOOKUP($F343,d110cc_csv_computations!$A$2:$O$1001,4),"")</f>
        <v>35</v>
      </c>
      <c r="O343" s="32" t="str">
        <f aca="false">IF($A343&lt;&gt;"",INDEX('Tray sheet'!$H$2:$H$10000, $G343),"")</f>
        <v>Project#2013-0014_Experiment#0001_Brachypodium.distachyon_Tray#00017</v>
      </c>
      <c r="P343" s="32" t="str">
        <f aca="false">IF($A343&lt;&gt;"",INDEX('Tray sheet'!$J$2:$J$10000,$G343),"")</f>
        <v>Tray note</v>
      </c>
      <c r="Q343" s="0" t="n">
        <f aca="false">IF($A343&lt;&gt;"",VLOOKUP($F343,d110cc_csv_computations!$A$2:$O$1001,9),"")</f>
        <v>1</v>
      </c>
      <c r="R343" s="32" t="str">
        <f aca="false">IF($A343&lt;&gt;"",INDEX('Tray sheet'!$I$2:$I$10000,$G343),"")</f>
        <v>standard</v>
      </c>
      <c r="S343" s="32" t="str">
        <f aca="false">$J343&amp;$K343</f>
        <v>C2</v>
      </c>
      <c r="T343" s="0" t="str">
        <f aca="false">IF($A343&lt;&gt;"","Project#"&amp;$A343&amp;"-"&amp;TEXT($B343,"0000")&amp;"_Experiment#"&amp;TEXT($C343,"0000")&amp;"_"&amp;$D343&amp;"."&amp;$E343&amp;"_Tray#"&amp;TEXT($G343,"0000")&amp;"_"&amp;"Pot#"&amp;TEXT($F343,"00000"),"")</f>
        <v>Project#2013-0014_Experiment#0001_Brachypodium.distachyon_Tray#0017_Pot#00342</v>
      </c>
      <c r="U343" s="0" t="n">
        <f aca="false">IF($A343&lt;&gt;"",VLOOKUP($F343,d110cc_csv_computations!$A$2:$O$1001,2),"")</f>
        <v>43</v>
      </c>
      <c r="V343" s="0" t="n">
        <f aca="false">IF($A343&lt;&gt;"",VLOOKUP($U343,LineNames!$A$2:$B$111,2),"")</f>
        <v>122</v>
      </c>
      <c r="W343" s="11"/>
      <c r="X343" s="0" t="str">
        <f aca="false">IF($A343&lt;&gt;"",VLOOKUP($U343,LineNames!$A$2:$C$111,3),"")</f>
        <v>No</v>
      </c>
      <c r="Y343" s="0" t="n">
        <f aca="false">IF($A343&lt;&gt;"",VLOOKUP($F343,d110cc_csv_computations!$A$2:$O$1001,5),"")</f>
        <v>3</v>
      </c>
      <c r="Z343" s="0" t="n">
        <f aca="false">IF($A343&lt;&gt;"",VLOOKUP($F343,d110cc_csv_computations!$A$2:$O$1001,15),"")</f>
        <v>102</v>
      </c>
    </row>
    <row collapsed="false" customFormat="false" customHeight="true" hidden="false" ht="15" outlineLevel="0" r="344">
      <c r="A344" s="0" t="n">
        <f aca="false">IF((ROW()-1)&lt;='Project Description'!$B$14,'Project Description'!$B$1, "")</f>
        <v>2013</v>
      </c>
      <c r="B344" s="0" t="n">
        <f aca="false">IF($A344&lt;&gt;"",'Project Description'!$B$2, "")</f>
        <v>14</v>
      </c>
      <c r="C344" s="0" t="n">
        <f aca="false">IF($A344&lt;&gt;"",'Project Description'!$B$3, "")</f>
        <v>1</v>
      </c>
      <c r="D344" s="0" t="str">
        <f aca="false">IF($A344&lt;&gt;"",VLOOKUP($G344,'Tray sheet'!$E$2:$G$121,2), "")</f>
        <v>Brachypodium</v>
      </c>
      <c r="E344" s="0" t="str">
        <f aca="false">IF($A344&lt;&gt;"",VLOOKUP($G344,'Tray sheet'!$E$2:$G$121,3), "")</f>
        <v>distachyon</v>
      </c>
      <c r="F344" s="0" t="n">
        <f aca="false">IF($A344&lt;&gt;"",ROW()-1,"")</f>
        <v>343</v>
      </c>
      <c r="G344" s="0" t="n">
        <f aca="false">IF($A344&lt;&gt;"",VLOOKUP($F344,d110cc_csv_computations!$A$2:$O$1001,12),"")</f>
        <v>17</v>
      </c>
      <c r="H344" s="0" t="n">
        <f aca="false">IF($A344&lt;&gt;"",VLOOKUP($F344,d110cc_csv_computations!$A$2:$O$1001,13),"")</f>
        <v>13</v>
      </c>
      <c r="I344" s="0" t="n">
        <f aca="false">IF($A344&lt;&gt;"",VLOOKUP($F344,d110cc_csv_computations!$A$2:$O$1001,7),"")</f>
        <v>3</v>
      </c>
      <c r="J344" s="0" t="str">
        <f aca="false">IF($A344&lt;&gt;"",VLOOKUP($I344,ColumnNames!$A$2:$B$5,2),"")</f>
        <v>C</v>
      </c>
      <c r="K344" s="0" t="n">
        <f aca="false">IF($A344&lt;&gt;"",VLOOKUP($F344,d110cc_csv_computations!$A$2:$O$1001,6),"")</f>
        <v>3</v>
      </c>
      <c r="L344" s="0" t="n">
        <f aca="false">IF($A344&lt;&gt;"",VLOOKUP($F344,d110cc_csv_computations!$A$2:$O$1001,3),"")</f>
        <v>3</v>
      </c>
      <c r="M344" s="0" t="n">
        <f aca="false">IF($A344&lt;&gt;"",VLOOKUP($F344,d110cc_csv_computations!$A$2:$O$1001,8),"")</f>
        <v>11</v>
      </c>
      <c r="N344" s="0" t="n">
        <f aca="false">IF($A344&lt;&gt;"",VLOOKUP($F344,d110cc_csv_computations!$A$2:$O$1001,4),"")</f>
        <v>35</v>
      </c>
      <c r="O344" s="32" t="str">
        <f aca="false">IF($A344&lt;&gt;"",INDEX('Tray sheet'!$H$2:$H$10000, $G344),"")</f>
        <v>Project#2013-0014_Experiment#0001_Brachypodium.distachyon_Tray#00017</v>
      </c>
      <c r="P344" s="32" t="str">
        <f aca="false">IF($A344&lt;&gt;"",INDEX('Tray sheet'!$J$2:$J$10000,$G344),"")</f>
        <v>Tray note</v>
      </c>
      <c r="Q344" s="0" t="n">
        <f aca="false">IF($A344&lt;&gt;"",VLOOKUP($F344,d110cc_csv_computations!$A$2:$O$1001,9),"")</f>
        <v>1</v>
      </c>
      <c r="R344" s="32" t="str">
        <f aca="false">IF($A344&lt;&gt;"",INDEX('Tray sheet'!$I$2:$I$10000,$G344),"")</f>
        <v>standard</v>
      </c>
      <c r="S344" s="32" t="str">
        <f aca="false">$J344&amp;$K344</f>
        <v>C3</v>
      </c>
      <c r="T344" s="0" t="str">
        <f aca="false">IF($A344&lt;&gt;"","Project#"&amp;$A344&amp;"-"&amp;TEXT($B344,"0000")&amp;"_Experiment#"&amp;TEXT($C344,"0000")&amp;"_"&amp;$D344&amp;"."&amp;$E344&amp;"_Tray#"&amp;TEXT($G344,"0000")&amp;"_"&amp;"Pot#"&amp;TEXT($F344,"00000"),"")</f>
        <v>Project#2013-0014_Experiment#0001_Brachypodium.distachyon_Tray#0017_Pot#00343</v>
      </c>
      <c r="U344" s="0" t="n">
        <f aca="false">IF($A344&lt;&gt;"",VLOOKUP($F344,d110cc_csv_computations!$A$2:$O$1001,2),"")</f>
        <v>101</v>
      </c>
      <c r="V344" s="0" t="n">
        <f aca="false">IF($A344&lt;&gt;"",VLOOKUP($U344,LineNames!$A$2:$B$111,2),"")</f>
        <v>42</v>
      </c>
      <c r="W344" s="11"/>
      <c r="X344" s="0" t="str">
        <f aca="false">IF($A344&lt;&gt;"",VLOOKUP($U344,LineNames!$A$2:$C$111,3),"")</f>
        <v>No</v>
      </c>
      <c r="Y344" s="0" t="n">
        <f aca="false">IF($A344&lt;&gt;"",VLOOKUP($F344,d110cc_csv_computations!$A$2:$O$1001,5),"")</f>
        <v>3</v>
      </c>
      <c r="Z344" s="0" t="n">
        <f aca="false">IF($A344&lt;&gt;"",VLOOKUP($F344,d110cc_csv_computations!$A$2:$O$1001,15),"")</f>
        <v>103</v>
      </c>
    </row>
    <row collapsed="false" customFormat="false" customHeight="true" hidden="false" ht="15" outlineLevel="0" r="345">
      <c r="A345" s="0" t="n">
        <f aca="false">IF((ROW()-1)&lt;='Project Description'!$B$14,'Project Description'!$B$1, "")</f>
        <v>2013</v>
      </c>
      <c r="B345" s="0" t="n">
        <f aca="false">IF($A345&lt;&gt;"",'Project Description'!$B$2, "")</f>
        <v>14</v>
      </c>
      <c r="C345" s="0" t="n">
        <f aca="false">IF($A345&lt;&gt;"",'Project Description'!$B$3, "")</f>
        <v>1</v>
      </c>
      <c r="D345" s="0" t="str">
        <f aca="false">IF($A345&lt;&gt;"",VLOOKUP($G345,'Tray sheet'!$E$2:$G$121,2), "")</f>
        <v>Brachypodium</v>
      </c>
      <c r="E345" s="0" t="str">
        <f aca="false">IF($A345&lt;&gt;"",VLOOKUP($G345,'Tray sheet'!$E$2:$G$121,3), "")</f>
        <v>distachyon</v>
      </c>
      <c r="F345" s="0" t="n">
        <f aca="false">IF($A345&lt;&gt;"",ROW()-1,"")</f>
        <v>344</v>
      </c>
      <c r="G345" s="0" t="n">
        <f aca="false">IF($A345&lt;&gt;"",VLOOKUP($F345,d110cc_csv_computations!$A$2:$O$1001,12),"")</f>
        <v>17</v>
      </c>
      <c r="H345" s="0" t="n">
        <f aca="false">IF($A345&lt;&gt;"",VLOOKUP($F345,d110cc_csv_computations!$A$2:$O$1001,13),"")</f>
        <v>14</v>
      </c>
      <c r="I345" s="0" t="n">
        <f aca="false">IF($A345&lt;&gt;"",VLOOKUP($F345,d110cc_csv_computations!$A$2:$O$1001,7),"")</f>
        <v>3</v>
      </c>
      <c r="J345" s="0" t="str">
        <f aca="false">IF($A345&lt;&gt;"",VLOOKUP($I345,ColumnNames!$A$2:$B$5,2),"")</f>
        <v>C</v>
      </c>
      <c r="K345" s="0" t="n">
        <f aca="false">IF($A345&lt;&gt;"",VLOOKUP($F345,d110cc_csv_computations!$A$2:$O$1001,6),"")</f>
        <v>4</v>
      </c>
      <c r="L345" s="0" t="n">
        <f aca="false">IF($A345&lt;&gt;"",VLOOKUP($F345,d110cc_csv_computations!$A$2:$O$1001,3),"")</f>
        <v>4</v>
      </c>
      <c r="M345" s="0" t="n">
        <f aca="false">IF($A345&lt;&gt;"",VLOOKUP($F345,d110cc_csv_computations!$A$2:$O$1001,8),"")</f>
        <v>11</v>
      </c>
      <c r="N345" s="0" t="n">
        <f aca="false">IF($A345&lt;&gt;"",VLOOKUP($F345,d110cc_csv_computations!$A$2:$O$1001,4),"")</f>
        <v>35</v>
      </c>
      <c r="O345" s="32" t="str">
        <f aca="false">IF($A345&lt;&gt;"",INDEX('Tray sheet'!$H$2:$H$10000, $G345),"")</f>
        <v>Project#2013-0014_Experiment#0001_Brachypodium.distachyon_Tray#00017</v>
      </c>
      <c r="P345" s="32" t="str">
        <f aca="false">IF($A345&lt;&gt;"",INDEX('Tray sheet'!$J$2:$J$10000,$G345),"")</f>
        <v>Tray note</v>
      </c>
      <c r="Q345" s="0" t="n">
        <f aca="false">IF($A345&lt;&gt;"",VLOOKUP($F345,d110cc_csv_computations!$A$2:$O$1001,9),"")</f>
        <v>1</v>
      </c>
      <c r="R345" s="32" t="str">
        <f aca="false">IF($A345&lt;&gt;"",INDEX('Tray sheet'!$I$2:$I$10000,$G345),"")</f>
        <v>standard</v>
      </c>
      <c r="S345" s="32" t="str">
        <f aca="false">$J345&amp;$K345</f>
        <v>C4</v>
      </c>
      <c r="T345" s="0" t="str">
        <f aca="false">IF($A345&lt;&gt;"","Project#"&amp;$A345&amp;"-"&amp;TEXT($B345,"0000")&amp;"_Experiment#"&amp;TEXT($C345,"0000")&amp;"_"&amp;$D345&amp;"."&amp;$E345&amp;"_Tray#"&amp;TEXT($G345,"0000")&amp;"_"&amp;"Pot#"&amp;TEXT($F345,"00000"),"")</f>
        <v>Project#2013-0014_Experiment#0001_Brachypodium.distachyon_Tray#0017_Pot#00344</v>
      </c>
      <c r="U345" s="0" t="n">
        <f aca="false">IF($A345&lt;&gt;"",VLOOKUP($F345,d110cc_csv_computations!$A$2:$O$1001,2),"")</f>
        <v>50</v>
      </c>
      <c r="V345" s="0" t="n">
        <f aca="false">IF($A345&lt;&gt;"",VLOOKUP($U345,LineNames!$A$2:$B$111,2),"")</f>
        <v>129</v>
      </c>
      <c r="W345" s="11"/>
      <c r="X345" s="0" t="str">
        <f aca="false">IF($A345&lt;&gt;"",VLOOKUP($U345,LineNames!$A$2:$C$111,3),"")</f>
        <v>No</v>
      </c>
      <c r="Y345" s="0" t="n">
        <f aca="false">IF($A345&lt;&gt;"",VLOOKUP($F345,d110cc_csv_computations!$A$2:$O$1001,5),"")</f>
        <v>3</v>
      </c>
      <c r="Z345" s="0" t="n">
        <f aca="false">IF($A345&lt;&gt;"",VLOOKUP($F345,d110cc_csv_computations!$A$2:$O$1001,15),"")</f>
        <v>104</v>
      </c>
    </row>
    <row collapsed="false" customFormat="false" customHeight="true" hidden="false" ht="15" outlineLevel="0" r="346">
      <c r="A346" s="0" t="n">
        <f aca="false">IF((ROW()-1)&lt;='Project Description'!$B$14,'Project Description'!$B$1, "")</f>
        <v>2013</v>
      </c>
      <c r="B346" s="0" t="n">
        <f aca="false">IF($A346&lt;&gt;"",'Project Description'!$B$2, "")</f>
        <v>14</v>
      </c>
      <c r="C346" s="0" t="n">
        <f aca="false">IF($A346&lt;&gt;"",'Project Description'!$B$3, "")</f>
        <v>1</v>
      </c>
      <c r="D346" s="0" t="str">
        <f aca="false">IF($A346&lt;&gt;"",VLOOKUP($G346,'Tray sheet'!$E$2:$G$121,2), "")</f>
        <v>Brachypodium</v>
      </c>
      <c r="E346" s="0" t="str">
        <f aca="false">IF($A346&lt;&gt;"",VLOOKUP($G346,'Tray sheet'!$E$2:$G$121,3), "")</f>
        <v>distachyon</v>
      </c>
      <c r="F346" s="0" t="n">
        <f aca="false">IF($A346&lt;&gt;"",ROW()-1,"")</f>
        <v>345</v>
      </c>
      <c r="G346" s="0" t="n">
        <f aca="false">IF($A346&lt;&gt;"",VLOOKUP($F346,d110cc_csv_computations!$A$2:$O$1001,12),"")</f>
        <v>17</v>
      </c>
      <c r="H346" s="0" t="n">
        <f aca="false">IF($A346&lt;&gt;"",VLOOKUP($F346,d110cc_csv_computations!$A$2:$O$1001,13),"")</f>
        <v>15</v>
      </c>
      <c r="I346" s="0" t="n">
        <f aca="false">IF($A346&lt;&gt;"",VLOOKUP($F346,d110cc_csv_computations!$A$2:$O$1001,7),"")</f>
        <v>3</v>
      </c>
      <c r="J346" s="0" t="str">
        <f aca="false">IF($A346&lt;&gt;"",VLOOKUP($I346,ColumnNames!$A$2:$B$5,2),"")</f>
        <v>C</v>
      </c>
      <c r="K346" s="0" t="n">
        <f aca="false">IF($A346&lt;&gt;"",VLOOKUP($F346,d110cc_csv_computations!$A$2:$O$1001,6),"")</f>
        <v>5</v>
      </c>
      <c r="L346" s="0" t="n">
        <f aca="false">IF($A346&lt;&gt;"",VLOOKUP($F346,d110cc_csv_computations!$A$2:$O$1001,3),"")</f>
        <v>5</v>
      </c>
      <c r="M346" s="0" t="n">
        <f aca="false">IF($A346&lt;&gt;"",VLOOKUP($F346,d110cc_csv_computations!$A$2:$O$1001,8),"")</f>
        <v>11</v>
      </c>
      <c r="N346" s="0" t="n">
        <f aca="false">IF($A346&lt;&gt;"",VLOOKUP($F346,d110cc_csv_computations!$A$2:$O$1001,4),"")</f>
        <v>35</v>
      </c>
      <c r="O346" s="32" t="str">
        <f aca="false">IF($A346&lt;&gt;"",INDEX('Tray sheet'!$H$2:$H$10000, $G346),"")</f>
        <v>Project#2013-0014_Experiment#0001_Brachypodium.distachyon_Tray#00017</v>
      </c>
      <c r="P346" s="32" t="str">
        <f aca="false">IF($A346&lt;&gt;"",INDEX('Tray sheet'!$J$2:$J$10000,$G346),"")</f>
        <v>Tray note</v>
      </c>
      <c r="Q346" s="0" t="n">
        <f aca="false">IF($A346&lt;&gt;"",VLOOKUP($F346,d110cc_csv_computations!$A$2:$O$1001,9),"")</f>
        <v>1</v>
      </c>
      <c r="R346" s="32" t="str">
        <f aca="false">IF($A346&lt;&gt;"",INDEX('Tray sheet'!$I$2:$I$10000,$G346),"")</f>
        <v>standard</v>
      </c>
      <c r="S346" s="32" t="str">
        <f aca="false">$J346&amp;$K346</f>
        <v>C5</v>
      </c>
      <c r="T346" s="0" t="str">
        <f aca="false">IF($A346&lt;&gt;"","Project#"&amp;$A346&amp;"-"&amp;TEXT($B346,"0000")&amp;"_Experiment#"&amp;TEXT($C346,"0000")&amp;"_"&amp;$D346&amp;"."&amp;$E346&amp;"_Tray#"&amp;TEXT($G346,"0000")&amp;"_"&amp;"Pot#"&amp;TEXT($F346,"00000"),"")</f>
        <v>Project#2013-0014_Experiment#0001_Brachypodium.distachyon_Tray#0017_Pot#00345</v>
      </c>
      <c r="U346" s="0" t="n">
        <f aca="false">IF($A346&lt;&gt;"",VLOOKUP($F346,d110cc_csv_computations!$A$2:$O$1001,2),"")</f>
        <v>26</v>
      </c>
      <c r="V346" s="0" t="n">
        <f aca="false">IF($A346&lt;&gt;"",VLOOKUP($U346,LineNames!$A$2:$B$111,2),"")</f>
        <v>103</v>
      </c>
      <c r="W346" s="11"/>
      <c r="X346" s="0" t="str">
        <f aca="false">IF($A346&lt;&gt;"",VLOOKUP($U346,LineNames!$A$2:$C$111,3),"")</f>
        <v>No</v>
      </c>
      <c r="Y346" s="0" t="n">
        <f aca="false">IF($A346&lt;&gt;"",VLOOKUP($F346,d110cc_csv_computations!$A$2:$O$1001,5),"")</f>
        <v>3</v>
      </c>
      <c r="Z346" s="0" t="n">
        <f aca="false">IF($A346&lt;&gt;"",VLOOKUP($F346,d110cc_csv_computations!$A$2:$O$1001,15),"")</f>
        <v>105</v>
      </c>
    </row>
    <row collapsed="false" customFormat="false" customHeight="true" hidden="false" ht="15" outlineLevel="0" r="347">
      <c r="A347" s="0" t="n">
        <f aca="false">IF((ROW()-1)&lt;='Project Description'!$B$14,'Project Description'!$B$1, "")</f>
        <v>2013</v>
      </c>
      <c r="B347" s="0" t="n">
        <f aca="false">IF($A347&lt;&gt;"",'Project Description'!$B$2, "")</f>
        <v>14</v>
      </c>
      <c r="C347" s="0" t="n">
        <f aca="false">IF($A347&lt;&gt;"",'Project Description'!$B$3, "")</f>
        <v>1</v>
      </c>
      <c r="D347" s="0" t="str">
        <f aca="false">IF($A347&lt;&gt;"",VLOOKUP($G347,'Tray sheet'!$E$2:$G$121,2), "")</f>
        <v>Brachypodium</v>
      </c>
      <c r="E347" s="0" t="str">
        <f aca="false">IF($A347&lt;&gt;"",VLOOKUP($G347,'Tray sheet'!$E$2:$G$121,3), "")</f>
        <v>distachyon</v>
      </c>
      <c r="F347" s="0" t="n">
        <f aca="false">IF($A347&lt;&gt;"",ROW()-1,"")</f>
        <v>346</v>
      </c>
      <c r="G347" s="0" t="n">
        <f aca="false">IF($A347&lt;&gt;"",VLOOKUP($F347,d110cc_csv_computations!$A$2:$O$1001,12),"")</f>
        <v>18</v>
      </c>
      <c r="H347" s="0" t="n">
        <f aca="false">IF($A347&lt;&gt;"",VLOOKUP($F347,d110cc_csv_computations!$A$2:$O$1001,13),"")</f>
        <v>11</v>
      </c>
      <c r="I347" s="0" t="n">
        <f aca="false">IF($A347&lt;&gt;"",VLOOKUP($F347,d110cc_csv_computations!$A$2:$O$1001,7),"")</f>
        <v>3</v>
      </c>
      <c r="J347" s="0" t="str">
        <f aca="false">IF($A347&lt;&gt;"",VLOOKUP($I347,ColumnNames!$A$2:$B$5,2),"")</f>
        <v>C</v>
      </c>
      <c r="K347" s="0" t="n">
        <f aca="false">IF($A347&lt;&gt;"",VLOOKUP($F347,d110cc_csv_computations!$A$2:$O$1001,6),"")</f>
        <v>1</v>
      </c>
      <c r="L347" s="0" t="n">
        <f aca="false">IF($A347&lt;&gt;"",VLOOKUP($F347,d110cc_csv_computations!$A$2:$O$1001,3),"")</f>
        <v>6</v>
      </c>
      <c r="M347" s="0" t="n">
        <f aca="false">IF($A347&lt;&gt;"",VLOOKUP($F347,d110cc_csv_computations!$A$2:$O$1001,8),"")</f>
        <v>11</v>
      </c>
      <c r="N347" s="0" t="n">
        <f aca="false">IF($A347&lt;&gt;"",VLOOKUP($F347,d110cc_csv_computations!$A$2:$O$1001,4),"")</f>
        <v>35</v>
      </c>
      <c r="O347" s="32" t="str">
        <f aca="false">IF($A347&lt;&gt;"",INDEX('Tray sheet'!$H$2:$H$10000, $G347),"")</f>
        <v>Project#2013-0014_Experiment#0001_Brachypodium.distachyon_Tray#00018</v>
      </c>
      <c r="P347" s="32" t="str">
        <f aca="false">IF($A347&lt;&gt;"",INDEX('Tray sheet'!$J$2:$J$10000,$G347),"")</f>
        <v>Tray note</v>
      </c>
      <c r="Q347" s="0" t="n">
        <f aca="false">IF($A347&lt;&gt;"",VLOOKUP($F347,d110cc_csv_computations!$A$2:$O$1001,9),"")</f>
        <v>2</v>
      </c>
      <c r="R347" s="32" t="str">
        <f aca="false">IF($A347&lt;&gt;"",INDEX('Tray sheet'!$I$2:$I$10000,$G347),"")</f>
        <v>standard</v>
      </c>
      <c r="S347" s="32" t="str">
        <f aca="false">$J347&amp;$K347</f>
        <v>C1</v>
      </c>
      <c r="T347" s="0" t="str">
        <f aca="false">IF($A347&lt;&gt;"","Project#"&amp;$A347&amp;"-"&amp;TEXT($B347,"0000")&amp;"_Experiment#"&amp;TEXT($C347,"0000")&amp;"_"&amp;$D347&amp;"."&amp;$E347&amp;"_Tray#"&amp;TEXT($G347,"0000")&amp;"_"&amp;"Pot#"&amp;TEXT($F347,"00000"),"")</f>
        <v>Project#2013-0014_Experiment#0001_Brachypodium.distachyon_Tray#0018_Pot#00346</v>
      </c>
      <c r="U347" s="0" t="n">
        <f aca="false">IF($A347&lt;&gt;"",VLOOKUP($F347,d110cc_csv_computations!$A$2:$O$1001,2),"")</f>
        <v>107</v>
      </c>
      <c r="V347" s="0" t="n">
        <f aca="false">IF($A347&lt;&gt;"",VLOOKUP($U347,LineNames!$A$2:$B$111,2),"")</f>
        <v>71</v>
      </c>
      <c r="W347" s="11"/>
      <c r="X347" s="0" t="str">
        <f aca="false">IF($A347&lt;&gt;"",VLOOKUP($U347,LineNames!$A$2:$C$111,3),"")</f>
        <v>No</v>
      </c>
      <c r="Y347" s="0" t="n">
        <f aca="false">IF($A347&lt;&gt;"",VLOOKUP($F347,d110cc_csv_computations!$A$2:$O$1001,5),"")</f>
        <v>3</v>
      </c>
      <c r="Z347" s="0" t="n">
        <f aca="false">IF($A347&lt;&gt;"",VLOOKUP($F347,d110cc_csv_computations!$A$2:$O$1001,15),"")</f>
        <v>106</v>
      </c>
    </row>
    <row collapsed="false" customFormat="false" customHeight="true" hidden="false" ht="15" outlineLevel="0" r="348">
      <c r="A348" s="0" t="n">
        <f aca="false">IF((ROW()-1)&lt;='Project Description'!$B$14,'Project Description'!$B$1, "")</f>
        <v>2013</v>
      </c>
      <c r="B348" s="0" t="n">
        <f aca="false">IF($A348&lt;&gt;"",'Project Description'!$B$2, "")</f>
        <v>14</v>
      </c>
      <c r="C348" s="0" t="n">
        <f aca="false">IF($A348&lt;&gt;"",'Project Description'!$B$3, "")</f>
        <v>1</v>
      </c>
      <c r="D348" s="0" t="str">
        <f aca="false">IF($A348&lt;&gt;"",VLOOKUP($G348,'Tray sheet'!$E$2:$G$121,2), "")</f>
        <v>Brachypodium</v>
      </c>
      <c r="E348" s="0" t="str">
        <f aca="false">IF($A348&lt;&gt;"",VLOOKUP($G348,'Tray sheet'!$E$2:$G$121,3), "")</f>
        <v>distachyon</v>
      </c>
      <c r="F348" s="0" t="n">
        <f aca="false">IF($A348&lt;&gt;"",ROW()-1,"")</f>
        <v>347</v>
      </c>
      <c r="G348" s="0" t="n">
        <f aca="false">IF($A348&lt;&gt;"",VLOOKUP($F348,d110cc_csv_computations!$A$2:$O$1001,12),"")</f>
        <v>18</v>
      </c>
      <c r="H348" s="0" t="n">
        <f aca="false">IF($A348&lt;&gt;"",VLOOKUP($F348,d110cc_csv_computations!$A$2:$O$1001,13),"")</f>
        <v>12</v>
      </c>
      <c r="I348" s="0" t="n">
        <f aca="false">IF($A348&lt;&gt;"",VLOOKUP($F348,d110cc_csv_computations!$A$2:$O$1001,7),"")</f>
        <v>3</v>
      </c>
      <c r="J348" s="0" t="str">
        <f aca="false">IF($A348&lt;&gt;"",VLOOKUP($I348,ColumnNames!$A$2:$B$5,2),"")</f>
        <v>C</v>
      </c>
      <c r="K348" s="0" t="n">
        <f aca="false">IF($A348&lt;&gt;"",VLOOKUP($F348,d110cc_csv_computations!$A$2:$O$1001,6),"")</f>
        <v>2</v>
      </c>
      <c r="L348" s="0" t="n">
        <f aca="false">IF($A348&lt;&gt;"",VLOOKUP($F348,d110cc_csv_computations!$A$2:$O$1001,3),"")</f>
        <v>7</v>
      </c>
      <c r="M348" s="0" t="n">
        <f aca="false">IF($A348&lt;&gt;"",VLOOKUP($F348,d110cc_csv_computations!$A$2:$O$1001,8),"")</f>
        <v>11</v>
      </c>
      <c r="N348" s="0" t="n">
        <f aca="false">IF($A348&lt;&gt;"",VLOOKUP($F348,d110cc_csv_computations!$A$2:$O$1001,4),"")</f>
        <v>35</v>
      </c>
      <c r="O348" s="32" t="str">
        <f aca="false">IF($A348&lt;&gt;"",INDEX('Tray sheet'!$H$2:$H$10000, $G348),"")</f>
        <v>Project#2013-0014_Experiment#0001_Brachypodium.distachyon_Tray#00018</v>
      </c>
      <c r="P348" s="32" t="str">
        <f aca="false">IF($A348&lt;&gt;"",INDEX('Tray sheet'!$J$2:$J$10000,$G348),"")</f>
        <v>Tray note</v>
      </c>
      <c r="Q348" s="0" t="n">
        <f aca="false">IF($A348&lt;&gt;"",VLOOKUP($F348,d110cc_csv_computations!$A$2:$O$1001,9),"")</f>
        <v>2</v>
      </c>
      <c r="R348" s="32" t="str">
        <f aca="false">IF($A348&lt;&gt;"",INDEX('Tray sheet'!$I$2:$I$10000,$G348),"")</f>
        <v>standard</v>
      </c>
      <c r="S348" s="32" t="str">
        <f aca="false">$J348&amp;$K348</f>
        <v>C2</v>
      </c>
      <c r="T348" s="0" t="str">
        <f aca="false">IF($A348&lt;&gt;"","Project#"&amp;$A348&amp;"-"&amp;TEXT($B348,"0000")&amp;"_Experiment#"&amp;TEXT($C348,"0000")&amp;"_"&amp;$D348&amp;"."&amp;$E348&amp;"_Tray#"&amp;TEXT($G348,"0000")&amp;"_"&amp;"Pot#"&amp;TEXT($F348,"00000"),"")</f>
        <v>Project#2013-0014_Experiment#0001_Brachypodium.distachyon_Tray#0018_Pot#00347</v>
      </c>
      <c r="U348" s="0" t="n">
        <f aca="false">IF($A348&lt;&gt;"",VLOOKUP($F348,d110cc_csv_computations!$A$2:$O$1001,2),"")</f>
        <v>55</v>
      </c>
      <c r="V348" s="0" t="n">
        <f aca="false">IF($A348&lt;&gt;"",VLOOKUP($U348,LineNames!$A$2:$B$111,2),"")</f>
        <v>137</v>
      </c>
      <c r="W348" s="11"/>
      <c r="X348" s="0" t="str">
        <f aca="false">IF($A348&lt;&gt;"",VLOOKUP($U348,LineNames!$A$2:$C$111,3),"")</f>
        <v>No</v>
      </c>
      <c r="Y348" s="0" t="n">
        <f aca="false">IF($A348&lt;&gt;"",VLOOKUP($F348,d110cc_csv_computations!$A$2:$O$1001,5),"")</f>
        <v>3</v>
      </c>
      <c r="Z348" s="0" t="n">
        <f aca="false">IF($A348&lt;&gt;"",VLOOKUP($F348,d110cc_csv_computations!$A$2:$O$1001,15),"")</f>
        <v>107</v>
      </c>
    </row>
    <row collapsed="false" customFormat="false" customHeight="true" hidden="false" ht="15" outlineLevel="0" r="349">
      <c r="A349" s="0" t="n">
        <f aca="false">IF((ROW()-1)&lt;='Project Description'!$B$14,'Project Description'!$B$1, "")</f>
        <v>2013</v>
      </c>
      <c r="B349" s="0" t="n">
        <f aca="false">IF($A349&lt;&gt;"",'Project Description'!$B$2, "")</f>
        <v>14</v>
      </c>
      <c r="C349" s="0" t="n">
        <f aca="false">IF($A349&lt;&gt;"",'Project Description'!$B$3, "")</f>
        <v>1</v>
      </c>
      <c r="D349" s="0" t="str">
        <f aca="false">IF($A349&lt;&gt;"",VLOOKUP($G349,'Tray sheet'!$E$2:$G$121,2), "")</f>
        <v>Brachypodium</v>
      </c>
      <c r="E349" s="0" t="str">
        <f aca="false">IF($A349&lt;&gt;"",VLOOKUP($G349,'Tray sheet'!$E$2:$G$121,3), "")</f>
        <v>distachyon</v>
      </c>
      <c r="F349" s="0" t="n">
        <f aca="false">IF($A349&lt;&gt;"",ROW()-1,"")</f>
        <v>348</v>
      </c>
      <c r="G349" s="0" t="n">
        <f aca="false">IF($A349&lt;&gt;"",VLOOKUP($F349,d110cc_csv_computations!$A$2:$O$1001,12),"")</f>
        <v>18</v>
      </c>
      <c r="H349" s="0" t="n">
        <f aca="false">IF($A349&lt;&gt;"",VLOOKUP($F349,d110cc_csv_computations!$A$2:$O$1001,13),"")</f>
        <v>13</v>
      </c>
      <c r="I349" s="0" t="n">
        <f aca="false">IF($A349&lt;&gt;"",VLOOKUP($F349,d110cc_csv_computations!$A$2:$O$1001,7),"")</f>
        <v>3</v>
      </c>
      <c r="J349" s="0" t="str">
        <f aca="false">IF($A349&lt;&gt;"",VLOOKUP($I349,ColumnNames!$A$2:$B$5,2),"")</f>
        <v>C</v>
      </c>
      <c r="K349" s="0" t="n">
        <f aca="false">IF($A349&lt;&gt;"",VLOOKUP($F349,d110cc_csv_computations!$A$2:$O$1001,6),"")</f>
        <v>3</v>
      </c>
      <c r="L349" s="0" t="n">
        <f aca="false">IF($A349&lt;&gt;"",VLOOKUP($F349,d110cc_csv_computations!$A$2:$O$1001,3),"")</f>
        <v>8</v>
      </c>
      <c r="M349" s="0" t="n">
        <f aca="false">IF($A349&lt;&gt;"",VLOOKUP($F349,d110cc_csv_computations!$A$2:$O$1001,8),"")</f>
        <v>11</v>
      </c>
      <c r="N349" s="0" t="n">
        <f aca="false">IF($A349&lt;&gt;"",VLOOKUP($F349,d110cc_csv_computations!$A$2:$O$1001,4),"")</f>
        <v>35</v>
      </c>
      <c r="O349" s="32" t="str">
        <f aca="false">IF($A349&lt;&gt;"",INDEX('Tray sheet'!$H$2:$H$10000, $G349),"")</f>
        <v>Project#2013-0014_Experiment#0001_Brachypodium.distachyon_Tray#00018</v>
      </c>
      <c r="P349" s="32" t="str">
        <f aca="false">IF($A349&lt;&gt;"",INDEX('Tray sheet'!$J$2:$J$10000,$G349),"")</f>
        <v>Tray note</v>
      </c>
      <c r="Q349" s="0" t="n">
        <f aca="false">IF($A349&lt;&gt;"",VLOOKUP($F349,d110cc_csv_computations!$A$2:$O$1001,9),"")</f>
        <v>2</v>
      </c>
      <c r="R349" s="32" t="str">
        <f aca="false">IF($A349&lt;&gt;"",INDEX('Tray sheet'!$I$2:$I$10000,$G349),"")</f>
        <v>standard</v>
      </c>
      <c r="S349" s="32" t="str">
        <f aca="false">$J349&amp;$K349</f>
        <v>C3</v>
      </c>
      <c r="T349" s="0" t="str">
        <f aca="false">IF($A349&lt;&gt;"","Project#"&amp;$A349&amp;"-"&amp;TEXT($B349,"0000")&amp;"_Experiment#"&amp;TEXT($C349,"0000")&amp;"_"&amp;$D349&amp;"."&amp;$E349&amp;"_Tray#"&amp;TEXT($G349,"0000")&amp;"_"&amp;"Pot#"&amp;TEXT($F349,"00000"),"")</f>
        <v>Project#2013-0014_Experiment#0001_Brachypodium.distachyon_Tray#0018_Pot#00348</v>
      </c>
      <c r="U349" s="0" t="n">
        <f aca="false">IF($A349&lt;&gt;"",VLOOKUP($F349,d110cc_csv_computations!$A$2:$O$1001,2),"")</f>
        <v>109</v>
      </c>
      <c r="V349" s="0" t="str">
        <f aca="false">IF($A349&lt;&gt;"",VLOOKUP($U349,LineNames!$A$2:$B$111,2),"")</f>
        <v>Bd21</v>
      </c>
      <c r="W349" s="11"/>
      <c r="X349" s="0" t="str">
        <f aca="false">IF($A349&lt;&gt;"",VLOOKUP($U349,LineNames!$A$2:$C$111,3),"")</f>
        <v>Yes</v>
      </c>
      <c r="Y349" s="0" t="n">
        <f aca="false">IF($A349&lt;&gt;"",VLOOKUP($F349,d110cc_csv_computations!$A$2:$O$1001,5),"")</f>
        <v>3</v>
      </c>
      <c r="Z349" s="0" t="n">
        <f aca="false">IF($A349&lt;&gt;"",VLOOKUP($F349,d110cc_csv_computations!$A$2:$O$1001,15),"")</f>
        <v>108</v>
      </c>
    </row>
    <row collapsed="false" customFormat="false" customHeight="true" hidden="false" ht="15" outlineLevel="0" r="350">
      <c r="A350" s="0" t="n">
        <f aca="false">IF((ROW()-1)&lt;='Project Description'!$B$14,'Project Description'!$B$1, "")</f>
        <v>2013</v>
      </c>
      <c r="B350" s="0" t="n">
        <f aca="false">IF($A350&lt;&gt;"",'Project Description'!$B$2, "")</f>
        <v>14</v>
      </c>
      <c r="C350" s="0" t="n">
        <f aca="false">IF($A350&lt;&gt;"",'Project Description'!$B$3, "")</f>
        <v>1</v>
      </c>
      <c r="D350" s="0" t="str">
        <f aca="false">IF($A350&lt;&gt;"",VLOOKUP($G350,'Tray sheet'!$E$2:$G$121,2), "")</f>
        <v>Brachypodium</v>
      </c>
      <c r="E350" s="0" t="str">
        <f aca="false">IF($A350&lt;&gt;"",VLOOKUP($G350,'Tray sheet'!$E$2:$G$121,3), "")</f>
        <v>distachyon</v>
      </c>
      <c r="F350" s="0" t="n">
        <f aca="false">IF($A350&lt;&gt;"",ROW()-1,"")</f>
        <v>349</v>
      </c>
      <c r="G350" s="0" t="n">
        <f aca="false">IF($A350&lt;&gt;"",VLOOKUP($F350,d110cc_csv_computations!$A$2:$O$1001,12),"")</f>
        <v>18</v>
      </c>
      <c r="H350" s="0" t="n">
        <f aca="false">IF($A350&lt;&gt;"",VLOOKUP($F350,d110cc_csv_computations!$A$2:$O$1001,13),"")</f>
        <v>14</v>
      </c>
      <c r="I350" s="0" t="n">
        <f aca="false">IF($A350&lt;&gt;"",VLOOKUP($F350,d110cc_csv_computations!$A$2:$O$1001,7),"")</f>
        <v>3</v>
      </c>
      <c r="J350" s="0" t="str">
        <f aca="false">IF($A350&lt;&gt;"",VLOOKUP($I350,ColumnNames!$A$2:$B$5,2),"")</f>
        <v>C</v>
      </c>
      <c r="K350" s="0" t="n">
        <f aca="false">IF($A350&lt;&gt;"",VLOOKUP($F350,d110cc_csv_computations!$A$2:$O$1001,6),"")</f>
        <v>4</v>
      </c>
      <c r="L350" s="0" t="n">
        <f aca="false">IF($A350&lt;&gt;"",VLOOKUP($F350,d110cc_csv_computations!$A$2:$O$1001,3),"")</f>
        <v>9</v>
      </c>
      <c r="M350" s="0" t="n">
        <f aca="false">IF($A350&lt;&gt;"",VLOOKUP($F350,d110cc_csv_computations!$A$2:$O$1001,8),"")</f>
        <v>11</v>
      </c>
      <c r="N350" s="0" t="n">
        <f aca="false">IF($A350&lt;&gt;"",VLOOKUP($F350,d110cc_csv_computations!$A$2:$O$1001,4),"")</f>
        <v>35</v>
      </c>
      <c r="O350" s="32" t="str">
        <f aca="false">IF($A350&lt;&gt;"",INDEX('Tray sheet'!$H$2:$H$10000, $G350),"")</f>
        <v>Project#2013-0014_Experiment#0001_Brachypodium.distachyon_Tray#00018</v>
      </c>
      <c r="P350" s="32" t="str">
        <f aca="false">IF($A350&lt;&gt;"",INDEX('Tray sheet'!$J$2:$J$10000,$G350),"")</f>
        <v>Tray note</v>
      </c>
      <c r="Q350" s="0" t="n">
        <f aca="false">IF($A350&lt;&gt;"",VLOOKUP($F350,d110cc_csv_computations!$A$2:$O$1001,9),"")</f>
        <v>2</v>
      </c>
      <c r="R350" s="32" t="str">
        <f aca="false">IF($A350&lt;&gt;"",INDEX('Tray sheet'!$I$2:$I$10000,$G350),"")</f>
        <v>standard</v>
      </c>
      <c r="S350" s="32" t="str">
        <f aca="false">$J350&amp;$K350</f>
        <v>C4</v>
      </c>
      <c r="T350" s="0" t="str">
        <f aca="false">IF($A350&lt;&gt;"","Project#"&amp;$A350&amp;"-"&amp;TEXT($B350,"0000")&amp;"_Experiment#"&amp;TEXT($C350,"0000")&amp;"_"&amp;$D350&amp;"."&amp;$E350&amp;"_Tray#"&amp;TEXT($G350,"0000")&amp;"_"&amp;"Pot#"&amp;TEXT($F350,"00000"),"")</f>
        <v>Project#2013-0014_Experiment#0001_Brachypodium.distachyon_Tray#0018_Pot#00349</v>
      </c>
      <c r="U350" s="0" t="n">
        <f aca="false">IF($A350&lt;&gt;"",VLOOKUP($F350,d110cc_csv_computations!$A$2:$O$1001,2),"")</f>
        <v>52</v>
      </c>
      <c r="V350" s="0" t="n">
        <f aca="false">IF($A350&lt;&gt;"",VLOOKUP($U350,LineNames!$A$2:$B$111,2),"")</f>
        <v>131</v>
      </c>
      <c r="W350" s="11"/>
      <c r="X350" s="0" t="str">
        <f aca="false">IF($A350&lt;&gt;"",VLOOKUP($U350,LineNames!$A$2:$C$111,3),"")</f>
        <v>No</v>
      </c>
      <c r="Y350" s="0" t="n">
        <f aca="false">IF($A350&lt;&gt;"",VLOOKUP($F350,d110cc_csv_computations!$A$2:$O$1001,5),"")</f>
        <v>3</v>
      </c>
      <c r="Z350" s="0" t="n">
        <f aca="false">IF($A350&lt;&gt;"",VLOOKUP($F350,d110cc_csv_computations!$A$2:$O$1001,15),"")</f>
        <v>109</v>
      </c>
    </row>
    <row collapsed="false" customFormat="false" customHeight="true" hidden="false" ht="15" outlineLevel="0" r="351">
      <c r="A351" s="0" t="n">
        <f aca="false">IF((ROW()-1)&lt;='Project Description'!$B$14,'Project Description'!$B$1, "")</f>
        <v>2013</v>
      </c>
      <c r="B351" s="0" t="n">
        <f aca="false">IF($A351&lt;&gt;"",'Project Description'!$B$2, "")</f>
        <v>14</v>
      </c>
      <c r="C351" s="0" t="n">
        <f aca="false">IF($A351&lt;&gt;"",'Project Description'!$B$3, "")</f>
        <v>1</v>
      </c>
      <c r="D351" s="0" t="str">
        <f aca="false">IF($A351&lt;&gt;"",VLOOKUP($G351,'Tray sheet'!$E$2:$G$121,2), "")</f>
        <v>Brachypodium</v>
      </c>
      <c r="E351" s="0" t="str">
        <f aca="false">IF($A351&lt;&gt;"",VLOOKUP($G351,'Tray sheet'!$E$2:$G$121,3), "")</f>
        <v>distachyon</v>
      </c>
      <c r="F351" s="0" t="n">
        <f aca="false">IF($A351&lt;&gt;"",ROW()-1,"")</f>
        <v>350</v>
      </c>
      <c r="G351" s="0" t="n">
        <f aca="false">IF($A351&lt;&gt;"",VLOOKUP($F351,d110cc_csv_computations!$A$2:$O$1001,12),"")</f>
        <v>18</v>
      </c>
      <c r="H351" s="0" t="n">
        <f aca="false">IF($A351&lt;&gt;"",VLOOKUP($F351,d110cc_csv_computations!$A$2:$O$1001,13),"")</f>
        <v>15</v>
      </c>
      <c r="I351" s="0" t="n">
        <f aca="false">IF($A351&lt;&gt;"",VLOOKUP($F351,d110cc_csv_computations!$A$2:$O$1001,7),"")</f>
        <v>3</v>
      </c>
      <c r="J351" s="0" t="str">
        <f aca="false">IF($A351&lt;&gt;"",VLOOKUP($I351,ColumnNames!$A$2:$B$5,2),"")</f>
        <v>C</v>
      </c>
      <c r="K351" s="0" t="n">
        <f aca="false">IF($A351&lt;&gt;"",VLOOKUP($F351,d110cc_csv_computations!$A$2:$O$1001,6),"")</f>
        <v>5</v>
      </c>
      <c r="L351" s="0" t="n">
        <f aca="false">IF($A351&lt;&gt;"",VLOOKUP($F351,d110cc_csv_computations!$A$2:$O$1001,3),"")</f>
        <v>10</v>
      </c>
      <c r="M351" s="0" t="n">
        <f aca="false">IF($A351&lt;&gt;"",VLOOKUP($F351,d110cc_csv_computations!$A$2:$O$1001,8),"")</f>
        <v>11</v>
      </c>
      <c r="N351" s="0" t="n">
        <f aca="false">IF($A351&lt;&gt;"",VLOOKUP($F351,d110cc_csv_computations!$A$2:$O$1001,4),"")</f>
        <v>35</v>
      </c>
      <c r="O351" s="32" t="str">
        <f aca="false">IF($A351&lt;&gt;"",INDEX('Tray sheet'!$H$2:$H$10000, $G351),"")</f>
        <v>Project#2013-0014_Experiment#0001_Brachypodium.distachyon_Tray#00018</v>
      </c>
      <c r="P351" s="32" t="str">
        <f aca="false">IF($A351&lt;&gt;"",INDEX('Tray sheet'!$J$2:$J$10000,$G351),"")</f>
        <v>Tray note</v>
      </c>
      <c r="Q351" s="0" t="n">
        <f aca="false">IF($A351&lt;&gt;"",VLOOKUP($F351,d110cc_csv_computations!$A$2:$O$1001,9),"")</f>
        <v>2</v>
      </c>
      <c r="R351" s="32" t="str">
        <f aca="false">IF($A351&lt;&gt;"",INDEX('Tray sheet'!$I$2:$I$10000,$G351),"")</f>
        <v>standard</v>
      </c>
      <c r="S351" s="32" t="str">
        <f aca="false">$J351&amp;$K351</f>
        <v>C5</v>
      </c>
      <c r="T351" s="0" t="str">
        <f aca="false">IF($A351&lt;&gt;"","Project#"&amp;$A351&amp;"-"&amp;TEXT($B351,"0000")&amp;"_Experiment#"&amp;TEXT($C351,"0000")&amp;"_"&amp;$D351&amp;"."&amp;$E351&amp;"_Tray#"&amp;TEXT($G351,"0000")&amp;"_"&amp;"Pot#"&amp;TEXT($F351,"00000"),"")</f>
        <v>Project#2013-0014_Experiment#0001_Brachypodium.distachyon_Tray#0018_Pot#00350</v>
      </c>
      <c r="U351" s="0" t="n">
        <f aca="false">IF($A351&lt;&gt;"",VLOOKUP($F351,d110cc_csv_computations!$A$2:$O$1001,2),"")</f>
        <v>78</v>
      </c>
      <c r="V351" s="0" t="n">
        <f aca="false">IF($A351&lt;&gt;"",VLOOKUP($U351,LineNames!$A$2:$B$111,2),"")</f>
        <v>164</v>
      </c>
      <c r="W351" s="11"/>
      <c r="X351" s="0" t="str">
        <f aca="false">IF($A351&lt;&gt;"",VLOOKUP($U351,LineNames!$A$2:$C$111,3),"")</f>
        <v>No</v>
      </c>
      <c r="Y351" s="0" t="n">
        <f aca="false">IF($A351&lt;&gt;"",VLOOKUP($F351,d110cc_csv_computations!$A$2:$O$1001,5),"")</f>
        <v>3</v>
      </c>
      <c r="Z351" s="0" t="n">
        <f aca="false">IF($A351&lt;&gt;"",VLOOKUP($F351,d110cc_csv_computations!$A$2:$O$1001,15),"")</f>
        <v>110</v>
      </c>
    </row>
    <row collapsed="false" customFormat="false" customHeight="true" hidden="false" ht="15" outlineLevel="0" r="352">
      <c r="A352" s="0" t="n">
        <f aca="false">IF((ROW()-1)&lt;='Project Description'!$B$14,'Project Description'!$B$1, "")</f>
        <v>2013</v>
      </c>
      <c r="B352" s="0" t="n">
        <f aca="false">IF($A352&lt;&gt;"",'Project Description'!$B$2, "")</f>
        <v>14</v>
      </c>
      <c r="C352" s="0" t="n">
        <f aca="false">IF($A352&lt;&gt;"",'Project Description'!$B$3, "")</f>
        <v>1</v>
      </c>
      <c r="D352" s="0" t="str">
        <f aca="false">IF($A352&lt;&gt;"",VLOOKUP($G352,'Tray sheet'!$E$2:$G$121,2), "")</f>
        <v>Brachypodium</v>
      </c>
      <c r="E352" s="0" t="str">
        <f aca="false">IF($A352&lt;&gt;"",VLOOKUP($G352,'Tray sheet'!$E$2:$G$121,3), "")</f>
        <v>distachyon</v>
      </c>
      <c r="F352" s="0" t="n">
        <f aca="false">IF($A352&lt;&gt;"",ROW()-1,"")</f>
        <v>351</v>
      </c>
      <c r="G352" s="0" t="n">
        <f aca="false">IF($A352&lt;&gt;"",VLOOKUP($F352,d110cc_csv_computations!$A$2:$O$1001,12),"")</f>
        <v>17</v>
      </c>
      <c r="H352" s="0" t="n">
        <f aca="false">IF($A352&lt;&gt;"",VLOOKUP($F352,d110cc_csv_computations!$A$2:$O$1001,13),"")</f>
        <v>16</v>
      </c>
      <c r="I352" s="0" t="n">
        <f aca="false">IF($A352&lt;&gt;"",VLOOKUP($F352,d110cc_csv_computations!$A$2:$O$1001,7),"")</f>
        <v>4</v>
      </c>
      <c r="J352" s="0" t="str">
        <f aca="false">IF($A352&lt;&gt;"",VLOOKUP($I352,ColumnNames!$A$2:$B$5,2),"")</f>
        <v>D</v>
      </c>
      <c r="K352" s="0" t="n">
        <f aca="false">IF($A352&lt;&gt;"",VLOOKUP($F352,d110cc_csv_computations!$A$2:$O$1001,6),"")</f>
        <v>1</v>
      </c>
      <c r="L352" s="0" t="n">
        <f aca="false">IF($A352&lt;&gt;"",VLOOKUP($F352,d110cc_csv_computations!$A$2:$O$1001,3),"")</f>
        <v>1</v>
      </c>
      <c r="M352" s="0" t="n">
        <f aca="false">IF($A352&lt;&gt;"",VLOOKUP($F352,d110cc_csv_computations!$A$2:$O$1001,8),"")</f>
        <v>12</v>
      </c>
      <c r="N352" s="0" t="n">
        <f aca="false">IF($A352&lt;&gt;"",VLOOKUP($F352,d110cc_csv_computations!$A$2:$O$1001,4),"")</f>
        <v>36</v>
      </c>
      <c r="O352" s="32" t="str">
        <f aca="false">IF($A352&lt;&gt;"",INDEX('Tray sheet'!$H$2:$H$10000, $G352),"")</f>
        <v>Project#2013-0014_Experiment#0001_Brachypodium.distachyon_Tray#00017</v>
      </c>
      <c r="P352" s="32" t="str">
        <f aca="false">IF($A352&lt;&gt;"",INDEX('Tray sheet'!$J$2:$J$10000,$G352),"")</f>
        <v>Tray note</v>
      </c>
      <c r="Q352" s="0" t="n">
        <f aca="false">IF($A352&lt;&gt;"",VLOOKUP($F352,d110cc_csv_computations!$A$2:$O$1001,9),"")</f>
        <v>1</v>
      </c>
      <c r="R352" s="32" t="str">
        <f aca="false">IF($A352&lt;&gt;"",INDEX('Tray sheet'!$I$2:$I$10000,$G352),"")</f>
        <v>standard</v>
      </c>
      <c r="S352" s="32" t="str">
        <f aca="false">$J352&amp;$K352</f>
        <v>D1</v>
      </c>
      <c r="T352" s="0" t="str">
        <f aca="false">IF($A352&lt;&gt;"","Project#"&amp;$A352&amp;"-"&amp;TEXT($B352,"0000")&amp;"_Experiment#"&amp;TEXT($C352,"0000")&amp;"_"&amp;$D352&amp;"."&amp;$E352&amp;"_Tray#"&amp;TEXT($G352,"0000")&amp;"_"&amp;"Pot#"&amp;TEXT($F352,"00000"),"")</f>
        <v>Project#2013-0014_Experiment#0001_Brachypodium.distachyon_Tray#0017_Pot#00351</v>
      </c>
      <c r="U352" s="0" t="n">
        <f aca="false">IF($A352&lt;&gt;"",VLOOKUP($F352,d110cc_csv_computations!$A$2:$O$1001,2),"")</f>
        <v>28</v>
      </c>
      <c r="V352" s="0" t="n">
        <f aca="false">IF($A352&lt;&gt;"",VLOOKUP($U352,LineNames!$A$2:$B$111,2),"")</f>
        <v>106</v>
      </c>
      <c r="W352" s="11"/>
      <c r="X352" s="0" t="str">
        <f aca="false">IF($A352&lt;&gt;"",VLOOKUP($U352,LineNames!$A$2:$C$111,3),"")</f>
        <v>No</v>
      </c>
      <c r="Y352" s="0" t="n">
        <f aca="false">IF($A352&lt;&gt;"",VLOOKUP($F352,d110cc_csv_computations!$A$2:$O$1001,5),"")</f>
        <v>3</v>
      </c>
      <c r="Z352" s="0" t="n">
        <f aca="false">IF($A352&lt;&gt;"",VLOOKUP($F352,d110cc_csv_computations!$A$2:$O$1001,15),"")</f>
        <v>111</v>
      </c>
    </row>
    <row collapsed="false" customFormat="false" customHeight="true" hidden="false" ht="15" outlineLevel="0" r="353">
      <c r="A353" s="0" t="n">
        <f aca="false">IF((ROW()-1)&lt;='Project Description'!$B$14,'Project Description'!$B$1, "")</f>
        <v>2013</v>
      </c>
      <c r="B353" s="0" t="n">
        <f aca="false">IF($A353&lt;&gt;"",'Project Description'!$B$2, "")</f>
        <v>14</v>
      </c>
      <c r="C353" s="0" t="n">
        <f aca="false">IF($A353&lt;&gt;"",'Project Description'!$B$3, "")</f>
        <v>1</v>
      </c>
      <c r="D353" s="0" t="str">
        <f aca="false">IF($A353&lt;&gt;"",VLOOKUP($G353,'Tray sheet'!$E$2:$G$121,2), "")</f>
        <v>Brachypodium</v>
      </c>
      <c r="E353" s="0" t="str">
        <f aca="false">IF($A353&lt;&gt;"",VLOOKUP($G353,'Tray sheet'!$E$2:$G$121,3), "")</f>
        <v>distachyon</v>
      </c>
      <c r="F353" s="0" t="n">
        <f aca="false">IF($A353&lt;&gt;"",ROW()-1,"")</f>
        <v>352</v>
      </c>
      <c r="G353" s="0" t="n">
        <f aca="false">IF($A353&lt;&gt;"",VLOOKUP($F353,d110cc_csv_computations!$A$2:$O$1001,12),"")</f>
        <v>17</v>
      </c>
      <c r="H353" s="0" t="n">
        <f aca="false">IF($A353&lt;&gt;"",VLOOKUP($F353,d110cc_csv_computations!$A$2:$O$1001,13),"")</f>
        <v>17</v>
      </c>
      <c r="I353" s="0" t="n">
        <f aca="false">IF($A353&lt;&gt;"",VLOOKUP($F353,d110cc_csv_computations!$A$2:$O$1001,7),"")</f>
        <v>4</v>
      </c>
      <c r="J353" s="0" t="str">
        <f aca="false">IF($A353&lt;&gt;"",VLOOKUP($I353,ColumnNames!$A$2:$B$5,2),"")</f>
        <v>D</v>
      </c>
      <c r="K353" s="0" t="n">
        <f aca="false">IF($A353&lt;&gt;"",VLOOKUP($F353,d110cc_csv_computations!$A$2:$O$1001,6),"")</f>
        <v>2</v>
      </c>
      <c r="L353" s="0" t="n">
        <f aca="false">IF($A353&lt;&gt;"",VLOOKUP($F353,d110cc_csv_computations!$A$2:$O$1001,3),"")</f>
        <v>2</v>
      </c>
      <c r="M353" s="0" t="n">
        <f aca="false">IF($A353&lt;&gt;"",VLOOKUP($F353,d110cc_csv_computations!$A$2:$O$1001,8),"")</f>
        <v>12</v>
      </c>
      <c r="N353" s="0" t="n">
        <f aca="false">IF($A353&lt;&gt;"",VLOOKUP($F353,d110cc_csv_computations!$A$2:$O$1001,4),"")</f>
        <v>36</v>
      </c>
      <c r="O353" s="32" t="str">
        <f aca="false">IF($A353&lt;&gt;"",INDEX('Tray sheet'!$H$2:$H$10000, $G353),"")</f>
        <v>Project#2013-0014_Experiment#0001_Brachypodium.distachyon_Tray#00017</v>
      </c>
      <c r="P353" s="32" t="str">
        <f aca="false">IF($A353&lt;&gt;"",INDEX('Tray sheet'!$J$2:$J$10000,$G353),"")</f>
        <v>Tray note</v>
      </c>
      <c r="Q353" s="0" t="n">
        <f aca="false">IF($A353&lt;&gt;"",VLOOKUP($F353,d110cc_csv_computations!$A$2:$O$1001,9),"")</f>
        <v>1</v>
      </c>
      <c r="R353" s="32" t="str">
        <f aca="false">IF($A353&lt;&gt;"",INDEX('Tray sheet'!$I$2:$I$10000,$G353),"")</f>
        <v>standard</v>
      </c>
      <c r="S353" s="32" t="str">
        <f aca="false">$J353&amp;$K353</f>
        <v>D2</v>
      </c>
      <c r="T353" s="0" t="str">
        <f aca="false">IF($A353&lt;&gt;"","Project#"&amp;$A353&amp;"-"&amp;TEXT($B353,"0000")&amp;"_Experiment#"&amp;TEXT($C353,"0000")&amp;"_"&amp;$D353&amp;"."&amp;$E353&amp;"_Tray#"&amp;TEXT($G353,"0000")&amp;"_"&amp;"Pot#"&amp;TEXT($F353,"00000"),"")</f>
        <v>Project#2013-0014_Experiment#0001_Brachypodium.distachyon_Tray#0017_Pot#00352</v>
      </c>
      <c r="U353" s="0" t="n">
        <f aca="false">IF($A353&lt;&gt;"",VLOOKUP($F353,d110cc_csv_computations!$A$2:$O$1001,2),"")</f>
        <v>109</v>
      </c>
      <c r="V353" s="0" t="str">
        <f aca="false">IF($A353&lt;&gt;"",VLOOKUP($U353,LineNames!$A$2:$B$111,2),"")</f>
        <v>Bd21</v>
      </c>
      <c r="W353" s="11"/>
      <c r="X353" s="0" t="str">
        <f aca="false">IF($A353&lt;&gt;"",VLOOKUP($U353,LineNames!$A$2:$C$111,3),"")</f>
        <v>Yes</v>
      </c>
      <c r="Y353" s="0" t="n">
        <f aca="false">IF($A353&lt;&gt;"",VLOOKUP($F353,d110cc_csv_computations!$A$2:$O$1001,5),"")</f>
        <v>3</v>
      </c>
      <c r="Z353" s="0" t="n">
        <f aca="false">IF($A353&lt;&gt;"",VLOOKUP($F353,d110cc_csv_computations!$A$2:$O$1001,15),"")</f>
        <v>112</v>
      </c>
    </row>
    <row collapsed="false" customFormat="false" customHeight="true" hidden="false" ht="15" outlineLevel="0" r="354">
      <c r="A354" s="0" t="n">
        <f aca="false">IF((ROW()-1)&lt;='Project Description'!$B$14,'Project Description'!$B$1, "")</f>
        <v>2013</v>
      </c>
      <c r="B354" s="0" t="n">
        <f aca="false">IF($A354&lt;&gt;"",'Project Description'!$B$2, "")</f>
        <v>14</v>
      </c>
      <c r="C354" s="0" t="n">
        <f aca="false">IF($A354&lt;&gt;"",'Project Description'!$B$3, "")</f>
        <v>1</v>
      </c>
      <c r="D354" s="0" t="str">
        <f aca="false">IF($A354&lt;&gt;"",VLOOKUP($G354,'Tray sheet'!$E$2:$G$121,2), "")</f>
        <v>Brachypodium</v>
      </c>
      <c r="E354" s="0" t="str">
        <f aca="false">IF($A354&lt;&gt;"",VLOOKUP($G354,'Tray sheet'!$E$2:$G$121,3), "")</f>
        <v>distachyon</v>
      </c>
      <c r="F354" s="0" t="n">
        <f aca="false">IF($A354&lt;&gt;"",ROW()-1,"")</f>
        <v>353</v>
      </c>
      <c r="G354" s="0" t="n">
        <f aca="false">IF($A354&lt;&gt;"",VLOOKUP($F354,d110cc_csv_computations!$A$2:$O$1001,12),"")</f>
        <v>17</v>
      </c>
      <c r="H354" s="0" t="n">
        <f aca="false">IF($A354&lt;&gt;"",VLOOKUP($F354,d110cc_csv_computations!$A$2:$O$1001,13),"")</f>
        <v>18</v>
      </c>
      <c r="I354" s="0" t="n">
        <f aca="false">IF($A354&lt;&gt;"",VLOOKUP($F354,d110cc_csv_computations!$A$2:$O$1001,7),"")</f>
        <v>4</v>
      </c>
      <c r="J354" s="0" t="str">
        <f aca="false">IF($A354&lt;&gt;"",VLOOKUP($I354,ColumnNames!$A$2:$B$5,2),"")</f>
        <v>D</v>
      </c>
      <c r="K354" s="0" t="n">
        <f aca="false">IF($A354&lt;&gt;"",VLOOKUP($F354,d110cc_csv_computations!$A$2:$O$1001,6),"")</f>
        <v>3</v>
      </c>
      <c r="L354" s="0" t="n">
        <f aca="false">IF($A354&lt;&gt;"",VLOOKUP($F354,d110cc_csv_computations!$A$2:$O$1001,3),"")</f>
        <v>3</v>
      </c>
      <c r="M354" s="0" t="n">
        <f aca="false">IF($A354&lt;&gt;"",VLOOKUP($F354,d110cc_csv_computations!$A$2:$O$1001,8),"")</f>
        <v>12</v>
      </c>
      <c r="N354" s="0" t="n">
        <f aca="false">IF($A354&lt;&gt;"",VLOOKUP($F354,d110cc_csv_computations!$A$2:$O$1001,4),"")</f>
        <v>36</v>
      </c>
      <c r="O354" s="32" t="str">
        <f aca="false">IF($A354&lt;&gt;"",INDEX('Tray sheet'!$H$2:$H$10000, $G354),"")</f>
        <v>Project#2013-0014_Experiment#0001_Brachypodium.distachyon_Tray#00017</v>
      </c>
      <c r="P354" s="32" t="str">
        <f aca="false">IF($A354&lt;&gt;"",INDEX('Tray sheet'!$J$2:$J$10000,$G354),"")</f>
        <v>Tray note</v>
      </c>
      <c r="Q354" s="0" t="n">
        <f aca="false">IF($A354&lt;&gt;"",VLOOKUP($F354,d110cc_csv_computations!$A$2:$O$1001,9),"")</f>
        <v>1</v>
      </c>
      <c r="R354" s="32" t="str">
        <f aca="false">IF($A354&lt;&gt;"",INDEX('Tray sheet'!$I$2:$I$10000,$G354),"")</f>
        <v>standard</v>
      </c>
      <c r="S354" s="32" t="str">
        <f aca="false">$J354&amp;$K354</f>
        <v>D3</v>
      </c>
      <c r="T354" s="0" t="str">
        <f aca="false">IF($A354&lt;&gt;"","Project#"&amp;$A354&amp;"-"&amp;TEXT($B354,"0000")&amp;"_Experiment#"&amp;TEXT($C354,"0000")&amp;"_"&amp;$D354&amp;"."&amp;$E354&amp;"_Tray#"&amp;TEXT($G354,"0000")&amp;"_"&amp;"Pot#"&amp;TEXT($F354,"00000"),"")</f>
        <v>Project#2013-0014_Experiment#0001_Brachypodium.distachyon_Tray#0017_Pot#00353</v>
      </c>
      <c r="U354" s="0" t="n">
        <f aca="false">IF($A354&lt;&gt;"",VLOOKUP($F354,d110cc_csv_computations!$A$2:$O$1001,2),"")</f>
        <v>21</v>
      </c>
      <c r="V354" s="0" t="n">
        <f aca="false">IF($A354&lt;&gt;"",VLOOKUP($U354,LineNames!$A$2:$B$111,2),"")</f>
        <v>98</v>
      </c>
      <c r="W354" s="11"/>
      <c r="X354" s="0" t="str">
        <f aca="false">IF($A354&lt;&gt;"",VLOOKUP($U354,LineNames!$A$2:$C$111,3),"")</f>
        <v>No</v>
      </c>
      <c r="Y354" s="0" t="n">
        <f aca="false">IF($A354&lt;&gt;"",VLOOKUP($F354,d110cc_csv_computations!$A$2:$O$1001,5),"")</f>
        <v>3</v>
      </c>
      <c r="Z354" s="0" t="n">
        <f aca="false">IF($A354&lt;&gt;"",VLOOKUP($F354,d110cc_csv_computations!$A$2:$O$1001,15),"")</f>
        <v>113</v>
      </c>
    </row>
    <row collapsed="false" customFormat="false" customHeight="true" hidden="false" ht="15" outlineLevel="0" r="355">
      <c r="A355" s="0" t="n">
        <f aca="false">IF((ROW()-1)&lt;='Project Description'!$B$14,'Project Description'!$B$1, "")</f>
        <v>2013</v>
      </c>
      <c r="B355" s="0" t="n">
        <f aca="false">IF($A355&lt;&gt;"",'Project Description'!$B$2, "")</f>
        <v>14</v>
      </c>
      <c r="C355" s="0" t="n">
        <f aca="false">IF($A355&lt;&gt;"",'Project Description'!$B$3, "")</f>
        <v>1</v>
      </c>
      <c r="D355" s="0" t="str">
        <f aca="false">IF($A355&lt;&gt;"",VLOOKUP($G355,'Tray sheet'!$E$2:$G$121,2), "")</f>
        <v>Brachypodium</v>
      </c>
      <c r="E355" s="0" t="str">
        <f aca="false">IF($A355&lt;&gt;"",VLOOKUP($G355,'Tray sheet'!$E$2:$G$121,3), "")</f>
        <v>distachyon</v>
      </c>
      <c r="F355" s="0" t="n">
        <f aca="false">IF($A355&lt;&gt;"",ROW()-1,"")</f>
        <v>354</v>
      </c>
      <c r="G355" s="0" t="n">
        <f aca="false">IF($A355&lt;&gt;"",VLOOKUP($F355,d110cc_csv_computations!$A$2:$O$1001,12),"")</f>
        <v>17</v>
      </c>
      <c r="H355" s="0" t="n">
        <f aca="false">IF($A355&lt;&gt;"",VLOOKUP($F355,d110cc_csv_computations!$A$2:$O$1001,13),"")</f>
        <v>19</v>
      </c>
      <c r="I355" s="0" t="n">
        <f aca="false">IF($A355&lt;&gt;"",VLOOKUP($F355,d110cc_csv_computations!$A$2:$O$1001,7),"")</f>
        <v>4</v>
      </c>
      <c r="J355" s="0" t="str">
        <f aca="false">IF($A355&lt;&gt;"",VLOOKUP($I355,ColumnNames!$A$2:$B$5,2),"")</f>
        <v>D</v>
      </c>
      <c r="K355" s="0" t="n">
        <f aca="false">IF($A355&lt;&gt;"",VLOOKUP($F355,d110cc_csv_computations!$A$2:$O$1001,6),"")</f>
        <v>4</v>
      </c>
      <c r="L355" s="0" t="n">
        <f aca="false">IF($A355&lt;&gt;"",VLOOKUP($F355,d110cc_csv_computations!$A$2:$O$1001,3),"")</f>
        <v>4</v>
      </c>
      <c r="M355" s="0" t="n">
        <f aca="false">IF($A355&lt;&gt;"",VLOOKUP($F355,d110cc_csv_computations!$A$2:$O$1001,8),"")</f>
        <v>12</v>
      </c>
      <c r="N355" s="0" t="n">
        <f aca="false">IF($A355&lt;&gt;"",VLOOKUP($F355,d110cc_csv_computations!$A$2:$O$1001,4),"")</f>
        <v>36</v>
      </c>
      <c r="O355" s="32" t="str">
        <f aca="false">IF($A355&lt;&gt;"",INDEX('Tray sheet'!$H$2:$H$10000, $G355),"")</f>
        <v>Project#2013-0014_Experiment#0001_Brachypodium.distachyon_Tray#00017</v>
      </c>
      <c r="P355" s="32" t="str">
        <f aca="false">IF($A355&lt;&gt;"",INDEX('Tray sheet'!$J$2:$J$10000,$G355),"")</f>
        <v>Tray note</v>
      </c>
      <c r="Q355" s="0" t="n">
        <f aca="false">IF($A355&lt;&gt;"",VLOOKUP($F355,d110cc_csv_computations!$A$2:$O$1001,9),"")</f>
        <v>1</v>
      </c>
      <c r="R355" s="32" t="str">
        <f aca="false">IF($A355&lt;&gt;"",INDEX('Tray sheet'!$I$2:$I$10000,$G355),"")</f>
        <v>standard</v>
      </c>
      <c r="S355" s="32" t="str">
        <f aca="false">$J355&amp;$K355</f>
        <v>D4</v>
      </c>
      <c r="T355" s="0" t="str">
        <f aca="false">IF($A355&lt;&gt;"","Project#"&amp;$A355&amp;"-"&amp;TEXT($B355,"0000")&amp;"_Experiment#"&amp;TEXT($C355,"0000")&amp;"_"&amp;$D355&amp;"."&amp;$E355&amp;"_Tray#"&amp;TEXT($G355,"0000")&amp;"_"&amp;"Pot#"&amp;TEXT($F355,"00000"),"")</f>
        <v>Project#2013-0014_Experiment#0001_Brachypodium.distachyon_Tray#0017_Pot#00354</v>
      </c>
      <c r="U355" s="0" t="n">
        <f aca="false">IF($A355&lt;&gt;"",VLOOKUP($F355,d110cc_csv_computations!$A$2:$O$1001,2),"")</f>
        <v>79</v>
      </c>
      <c r="V355" s="0" t="n">
        <f aca="false">IF($A355&lt;&gt;"",VLOOKUP($U355,LineNames!$A$2:$B$111,2),"")</f>
        <v>165</v>
      </c>
      <c r="W355" s="11"/>
      <c r="X355" s="0" t="str">
        <f aca="false">IF($A355&lt;&gt;"",VLOOKUP($U355,LineNames!$A$2:$C$111,3),"")</f>
        <v>No</v>
      </c>
      <c r="Y355" s="0" t="n">
        <f aca="false">IF($A355&lt;&gt;"",VLOOKUP($F355,d110cc_csv_computations!$A$2:$O$1001,5),"")</f>
        <v>3</v>
      </c>
      <c r="Z355" s="0" t="n">
        <f aca="false">IF($A355&lt;&gt;"",VLOOKUP($F355,d110cc_csv_computations!$A$2:$O$1001,15),"")</f>
        <v>114</v>
      </c>
    </row>
    <row collapsed="false" customFormat="false" customHeight="true" hidden="false" ht="15" outlineLevel="0" r="356">
      <c r="A356" s="0" t="n">
        <f aca="false">IF((ROW()-1)&lt;='Project Description'!$B$14,'Project Description'!$B$1, "")</f>
        <v>2013</v>
      </c>
      <c r="B356" s="0" t="n">
        <f aca="false">IF($A356&lt;&gt;"",'Project Description'!$B$2, "")</f>
        <v>14</v>
      </c>
      <c r="C356" s="0" t="n">
        <f aca="false">IF($A356&lt;&gt;"",'Project Description'!$B$3, "")</f>
        <v>1</v>
      </c>
      <c r="D356" s="0" t="str">
        <f aca="false">IF($A356&lt;&gt;"",VLOOKUP($G356,'Tray sheet'!$E$2:$G$121,2), "")</f>
        <v>Brachypodium</v>
      </c>
      <c r="E356" s="0" t="str">
        <f aca="false">IF($A356&lt;&gt;"",VLOOKUP($G356,'Tray sheet'!$E$2:$G$121,3), "")</f>
        <v>distachyon</v>
      </c>
      <c r="F356" s="0" t="n">
        <f aca="false">IF($A356&lt;&gt;"",ROW()-1,"")</f>
        <v>355</v>
      </c>
      <c r="G356" s="0" t="n">
        <f aca="false">IF($A356&lt;&gt;"",VLOOKUP($F356,d110cc_csv_computations!$A$2:$O$1001,12),"")</f>
        <v>17</v>
      </c>
      <c r="H356" s="0" t="n">
        <f aca="false">IF($A356&lt;&gt;"",VLOOKUP($F356,d110cc_csv_computations!$A$2:$O$1001,13),"")</f>
        <v>20</v>
      </c>
      <c r="I356" s="0" t="n">
        <f aca="false">IF($A356&lt;&gt;"",VLOOKUP($F356,d110cc_csv_computations!$A$2:$O$1001,7),"")</f>
        <v>4</v>
      </c>
      <c r="J356" s="0" t="str">
        <f aca="false">IF($A356&lt;&gt;"",VLOOKUP($I356,ColumnNames!$A$2:$B$5,2),"")</f>
        <v>D</v>
      </c>
      <c r="K356" s="0" t="n">
        <f aca="false">IF($A356&lt;&gt;"",VLOOKUP($F356,d110cc_csv_computations!$A$2:$O$1001,6),"")</f>
        <v>5</v>
      </c>
      <c r="L356" s="0" t="n">
        <f aca="false">IF($A356&lt;&gt;"",VLOOKUP($F356,d110cc_csv_computations!$A$2:$O$1001,3),"")</f>
        <v>5</v>
      </c>
      <c r="M356" s="0" t="n">
        <f aca="false">IF($A356&lt;&gt;"",VLOOKUP($F356,d110cc_csv_computations!$A$2:$O$1001,8),"")</f>
        <v>12</v>
      </c>
      <c r="N356" s="0" t="n">
        <f aca="false">IF($A356&lt;&gt;"",VLOOKUP($F356,d110cc_csv_computations!$A$2:$O$1001,4),"")</f>
        <v>36</v>
      </c>
      <c r="O356" s="32" t="str">
        <f aca="false">IF($A356&lt;&gt;"",INDEX('Tray sheet'!$H$2:$H$10000, $G356),"")</f>
        <v>Project#2013-0014_Experiment#0001_Brachypodium.distachyon_Tray#00017</v>
      </c>
      <c r="P356" s="32" t="str">
        <f aca="false">IF($A356&lt;&gt;"",INDEX('Tray sheet'!$J$2:$J$10000,$G356),"")</f>
        <v>Tray note</v>
      </c>
      <c r="Q356" s="0" t="n">
        <f aca="false">IF($A356&lt;&gt;"",VLOOKUP($F356,d110cc_csv_computations!$A$2:$O$1001,9),"")</f>
        <v>1</v>
      </c>
      <c r="R356" s="32" t="str">
        <f aca="false">IF($A356&lt;&gt;"",INDEX('Tray sheet'!$I$2:$I$10000,$G356),"")</f>
        <v>standard</v>
      </c>
      <c r="S356" s="32" t="str">
        <f aca="false">$J356&amp;$K356</f>
        <v>D5</v>
      </c>
      <c r="T356" s="0" t="str">
        <f aca="false">IF($A356&lt;&gt;"","Project#"&amp;$A356&amp;"-"&amp;TEXT($B356,"0000")&amp;"_Experiment#"&amp;TEXT($C356,"0000")&amp;"_"&amp;$D356&amp;"."&amp;$E356&amp;"_Tray#"&amp;TEXT($G356,"0000")&amp;"_"&amp;"Pot#"&amp;TEXT($F356,"00000"),"")</f>
        <v>Project#2013-0014_Experiment#0001_Brachypodium.distachyon_Tray#0017_Pot#00355</v>
      </c>
      <c r="U356" s="0" t="n">
        <f aca="false">IF($A356&lt;&gt;"",VLOOKUP($F356,d110cc_csv_computations!$A$2:$O$1001,2),"")</f>
        <v>31</v>
      </c>
      <c r="V356" s="0" t="n">
        <f aca="false">IF($A356&lt;&gt;"",VLOOKUP($U356,LineNames!$A$2:$B$111,2),"")</f>
        <v>109</v>
      </c>
      <c r="W356" s="11"/>
      <c r="X356" s="0" t="str">
        <f aca="false">IF($A356&lt;&gt;"",VLOOKUP($U356,LineNames!$A$2:$C$111,3),"")</f>
        <v>No</v>
      </c>
      <c r="Y356" s="0" t="n">
        <f aca="false">IF($A356&lt;&gt;"",VLOOKUP($F356,d110cc_csv_computations!$A$2:$O$1001,5),"")</f>
        <v>3</v>
      </c>
      <c r="Z356" s="0" t="n">
        <f aca="false">IF($A356&lt;&gt;"",VLOOKUP($F356,d110cc_csv_computations!$A$2:$O$1001,15),"")</f>
        <v>115</v>
      </c>
    </row>
    <row collapsed="false" customFormat="false" customHeight="true" hidden="false" ht="15" outlineLevel="0" r="357">
      <c r="A357" s="0" t="n">
        <f aca="false">IF((ROW()-1)&lt;='Project Description'!$B$14,'Project Description'!$B$1, "")</f>
        <v>2013</v>
      </c>
      <c r="B357" s="0" t="n">
        <f aca="false">IF($A357&lt;&gt;"",'Project Description'!$B$2, "")</f>
        <v>14</v>
      </c>
      <c r="C357" s="0" t="n">
        <f aca="false">IF($A357&lt;&gt;"",'Project Description'!$B$3, "")</f>
        <v>1</v>
      </c>
      <c r="D357" s="0" t="str">
        <f aca="false">IF($A357&lt;&gt;"",VLOOKUP($G357,'Tray sheet'!$E$2:$G$121,2), "")</f>
        <v>Brachypodium</v>
      </c>
      <c r="E357" s="0" t="str">
        <f aca="false">IF($A357&lt;&gt;"",VLOOKUP($G357,'Tray sheet'!$E$2:$G$121,3), "")</f>
        <v>distachyon</v>
      </c>
      <c r="F357" s="0" t="n">
        <f aca="false">IF($A357&lt;&gt;"",ROW()-1,"")</f>
        <v>356</v>
      </c>
      <c r="G357" s="0" t="n">
        <f aca="false">IF($A357&lt;&gt;"",VLOOKUP($F357,d110cc_csv_computations!$A$2:$O$1001,12),"")</f>
        <v>18</v>
      </c>
      <c r="H357" s="0" t="n">
        <f aca="false">IF($A357&lt;&gt;"",VLOOKUP($F357,d110cc_csv_computations!$A$2:$O$1001,13),"")</f>
        <v>16</v>
      </c>
      <c r="I357" s="0" t="n">
        <f aca="false">IF($A357&lt;&gt;"",VLOOKUP($F357,d110cc_csv_computations!$A$2:$O$1001,7),"")</f>
        <v>4</v>
      </c>
      <c r="J357" s="0" t="str">
        <f aca="false">IF($A357&lt;&gt;"",VLOOKUP($I357,ColumnNames!$A$2:$B$5,2),"")</f>
        <v>D</v>
      </c>
      <c r="K357" s="0" t="n">
        <f aca="false">IF($A357&lt;&gt;"",VLOOKUP($F357,d110cc_csv_computations!$A$2:$O$1001,6),"")</f>
        <v>1</v>
      </c>
      <c r="L357" s="0" t="n">
        <f aca="false">IF($A357&lt;&gt;"",VLOOKUP($F357,d110cc_csv_computations!$A$2:$O$1001,3),"")</f>
        <v>6</v>
      </c>
      <c r="M357" s="0" t="n">
        <f aca="false">IF($A357&lt;&gt;"",VLOOKUP($F357,d110cc_csv_computations!$A$2:$O$1001,8),"")</f>
        <v>12</v>
      </c>
      <c r="N357" s="0" t="n">
        <f aca="false">IF($A357&lt;&gt;"",VLOOKUP($F357,d110cc_csv_computations!$A$2:$O$1001,4),"")</f>
        <v>36</v>
      </c>
      <c r="O357" s="32" t="str">
        <f aca="false">IF($A357&lt;&gt;"",INDEX('Tray sheet'!$H$2:$H$10000, $G357),"")</f>
        <v>Project#2013-0014_Experiment#0001_Brachypodium.distachyon_Tray#00018</v>
      </c>
      <c r="P357" s="32" t="str">
        <f aca="false">IF($A357&lt;&gt;"",INDEX('Tray sheet'!$J$2:$J$10000,$G357),"")</f>
        <v>Tray note</v>
      </c>
      <c r="Q357" s="0" t="n">
        <f aca="false">IF($A357&lt;&gt;"",VLOOKUP($F357,d110cc_csv_computations!$A$2:$O$1001,9),"")</f>
        <v>2</v>
      </c>
      <c r="R357" s="32" t="str">
        <f aca="false">IF($A357&lt;&gt;"",INDEX('Tray sheet'!$I$2:$I$10000,$G357),"")</f>
        <v>standard</v>
      </c>
      <c r="S357" s="32" t="str">
        <f aca="false">$J357&amp;$K357</f>
        <v>D1</v>
      </c>
      <c r="T357" s="0" t="str">
        <f aca="false">IF($A357&lt;&gt;"","Project#"&amp;$A357&amp;"-"&amp;TEXT($B357,"0000")&amp;"_Experiment#"&amp;TEXT($C357,"0000")&amp;"_"&amp;$D357&amp;"."&amp;$E357&amp;"_Tray#"&amp;TEXT($G357,"0000")&amp;"_"&amp;"Pot#"&amp;TEXT($F357,"00000"),"")</f>
        <v>Project#2013-0014_Experiment#0001_Brachypodium.distachyon_Tray#0018_Pot#00356</v>
      </c>
      <c r="U357" s="0" t="n">
        <f aca="false">IF($A357&lt;&gt;"",VLOOKUP($F357,d110cc_csv_computations!$A$2:$O$1001,2),"")</f>
        <v>39</v>
      </c>
      <c r="V357" s="0" t="n">
        <f aca="false">IF($A357&lt;&gt;"",VLOOKUP($U357,LineNames!$A$2:$B$111,2),"")</f>
        <v>118</v>
      </c>
      <c r="W357" s="11"/>
      <c r="X357" s="0" t="str">
        <f aca="false">IF($A357&lt;&gt;"",VLOOKUP($U357,LineNames!$A$2:$C$111,3),"")</f>
        <v>No</v>
      </c>
      <c r="Y357" s="0" t="n">
        <f aca="false">IF($A357&lt;&gt;"",VLOOKUP($F357,d110cc_csv_computations!$A$2:$O$1001,5),"")</f>
        <v>3</v>
      </c>
      <c r="Z357" s="0" t="n">
        <f aca="false">IF($A357&lt;&gt;"",VLOOKUP($F357,d110cc_csv_computations!$A$2:$O$1001,15),"")</f>
        <v>116</v>
      </c>
    </row>
    <row collapsed="false" customFormat="false" customHeight="true" hidden="false" ht="15" outlineLevel="0" r="358">
      <c r="A358" s="0" t="n">
        <f aca="false">IF((ROW()-1)&lt;='Project Description'!$B$14,'Project Description'!$B$1, "")</f>
        <v>2013</v>
      </c>
      <c r="B358" s="0" t="n">
        <f aca="false">IF($A358&lt;&gt;"",'Project Description'!$B$2, "")</f>
        <v>14</v>
      </c>
      <c r="C358" s="0" t="n">
        <f aca="false">IF($A358&lt;&gt;"",'Project Description'!$B$3, "")</f>
        <v>1</v>
      </c>
      <c r="D358" s="0" t="str">
        <f aca="false">IF($A358&lt;&gt;"",VLOOKUP($G358,'Tray sheet'!$E$2:$G$121,2), "")</f>
        <v>Brachypodium</v>
      </c>
      <c r="E358" s="0" t="str">
        <f aca="false">IF($A358&lt;&gt;"",VLOOKUP($G358,'Tray sheet'!$E$2:$G$121,3), "")</f>
        <v>distachyon</v>
      </c>
      <c r="F358" s="0" t="n">
        <f aca="false">IF($A358&lt;&gt;"",ROW()-1,"")</f>
        <v>357</v>
      </c>
      <c r="G358" s="0" t="n">
        <f aca="false">IF($A358&lt;&gt;"",VLOOKUP($F358,d110cc_csv_computations!$A$2:$O$1001,12),"")</f>
        <v>18</v>
      </c>
      <c r="H358" s="0" t="n">
        <f aca="false">IF($A358&lt;&gt;"",VLOOKUP($F358,d110cc_csv_computations!$A$2:$O$1001,13),"")</f>
        <v>17</v>
      </c>
      <c r="I358" s="0" t="n">
        <f aca="false">IF($A358&lt;&gt;"",VLOOKUP($F358,d110cc_csv_computations!$A$2:$O$1001,7),"")</f>
        <v>4</v>
      </c>
      <c r="J358" s="0" t="str">
        <f aca="false">IF($A358&lt;&gt;"",VLOOKUP($I358,ColumnNames!$A$2:$B$5,2),"")</f>
        <v>D</v>
      </c>
      <c r="K358" s="0" t="n">
        <f aca="false">IF($A358&lt;&gt;"",VLOOKUP($F358,d110cc_csv_computations!$A$2:$O$1001,6),"")</f>
        <v>2</v>
      </c>
      <c r="L358" s="0" t="n">
        <f aca="false">IF($A358&lt;&gt;"",VLOOKUP($F358,d110cc_csv_computations!$A$2:$O$1001,3),"")</f>
        <v>7</v>
      </c>
      <c r="M358" s="0" t="n">
        <f aca="false">IF($A358&lt;&gt;"",VLOOKUP($F358,d110cc_csv_computations!$A$2:$O$1001,8),"")</f>
        <v>12</v>
      </c>
      <c r="N358" s="0" t="n">
        <f aca="false">IF($A358&lt;&gt;"",VLOOKUP($F358,d110cc_csv_computations!$A$2:$O$1001,4),"")</f>
        <v>36</v>
      </c>
      <c r="O358" s="32" t="str">
        <f aca="false">IF($A358&lt;&gt;"",INDEX('Tray sheet'!$H$2:$H$10000, $G358),"")</f>
        <v>Project#2013-0014_Experiment#0001_Brachypodium.distachyon_Tray#00018</v>
      </c>
      <c r="P358" s="32" t="str">
        <f aca="false">IF($A358&lt;&gt;"",INDEX('Tray sheet'!$J$2:$J$10000,$G358),"")</f>
        <v>Tray note</v>
      </c>
      <c r="Q358" s="0" t="n">
        <f aca="false">IF($A358&lt;&gt;"",VLOOKUP($F358,d110cc_csv_computations!$A$2:$O$1001,9),"")</f>
        <v>2</v>
      </c>
      <c r="R358" s="32" t="str">
        <f aca="false">IF($A358&lt;&gt;"",INDEX('Tray sheet'!$I$2:$I$10000,$G358),"")</f>
        <v>standard</v>
      </c>
      <c r="S358" s="32" t="str">
        <f aca="false">$J358&amp;$K358</f>
        <v>D2</v>
      </c>
      <c r="T358" s="0" t="str">
        <f aca="false">IF($A358&lt;&gt;"","Project#"&amp;$A358&amp;"-"&amp;TEXT($B358,"0000")&amp;"_Experiment#"&amp;TEXT($C358,"0000")&amp;"_"&amp;$D358&amp;"."&amp;$E358&amp;"_Tray#"&amp;TEXT($G358,"0000")&amp;"_"&amp;"Pot#"&amp;TEXT($F358,"00000"),"")</f>
        <v>Project#2013-0014_Experiment#0001_Brachypodium.distachyon_Tray#0018_Pot#00357</v>
      </c>
      <c r="U358" s="0" t="n">
        <f aca="false">IF($A358&lt;&gt;"",VLOOKUP($F358,d110cc_csv_computations!$A$2:$O$1001,2),"")</f>
        <v>59</v>
      </c>
      <c r="V358" s="0" t="n">
        <f aca="false">IF($A358&lt;&gt;"",VLOOKUP($U358,LineNames!$A$2:$B$111,2),"")</f>
        <v>141</v>
      </c>
      <c r="W358" s="11"/>
      <c r="X358" s="0" t="str">
        <f aca="false">IF($A358&lt;&gt;"",VLOOKUP($U358,LineNames!$A$2:$C$111,3),"")</f>
        <v>No</v>
      </c>
      <c r="Y358" s="0" t="n">
        <f aca="false">IF($A358&lt;&gt;"",VLOOKUP($F358,d110cc_csv_computations!$A$2:$O$1001,5),"")</f>
        <v>3</v>
      </c>
      <c r="Z358" s="0" t="n">
        <f aca="false">IF($A358&lt;&gt;"",VLOOKUP($F358,d110cc_csv_computations!$A$2:$O$1001,15),"")</f>
        <v>117</v>
      </c>
    </row>
    <row collapsed="false" customFormat="false" customHeight="true" hidden="false" ht="15" outlineLevel="0" r="359">
      <c r="A359" s="0" t="n">
        <f aca="false">IF((ROW()-1)&lt;='Project Description'!$B$14,'Project Description'!$B$1, "")</f>
        <v>2013</v>
      </c>
      <c r="B359" s="0" t="n">
        <f aca="false">IF($A359&lt;&gt;"",'Project Description'!$B$2, "")</f>
        <v>14</v>
      </c>
      <c r="C359" s="0" t="n">
        <f aca="false">IF($A359&lt;&gt;"",'Project Description'!$B$3, "")</f>
        <v>1</v>
      </c>
      <c r="D359" s="0" t="str">
        <f aca="false">IF($A359&lt;&gt;"",VLOOKUP($G359,'Tray sheet'!$E$2:$G$121,2), "")</f>
        <v>Brachypodium</v>
      </c>
      <c r="E359" s="0" t="str">
        <f aca="false">IF($A359&lt;&gt;"",VLOOKUP($G359,'Tray sheet'!$E$2:$G$121,3), "")</f>
        <v>distachyon</v>
      </c>
      <c r="F359" s="0" t="n">
        <f aca="false">IF($A359&lt;&gt;"",ROW()-1,"")</f>
        <v>358</v>
      </c>
      <c r="G359" s="0" t="n">
        <f aca="false">IF($A359&lt;&gt;"",VLOOKUP($F359,d110cc_csv_computations!$A$2:$O$1001,12),"")</f>
        <v>18</v>
      </c>
      <c r="H359" s="0" t="n">
        <f aca="false">IF($A359&lt;&gt;"",VLOOKUP($F359,d110cc_csv_computations!$A$2:$O$1001,13),"")</f>
        <v>18</v>
      </c>
      <c r="I359" s="0" t="n">
        <f aca="false">IF($A359&lt;&gt;"",VLOOKUP($F359,d110cc_csv_computations!$A$2:$O$1001,7),"")</f>
        <v>4</v>
      </c>
      <c r="J359" s="0" t="str">
        <f aca="false">IF($A359&lt;&gt;"",VLOOKUP($I359,ColumnNames!$A$2:$B$5,2),"")</f>
        <v>D</v>
      </c>
      <c r="K359" s="0" t="n">
        <f aca="false">IF($A359&lt;&gt;"",VLOOKUP($F359,d110cc_csv_computations!$A$2:$O$1001,6),"")</f>
        <v>3</v>
      </c>
      <c r="L359" s="0" t="n">
        <f aca="false">IF($A359&lt;&gt;"",VLOOKUP($F359,d110cc_csv_computations!$A$2:$O$1001,3),"")</f>
        <v>8</v>
      </c>
      <c r="M359" s="0" t="n">
        <f aca="false">IF($A359&lt;&gt;"",VLOOKUP($F359,d110cc_csv_computations!$A$2:$O$1001,8),"")</f>
        <v>12</v>
      </c>
      <c r="N359" s="0" t="n">
        <f aca="false">IF($A359&lt;&gt;"",VLOOKUP($F359,d110cc_csv_computations!$A$2:$O$1001,4),"")</f>
        <v>36</v>
      </c>
      <c r="O359" s="32" t="str">
        <f aca="false">IF($A359&lt;&gt;"",INDEX('Tray sheet'!$H$2:$H$10000, $G359),"")</f>
        <v>Project#2013-0014_Experiment#0001_Brachypodium.distachyon_Tray#00018</v>
      </c>
      <c r="P359" s="32" t="str">
        <f aca="false">IF($A359&lt;&gt;"",INDEX('Tray sheet'!$J$2:$J$10000,$G359),"")</f>
        <v>Tray note</v>
      </c>
      <c r="Q359" s="0" t="n">
        <f aca="false">IF($A359&lt;&gt;"",VLOOKUP($F359,d110cc_csv_computations!$A$2:$O$1001,9),"")</f>
        <v>2</v>
      </c>
      <c r="R359" s="32" t="str">
        <f aca="false">IF($A359&lt;&gt;"",INDEX('Tray sheet'!$I$2:$I$10000,$G359),"")</f>
        <v>standard</v>
      </c>
      <c r="S359" s="32" t="str">
        <f aca="false">$J359&amp;$K359</f>
        <v>D3</v>
      </c>
      <c r="T359" s="0" t="str">
        <f aca="false">IF($A359&lt;&gt;"","Project#"&amp;$A359&amp;"-"&amp;TEXT($B359,"0000")&amp;"_Experiment#"&amp;TEXT($C359,"0000")&amp;"_"&amp;$D359&amp;"."&amp;$E359&amp;"_Tray#"&amp;TEXT($G359,"0000")&amp;"_"&amp;"Pot#"&amp;TEXT($F359,"00000"),"")</f>
        <v>Project#2013-0014_Experiment#0001_Brachypodium.distachyon_Tray#0018_Pot#00358</v>
      </c>
      <c r="U359" s="0" t="n">
        <f aca="false">IF($A359&lt;&gt;"",VLOOKUP($F359,d110cc_csv_computations!$A$2:$O$1001,2),"")</f>
        <v>48</v>
      </c>
      <c r="V359" s="0" t="n">
        <f aca="false">IF($A359&lt;&gt;"",VLOOKUP($U359,LineNames!$A$2:$B$111,2),"")</f>
        <v>127</v>
      </c>
      <c r="W359" s="11"/>
      <c r="X359" s="0" t="str">
        <f aca="false">IF($A359&lt;&gt;"",VLOOKUP($U359,LineNames!$A$2:$C$111,3),"")</f>
        <v>No</v>
      </c>
      <c r="Y359" s="0" t="n">
        <f aca="false">IF($A359&lt;&gt;"",VLOOKUP($F359,d110cc_csv_computations!$A$2:$O$1001,5),"")</f>
        <v>3</v>
      </c>
      <c r="Z359" s="0" t="n">
        <f aca="false">IF($A359&lt;&gt;"",VLOOKUP($F359,d110cc_csv_computations!$A$2:$O$1001,15),"")</f>
        <v>118</v>
      </c>
    </row>
    <row collapsed="false" customFormat="false" customHeight="true" hidden="false" ht="15" outlineLevel="0" r="360">
      <c r="A360" s="0" t="n">
        <f aca="false">IF((ROW()-1)&lt;='Project Description'!$B$14,'Project Description'!$B$1, "")</f>
        <v>2013</v>
      </c>
      <c r="B360" s="0" t="n">
        <f aca="false">IF($A360&lt;&gt;"",'Project Description'!$B$2, "")</f>
        <v>14</v>
      </c>
      <c r="C360" s="0" t="n">
        <f aca="false">IF($A360&lt;&gt;"",'Project Description'!$B$3, "")</f>
        <v>1</v>
      </c>
      <c r="D360" s="0" t="str">
        <f aca="false">IF($A360&lt;&gt;"",VLOOKUP($G360,'Tray sheet'!$E$2:$G$121,2), "")</f>
        <v>Brachypodium</v>
      </c>
      <c r="E360" s="0" t="str">
        <f aca="false">IF($A360&lt;&gt;"",VLOOKUP($G360,'Tray sheet'!$E$2:$G$121,3), "")</f>
        <v>distachyon</v>
      </c>
      <c r="F360" s="0" t="n">
        <f aca="false">IF($A360&lt;&gt;"",ROW()-1,"")</f>
        <v>359</v>
      </c>
      <c r="G360" s="0" t="n">
        <f aca="false">IF($A360&lt;&gt;"",VLOOKUP($F360,d110cc_csv_computations!$A$2:$O$1001,12),"")</f>
        <v>18</v>
      </c>
      <c r="H360" s="0" t="n">
        <f aca="false">IF($A360&lt;&gt;"",VLOOKUP($F360,d110cc_csv_computations!$A$2:$O$1001,13),"")</f>
        <v>19</v>
      </c>
      <c r="I360" s="0" t="n">
        <f aca="false">IF($A360&lt;&gt;"",VLOOKUP($F360,d110cc_csv_computations!$A$2:$O$1001,7),"")</f>
        <v>4</v>
      </c>
      <c r="J360" s="0" t="str">
        <f aca="false">IF($A360&lt;&gt;"",VLOOKUP($I360,ColumnNames!$A$2:$B$5,2),"")</f>
        <v>D</v>
      </c>
      <c r="K360" s="0" t="n">
        <f aca="false">IF($A360&lt;&gt;"",VLOOKUP($F360,d110cc_csv_computations!$A$2:$O$1001,6),"")</f>
        <v>4</v>
      </c>
      <c r="L360" s="0" t="n">
        <f aca="false">IF($A360&lt;&gt;"",VLOOKUP($F360,d110cc_csv_computations!$A$2:$O$1001,3),"")</f>
        <v>9</v>
      </c>
      <c r="M360" s="0" t="n">
        <f aca="false">IF($A360&lt;&gt;"",VLOOKUP($F360,d110cc_csv_computations!$A$2:$O$1001,8),"")</f>
        <v>12</v>
      </c>
      <c r="N360" s="0" t="n">
        <f aca="false">IF($A360&lt;&gt;"",VLOOKUP($F360,d110cc_csv_computations!$A$2:$O$1001,4),"")</f>
        <v>36</v>
      </c>
      <c r="O360" s="32" t="str">
        <f aca="false">IF($A360&lt;&gt;"",INDEX('Tray sheet'!$H$2:$H$10000, $G360),"")</f>
        <v>Project#2013-0014_Experiment#0001_Brachypodium.distachyon_Tray#00018</v>
      </c>
      <c r="P360" s="32" t="str">
        <f aca="false">IF($A360&lt;&gt;"",INDEX('Tray sheet'!$J$2:$J$10000,$G360),"")</f>
        <v>Tray note</v>
      </c>
      <c r="Q360" s="0" t="n">
        <f aca="false">IF($A360&lt;&gt;"",VLOOKUP($F360,d110cc_csv_computations!$A$2:$O$1001,9),"")</f>
        <v>2</v>
      </c>
      <c r="R360" s="32" t="str">
        <f aca="false">IF($A360&lt;&gt;"",INDEX('Tray sheet'!$I$2:$I$10000,$G360),"")</f>
        <v>standard</v>
      </c>
      <c r="S360" s="32" t="str">
        <f aca="false">$J360&amp;$K360</f>
        <v>D4</v>
      </c>
      <c r="T360" s="0" t="str">
        <f aca="false">IF($A360&lt;&gt;"","Project#"&amp;$A360&amp;"-"&amp;TEXT($B360,"0000")&amp;"_Experiment#"&amp;TEXT($C360,"0000")&amp;"_"&amp;$D360&amp;"."&amp;$E360&amp;"_Tray#"&amp;TEXT($G360,"0000")&amp;"_"&amp;"Pot#"&amp;TEXT($F360,"00000"),"")</f>
        <v>Project#2013-0014_Experiment#0001_Brachypodium.distachyon_Tray#0018_Pot#00359</v>
      </c>
      <c r="U360" s="0" t="n">
        <f aca="false">IF($A360&lt;&gt;"",VLOOKUP($F360,d110cc_csv_computations!$A$2:$O$1001,2),"")</f>
        <v>71</v>
      </c>
      <c r="V360" s="0" t="n">
        <f aca="false">IF($A360&lt;&gt;"",VLOOKUP($U360,LineNames!$A$2:$B$111,2),"")</f>
        <v>157</v>
      </c>
      <c r="W360" s="11"/>
      <c r="X360" s="0" t="str">
        <f aca="false">IF($A360&lt;&gt;"",VLOOKUP($U360,LineNames!$A$2:$C$111,3),"")</f>
        <v>No</v>
      </c>
      <c r="Y360" s="0" t="n">
        <f aca="false">IF($A360&lt;&gt;"",VLOOKUP($F360,d110cc_csv_computations!$A$2:$O$1001,5),"")</f>
        <v>3</v>
      </c>
      <c r="Z360" s="0" t="n">
        <f aca="false">IF($A360&lt;&gt;"",VLOOKUP($F360,d110cc_csv_computations!$A$2:$O$1001,15),"")</f>
        <v>119</v>
      </c>
    </row>
    <row collapsed="false" customFormat="false" customHeight="true" hidden="false" ht="15" outlineLevel="0" r="361">
      <c r="A361" s="0" t="n">
        <f aca="false">IF((ROW()-1)&lt;='Project Description'!$B$14,'Project Description'!$B$1, "")</f>
        <v>2013</v>
      </c>
      <c r="B361" s="0" t="n">
        <f aca="false">IF($A361&lt;&gt;"",'Project Description'!$B$2, "")</f>
        <v>14</v>
      </c>
      <c r="C361" s="0" t="n">
        <f aca="false">IF($A361&lt;&gt;"",'Project Description'!$B$3, "")</f>
        <v>1</v>
      </c>
      <c r="D361" s="0" t="str">
        <f aca="false">IF($A361&lt;&gt;"",VLOOKUP($G361,'Tray sheet'!$E$2:$G$121,2), "")</f>
        <v>Brachypodium</v>
      </c>
      <c r="E361" s="0" t="str">
        <f aca="false">IF($A361&lt;&gt;"",VLOOKUP($G361,'Tray sheet'!$E$2:$G$121,3), "")</f>
        <v>distachyon</v>
      </c>
      <c r="F361" s="0" t="n">
        <f aca="false">IF($A361&lt;&gt;"",ROW()-1,"")</f>
        <v>360</v>
      </c>
      <c r="G361" s="0" t="n">
        <f aca="false">IF($A361&lt;&gt;"",VLOOKUP($F361,d110cc_csv_computations!$A$2:$O$1001,12),"")</f>
        <v>18</v>
      </c>
      <c r="H361" s="0" t="n">
        <f aca="false">IF($A361&lt;&gt;"",VLOOKUP($F361,d110cc_csv_computations!$A$2:$O$1001,13),"")</f>
        <v>20</v>
      </c>
      <c r="I361" s="0" t="n">
        <f aca="false">IF($A361&lt;&gt;"",VLOOKUP($F361,d110cc_csv_computations!$A$2:$O$1001,7),"")</f>
        <v>4</v>
      </c>
      <c r="J361" s="0" t="str">
        <f aca="false">IF($A361&lt;&gt;"",VLOOKUP($I361,ColumnNames!$A$2:$B$5,2),"")</f>
        <v>D</v>
      </c>
      <c r="K361" s="0" t="n">
        <f aca="false">IF($A361&lt;&gt;"",VLOOKUP($F361,d110cc_csv_computations!$A$2:$O$1001,6),"")</f>
        <v>5</v>
      </c>
      <c r="L361" s="0" t="n">
        <f aca="false">IF($A361&lt;&gt;"",VLOOKUP($F361,d110cc_csv_computations!$A$2:$O$1001,3),"")</f>
        <v>10</v>
      </c>
      <c r="M361" s="0" t="n">
        <f aca="false">IF($A361&lt;&gt;"",VLOOKUP($F361,d110cc_csv_computations!$A$2:$O$1001,8),"")</f>
        <v>12</v>
      </c>
      <c r="N361" s="0" t="n">
        <f aca="false">IF($A361&lt;&gt;"",VLOOKUP($F361,d110cc_csv_computations!$A$2:$O$1001,4),"")</f>
        <v>36</v>
      </c>
      <c r="O361" s="32" t="str">
        <f aca="false">IF($A361&lt;&gt;"",INDEX('Tray sheet'!$H$2:$H$10000, $G361),"")</f>
        <v>Project#2013-0014_Experiment#0001_Brachypodium.distachyon_Tray#00018</v>
      </c>
      <c r="P361" s="32" t="str">
        <f aca="false">IF($A361&lt;&gt;"",INDEX('Tray sheet'!$J$2:$J$10000,$G361),"")</f>
        <v>Tray note</v>
      </c>
      <c r="Q361" s="0" t="n">
        <f aca="false">IF($A361&lt;&gt;"",VLOOKUP($F361,d110cc_csv_computations!$A$2:$O$1001,9),"")</f>
        <v>2</v>
      </c>
      <c r="R361" s="32" t="str">
        <f aca="false">IF($A361&lt;&gt;"",INDEX('Tray sheet'!$I$2:$I$10000,$G361),"")</f>
        <v>standard</v>
      </c>
      <c r="S361" s="32" t="str">
        <f aca="false">$J361&amp;$K361</f>
        <v>D5</v>
      </c>
      <c r="T361" s="0" t="str">
        <f aca="false">IF($A361&lt;&gt;"","Project#"&amp;$A361&amp;"-"&amp;TEXT($B361,"0000")&amp;"_Experiment#"&amp;TEXT($C361,"0000")&amp;"_"&amp;$D361&amp;"."&amp;$E361&amp;"_Tray#"&amp;TEXT($G361,"0000")&amp;"_"&amp;"Pot#"&amp;TEXT($F361,"00000"),"")</f>
        <v>Project#2013-0014_Experiment#0001_Brachypodium.distachyon_Tray#0018_Pot#00360</v>
      </c>
      <c r="U361" s="0" t="n">
        <f aca="false">IF($A361&lt;&gt;"",VLOOKUP($F361,d110cc_csv_computations!$A$2:$O$1001,2),"")</f>
        <v>58</v>
      </c>
      <c r="V361" s="0" t="n">
        <f aca="false">IF($A361&lt;&gt;"",VLOOKUP($U361,LineNames!$A$2:$B$111,2),"")</f>
        <v>140</v>
      </c>
      <c r="W361" s="11"/>
      <c r="X361" s="0" t="str">
        <f aca="false">IF($A361&lt;&gt;"",VLOOKUP($U361,LineNames!$A$2:$C$111,3),"")</f>
        <v>No</v>
      </c>
      <c r="Y361" s="0" t="n">
        <f aca="false">IF($A361&lt;&gt;"",VLOOKUP($F361,d110cc_csv_computations!$A$2:$O$1001,5),"")</f>
        <v>3</v>
      </c>
      <c r="Z361" s="0" t="n">
        <f aca="false">IF($A361&lt;&gt;"",VLOOKUP($F361,d110cc_csv_computations!$A$2:$O$1001,15),"")</f>
        <v>120</v>
      </c>
    </row>
    <row collapsed="false" customFormat="false" customHeight="true" hidden="false" ht="15" outlineLevel="0" r="362">
      <c r="A362" s="0" t="n">
        <f aca="false">IF((ROW()-1)&lt;='Project Description'!$B$14,'Project Description'!$B$1, "")</f>
        <v>2013</v>
      </c>
      <c r="B362" s="0" t="n">
        <f aca="false">IF($A362&lt;&gt;"",'Project Description'!$B$2, "")</f>
        <v>14</v>
      </c>
      <c r="C362" s="0" t="n">
        <f aca="false">IF($A362&lt;&gt;"",'Project Description'!$B$3, "")</f>
        <v>1</v>
      </c>
      <c r="D362" s="0" t="str">
        <f aca="false">IF($A362&lt;&gt;"",VLOOKUP($G362,'Tray sheet'!$E$2:$G$121,2), "")</f>
        <v>Brachypodium</v>
      </c>
      <c r="E362" s="0" t="str">
        <f aca="false">IF($A362&lt;&gt;"",VLOOKUP($G362,'Tray sheet'!$E$2:$G$121,3), "")</f>
        <v>distachyon</v>
      </c>
      <c r="F362" s="0" t="n">
        <f aca="false">IF($A362&lt;&gt;"",ROW()-1,"")</f>
        <v>361</v>
      </c>
      <c r="G362" s="0" t="n">
        <f aca="false">IF($A362&lt;&gt;"",VLOOKUP($F362,d110cc_csv_computations!$A$2:$O$1001,12),"")</f>
        <v>19</v>
      </c>
      <c r="H362" s="0" t="n">
        <f aca="false">IF($A362&lt;&gt;"",VLOOKUP($F362,d110cc_csv_computations!$A$2:$O$1001,13),"")</f>
        <v>1</v>
      </c>
      <c r="I362" s="0" t="n">
        <f aca="false">IF($A362&lt;&gt;"",VLOOKUP($F362,d110cc_csv_computations!$A$2:$O$1001,7),"")</f>
        <v>1</v>
      </c>
      <c r="J362" s="0" t="str">
        <f aca="false">IF($A362&lt;&gt;"",VLOOKUP($I362,ColumnNames!$A$2:$B$5,2),"")</f>
        <v>A</v>
      </c>
      <c r="K362" s="0" t="n">
        <f aca="false">IF($A362&lt;&gt;"",VLOOKUP($F362,d110cc_csv_computations!$A$2:$O$1001,6),"")</f>
        <v>1</v>
      </c>
      <c r="L362" s="0" t="n">
        <f aca="false">IF($A362&lt;&gt;"",VLOOKUP($F362,d110cc_csv_computations!$A$2:$O$1001,3),"")</f>
        <v>1</v>
      </c>
      <c r="M362" s="0" t="n">
        <f aca="false">IF($A362&lt;&gt;"",VLOOKUP($F362,d110cc_csv_computations!$A$2:$O$1001,8),"")</f>
        <v>1</v>
      </c>
      <c r="N362" s="0" t="n">
        <f aca="false">IF($A362&lt;&gt;"",VLOOKUP($F362,d110cc_csv_computations!$A$2:$O$1001,4),"")</f>
        <v>37</v>
      </c>
      <c r="O362" s="32" t="str">
        <f aca="false">IF($A362&lt;&gt;"",INDEX('Tray sheet'!$H$2:$H$10000, $G362),"")</f>
        <v>Project#2013-0014_Experiment#0001_Brachypodium.distachyon_Tray#00019</v>
      </c>
      <c r="P362" s="32" t="str">
        <f aca="false">IF($A362&lt;&gt;"",INDEX('Tray sheet'!$J$2:$J$10000,$G362),"")</f>
        <v>Tray note</v>
      </c>
      <c r="Q362" s="0" t="n">
        <f aca="false">IF($A362&lt;&gt;"",VLOOKUP($F362,d110cc_csv_computations!$A$2:$O$1001,9),"")</f>
        <v>1</v>
      </c>
      <c r="R362" s="32" t="str">
        <f aca="false">IF($A362&lt;&gt;"",INDEX('Tray sheet'!$I$2:$I$10000,$G362),"")</f>
        <v>standard</v>
      </c>
      <c r="S362" s="32" t="str">
        <f aca="false">$J362&amp;$K362</f>
        <v>A1</v>
      </c>
      <c r="T362" s="0" t="str">
        <f aca="false">IF($A362&lt;&gt;"","Project#"&amp;$A362&amp;"-"&amp;TEXT($B362,"0000")&amp;"_Experiment#"&amp;TEXT($C362,"0000")&amp;"_"&amp;$D362&amp;"."&amp;$E362&amp;"_Tray#"&amp;TEXT($G362,"0000")&amp;"_"&amp;"Pot#"&amp;TEXT($F362,"00000"),"")</f>
        <v>Project#2013-0014_Experiment#0001_Brachypodium.distachyon_Tray#0019_Pot#00361</v>
      </c>
      <c r="U362" s="0" t="n">
        <f aca="false">IF($A362&lt;&gt;"",VLOOKUP($F362,d110cc_csv_computations!$A$2:$O$1001,2),"")</f>
        <v>19</v>
      </c>
      <c r="V362" s="0" t="n">
        <f aca="false">IF($A362&lt;&gt;"",VLOOKUP($U362,LineNames!$A$2:$B$111,2),"")</f>
        <v>96</v>
      </c>
      <c r="W362" s="11"/>
      <c r="X362" s="0" t="str">
        <f aca="false">IF($A362&lt;&gt;"",VLOOKUP($U362,LineNames!$A$2:$C$111,3),"")</f>
        <v>No</v>
      </c>
      <c r="Y362" s="0" t="n">
        <f aca="false">IF($A362&lt;&gt;"",VLOOKUP($F362,d110cc_csv_computations!$A$2:$O$1001,5),"")</f>
        <v>4</v>
      </c>
      <c r="Z362" s="0" t="n">
        <f aca="false">IF($A362&lt;&gt;"",VLOOKUP($F362,d110cc_csv_computations!$A$2:$O$1001,15),"")</f>
        <v>1</v>
      </c>
    </row>
    <row collapsed="false" customFormat="false" customHeight="true" hidden="false" ht="15" outlineLevel="0" r="363">
      <c r="A363" s="0" t="n">
        <f aca="false">IF((ROW()-1)&lt;='Project Description'!$B$14,'Project Description'!$B$1, "")</f>
        <v>2013</v>
      </c>
      <c r="B363" s="0" t="n">
        <f aca="false">IF($A363&lt;&gt;"",'Project Description'!$B$2, "")</f>
        <v>14</v>
      </c>
      <c r="C363" s="0" t="n">
        <f aca="false">IF($A363&lt;&gt;"",'Project Description'!$B$3, "")</f>
        <v>1</v>
      </c>
      <c r="D363" s="0" t="str">
        <f aca="false">IF($A363&lt;&gt;"",VLOOKUP($G363,'Tray sheet'!$E$2:$G$121,2), "")</f>
        <v>Brachypodium</v>
      </c>
      <c r="E363" s="0" t="str">
        <f aca="false">IF($A363&lt;&gt;"",VLOOKUP($G363,'Tray sheet'!$E$2:$G$121,3), "")</f>
        <v>distachyon</v>
      </c>
      <c r="F363" s="0" t="n">
        <f aca="false">IF($A363&lt;&gt;"",ROW()-1,"")</f>
        <v>362</v>
      </c>
      <c r="G363" s="0" t="n">
        <f aca="false">IF($A363&lt;&gt;"",VLOOKUP($F363,d110cc_csv_computations!$A$2:$O$1001,12),"")</f>
        <v>19</v>
      </c>
      <c r="H363" s="0" t="n">
        <f aca="false">IF($A363&lt;&gt;"",VLOOKUP($F363,d110cc_csv_computations!$A$2:$O$1001,13),"")</f>
        <v>2</v>
      </c>
      <c r="I363" s="0" t="n">
        <f aca="false">IF($A363&lt;&gt;"",VLOOKUP($F363,d110cc_csv_computations!$A$2:$O$1001,7),"")</f>
        <v>1</v>
      </c>
      <c r="J363" s="0" t="str">
        <f aca="false">IF($A363&lt;&gt;"",VLOOKUP($I363,ColumnNames!$A$2:$B$5,2),"")</f>
        <v>A</v>
      </c>
      <c r="K363" s="0" t="n">
        <f aca="false">IF($A363&lt;&gt;"",VLOOKUP($F363,d110cc_csv_computations!$A$2:$O$1001,6),"")</f>
        <v>2</v>
      </c>
      <c r="L363" s="0" t="n">
        <f aca="false">IF($A363&lt;&gt;"",VLOOKUP($F363,d110cc_csv_computations!$A$2:$O$1001,3),"")</f>
        <v>2</v>
      </c>
      <c r="M363" s="0" t="n">
        <f aca="false">IF($A363&lt;&gt;"",VLOOKUP($F363,d110cc_csv_computations!$A$2:$O$1001,8),"")</f>
        <v>1</v>
      </c>
      <c r="N363" s="0" t="n">
        <f aca="false">IF($A363&lt;&gt;"",VLOOKUP($F363,d110cc_csv_computations!$A$2:$O$1001,4),"")</f>
        <v>37</v>
      </c>
      <c r="O363" s="32" t="str">
        <f aca="false">IF($A363&lt;&gt;"",INDEX('Tray sheet'!$H$2:$H$10000, $G363),"")</f>
        <v>Project#2013-0014_Experiment#0001_Brachypodium.distachyon_Tray#00019</v>
      </c>
      <c r="P363" s="32" t="str">
        <f aca="false">IF($A363&lt;&gt;"",INDEX('Tray sheet'!$J$2:$J$10000,$G363),"")</f>
        <v>Tray note</v>
      </c>
      <c r="Q363" s="0" t="n">
        <f aca="false">IF($A363&lt;&gt;"",VLOOKUP($F363,d110cc_csv_computations!$A$2:$O$1001,9),"")</f>
        <v>1</v>
      </c>
      <c r="R363" s="32" t="str">
        <f aca="false">IF($A363&lt;&gt;"",INDEX('Tray sheet'!$I$2:$I$10000,$G363),"")</f>
        <v>standard</v>
      </c>
      <c r="S363" s="32" t="str">
        <f aca="false">$J363&amp;$K363</f>
        <v>A2</v>
      </c>
      <c r="T363" s="0" t="str">
        <f aca="false">IF($A363&lt;&gt;"","Project#"&amp;$A363&amp;"-"&amp;TEXT($B363,"0000")&amp;"_Experiment#"&amp;TEXT($C363,"0000")&amp;"_"&amp;$D363&amp;"."&amp;$E363&amp;"_Tray#"&amp;TEXT($G363,"0000")&amp;"_"&amp;"Pot#"&amp;TEXT($F363,"00000"),"")</f>
        <v>Project#2013-0014_Experiment#0001_Brachypodium.distachyon_Tray#0019_Pot#00362</v>
      </c>
      <c r="U363" s="0" t="n">
        <f aca="false">IF($A363&lt;&gt;"",VLOOKUP($F363,d110cc_csv_computations!$A$2:$O$1001,2),"")</f>
        <v>99</v>
      </c>
      <c r="V363" s="0" t="n">
        <f aca="false">IF($A363&lt;&gt;"",VLOOKUP($U363,LineNames!$A$2:$B$111,2),"")</f>
        <v>31</v>
      </c>
      <c r="W363" s="11"/>
      <c r="X363" s="0" t="str">
        <f aca="false">IF($A363&lt;&gt;"",VLOOKUP($U363,LineNames!$A$2:$C$111,3),"")</f>
        <v>No</v>
      </c>
      <c r="Y363" s="0" t="n">
        <f aca="false">IF($A363&lt;&gt;"",VLOOKUP($F363,d110cc_csv_computations!$A$2:$O$1001,5),"")</f>
        <v>4</v>
      </c>
      <c r="Z363" s="0" t="n">
        <f aca="false">IF($A363&lt;&gt;"",VLOOKUP($F363,d110cc_csv_computations!$A$2:$O$1001,15),"")</f>
        <v>2</v>
      </c>
    </row>
    <row collapsed="false" customFormat="false" customHeight="true" hidden="false" ht="15" outlineLevel="0" r="364">
      <c r="A364" s="0" t="n">
        <f aca="false">IF((ROW()-1)&lt;='Project Description'!$B$14,'Project Description'!$B$1, "")</f>
        <v>2013</v>
      </c>
      <c r="B364" s="0" t="n">
        <f aca="false">IF($A364&lt;&gt;"",'Project Description'!$B$2, "")</f>
        <v>14</v>
      </c>
      <c r="C364" s="0" t="n">
        <f aca="false">IF($A364&lt;&gt;"",'Project Description'!$B$3, "")</f>
        <v>1</v>
      </c>
      <c r="D364" s="0" t="str">
        <f aca="false">IF($A364&lt;&gt;"",VLOOKUP($G364,'Tray sheet'!$E$2:$G$121,2), "")</f>
        <v>Brachypodium</v>
      </c>
      <c r="E364" s="0" t="str">
        <f aca="false">IF($A364&lt;&gt;"",VLOOKUP($G364,'Tray sheet'!$E$2:$G$121,3), "")</f>
        <v>distachyon</v>
      </c>
      <c r="F364" s="0" t="n">
        <f aca="false">IF($A364&lt;&gt;"",ROW()-1,"")</f>
        <v>363</v>
      </c>
      <c r="G364" s="0" t="n">
        <f aca="false">IF($A364&lt;&gt;"",VLOOKUP($F364,d110cc_csv_computations!$A$2:$O$1001,12),"")</f>
        <v>19</v>
      </c>
      <c r="H364" s="0" t="n">
        <f aca="false">IF($A364&lt;&gt;"",VLOOKUP($F364,d110cc_csv_computations!$A$2:$O$1001,13),"")</f>
        <v>3</v>
      </c>
      <c r="I364" s="0" t="n">
        <f aca="false">IF($A364&lt;&gt;"",VLOOKUP($F364,d110cc_csv_computations!$A$2:$O$1001,7),"")</f>
        <v>1</v>
      </c>
      <c r="J364" s="0" t="str">
        <f aca="false">IF($A364&lt;&gt;"",VLOOKUP($I364,ColumnNames!$A$2:$B$5,2),"")</f>
        <v>A</v>
      </c>
      <c r="K364" s="0" t="n">
        <f aca="false">IF($A364&lt;&gt;"",VLOOKUP($F364,d110cc_csv_computations!$A$2:$O$1001,6),"")</f>
        <v>3</v>
      </c>
      <c r="L364" s="0" t="n">
        <f aca="false">IF($A364&lt;&gt;"",VLOOKUP($F364,d110cc_csv_computations!$A$2:$O$1001,3),"")</f>
        <v>3</v>
      </c>
      <c r="M364" s="0" t="n">
        <f aca="false">IF($A364&lt;&gt;"",VLOOKUP($F364,d110cc_csv_computations!$A$2:$O$1001,8),"")</f>
        <v>1</v>
      </c>
      <c r="N364" s="0" t="n">
        <f aca="false">IF($A364&lt;&gt;"",VLOOKUP($F364,d110cc_csv_computations!$A$2:$O$1001,4),"")</f>
        <v>37</v>
      </c>
      <c r="O364" s="32" t="str">
        <f aca="false">IF($A364&lt;&gt;"",INDEX('Tray sheet'!$H$2:$H$10000, $G364),"")</f>
        <v>Project#2013-0014_Experiment#0001_Brachypodium.distachyon_Tray#00019</v>
      </c>
      <c r="P364" s="32" t="str">
        <f aca="false">IF($A364&lt;&gt;"",INDEX('Tray sheet'!$J$2:$J$10000,$G364),"")</f>
        <v>Tray note</v>
      </c>
      <c r="Q364" s="0" t="n">
        <f aca="false">IF($A364&lt;&gt;"",VLOOKUP($F364,d110cc_csv_computations!$A$2:$O$1001,9),"")</f>
        <v>1</v>
      </c>
      <c r="R364" s="32" t="str">
        <f aca="false">IF($A364&lt;&gt;"",INDEX('Tray sheet'!$I$2:$I$10000,$G364),"")</f>
        <v>standard</v>
      </c>
      <c r="S364" s="32" t="str">
        <f aca="false">$J364&amp;$K364</f>
        <v>A3</v>
      </c>
      <c r="T364" s="0" t="str">
        <f aca="false">IF($A364&lt;&gt;"","Project#"&amp;$A364&amp;"-"&amp;TEXT($B364,"0000")&amp;"_Experiment#"&amp;TEXT($C364,"0000")&amp;"_"&amp;$D364&amp;"."&amp;$E364&amp;"_Tray#"&amp;TEXT($G364,"0000")&amp;"_"&amp;"Pot#"&amp;TEXT($F364,"00000"),"")</f>
        <v>Project#2013-0014_Experiment#0001_Brachypodium.distachyon_Tray#0019_Pot#00363</v>
      </c>
      <c r="U364" s="0" t="n">
        <f aca="false">IF($A364&lt;&gt;"",VLOOKUP($F364,d110cc_csv_computations!$A$2:$O$1001,2),"")</f>
        <v>109</v>
      </c>
      <c r="V364" s="0" t="str">
        <f aca="false">IF($A364&lt;&gt;"",VLOOKUP($U364,LineNames!$A$2:$B$111,2),"")</f>
        <v>Bd21</v>
      </c>
      <c r="W364" s="11"/>
      <c r="X364" s="0" t="str">
        <f aca="false">IF($A364&lt;&gt;"",VLOOKUP($U364,LineNames!$A$2:$C$111,3),"")</f>
        <v>Yes</v>
      </c>
      <c r="Y364" s="0" t="n">
        <f aca="false">IF($A364&lt;&gt;"",VLOOKUP($F364,d110cc_csv_computations!$A$2:$O$1001,5),"")</f>
        <v>4</v>
      </c>
      <c r="Z364" s="0" t="n">
        <f aca="false">IF($A364&lt;&gt;"",VLOOKUP($F364,d110cc_csv_computations!$A$2:$O$1001,15),"")</f>
        <v>3</v>
      </c>
    </row>
    <row collapsed="false" customFormat="false" customHeight="true" hidden="false" ht="15" outlineLevel="0" r="365">
      <c r="A365" s="0" t="n">
        <f aca="false">IF((ROW()-1)&lt;='Project Description'!$B$14,'Project Description'!$B$1, "")</f>
        <v>2013</v>
      </c>
      <c r="B365" s="0" t="n">
        <f aca="false">IF($A365&lt;&gt;"",'Project Description'!$B$2, "")</f>
        <v>14</v>
      </c>
      <c r="C365" s="0" t="n">
        <f aca="false">IF($A365&lt;&gt;"",'Project Description'!$B$3, "")</f>
        <v>1</v>
      </c>
      <c r="D365" s="0" t="str">
        <f aca="false">IF($A365&lt;&gt;"",VLOOKUP($G365,'Tray sheet'!$E$2:$G$121,2), "")</f>
        <v>Brachypodium</v>
      </c>
      <c r="E365" s="0" t="str">
        <f aca="false">IF($A365&lt;&gt;"",VLOOKUP($G365,'Tray sheet'!$E$2:$G$121,3), "")</f>
        <v>distachyon</v>
      </c>
      <c r="F365" s="0" t="n">
        <f aca="false">IF($A365&lt;&gt;"",ROW()-1,"")</f>
        <v>364</v>
      </c>
      <c r="G365" s="0" t="n">
        <f aca="false">IF($A365&lt;&gt;"",VLOOKUP($F365,d110cc_csv_computations!$A$2:$O$1001,12),"")</f>
        <v>19</v>
      </c>
      <c r="H365" s="0" t="n">
        <f aca="false">IF($A365&lt;&gt;"",VLOOKUP($F365,d110cc_csv_computations!$A$2:$O$1001,13),"")</f>
        <v>4</v>
      </c>
      <c r="I365" s="0" t="n">
        <f aca="false">IF($A365&lt;&gt;"",VLOOKUP($F365,d110cc_csv_computations!$A$2:$O$1001,7),"")</f>
        <v>1</v>
      </c>
      <c r="J365" s="0" t="str">
        <f aca="false">IF($A365&lt;&gt;"",VLOOKUP($I365,ColumnNames!$A$2:$B$5,2),"")</f>
        <v>A</v>
      </c>
      <c r="K365" s="0" t="n">
        <f aca="false">IF($A365&lt;&gt;"",VLOOKUP($F365,d110cc_csv_computations!$A$2:$O$1001,6),"")</f>
        <v>4</v>
      </c>
      <c r="L365" s="0" t="n">
        <f aca="false">IF($A365&lt;&gt;"",VLOOKUP($F365,d110cc_csv_computations!$A$2:$O$1001,3),"")</f>
        <v>4</v>
      </c>
      <c r="M365" s="0" t="n">
        <f aca="false">IF($A365&lt;&gt;"",VLOOKUP($F365,d110cc_csv_computations!$A$2:$O$1001,8),"")</f>
        <v>1</v>
      </c>
      <c r="N365" s="0" t="n">
        <f aca="false">IF($A365&lt;&gt;"",VLOOKUP($F365,d110cc_csv_computations!$A$2:$O$1001,4),"")</f>
        <v>37</v>
      </c>
      <c r="O365" s="32" t="str">
        <f aca="false">IF($A365&lt;&gt;"",INDEX('Tray sheet'!$H$2:$H$10000, $G365),"")</f>
        <v>Project#2013-0014_Experiment#0001_Brachypodium.distachyon_Tray#00019</v>
      </c>
      <c r="P365" s="32" t="str">
        <f aca="false">IF($A365&lt;&gt;"",INDEX('Tray sheet'!$J$2:$J$10000,$G365),"")</f>
        <v>Tray note</v>
      </c>
      <c r="Q365" s="0" t="n">
        <f aca="false">IF($A365&lt;&gt;"",VLOOKUP($F365,d110cc_csv_computations!$A$2:$O$1001,9),"")</f>
        <v>1</v>
      </c>
      <c r="R365" s="32" t="str">
        <f aca="false">IF($A365&lt;&gt;"",INDEX('Tray sheet'!$I$2:$I$10000,$G365),"")</f>
        <v>standard</v>
      </c>
      <c r="S365" s="32" t="str">
        <f aca="false">$J365&amp;$K365</f>
        <v>A4</v>
      </c>
      <c r="T365" s="0" t="str">
        <f aca="false">IF($A365&lt;&gt;"","Project#"&amp;$A365&amp;"-"&amp;TEXT($B365,"0000")&amp;"_Experiment#"&amp;TEXT($C365,"0000")&amp;"_"&amp;$D365&amp;"."&amp;$E365&amp;"_Tray#"&amp;TEXT($G365,"0000")&amp;"_"&amp;"Pot#"&amp;TEXT($F365,"00000"),"")</f>
        <v>Project#2013-0014_Experiment#0001_Brachypodium.distachyon_Tray#0019_Pot#00364</v>
      </c>
      <c r="U365" s="0" t="n">
        <f aca="false">IF($A365&lt;&gt;"",VLOOKUP($F365,d110cc_csv_computations!$A$2:$O$1001,2),"")</f>
        <v>34</v>
      </c>
      <c r="V365" s="0" t="n">
        <f aca="false">IF($A365&lt;&gt;"",VLOOKUP($U365,LineNames!$A$2:$B$111,2),"")</f>
        <v>113</v>
      </c>
      <c r="W365" s="11"/>
      <c r="X365" s="0" t="str">
        <f aca="false">IF($A365&lt;&gt;"",VLOOKUP($U365,LineNames!$A$2:$C$111,3),"")</f>
        <v>No</v>
      </c>
      <c r="Y365" s="0" t="n">
        <f aca="false">IF($A365&lt;&gt;"",VLOOKUP($F365,d110cc_csv_computations!$A$2:$O$1001,5),"")</f>
        <v>4</v>
      </c>
      <c r="Z365" s="0" t="n">
        <f aca="false">IF($A365&lt;&gt;"",VLOOKUP($F365,d110cc_csv_computations!$A$2:$O$1001,15),"")</f>
        <v>4</v>
      </c>
    </row>
    <row collapsed="false" customFormat="false" customHeight="true" hidden="false" ht="15" outlineLevel="0" r="366">
      <c r="A366" s="0" t="n">
        <f aca="false">IF((ROW()-1)&lt;='Project Description'!$B$14,'Project Description'!$B$1, "")</f>
        <v>2013</v>
      </c>
      <c r="B366" s="0" t="n">
        <f aca="false">IF($A366&lt;&gt;"",'Project Description'!$B$2, "")</f>
        <v>14</v>
      </c>
      <c r="C366" s="0" t="n">
        <f aca="false">IF($A366&lt;&gt;"",'Project Description'!$B$3, "")</f>
        <v>1</v>
      </c>
      <c r="D366" s="0" t="str">
        <f aca="false">IF($A366&lt;&gt;"",VLOOKUP($G366,'Tray sheet'!$E$2:$G$121,2), "")</f>
        <v>Brachypodium</v>
      </c>
      <c r="E366" s="0" t="str">
        <f aca="false">IF($A366&lt;&gt;"",VLOOKUP($G366,'Tray sheet'!$E$2:$G$121,3), "")</f>
        <v>distachyon</v>
      </c>
      <c r="F366" s="0" t="n">
        <f aca="false">IF($A366&lt;&gt;"",ROW()-1,"")</f>
        <v>365</v>
      </c>
      <c r="G366" s="0" t="n">
        <f aca="false">IF($A366&lt;&gt;"",VLOOKUP($F366,d110cc_csv_computations!$A$2:$O$1001,12),"")</f>
        <v>19</v>
      </c>
      <c r="H366" s="0" t="n">
        <f aca="false">IF($A366&lt;&gt;"",VLOOKUP($F366,d110cc_csv_computations!$A$2:$O$1001,13),"")</f>
        <v>5</v>
      </c>
      <c r="I366" s="0" t="n">
        <f aca="false">IF($A366&lt;&gt;"",VLOOKUP($F366,d110cc_csv_computations!$A$2:$O$1001,7),"")</f>
        <v>1</v>
      </c>
      <c r="J366" s="0" t="str">
        <f aca="false">IF($A366&lt;&gt;"",VLOOKUP($I366,ColumnNames!$A$2:$B$5,2),"")</f>
        <v>A</v>
      </c>
      <c r="K366" s="0" t="n">
        <f aca="false">IF($A366&lt;&gt;"",VLOOKUP($F366,d110cc_csv_computations!$A$2:$O$1001,6),"")</f>
        <v>5</v>
      </c>
      <c r="L366" s="0" t="n">
        <f aca="false">IF($A366&lt;&gt;"",VLOOKUP($F366,d110cc_csv_computations!$A$2:$O$1001,3),"")</f>
        <v>5</v>
      </c>
      <c r="M366" s="0" t="n">
        <f aca="false">IF($A366&lt;&gt;"",VLOOKUP($F366,d110cc_csv_computations!$A$2:$O$1001,8),"")</f>
        <v>1</v>
      </c>
      <c r="N366" s="0" t="n">
        <f aca="false">IF($A366&lt;&gt;"",VLOOKUP($F366,d110cc_csv_computations!$A$2:$O$1001,4),"")</f>
        <v>37</v>
      </c>
      <c r="O366" s="32" t="str">
        <f aca="false">IF($A366&lt;&gt;"",INDEX('Tray sheet'!$H$2:$H$10000, $G366),"")</f>
        <v>Project#2013-0014_Experiment#0001_Brachypodium.distachyon_Tray#00019</v>
      </c>
      <c r="P366" s="32" t="str">
        <f aca="false">IF($A366&lt;&gt;"",INDEX('Tray sheet'!$J$2:$J$10000,$G366),"")</f>
        <v>Tray note</v>
      </c>
      <c r="Q366" s="0" t="n">
        <f aca="false">IF($A366&lt;&gt;"",VLOOKUP($F366,d110cc_csv_computations!$A$2:$O$1001,9),"")</f>
        <v>1</v>
      </c>
      <c r="R366" s="32" t="str">
        <f aca="false">IF($A366&lt;&gt;"",INDEX('Tray sheet'!$I$2:$I$10000,$G366),"")</f>
        <v>standard</v>
      </c>
      <c r="S366" s="32" t="str">
        <f aca="false">$J366&amp;$K366</f>
        <v>A5</v>
      </c>
      <c r="T366" s="0" t="str">
        <f aca="false">IF($A366&lt;&gt;"","Project#"&amp;$A366&amp;"-"&amp;TEXT($B366,"0000")&amp;"_Experiment#"&amp;TEXT($C366,"0000")&amp;"_"&amp;$D366&amp;"."&amp;$E366&amp;"_Tray#"&amp;TEXT($G366,"0000")&amp;"_"&amp;"Pot#"&amp;TEXT($F366,"00000"),"")</f>
        <v>Project#2013-0014_Experiment#0001_Brachypodium.distachyon_Tray#0019_Pot#00365</v>
      </c>
      <c r="U366" s="0" t="n">
        <f aca="false">IF($A366&lt;&gt;"",VLOOKUP($F366,d110cc_csv_computations!$A$2:$O$1001,2),"")</f>
        <v>73</v>
      </c>
      <c r="V366" s="0" t="n">
        <f aca="false">IF($A366&lt;&gt;"",VLOOKUP($U366,LineNames!$A$2:$B$111,2),"")</f>
        <v>159</v>
      </c>
      <c r="W366" s="11"/>
      <c r="X366" s="0" t="str">
        <f aca="false">IF($A366&lt;&gt;"",VLOOKUP($U366,LineNames!$A$2:$C$111,3),"")</f>
        <v>No</v>
      </c>
      <c r="Y366" s="0" t="n">
        <f aca="false">IF($A366&lt;&gt;"",VLOOKUP($F366,d110cc_csv_computations!$A$2:$O$1001,5),"")</f>
        <v>4</v>
      </c>
      <c r="Z366" s="0" t="n">
        <f aca="false">IF($A366&lt;&gt;"",VLOOKUP($F366,d110cc_csv_computations!$A$2:$O$1001,15),"")</f>
        <v>5</v>
      </c>
    </row>
    <row collapsed="false" customFormat="false" customHeight="true" hidden="false" ht="15" outlineLevel="0" r="367">
      <c r="A367" s="0" t="n">
        <f aca="false">IF((ROW()-1)&lt;='Project Description'!$B$14,'Project Description'!$B$1, "")</f>
        <v>2013</v>
      </c>
      <c r="B367" s="0" t="n">
        <f aca="false">IF($A367&lt;&gt;"",'Project Description'!$B$2, "")</f>
        <v>14</v>
      </c>
      <c r="C367" s="0" t="n">
        <f aca="false">IF($A367&lt;&gt;"",'Project Description'!$B$3, "")</f>
        <v>1</v>
      </c>
      <c r="D367" s="0" t="str">
        <f aca="false">IF($A367&lt;&gt;"",VLOOKUP($G367,'Tray sheet'!$E$2:$G$121,2), "")</f>
        <v>Brachypodium</v>
      </c>
      <c r="E367" s="0" t="str">
        <f aca="false">IF($A367&lt;&gt;"",VLOOKUP($G367,'Tray sheet'!$E$2:$G$121,3), "")</f>
        <v>distachyon</v>
      </c>
      <c r="F367" s="0" t="n">
        <f aca="false">IF($A367&lt;&gt;"",ROW()-1,"")</f>
        <v>366</v>
      </c>
      <c r="G367" s="0" t="n">
        <f aca="false">IF($A367&lt;&gt;"",VLOOKUP($F367,d110cc_csv_computations!$A$2:$O$1001,12),"")</f>
        <v>20</v>
      </c>
      <c r="H367" s="0" t="n">
        <f aca="false">IF($A367&lt;&gt;"",VLOOKUP($F367,d110cc_csv_computations!$A$2:$O$1001,13),"")</f>
        <v>1</v>
      </c>
      <c r="I367" s="0" t="n">
        <f aca="false">IF($A367&lt;&gt;"",VLOOKUP($F367,d110cc_csv_computations!$A$2:$O$1001,7),"")</f>
        <v>1</v>
      </c>
      <c r="J367" s="0" t="str">
        <f aca="false">IF($A367&lt;&gt;"",VLOOKUP($I367,ColumnNames!$A$2:$B$5,2),"")</f>
        <v>A</v>
      </c>
      <c r="K367" s="0" t="n">
        <f aca="false">IF($A367&lt;&gt;"",VLOOKUP($F367,d110cc_csv_computations!$A$2:$O$1001,6),"")</f>
        <v>1</v>
      </c>
      <c r="L367" s="0" t="n">
        <f aca="false">IF($A367&lt;&gt;"",VLOOKUP($F367,d110cc_csv_computations!$A$2:$O$1001,3),"")</f>
        <v>6</v>
      </c>
      <c r="M367" s="0" t="n">
        <f aca="false">IF($A367&lt;&gt;"",VLOOKUP($F367,d110cc_csv_computations!$A$2:$O$1001,8),"")</f>
        <v>1</v>
      </c>
      <c r="N367" s="0" t="n">
        <f aca="false">IF($A367&lt;&gt;"",VLOOKUP($F367,d110cc_csv_computations!$A$2:$O$1001,4),"")</f>
        <v>37</v>
      </c>
      <c r="O367" s="32" t="str">
        <f aca="false">IF($A367&lt;&gt;"",INDEX('Tray sheet'!$H$2:$H$10000, $G367),"")</f>
        <v>Project#2013-0014_Experiment#0001_Brachypodium.distachyon_Tray#00020</v>
      </c>
      <c r="P367" s="32" t="str">
        <f aca="false">IF($A367&lt;&gt;"",INDEX('Tray sheet'!$J$2:$J$10000,$G367),"")</f>
        <v>Tray note</v>
      </c>
      <c r="Q367" s="0" t="n">
        <f aca="false">IF($A367&lt;&gt;"",VLOOKUP($F367,d110cc_csv_computations!$A$2:$O$1001,9),"")</f>
        <v>2</v>
      </c>
      <c r="R367" s="32" t="str">
        <f aca="false">IF($A367&lt;&gt;"",INDEX('Tray sheet'!$I$2:$I$10000,$G367),"")</f>
        <v>standard</v>
      </c>
      <c r="S367" s="32" t="str">
        <f aca="false">$J367&amp;$K367</f>
        <v>A1</v>
      </c>
      <c r="T367" s="0" t="str">
        <f aca="false">IF($A367&lt;&gt;"","Project#"&amp;$A367&amp;"-"&amp;TEXT($B367,"0000")&amp;"_Experiment#"&amp;TEXT($C367,"0000")&amp;"_"&amp;$D367&amp;"."&amp;$E367&amp;"_Tray#"&amp;TEXT($G367,"0000")&amp;"_"&amp;"Pot#"&amp;TEXT($F367,"00000"),"")</f>
        <v>Project#2013-0014_Experiment#0001_Brachypodium.distachyon_Tray#0020_Pot#00366</v>
      </c>
      <c r="U367" s="0" t="n">
        <f aca="false">IF($A367&lt;&gt;"",VLOOKUP($F367,d110cc_csv_computations!$A$2:$O$1001,2),"")</f>
        <v>61</v>
      </c>
      <c r="V367" s="0" t="n">
        <f aca="false">IF($A367&lt;&gt;"",VLOOKUP($U367,LineNames!$A$2:$B$111,2),"")</f>
        <v>144</v>
      </c>
      <c r="W367" s="11"/>
      <c r="X367" s="0" t="str">
        <f aca="false">IF($A367&lt;&gt;"",VLOOKUP($U367,LineNames!$A$2:$C$111,3),"")</f>
        <v>No</v>
      </c>
      <c r="Y367" s="0" t="n">
        <f aca="false">IF($A367&lt;&gt;"",VLOOKUP($F367,d110cc_csv_computations!$A$2:$O$1001,5),"")</f>
        <v>4</v>
      </c>
      <c r="Z367" s="0" t="n">
        <f aca="false">IF($A367&lt;&gt;"",VLOOKUP($F367,d110cc_csv_computations!$A$2:$O$1001,15),"")</f>
        <v>6</v>
      </c>
    </row>
    <row collapsed="false" customFormat="false" customHeight="true" hidden="false" ht="15" outlineLevel="0" r="368">
      <c r="A368" s="0" t="n">
        <f aca="false">IF((ROW()-1)&lt;='Project Description'!$B$14,'Project Description'!$B$1, "")</f>
        <v>2013</v>
      </c>
      <c r="B368" s="0" t="n">
        <f aca="false">IF($A368&lt;&gt;"",'Project Description'!$B$2, "")</f>
        <v>14</v>
      </c>
      <c r="C368" s="0" t="n">
        <f aca="false">IF($A368&lt;&gt;"",'Project Description'!$B$3, "")</f>
        <v>1</v>
      </c>
      <c r="D368" s="0" t="str">
        <f aca="false">IF($A368&lt;&gt;"",VLOOKUP($G368,'Tray sheet'!$E$2:$G$121,2), "")</f>
        <v>Brachypodium</v>
      </c>
      <c r="E368" s="0" t="str">
        <f aca="false">IF($A368&lt;&gt;"",VLOOKUP($G368,'Tray sheet'!$E$2:$G$121,3), "")</f>
        <v>distachyon</v>
      </c>
      <c r="F368" s="0" t="n">
        <f aca="false">IF($A368&lt;&gt;"",ROW()-1,"")</f>
        <v>367</v>
      </c>
      <c r="G368" s="0" t="n">
        <f aca="false">IF($A368&lt;&gt;"",VLOOKUP($F368,d110cc_csv_computations!$A$2:$O$1001,12),"")</f>
        <v>20</v>
      </c>
      <c r="H368" s="0" t="n">
        <f aca="false">IF($A368&lt;&gt;"",VLOOKUP($F368,d110cc_csv_computations!$A$2:$O$1001,13),"")</f>
        <v>2</v>
      </c>
      <c r="I368" s="0" t="n">
        <f aca="false">IF($A368&lt;&gt;"",VLOOKUP($F368,d110cc_csv_computations!$A$2:$O$1001,7),"")</f>
        <v>1</v>
      </c>
      <c r="J368" s="0" t="str">
        <f aca="false">IF($A368&lt;&gt;"",VLOOKUP($I368,ColumnNames!$A$2:$B$5,2),"")</f>
        <v>A</v>
      </c>
      <c r="K368" s="0" t="n">
        <f aca="false">IF($A368&lt;&gt;"",VLOOKUP($F368,d110cc_csv_computations!$A$2:$O$1001,6),"")</f>
        <v>2</v>
      </c>
      <c r="L368" s="0" t="n">
        <f aca="false">IF($A368&lt;&gt;"",VLOOKUP($F368,d110cc_csv_computations!$A$2:$O$1001,3),"")</f>
        <v>7</v>
      </c>
      <c r="M368" s="0" t="n">
        <f aca="false">IF($A368&lt;&gt;"",VLOOKUP($F368,d110cc_csv_computations!$A$2:$O$1001,8),"")</f>
        <v>1</v>
      </c>
      <c r="N368" s="0" t="n">
        <f aca="false">IF($A368&lt;&gt;"",VLOOKUP($F368,d110cc_csv_computations!$A$2:$O$1001,4),"")</f>
        <v>37</v>
      </c>
      <c r="O368" s="32" t="str">
        <f aca="false">IF($A368&lt;&gt;"",INDEX('Tray sheet'!$H$2:$H$10000, $G368),"")</f>
        <v>Project#2013-0014_Experiment#0001_Brachypodium.distachyon_Tray#00020</v>
      </c>
      <c r="P368" s="32" t="str">
        <f aca="false">IF($A368&lt;&gt;"",INDEX('Tray sheet'!$J$2:$J$10000,$G368),"")</f>
        <v>Tray note</v>
      </c>
      <c r="Q368" s="0" t="n">
        <f aca="false">IF($A368&lt;&gt;"",VLOOKUP($F368,d110cc_csv_computations!$A$2:$O$1001,9),"")</f>
        <v>2</v>
      </c>
      <c r="R368" s="32" t="str">
        <f aca="false">IF($A368&lt;&gt;"",INDEX('Tray sheet'!$I$2:$I$10000,$G368),"")</f>
        <v>standard</v>
      </c>
      <c r="S368" s="32" t="str">
        <f aca="false">$J368&amp;$K368</f>
        <v>A2</v>
      </c>
      <c r="T368" s="0" t="str">
        <f aca="false">IF($A368&lt;&gt;"","Project#"&amp;$A368&amp;"-"&amp;TEXT($B368,"0000")&amp;"_Experiment#"&amp;TEXT($C368,"0000")&amp;"_"&amp;$D368&amp;"."&amp;$E368&amp;"_Tray#"&amp;TEXT($G368,"0000")&amp;"_"&amp;"Pot#"&amp;TEXT($F368,"00000"),"")</f>
        <v>Project#2013-0014_Experiment#0001_Brachypodium.distachyon_Tray#0020_Pot#00367</v>
      </c>
      <c r="U368" s="0" t="n">
        <f aca="false">IF($A368&lt;&gt;"",VLOOKUP($F368,d110cc_csv_computations!$A$2:$O$1001,2),"")</f>
        <v>68</v>
      </c>
      <c r="V368" s="0" t="n">
        <f aca="false">IF($A368&lt;&gt;"",VLOOKUP($U368,LineNames!$A$2:$B$111,2),"")</f>
        <v>154</v>
      </c>
      <c r="W368" s="11"/>
      <c r="X368" s="0" t="str">
        <f aca="false">IF($A368&lt;&gt;"",VLOOKUP($U368,LineNames!$A$2:$C$111,3),"")</f>
        <v>No</v>
      </c>
      <c r="Y368" s="0" t="n">
        <f aca="false">IF($A368&lt;&gt;"",VLOOKUP($F368,d110cc_csv_computations!$A$2:$O$1001,5),"")</f>
        <v>4</v>
      </c>
      <c r="Z368" s="0" t="n">
        <f aca="false">IF($A368&lt;&gt;"",VLOOKUP($F368,d110cc_csv_computations!$A$2:$O$1001,15),"")</f>
        <v>7</v>
      </c>
    </row>
    <row collapsed="false" customFormat="false" customHeight="true" hidden="false" ht="15" outlineLevel="0" r="369">
      <c r="A369" s="0" t="n">
        <f aca="false">IF((ROW()-1)&lt;='Project Description'!$B$14,'Project Description'!$B$1, "")</f>
        <v>2013</v>
      </c>
      <c r="B369" s="0" t="n">
        <f aca="false">IF($A369&lt;&gt;"",'Project Description'!$B$2, "")</f>
        <v>14</v>
      </c>
      <c r="C369" s="0" t="n">
        <f aca="false">IF($A369&lt;&gt;"",'Project Description'!$B$3, "")</f>
        <v>1</v>
      </c>
      <c r="D369" s="0" t="str">
        <f aca="false">IF($A369&lt;&gt;"",VLOOKUP($G369,'Tray sheet'!$E$2:$G$121,2), "")</f>
        <v>Brachypodium</v>
      </c>
      <c r="E369" s="0" t="str">
        <f aca="false">IF($A369&lt;&gt;"",VLOOKUP($G369,'Tray sheet'!$E$2:$G$121,3), "")</f>
        <v>distachyon</v>
      </c>
      <c r="F369" s="0" t="n">
        <f aca="false">IF($A369&lt;&gt;"",ROW()-1,"")</f>
        <v>368</v>
      </c>
      <c r="G369" s="0" t="n">
        <f aca="false">IF($A369&lt;&gt;"",VLOOKUP($F369,d110cc_csv_computations!$A$2:$O$1001,12),"")</f>
        <v>20</v>
      </c>
      <c r="H369" s="0" t="n">
        <f aca="false">IF($A369&lt;&gt;"",VLOOKUP($F369,d110cc_csv_computations!$A$2:$O$1001,13),"")</f>
        <v>3</v>
      </c>
      <c r="I369" s="0" t="n">
        <f aca="false">IF($A369&lt;&gt;"",VLOOKUP($F369,d110cc_csv_computations!$A$2:$O$1001,7),"")</f>
        <v>1</v>
      </c>
      <c r="J369" s="0" t="str">
        <f aca="false">IF($A369&lt;&gt;"",VLOOKUP($I369,ColumnNames!$A$2:$B$5,2),"")</f>
        <v>A</v>
      </c>
      <c r="K369" s="0" t="n">
        <f aca="false">IF($A369&lt;&gt;"",VLOOKUP($F369,d110cc_csv_computations!$A$2:$O$1001,6),"")</f>
        <v>3</v>
      </c>
      <c r="L369" s="0" t="n">
        <f aca="false">IF($A369&lt;&gt;"",VLOOKUP($F369,d110cc_csv_computations!$A$2:$O$1001,3),"")</f>
        <v>8</v>
      </c>
      <c r="M369" s="0" t="n">
        <f aca="false">IF($A369&lt;&gt;"",VLOOKUP($F369,d110cc_csv_computations!$A$2:$O$1001,8),"")</f>
        <v>1</v>
      </c>
      <c r="N369" s="0" t="n">
        <f aca="false">IF($A369&lt;&gt;"",VLOOKUP($F369,d110cc_csv_computations!$A$2:$O$1001,4),"")</f>
        <v>37</v>
      </c>
      <c r="O369" s="32" t="str">
        <f aca="false">IF($A369&lt;&gt;"",INDEX('Tray sheet'!$H$2:$H$10000, $G369),"")</f>
        <v>Project#2013-0014_Experiment#0001_Brachypodium.distachyon_Tray#00020</v>
      </c>
      <c r="P369" s="32" t="str">
        <f aca="false">IF($A369&lt;&gt;"",INDEX('Tray sheet'!$J$2:$J$10000,$G369),"")</f>
        <v>Tray note</v>
      </c>
      <c r="Q369" s="0" t="n">
        <f aca="false">IF($A369&lt;&gt;"",VLOOKUP($F369,d110cc_csv_computations!$A$2:$O$1001,9),"")</f>
        <v>2</v>
      </c>
      <c r="R369" s="32" t="str">
        <f aca="false">IF($A369&lt;&gt;"",INDEX('Tray sheet'!$I$2:$I$10000,$G369),"")</f>
        <v>standard</v>
      </c>
      <c r="S369" s="32" t="str">
        <f aca="false">$J369&amp;$K369</f>
        <v>A3</v>
      </c>
      <c r="T369" s="0" t="str">
        <f aca="false">IF($A369&lt;&gt;"","Project#"&amp;$A369&amp;"-"&amp;TEXT($B369,"0000")&amp;"_Experiment#"&amp;TEXT($C369,"0000")&amp;"_"&amp;$D369&amp;"."&amp;$E369&amp;"_Tray#"&amp;TEXT($G369,"0000")&amp;"_"&amp;"Pot#"&amp;TEXT($F369,"00000"),"")</f>
        <v>Project#2013-0014_Experiment#0001_Brachypodium.distachyon_Tray#0020_Pot#00368</v>
      </c>
      <c r="U369" s="0" t="n">
        <f aca="false">IF($A369&lt;&gt;"",VLOOKUP($F369,d110cc_csv_computations!$A$2:$O$1001,2),"")</f>
        <v>100</v>
      </c>
      <c r="V369" s="0" t="n">
        <f aca="false">IF($A369&lt;&gt;"",VLOOKUP($U369,LineNames!$A$2:$B$111,2),"")</f>
        <v>35</v>
      </c>
      <c r="W369" s="11"/>
      <c r="X369" s="0" t="str">
        <f aca="false">IF($A369&lt;&gt;"",VLOOKUP($U369,LineNames!$A$2:$C$111,3),"")</f>
        <v>No</v>
      </c>
      <c r="Y369" s="0" t="n">
        <f aca="false">IF($A369&lt;&gt;"",VLOOKUP($F369,d110cc_csv_computations!$A$2:$O$1001,5),"")</f>
        <v>4</v>
      </c>
      <c r="Z369" s="0" t="n">
        <f aca="false">IF($A369&lt;&gt;"",VLOOKUP($F369,d110cc_csv_computations!$A$2:$O$1001,15),"")</f>
        <v>8</v>
      </c>
    </row>
    <row collapsed="false" customFormat="false" customHeight="true" hidden="false" ht="15" outlineLevel="0" r="370">
      <c r="A370" s="0" t="n">
        <f aca="false">IF((ROW()-1)&lt;='Project Description'!$B$14,'Project Description'!$B$1, "")</f>
        <v>2013</v>
      </c>
      <c r="B370" s="0" t="n">
        <f aca="false">IF($A370&lt;&gt;"",'Project Description'!$B$2, "")</f>
        <v>14</v>
      </c>
      <c r="C370" s="0" t="n">
        <f aca="false">IF($A370&lt;&gt;"",'Project Description'!$B$3, "")</f>
        <v>1</v>
      </c>
      <c r="D370" s="0" t="str">
        <f aca="false">IF($A370&lt;&gt;"",VLOOKUP($G370,'Tray sheet'!$E$2:$G$121,2), "")</f>
        <v>Brachypodium</v>
      </c>
      <c r="E370" s="0" t="str">
        <f aca="false">IF($A370&lt;&gt;"",VLOOKUP($G370,'Tray sheet'!$E$2:$G$121,3), "")</f>
        <v>distachyon</v>
      </c>
      <c r="F370" s="0" t="n">
        <f aca="false">IF($A370&lt;&gt;"",ROW()-1,"")</f>
        <v>369</v>
      </c>
      <c r="G370" s="0" t="n">
        <f aca="false">IF($A370&lt;&gt;"",VLOOKUP($F370,d110cc_csv_computations!$A$2:$O$1001,12),"")</f>
        <v>20</v>
      </c>
      <c r="H370" s="0" t="n">
        <f aca="false">IF($A370&lt;&gt;"",VLOOKUP($F370,d110cc_csv_computations!$A$2:$O$1001,13),"")</f>
        <v>4</v>
      </c>
      <c r="I370" s="0" t="n">
        <f aca="false">IF($A370&lt;&gt;"",VLOOKUP($F370,d110cc_csv_computations!$A$2:$O$1001,7),"")</f>
        <v>1</v>
      </c>
      <c r="J370" s="0" t="str">
        <f aca="false">IF($A370&lt;&gt;"",VLOOKUP($I370,ColumnNames!$A$2:$B$5,2),"")</f>
        <v>A</v>
      </c>
      <c r="K370" s="0" t="n">
        <f aca="false">IF($A370&lt;&gt;"",VLOOKUP($F370,d110cc_csv_computations!$A$2:$O$1001,6),"")</f>
        <v>4</v>
      </c>
      <c r="L370" s="0" t="n">
        <f aca="false">IF($A370&lt;&gt;"",VLOOKUP($F370,d110cc_csv_computations!$A$2:$O$1001,3),"")</f>
        <v>9</v>
      </c>
      <c r="M370" s="0" t="n">
        <f aca="false">IF($A370&lt;&gt;"",VLOOKUP($F370,d110cc_csv_computations!$A$2:$O$1001,8),"")</f>
        <v>1</v>
      </c>
      <c r="N370" s="0" t="n">
        <f aca="false">IF($A370&lt;&gt;"",VLOOKUP($F370,d110cc_csv_computations!$A$2:$O$1001,4),"")</f>
        <v>37</v>
      </c>
      <c r="O370" s="32" t="str">
        <f aca="false">IF($A370&lt;&gt;"",INDEX('Tray sheet'!$H$2:$H$10000, $G370),"")</f>
        <v>Project#2013-0014_Experiment#0001_Brachypodium.distachyon_Tray#00020</v>
      </c>
      <c r="P370" s="32" t="str">
        <f aca="false">IF($A370&lt;&gt;"",INDEX('Tray sheet'!$J$2:$J$10000,$G370),"")</f>
        <v>Tray note</v>
      </c>
      <c r="Q370" s="0" t="n">
        <f aca="false">IF($A370&lt;&gt;"",VLOOKUP($F370,d110cc_csv_computations!$A$2:$O$1001,9),"")</f>
        <v>2</v>
      </c>
      <c r="R370" s="32" t="str">
        <f aca="false">IF($A370&lt;&gt;"",INDEX('Tray sheet'!$I$2:$I$10000,$G370),"")</f>
        <v>standard</v>
      </c>
      <c r="S370" s="32" t="str">
        <f aca="false">$J370&amp;$K370</f>
        <v>A4</v>
      </c>
      <c r="T370" s="0" t="str">
        <f aca="false">IF($A370&lt;&gt;"","Project#"&amp;$A370&amp;"-"&amp;TEXT($B370,"0000")&amp;"_Experiment#"&amp;TEXT($C370,"0000")&amp;"_"&amp;$D370&amp;"."&amp;$E370&amp;"_Tray#"&amp;TEXT($G370,"0000")&amp;"_"&amp;"Pot#"&amp;TEXT($F370,"00000"),"")</f>
        <v>Project#2013-0014_Experiment#0001_Brachypodium.distachyon_Tray#0020_Pot#00369</v>
      </c>
      <c r="U370" s="0" t="n">
        <f aca="false">IF($A370&lt;&gt;"",VLOOKUP($F370,d110cc_csv_computations!$A$2:$O$1001,2),"")</f>
        <v>3</v>
      </c>
      <c r="V370" s="0" t="n">
        <f aca="false">IF($A370&lt;&gt;"",VLOOKUP($U370,LineNames!$A$2:$B$111,2),"")</f>
        <v>78</v>
      </c>
      <c r="W370" s="11"/>
      <c r="X370" s="0" t="str">
        <f aca="false">IF($A370&lt;&gt;"",VLOOKUP($U370,LineNames!$A$2:$C$111,3),"")</f>
        <v>No</v>
      </c>
      <c r="Y370" s="0" t="n">
        <f aca="false">IF($A370&lt;&gt;"",VLOOKUP($F370,d110cc_csv_computations!$A$2:$O$1001,5),"")</f>
        <v>4</v>
      </c>
      <c r="Z370" s="0" t="n">
        <f aca="false">IF($A370&lt;&gt;"",VLOOKUP($F370,d110cc_csv_computations!$A$2:$O$1001,15),"")</f>
        <v>9</v>
      </c>
    </row>
    <row collapsed="false" customFormat="false" customHeight="true" hidden="false" ht="15" outlineLevel="0" r="371">
      <c r="A371" s="0" t="n">
        <f aca="false">IF((ROW()-1)&lt;='Project Description'!$B$14,'Project Description'!$B$1, "")</f>
        <v>2013</v>
      </c>
      <c r="B371" s="0" t="n">
        <f aca="false">IF($A371&lt;&gt;"",'Project Description'!$B$2, "")</f>
        <v>14</v>
      </c>
      <c r="C371" s="0" t="n">
        <f aca="false">IF($A371&lt;&gt;"",'Project Description'!$B$3, "")</f>
        <v>1</v>
      </c>
      <c r="D371" s="0" t="str">
        <f aca="false">IF($A371&lt;&gt;"",VLOOKUP($G371,'Tray sheet'!$E$2:$G$121,2), "")</f>
        <v>Brachypodium</v>
      </c>
      <c r="E371" s="0" t="str">
        <f aca="false">IF($A371&lt;&gt;"",VLOOKUP($G371,'Tray sheet'!$E$2:$G$121,3), "")</f>
        <v>distachyon</v>
      </c>
      <c r="F371" s="0" t="n">
        <f aca="false">IF($A371&lt;&gt;"",ROW()-1,"")</f>
        <v>370</v>
      </c>
      <c r="G371" s="0" t="n">
        <f aca="false">IF($A371&lt;&gt;"",VLOOKUP($F371,d110cc_csv_computations!$A$2:$O$1001,12),"")</f>
        <v>20</v>
      </c>
      <c r="H371" s="0" t="n">
        <f aca="false">IF($A371&lt;&gt;"",VLOOKUP($F371,d110cc_csv_computations!$A$2:$O$1001,13),"")</f>
        <v>5</v>
      </c>
      <c r="I371" s="0" t="n">
        <f aca="false">IF($A371&lt;&gt;"",VLOOKUP($F371,d110cc_csv_computations!$A$2:$O$1001,7),"")</f>
        <v>1</v>
      </c>
      <c r="J371" s="0" t="str">
        <f aca="false">IF($A371&lt;&gt;"",VLOOKUP($I371,ColumnNames!$A$2:$B$5,2),"")</f>
        <v>A</v>
      </c>
      <c r="K371" s="0" t="n">
        <f aca="false">IF($A371&lt;&gt;"",VLOOKUP($F371,d110cc_csv_computations!$A$2:$O$1001,6),"")</f>
        <v>5</v>
      </c>
      <c r="L371" s="0" t="n">
        <f aca="false">IF($A371&lt;&gt;"",VLOOKUP($F371,d110cc_csv_computations!$A$2:$O$1001,3),"")</f>
        <v>10</v>
      </c>
      <c r="M371" s="0" t="n">
        <f aca="false">IF($A371&lt;&gt;"",VLOOKUP($F371,d110cc_csv_computations!$A$2:$O$1001,8),"")</f>
        <v>1</v>
      </c>
      <c r="N371" s="0" t="n">
        <f aca="false">IF($A371&lt;&gt;"",VLOOKUP($F371,d110cc_csv_computations!$A$2:$O$1001,4),"")</f>
        <v>37</v>
      </c>
      <c r="O371" s="32" t="str">
        <f aca="false">IF($A371&lt;&gt;"",INDEX('Tray sheet'!$H$2:$H$10000, $G371),"")</f>
        <v>Project#2013-0014_Experiment#0001_Brachypodium.distachyon_Tray#00020</v>
      </c>
      <c r="P371" s="32" t="str">
        <f aca="false">IF($A371&lt;&gt;"",INDEX('Tray sheet'!$J$2:$J$10000,$G371),"")</f>
        <v>Tray note</v>
      </c>
      <c r="Q371" s="0" t="n">
        <f aca="false">IF($A371&lt;&gt;"",VLOOKUP($F371,d110cc_csv_computations!$A$2:$O$1001,9),"")</f>
        <v>2</v>
      </c>
      <c r="R371" s="32" t="str">
        <f aca="false">IF($A371&lt;&gt;"",INDEX('Tray sheet'!$I$2:$I$10000,$G371),"")</f>
        <v>standard</v>
      </c>
      <c r="S371" s="32" t="str">
        <f aca="false">$J371&amp;$K371</f>
        <v>A5</v>
      </c>
      <c r="T371" s="0" t="str">
        <f aca="false">IF($A371&lt;&gt;"","Project#"&amp;$A371&amp;"-"&amp;TEXT($B371,"0000")&amp;"_Experiment#"&amp;TEXT($C371,"0000")&amp;"_"&amp;$D371&amp;"."&amp;$E371&amp;"_Tray#"&amp;TEXT($G371,"0000")&amp;"_"&amp;"Pot#"&amp;TEXT($F371,"00000"),"")</f>
        <v>Project#2013-0014_Experiment#0001_Brachypodium.distachyon_Tray#0020_Pot#00370</v>
      </c>
      <c r="U371" s="0" t="n">
        <f aca="false">IF($A371&lt;&gt;"",VLOOKUP($F371,d110cc_csv_computations!$A$2:$O$1001,2),"")</f>
        <v>55</v>
      </c>
      <c r="V371" s="0" t="n">
        <f aca="false">IF($A371&lt;&gt;"",VLOOKUP($U371,LineNames!$A$2:$B$111,2),"")</f>
        <v>137</v>
      </c>
      <c r="W371" s="11"/>
      <c r="X371" s="0" t="str">
        <f aca="false">IF($A371&lt;&gt;"",VLOOKUP($U371,LineNames!$A$2:$C$111,3),"")</f>
        <v>No</v>
      </c>
      <c r="Y371" s="0" t="n">
        <f aca="false">IF($A371&lt;&gt;"",VLOOKUP($F371,d110cc_csv_computations!$A$2:$O$1001,5),"")</f>
        <v>4</v>
      </c>
      <c r="Z371" s="0" t="n">
        <f aca="false">IF($A371&lt;&gt;"",VLOOKUP($F371,d110cc_csv_computations!$A$2:$O$1001,15),"")</f>
        <v>10</v>
      </c>
    </row>
    <row collapsed="false" customFormat="false" customHeight="true" hidden="false" ht="15" outlineLevel="0" r="372">
      <c r="A372" s="0" t="n">
        <f aca="false">IF((ROW()-1)&lt;='Project Description'!$B$14,'Project Description'!$B$1, "")</f>
        <v>2013</v>
      </c>
      <c r="B372" s="0" t="n">
        <f aca="false">IF($A372&lt;&gt;"",'Project Description'!$B$2, "")</f>
        <v>14</v>
      </c>
      <c r="C372" s="0" t="n">
        <f aca="false">IF($A372&lt;&gt;"",'Project Description'!$B$3, "")</f>
        <v>1</v>
      </c>
      <c r="D372" s="0" t="str">
        <f aca="false">IF($A372&lt;&gt;"",VLOOKUP($G372,'Tray sheet'!$E$2:$G$121,2), "")</f>
        <v>Brachypodium</v>
      </c>
      <c r="E372" s="0" t="str">
        <f aca="false">IF($A372&lt;&gt;"",VLOOKUP($G372,'Tray sheet'!$E$2:$G$121,3), "")</f>
        <v>distachyon</v>
      </c>
      <c r="F372" s="0" t="n">
        <f aca="false">IF($A372&lt;&gt;"",ROW()-1,"")</f>
        <v>371</v>
      </c>
      <c r="G372" s="0" t="n">
        <f aca="false">IF($A372&lt;&gt;"",VLOOKUP($F372,d110cc_csv_computations!$A$2:$O$1001,12),"")</f>
        <v>19</v>
      </c>
      <c r="H372" s="0" t="n">
        <f aca="false">IF($A372&lt;&gt;"",VLOOKUP($F372,d110cc_csv_computations!$A$2:$O$1001,13),"")</f>
        <v>6</v>
      </c>
      <c r="I372" s="0" t="n">
        <f aca="false">IF($A372&lt;&gt;"",VLOOKUP($F372,d110cc_csv_computations!$A$2:$O$1001,7),"")</f>
        <v>2</v>
      </c>
      <c r="J372" s="0" t="str">
        <f aca="false">IF($A372&lt;&gt;"",VLOOKUP($I372,ColumnNames!$A$2:$B$5,2),"")</f>
        <v>B</v>
      </c>
      <c r="K372" s="0" t="n">
        <f aca="false">IF($A372&lt;&gt;"",VLOOKUP($F372,d110cc_csv_computations!$A$2:$O$1001,6),"")</f>
        <v>1</v>
      </c>
      <c r="L372" s="0" t="n">
        <f aca="false">IF($A372&lt;&gt;"",VLOOKUP($F372,d110cc_csv_computations!$A$2:$O$1001,3),"")</f>
        <v>1</v>
      </c>
      <c r="M372" s="0" t="n">
        <f aca="false">IF($A372&lt;&gt;"",VLOOKUP($F372,d110cc_csv_computations!$A$2:$O$1001,8),"")</f>
        <v>2</v>
      </c>
      <c r="N372" s="0" t="n">
        <f aca="false">IF($A372&lt;&gt;"",VLOOKUP($F372,d110cc_csv_computations!$A$2:$O$1001,4),"")</f>
        <v>38</v>
      </c>
      <c r="O372" s="32" t="str">
        <f aca="false">IF($A372&lt;&gt;"",INDEX('Tray sheet'!$H$2:$H$10000, $G372),"")</f>
        <v>Project#2013-0014_Experiment#0001_Brachypodium.distachyon_Tray#00019</v>
      </c>
      <c r="P372" s="32" t="str">
        <f aca="false">IF($A372&lt;&gt;"",INDEX('Tray sheet'!$J$2:$J$10000,$G372),"")</f>
        <v>Tray note</v>
      </c>
      <c r="Q372" s="0" t="n">
        <f aca="false">IF($A372&lt;&gt;"",VLOOKUP($F372,d110cc_csv_computations!$A$2:$O$1001,9),"")</f>
        <v>1</v>
      </c>
      <c r="R372" s="32" t="str">
        <f aca="false">IF($A372&lt;&gt;"",INDEX('Tray sheet'!$I$2:$I$10000,$G372),"")</f>
        <v>standard</v>
      </c>
      <c r="S372" s="32" t="str">
        <f aca="false">$J372&amp;$K372</f>
        <v>B1</v>
      </c>
      <c r="T372" s="0" t="str">
        <f aca="false">IF($A372&lt;&gt;"","Project#"&amp;$A372&amp;"-"&amp;TEXT($B372,"0000")&amp;"_Experiment#"&amp;TEXT($C372,"0000")&amp;"_"&amp;$D372&amp;"."&amp;$E372&amp;"_Tray#"&amp;TEXT($G372,"0000")&amp;"_"&amp;"Pot#"&amp;TEXT($F372,"00000"),"")</f>
        <v>Project#2013-0014_Experiment#0001_Brachypodium.distachyon_Tray#0019_Pot#00371</v>
      </c>
      <c r="U372" s="0" t="n">
        <f aca="false">IF($A372&lt;&gt;"",VLOOKUP($F372,d110cc_csv_computations!$A$2:$O$1001,2),"")</f>
        <v>5</v>
      </c>
      <c r="V372" s="0" t="n">
        <f aca="false">IF($A372&lt;&gt;"",VLOOKUP($U372,LineNames!$A$2:$B$111,2),"")</f>
        <v>80</v>
      </c>
      <c r="W372" s="11"/>
      <c r="X372" s="0" t="str">
        <f aca="false">IF($A372&lt;&gt;"",VLOOKUP($U372,LineNames!$A$2:$C$111,3),"")</f>
        <v>No</v>
      </c>
      <c r="Y372" s="0" t="n">
        <f aca="false">IF($A372&lt;&gt;"",VLOOKUP($F372,d110cc_csv_computations!$A$2:$O$1001,5),"")</f>
        <v>4</v>
      </c>
      <c r="Z372" s="0" t="n">
        <f aca="false">IF($A372&lt;&gt;"",VLOOKUP($F372,d110cc_csv_computations!$A$2:$O$1001,15),"")</f>
        <v>11</v>
      </c>
    </row>
    <row collapsed="false" customFormat="false" customHeight="true" hidden="false" ht="15" outlineLevel="0" r="373">
      <c r="A373" s="0" t="n">
        <f aca="false">IF((ROW()-1)&lt;='Project Description'!$B$14,'Project Description'!$B$1, "")</f>
        <v>2013</v>
      </c>
      <c r="B373" s="0" t="n">
        <f aca="false">IF($A373&lt;&gt;"",'Project Description'!$B$2, "")</f>
        <v>14</v>
      </c>
      <c r="C373" s="0" t="n">
        <f aca="false">IF($A373&lt;&gt;"",'Project Description'!$B$3, "")</f>
        <v>1</v>
      </c>
      <c r="D373" s="0" t="str">
        <f aca="false">IF($A373&lt;&gt;"",VLOOKUP($G373,'Tray sheet'!$E$2:$G$121,2), "")</f>
        <v>Brachypodium</v>
      </c>
      <c r="E373" s="0" t="str">
        <f aca="false">IF($A373&lt;&gt;"",VLOOKUP($G373,'Tray sheet'!$E$2:$G$121,3), "")</f>
        <v>distachyon</v>
      </c>
      <c r="F373" s="0" t="n">
        <f aca="false">IF($A373&lt;&gt;"",ROW()-1,"")</f>
        <v>372</v>
      </c>
      <c r="G373" s="0" t="n">
        <f aca="false">IF($A373&lt;&gt;"",VLOOKUP($F373,d110cc_csv_computations!$A$2:$O$1001,12),"")</f>
        <v>19</v>
      </c>
      <c r="H373" s="0" t="n">
        <f aca="false">IF($A373&lt;&gt;"",VLOOKUP($F373,d110cc_csv_computations!$A$2:$O$1001,13),"")</f>
        <v>7</v>
      </c>
      <c r="I373" s="0" t="n">
        <f aca="false">IF($A373&lt;&gt;"",VLOOKUP($F373,d110cc_csv_computations!$A$2:$O$1001,7),"")</f>
        <v>2</v>
      </c>
      <c r="J373" s="0" t="str">
        <f aca="false">IF($A373&lt;&gt;"",VLOOKUP($I373,ColumnNames!$A$2:$B$5,2),"")</f>
        <v>B</v>
      </c>
      <c r="K373" s="0" t="n">
        <f aca="false">IF($A373&lt;&gt;"",VLOOKUP($F373,d110cc_csv_computations!$A$2:$O$1001,6),"")</f>
        <v>2</v>
      </c>
      <c r="L373" s="0" t="n">
        <f aca="false">IF($A373&lt;&gt;"",VLOOKUP($F373,d110cc_csv_computations!$A$2:$O$1001,3),"")</f>
        <v>2</v>
      </c>
      <c r="M373" s="0" t="n">
        <f aca="false">IF($A373&lt;&gt;"",VLOOKUP($F373,d110cc_csv_computations!$A$2:$O$1001,8),"")</f>
        <v>2</v>
      </c>
      <c r="N373" s="0" t="n">
        <f aca="false">IF($A373&lt;&gt;"",VLOOKUP($F373,d110cc_csv_computations!$A$2:$O$1001,4),"")</f>
        <v>38</v>
      </c>
      <c r="O373" s="32" t="str">
        <f aca="false">IF($A373&lt;&gt;"",INDEX('Tray sheet'!$H$2:$H$10000, $G373),"")</f>
        <v>Project#2013-0014_Experiment#0001_Brachypodium.distachyon_Tray#00019</v>
      </c>
      <c r="P373" s="32" t="str">
        <f aca="false">IF($A373&lt;&gt;"",INDEX('Tray sheet'!$J$2:$J$10000,$G373),"")</f>
        <v>Tray note</v>
      </c>
      <c r="Q373" s="0" t="n">
        <f aca="false">IF($A373&lt;&gt;"",VLOOKUP($F373,d110cc_csv_computations!$A$2:$O$1001,9),"")</f>
        <v>1</v>
      </c>
      <c r="R373" s="32" t="str">
        <f aca="false">IF($A373&lt;&gt;"",INDEX('Tray sheet'!$I$2:$I$10000,$G373),"")</f>
        <v>standard</v>
      </c>
      <c r="S373" s="32" t="str">
        <f aca="false">$J373&amp;$K373</f>
        <v>B2</v>
      </c>
      <c r="T373" s="0" t="str">
        <f aca="false">IF($A373&lt;&gt;"","Project#"&amp;$A373&amp;"-"&amp;TEXT($B373,"0000")&amp;"_Experiment#"&amp;TEXT($C373,"0000")&amp;"_"&amp;$D373&amp;"."&amp;$E373&amp;"_Tray#"&amp;TEXT($G373,"0000")&amp;"_"&amp;"Pot#"&amp;TEXT($F373,"00000"),"")</f>
        <v>Project#2013-0014_Experiment#0001_Brachypodium.distachyon_Tray#0019_Pot#00372</v>
      </c>
      <c r="U373" s="0" t="n">
        <f aca="false">IF($A373&lt;&gt;"",VLOOKUP($F373,d110cc_csv_computations!$A$2:$O$1001,2),"")</f>
        <v>23</v>
      </c>
      <c r="V373" s="0" t="n">
        <f aca="false">IF($A373&lt;&gt;"",VLOOKUP($U373,LineNames!$A$2:$B$111,2),"")</f>
        <v>100</v>
      </c>
      <c r="W373" s="11"/>
      <c r="X373" s="0" t="str">
        <f aca="false">IF($A373&lt;&gt;"",VLOOKUP($U373,LineNames!$A$2:$C$111,3),"")</f>
        <v>No</v>
      </c>
      <c r="Y373" s="0" t="n">
        <f aca="false">IF($A373&lt;&gt;"",VLOOKUP($F373,d110cc_csv_computations!$A$2:$O$1001,5),"")</f>
        <v>4</v>
      </c>
      <c r="Z373" s="0" t="n">
        <f aca="false">IF($A373&lt;&gt;"",VLOOKUP($F373,d110cc_csv_computations!$A$2:$O$1001,15),"")</f>
        <v>12</v>
      </c>
    </row>
    <row collapsed="false" customFormat="false" customHeight="true" hidden="false" ht="15" outlineLevel="0" r="374">
      <c r="A374" s="0" t="n">
        <f aca="false">IF((ROW()-1)&lt;='Project Description'!$B$14,'Project Description'!$B$1, "")</f>
        <v>2013</v>
      </c>
      <c r="B374" s="0" t="n">
        <f aca="false">IF($A374&lt;&gt;"",'Project Description'!$B$2, "")</f>
        <v>14</v>
      </c>
      <c r="C374" s="0" t="n">
        <f aca="false">IF($A374&lt;&gt;"",'Project Description'!$B$3, "")</f>
        <v>1</v>
      </c>
      <c r="D374" s="0" t="str">
        <f aca="false">IF($A374&lt;&gt;"",VLOOKUP($G374,'Tray sheet'!$E$2:$G$121,2), "")</f>
        <v>Brachypodium</v>
      </c>
      <c r="E374" s="0" t="str">
        <f aca="false">IF($A374&lt;&gt;"",VLOOKUP($G374,'Tray sheet'!$E$2:$G$121,3), "")</f>
        <v>distachyon</v>
      </c>
      <c r="F374" s="0" t="n">
        <f aca="false">IF($A374&lt;&gt;"",ROW()-1,"")</f>
        <v>373</v>
      </c>
      <c r="G374" s="0" t="n">
        <f aca="false">IF($A374&lt;&gt;"",VLOOKUP($F374,d110cc_csv_computations!$A$2:$O$1001,12),"")</f>
        <v>19</v>
      </c>
      <c r="H374" s="0" t="n">
        <f aca="false">IF($A374&lt;&gt;"",VLOOKUP($F374,d110cc_csv_computations!$A$2:$O$1001,13),"")</f>
        <v>8</v>
      </c>
      <c r="I374" s="0" t="n">
        <f aca="false">IF($A374&lt;&gt;"",VLOOKUP($F374,d110cc_csv_computations!$A$2:$O$1001,7),"")</f>
        <v>2</v>
      </c>
      <c r="J374" s="0" t="str">
        <f aca="false">IF($A374&lt;&gt;"",VLOOKUP($I374,ColumnNames!$A$2:$B$5,2),"")</f>
        <v>B</v>
      </c>
      <c r="K374" s="0" t="n">
        <f aca="false">IF($A374&lt;&gt;"",VLOOKUP($F374,d110cc_csv_computations!$A$2:$O$1001,6),"")</f>
        <v>3</v>
      </c>
      <c r="L374" s="0" t="n">
        <f aca="false">IF($A374&lt;&gt;"",VLOOKUP($F374,d110cc_csv_computations!$A$2:$O$1001,3),"")</f>
        <v>3</v>
      </c>
      <c r="M374" s="0" t="n">
        <f aca="false">IF($A374&lt;&gt;"",VLOOKUP($F374,d110cc_csv_computations!$A$2:$O$1001,8),"")</f>
        <v>2</v>
      </c>
      <c r="N374" s="0" t="n">
        <f aca="false">IF($A374&lt;&gt;"",VLOOKUP($F374,d110cc_csv_computations!$A$2:$O$1001,4),"")</f>
        <v>38</v>
      </c>
      <c r="O374" s="32" t="str">
        <f aca="false">IF($A374&lt;&gt;"",INDEX('Tray sheet'!$H$2:$H$10000, $G374),"")</f>
        <v>Project#2013-0014_Experiment#0001_Brachypodium.distachyon_Tray#00019</v>
      </c>
      <c r="P374" s="32" t="str">
        <f aca="false">IF($A374&lt;&gt;"",INDEX('Tray sheet'!$J$2:$J$10000,$G374),"")</f>
        <v>Tray note</v>
      </c>
      <c r="Q374" s="0" t="n">
        <f aca="false">IF($A374&lt;&gt;"",VLOOKUP($F374,d110cc_csv_computations!$A$2:$O$1001,9),"")</f>
        <v>1</v>
      </c>
      <c r="R374" s="32" t="str">
        <f aca="false">IF($A374&lt;&gt;"",INDEX('Tray sheet'!$I$2:$I$10000,$G374),"")</f>
        <v>standard</v>
      </c>
      <c r="S374" s="32" t="str">
        <f aca="false">$J374&amp;$K374</f>
        <v>B3</v>
      </c>
      <c r="T374" s="0" t="str">
        <f aca="false">IF($A374&lt;&gt;"","Project#"&amp;$A374&amp;"-"&amp;TEXT($B374,"0000")&amp;"_Experiment#"&amp;TEXT($C374,"0000")&amp;"_"&amp;$D374&amp;"."&amp;$E374&amp;"_Tray#"&amp;TEXT($G374,"0000")&amp;"_"&amp;"Pot#"&amp;TEXT($F374,"00000"),"")</f>
        <v>Project#2013-0014_Experiment#0001_Brachypodium.distachyon_Tray#0019_Pot#00373</v>
      </c>
      <c r="U374" s="0" t="n">
        <f aca="false">IF($A374&lt;&gt;"",VLOOKUP($F374,d110cc_csv_computations!$A$2:$O$1001,2),"")</f>
        <v>8</v>
      </c>
      <c r="V374" s="0" t="n">
        <f aca="false">IF($A374&lt;&gt;"",VLOOKUP($U374,LineNames!$A$2:$B$111,2),"")</f>
        <v>84</v>
      </c>
      <c r="W374" s="11"/>
      <c r="X374" s="0" t="str">
        <f aca="false">IF($A374&lt;&gt;"",VLOOKUP($U374,LineNames!$A$2:$C$111,3),"")</f>
        <v>No</v>
      </c>
      <c r="Y374" s="0" t="n">
        <f aca="false">IF($A374&lt;&gt;"",VLOOKUP($F374,d110cc_csv_computations!$A$2:$O$1001,5),"")</f>
        <v>4</v>
      </c>
      <c r="Z374" s="0" t="n">
        <f aca="false">IF($A374&lt;&gt;"",VLOOKUP($F374,d110cc_csv_computations!$A$2:$O$1001,15),"")</f>
        <v>13</v>
      </c>
    </row>
    <row collapsed="false" customFormat="false" customHeight="true" hidden="false" ht="15" outlineLevel="0" r="375">
      <c r="A375" s="0" t="n">
        <f aca="false">IF((ROW()-1)&lt;='Project Description'!$B$14,'Project Description'!$B$1, "")</f>
        <v>2013</v>
      </c>
      <c r="B375" s="0" t="n">
        <f aca="false">IF($A375&lt;&gt;"",'Project Description'!$B$2, "")</f>
        <v>14</v>
      </c>
      <c r="C375" s="0" t="n">
        <f aca="false">IF($A375&lt;&gt;"",'Project Description'!$B$3, "")</f>
        <v>1</v>
      </c>
      <c r="D375" s="0" t="str">
        <f aca="false">IF($A375&lt;&gt;"",VLOOKUP($G375,'Tray sheet'!$E$2:$G$121,2), "")</f>
        <v>Brachypodium</v>
      </c>
      <c r="E375" s="0" t="str">
        <f aca="false">IF($A375&lt;&gt;"",VLOOKUP($G375,'Tray sheet'!$E$2:$G$121,3), "")</f>
        <v>distachyon</v>
      </c>
      <c r="F375" s="0" t="n">
        <f aca="false">IF($A375&lt;&gt;"",ROW()-1,"")</f>
        <v>374</v>
      </c>
      <c r="G375" s="0" t="n">
        <f aca="false">IF($A375&lt;&gt;"",VLOOKUP($F375,d110cc_csv_computations!$A$2:$O$1001,12),"")</f>
        <v>19</v>
      </c>
      <c r="H375" s="0" t="n">
        <f aca="false">IF($A375&lt;&gt;"",VLOOKUP($F375,d110cc_csv_computations!$A$2:$O$1001,13),"")</f>
        <v>9</v>
      </c>
      <c r="I375" s="0" t="n">
        <f aca="false">IF($A375&lt;&gt;"",VLOOKUP($F375,d110cc_csv_computations!$A$2:$O$1001,7),"")</f>
        <v>2</v>
      </c>
      <c r="J375" s="0" t="str">
        <f aca="false">IF($A375&lt;&gt;"",VLOOKUP($I375,ColumnNames!$A$2:$B$5,2),"")</f>
        <v>B</v>
      </c>
      <c r="K375" s="0" t="n">
        <f aca="false">IF($A375&lt;&gt;"",VLOOKUP($F375,d110cc_csv_computations!$A$2:$O$1001,6),"")</f>
        <v>4</v>
      </c>
      <c r="L375" s="0" t="n">
        <f aca="false">IF($A375&lt;&gt;"",VLOOKUP($F375,d110cc_csv_computations!$A$2:$O$1001,3),"")</f>
        <v>4</v>
      </c>
      <c r="M375" s="0" t="n">
        <f aca="false">IF($A375&lt;&gt;"",VLOOKUP($F375,d110cc_csv_computations!$A$2:$O$1001,8),"")</f>
        <v>2</v>
      </c>
      <c r="N375" s="0" t="n">
        <f aca="false">IF($A375&lt;&gt;"",VLOOKUP($F375,d110cc_csv_computations!$A$2:$O$1001,4),"")</f>
        <v>38</v>
      </c>
      <c r="O375" s="32" t="str">
        <f aca="false">IF($A375&lt;&gt;"",INDEX('Tray sheet'!$H$2:$H$10000, $G375),"")</f>
        <v>Project#2013-0014_Experiment#0001_Brachypodium.distachyon_Tray#00019</v>
      </c>
      <c r="P375" s="32" t="str">
        <f aca="false">IF($A375&lt;&gt;"",INDEX('Tray sheet'!$J$2:$J$10000,$G375),"")</f>
        <v>Tray note</v>
      </c>
      <c r="Q375" s="0" t="n">
        <f aca="false">IF($A375&lt;&gt;"",VLOOKUP($F375,d110cc_csv_computations!$A$2:$O$1001,9),"")</f>
        <v>1</v>
      </c>
      <c r="R375" s="32" t="str">
        <f aca="false">IF($A375&lt;&gt;"",INDEX('Tray sheet'!$I$2:$I$10000,$G375),"")</f>
        <v>standard</v>
      </c>
      <c r="S375" s="32" t="str">
        <f aca="false">$J375&amp;$K375</f>
        <v>B4</v>
      </c>
      <c r="T375" s="0" t="str">
        <f aca="false">IF($A375&lt;&gt;"","Project#"&amp;$A375&amp;"-"&amp;TEXT($B375,"0000")&amp;"_Experiment#"&amp;TEXT($C375,"0000")&amp;"_"&amp;$D375&amp;"."&amp;$E375&amp;"_Tray#"&amp;TEXT($G375,"0000")&amp;"_"&amp;"Pot#"&amp;TEXT($F375,"00000"),"")</f>
        <v>Project#2013-0014_Experiment#0001_Brachypodium.distachyon_Tray#0019_Pot#00374</v>
      </c>
      <c r="U375" s="0" t="n">
        <f aca="false">IF($A375&lt;&gt;"",VLOOKUP($F375,d110cc_csv_computations!$A$2:$O$1001,2),"")</f>
        <v>83</v>
      </c>
      <c r="V375" s="0" t="n">
        <f aca="false">IF($A375&lt;&gt;"",VLOOKUP($U375,LineNames!$A$2:$B$111,2),"")</f>
        <v>170</v>
      </c>
      <c r="W375" s="11"/>
      <c r="X375" s="0" t="str">
        <f aca="false">IF($A375&lt;&gt;"",VLOOKUP($U375,LineNames!$A$2:$C$111,3),"")</f>
        <v>No</v>
      </c>
      <c r="Y375" s="0" t="n">
        <f aca="false">IF($A375&lt;&gt;"",VLOOKUP($F375,d110cc_csv_computations!$A$2:$O$1001,5),"")</f>
        <v>4</v>
      </c>
      <c r="Z375" s="0" t="n">
        <f aca="false">IF($A375&lt;&gt;"",VLOOKUP($F375,d110cc_csv_computations!$A$2:$O$1001,15),"")</f>
        <v>14</v>
      </c>
    </row>
    <row collapsed="false" customFormat="false" customHeight="true" hidden="false" ht="15" outlineLevel="0" r="376">
      <c r="A376" s="0" t="n">
        <f aca="false">IF((ROW()-1)&lt;='Project Description'!$B$14,'Project Description'!$B$1, "")</f>
        <v>2013</v>
      </c>
      <c r="B376" s="0" t="n">
        <f aca="false">IF($A376&lt;&gt;"",'Project Description'!$B$2, "")</f>
        <v>14</v>
      </c>
      <c r="C376" s="0" t="n">
        <f aca="false">IF($A376&lt;&gt;"",'Project Description'!$B$3, "")</f>
        <v>1</v>
      </c>
      <c r="D376" s="0" t="str">
        <f aca="false">IF($A376&lt;&gt;"",VLOOKUP($G376,'Tray sheet'!$E$2:$G$121,2), "")</f>
        <v>Brachypodium</v>
      </c>
      <c r="E376" s="0" t="str">
        <f aca="false">IF($A376&lt;&gt;"",VLOOKUP($G376,'Tray sheet'!$E$2:$G$121,3), "")</f>
        <v>distachyon</v>
      </c>
      <c r="F376" s="0" t="n">
        <f aca="false">IF($A376&lt;&gt;"",ROW()-1,"")</f>
        <v>375</v>
      </c>
      <c r="G376" s="0" t="n">
        <f aca="false">IF($A376&lt;&gt;"",VLOOKUP($F376,d110cc_csv_computations!$A$2:$O$1001,12),"")</f>
        <v>19</v>
      </c>
      <c r="H376" s="0" t="n">
        <f aca="false">IF($A376&lt;&gt;"",VLOOKUP($F376,d110cc_csv_computations!$A$2:$O$1001,13),"")</f>
        <v>10</v>
      </c>
      <c r="I376" s="0" t="n">
        <f aca="false">IF($A376&lt;&gt;"",VLOOKUP($F376,d110cc_csv_computations!$A$2:$O$1001,7),"")</f>
        <v>2</v>
      </c>
      <c r="J376" s="0" t="str">
        <f aca="false">IF($A376&lt;&gt;"",VLOOKUP($I376,ColumnNames!$A$2:$B$5,2),"")</f>
        <v>B</v>
      </c>
      <c r="K376" s="0" t="n">
        <f aca="false">IF($A376&lt;&gt;"",VLOOKUP($F376,d110cc_csv_computations!$A$2:$O$1001,6),"")</f>
        <v>5</v>
      </c>
      <c r="L376" s="0" t="n">
        <f aca="false">IF($A376&lt;&gt;"",VLOOKUP($F376,d110cc_csv_computations!$A$2:$O$1001,3),"")</f>
        <v>5</v>
      </c>
      <c r="M376" s="0" t="n">
        <f aca="false">IF($A376&lt;&gt;"",VLOOKUP($F376,d110cc_csv_computations!$A$2:$O$1001,8),"")</f>
        <v>2</v>
      </c>
      <c r="N376" s="0" t="n">
        <f aca="false">IF($A376&lt;&gt;"",VLOOKUP($F376,d110cc_csv_computations!$A$2:$O$1001,4),"")</f>
        <v>38</v>
      </c>
      <c r="O376" s="32" t="str">
        <f aca="false">IF($A376&lt;&gt;"",INDEX('Tray sheet'!$H$2:$H$10000, $G376),"")</f>
        <v>Project#2013-0014_Experiment#0001_Brachypodium.distachyon_Tray#00019</v>
      </c>
      <c r="P376" s="32" t="str">
        <f aca="false">IF($A376&lt;&gt;"",INDEX('Tray sheet'!$J$2:$J$10000,$G376),"")</f>
        <v>Tray note</v>
      </c>
      <c r="Q376" s="0" t="n">
        <f aca="false">IF($A376&lt;&gt;"",VLOOKUP($F376,d110cc_csv_computations!$A$2:$O$1001,9),"")</f>
        <v>1</v>
      </c>
      <c r="R376" s="32" t="str">
        <f aca="false">IF($A376&lt;&gt;"",INDEX('Tray sheet'!$I$2:$I$10000,$G376),"")</f>
        <v>standard</v>
      </c>
      <c r="S376" s="32" t="str">
        <f aca="false">$J376&amp;$K376</f>
        <v>B5</v>
      </c>
      <c r="T376" s="0" t="str">
        <f aca="false">IF($A376&lt;&gt;"","Project#"&amp;$A376&amp;"-"&amp;TEXT($B376,"0000")&amp;"_Experiment#"&amp;TEXT($C376,"0000")&amp;"_"&amp;$D376&amp;"."&amp;$E376&amp;"_Tray#"&amp;TEXT($G376,"0000")&amp;"_"&amp;"Pot#"&amp;TEXT($F376,"00000"),"")</f>
        <v>Project#2013-0014_Experiment#0001_Brachypodium.distachyon_Tray#0019_Pot#00375</v>
      </c>
      <c r="U376" s="0" t="n">
        <f aca="false">IF($A376&lt;&gt;"",VLOOKUP($F376,d110cc_csv_computations!$A$2:$O$1001,2),"")</f>
        <v>66</v>
      </c>
      <c r="V376" s="0" t="n">
        <f aca="false">IF($A376&lt;&gt;"",VLOOKUP($U376,LineNames!$A$2:$B$111,2),"")</f>
        <v>152</v>
      </c>
      <c r="W376" s="11"/>
      <c r="X376" s="0" t="str">
        <f aca="false">IF($A376&lt;&gt;"",VLOOKUP($U376,LineNames!$A$2:$C$111,3),"")</f>
        <v>No</v>
      </c>
      <c r="Y376" s="0" t="n">
        <f aca="false">IF($A376&lt;&gt;"",VLOOKUP($F376,d110cc_csv_computations!$A$2:$O$1001,5),"")</f>
        <v>4</v>
      </c>
      <c r="Z376" s="0" t="n">
        <f aca="false">IF($A376&lt;&gt;"",VLOOKUP($F376,d110cc_csv_computations!$A$2:$O$1001,15),"")</f>
        <v>15</v>
      </c>
    </row>
    <row collapsed="false" customFormat="false" customHeight="true" hidden="false" ht="15" outlineLevel="0" r="377">
      <c r="A377" s="0" t="n">
        <f aca="false">IF((ROW()-1)&lt;='Project Description'!$B$14,'Project Description'!$B$1, "")</f>
        <v>2013</v>
      </c>
      <c r="B377" s="0" t="n">
        <f aca="false">IF($A377&lt;&gt;"",'Project Description'!$B$2, "")</f>
        <v>14</v>
      </c>
      <c r="C377" s="0" t="n">
        <f aca="false">IF($A377&lt;&gt;"",'Project Description'!$B$3, "")</f>
        <v>1</v>
      </c>
      <c r="D377" s="0" t="str">
        <f aca="false">IF($A377&lt;&gt;"",VLOOKUP($G377,'Tray sheet'!$E$2:$G$121,2), "")</f>
        <v>Brachypodium</v>
      </c>
      <c r="E377" s="0" t="str">
        <f aca="false">IF($A377&lt;&gt;"",VLOOKUP($G377,'Tray sheet'!$E$2:$G$121,3), "")</f>
        <v>distachyon</v>
      </c>
      <c r="F377" s="0" t="n">
        <f aca="false">IF($A377&lt;&gt;"",ROW()-1,"")</f>
        <v>376</v>
      </c>
      <c r="G377" s="0" t="n">
        <f aca="false">IF($A377&lt;&gt;"",VLOOKUP($F377,d110cc_csv_computations!$A$2:$O$1001,12),"")</f>
        <v>20</v>
      </c>
      <c r="H377" s="0" t="n">
        <f aca="false">IF($A377&lt;&gt;"",VLOOKUP($F377,d110cc_csv_computations!$A$2:$O$1001,13),"")</f>
        <v>6</v>
      </c>
      <c r="I377" s="0" t="n">
        <f aca="false">IF($A377&lt;&gt;"",VLOOKUP($F377,d110cc_csv_computations!$A$2:$O$1001,7),"")</f>
        <v>2</v>
      </c>
      <c r="J377" s="0" t="str">
        <f aca="false">IF($A377&lt;&gt;"",VLOOKUP($I377,ColumnNames!$A$2:$B$5,2),"")</f>
        <v>B</v>
      </c>
      <c r="K377" s="0" t="n">
        <f aca="false">IF($A377&lt;&gt;"",VLOOKUP($F377,d110cc_csv_computations!$A$2:$O$1001,6),"")</f>
        <v>1</v>
      </c>
      <c r="L377" s="0" t="n">
        <f aca="false">IF($A377&lt;&gt;"",VLOOKUP($F377,d110cc_csv_computations!$A$2:$O$1001,3),"")</f>
        <v>6</v>
      </c>
      <c r="M377" s="0" t="n">
        <f aca="false">IF($A377&lt;&gt;"",VLOOKUP($F377,d110cc_csv_computations!$A$2:$O$1001,8),"")</f>
        <v>2</v>
      </c>
      <c r="N377" s="0" t="n">
        <f aca="false">IF($A377&lt;&gt;"",VLOOKUP($F377,d110cc_csv_computations!$A$2:$O$1001,4),"")</f>
        <v>38</v>
      </c>
      <c r="O377" s="32" t="str">
        <f aca="false">IF($A377&lt;&gt;"",INDEX('Tray sheet'!$H$2:$H$10000, $G377),"")</f>
        <v>Project#2013-0014_Experiment#0001_Brachypodium.distachyon_Tray#00020</v>
      </c>
      <c r="P377" s="32" t="str">
        <f aca="false">IF($A377&lt;&gt;"",INDEX('Tray sheet'!$J$2:$J$10000,$G377),"")</f>
        <v>Tray note</v>
      </c>
      <c r="Q377" s="0" t="n">
        <f aca="false">IF($A377&lt;&gt;"",VLOOKUP($F377,d110cc_csv_computations!$A$2:$O$1001,9),"")</f>
        <v>2</v>
      </c>
      <c r="R377" s="32" t="str">
        <f aca="false">IF($A377&lt;&gt;"",INDEX('Tray sheet'!$I$2:$I$10000,$G377),"")</f>
        <v>standard</v>
      </c>
      <c r="S377" s="32" t="str">
        <f aca="false">$J377&amp;$K377</f>
        <v>B1</v>
      </c>
      <c r="T377" s="0" t="str">
        <f aca="false">IF($A377&lt;&gt;"","Project#"&amp;$A377&amp;"-"&amp;TEXT($B377,"0000")&amp;"_Experiment#"&amp;TEXT($C377,"0000")&amp;"_"&amp;$D377&amp;"."&amp;$E377&amp;"_Tray#"&amp;TEXT($G377,"0000")&amp;"_"&amp;"Pot#"&amp;TEXT($F377,"00000"),"")</f>
        <v>Project#2013-0014_Experiment#0001_Brachypodium.distachyon_Tray#0020_Pot#00376</v>
      </c>
      <c r="U377" s="0" t="n">
        <f aca="false">IF($A377&lt;&gt;"",VLOOKUP($F377,d110cc_csv_computations!$A$2:$O$1001,2),"")</f>
        <v>75</v>
      </c>
      <c r="V377" s="0" t="n">
        <f aca="false">IF($A377&lt;&gt;"",VLOOKUP($U377,LineNames!$A$2:$B$111,2),"")</f>
        <v>161</v>
      </c>
      <c r="W377" s="11"/>
      <c r="X377" s="0" t="str">
        <f aca="false">IF($A377&lt;&gt;"",VLOOKUP($U377,LineNames!$A$2:$C$111,3),"")</f>
        <v>No</v>
      </c>
      <c r="Y377" s="0" t="n">
        <f aca="false">IF($A377&lt;&gt;"",VLOOKUP($F377,d110cc_csv_computations!$A$2:$O$1001,5),"")</f>
        <v>4</v>
      </c>
      <c r="Z377" s="0" t="n">
        <f aca="false">IF($A377&lt;&gt;"",VLOOKUP($F377,d110cc_csv_computations!$A$2:$O$1001,15),"")</f>
        <v>16</v>
      </c>
    </row>
    <row collapsed="false" customFormat="false" customHeight="true" hidden="false" ht="15" outlineLevel="0" r="378">
      <c r="A378" s="0" t="n">
        <f aca="false">IF((ROW()-1)&lt;='Project Description'!$B$14,'Project Description'!$B$1, "")</f>
        <v>2013</v>
      </c>
      <c r="B378" s="0" t="n">
        <f aca="false">IF($A378&lt;&gt;"",'Project Description'!$B$2, "")</f>
        <v>14</v>
      </c>
      <c r="C378" s="0" t="n">
        <f aca="false">IF($A378&lt;&gt;"",'Project Description'!$B$3, "")</f>
        <v>1</v>
      </c>
      <c r="D378" s="0" t="str">
        <f aca="false">IF($A378&lt;&gt;"",VLOOKUP($G378,'Tray sheet'!$E$2:$G$121,2), "")</f>
        <v>Brachypodium</v>
      </c>
      <c r="E378" s="0" t="str">
        <f aca="false">IF($A378&lt;&gt;"",VLOOKUP($G378,'Tray sheet'!$E$2:$G$121,3), "")</f>
        <v>distachyon</v>
      </c>
      <c r="F378" s="0" t="n">
        <f aca="false">IF($A378&lt;&gt;"",ROW()-1,"")</f>
        <v>377</v>
      </c>
      <c r="G378" s="0" t="n">
        <f aca="false">IF($A378&lt;&gt;"",VLOOKUP($F378,d110cc_csv_computations!$A$2:$O$1001,12),"")</f>
        <v>20</v>
      </c>
      <c r="H378" s="0" t="n">
        <f aca="false">IF($A378&lt;&gt;"",VLOOKUP($F378,d110cc_csv_computations!$A$2:$O$1001,13),"")</f>
        <v>7</v>
      </c>
      <c r="I378" s="0" t="n">
        <f aca="false">IF($A378&lt;&gt;"",VLOOKUP($F378,d110cc_csv_computations!$A$2:$O$1001,7),"")</f>
        <v>2</v>
      </c>
      <c r="J378" s="0" t="str">
        <f aca="false">IF($A378&lt;&gt;"",VLOOKUP($I378,ColumnNames!$A$2:$B$5,2),"")</f>
        <v>B</v>
      </c>
      <c r="K378" s="0" t="n">
        <f aca="false">IF($A378&lt;&gt;"",VLOOKUP($F378,d110cc_csv_computations!$A$2:$O$1001,6),"")</f>
        <v>2</v>
      </c>
      <c r="L378" s="0" t="n">
        <f aca="false">IF($A378&lt;&gt;"",VLOOKUP($F378,d110cc_csv_computations!$A$2:$O$1001,3),"")</f>
        <v>7</v>
      </c>
      <c r="M378" s="0" t="n">
        <f aca="false">IF($A378&lt;&gt;"",VLOOKUP($F378,d110cc_csv_computations!$A$2:$O$1001,8),"")</f>
        <v>2</v>
      </c>
      <c r="N378" s="0" t="n">
        <f aca="false">IF($A378&lt;&gt;"",VLOOKUP($F378,d110cc_csv_computations!$A$2:$O$1001,4),"")</f>
        <v>38</v>
      </c>
      <c r="O378" s="32" t="str">
        <f aca="false">IF($A378&lt;&gt;"",INDEX('Tray sheet'!$H$2:$H$10000, $G378),"")</f>
        <v>Project#2013-0014_Experiment#0001_Brachypodium.distachyon_Tray#00020</v>
      </c>
      <c r="P378" s="32" t="str">
        <f aca="false">IF($A378&lt;&gt;"",INDEX('Tray sheet'!$J$2:$J$10000,$G378),"")</f>
        <v>Tray note</v>
      </c>
      <c r="Q378" s="0" t="n">
        <f aca="false">IF($A378&lt;&gt;"",VLOOKUP($F378,d110cc_csv_computations!$A$2:$O$1001,9),"")</f>
        <v>2</v>
      </c>
      <c r="R378" s="32" t="str">
        <f aca="false">IF($A378&lt;&gt;"",INDEX('Tray sheet'!$I$2:$I$10000,$G378),"")</f>
        <v>standard</v>
      </c>
      <c r="S378" s="32" t="str">
        <f aca="false">$J378&amp;$K378</f>
        <v>B2</v>
      </c>
      <c r="T378" s="0" t="str">
        <f aca="false">IF($A378&lt;&gt;"","Project#"&amp;$A378&amp;"-"&amp;TEXT($B378,"0000")&amp;"_Experiment#"&amp;TEXT($C378,"0000")&amp;"_"&amp;$D378&amp;"."&amp;$E378&amp;"_Tray#"&amp;TEXT($G378,"0000")&amp;"_"&amp;"Pot#"&amp;TEXT($F378,"00000"),"")</f>
        <v>Project#2013-0014_Experiment#0001_Brachypodium.distachyon_Tray#0020_Pot#00377</v>
      </c>
      <c r="U378" s="0" t="n">
        <f aca="false">IF($A378&lt;&gt;"",VLOOKUP($F378,d110cc_csv_computations!$A$2:$O$1001,2),"")</f>
        <v>93</v>
      </c>
      <c r="V378" s="0" t="n">
        <f aca="false">IF($A378&lt;&gt;"",VLOOKUP($U378,LineNames!$A$2:$B$111,2),"")</f>
        <v>4</v>
      </c>
      <c r="W378" s="11"/>
      <c r="X378" s="0" t="str">
        <f aca="false">IF($A378&lt;&gt;"",VLOOKUP($U378,LineNames!$A$2:$C$111,3),"")</f>
        <v>No</v>
      </c>
      <c r="Y378" s="0" t="n">
        <f aca="false">IF($A378&lt;&gt;"",VLOOKUP($F378,d110cc_csv_computations!$A$2:$O$1001,5),"")</f>
        <v>4</v>
      </c>
      <c r="Z378" s="0" t="n">
        <f aca="false">IF($A378&lt;&gt;"",VLOOKUP($F378,d110cc_csv_computations!$A$2:$O$1001,15),"")</f>
        <v>17</v>
      </c>
    </row>
    <row collapsed="false" customFormat="false" customHeight="true" hidden="false" ht="15" outlineLevel="0" r="379">
      <c r="A379" s="0" t="n">
        <f aca="false">IF((ROW()-1)&lt;='Project Description'!$B$14,'Project Description'!$B$1, "")</f>
        <v>2013</v>
      </c>
      <c r="B379" s="0" t="n">
        <f aca="false">IF($A379&lt;&gt;"",'Project Description'!$B$2, "")</f>
        <v>14</v>
      </c>
      <c r="C379" s="0" t="n">
        <f aca="false">IF($A379&lt;&gt;"",'Project Description'!$B$3, "")</f>
        <v>1</v>
      </c>
      <c r="D379" s="0" t="str">
        <f aca="false">IF($A379&lt;&gt;"",VLOOKUP($G379,'Tray sheet'!$E$2:$G$121,2), "")</f>
        <v>Brachypodium</v>
      </c>
      <c r="E379" s="0" t="str">
        <f aca="false">IF($A379&lt;&gt;"",VLOOKUP($G379,'Tray sheet'!$E$2:$G$121,3), "")</f>
        <v>distachyon</v>
      </c>
      <c r="F379" s="0" t="n">
        <f aca="false">IF($A379&lt;&gt;"",ROW()-1,"")</f>
        <v>378</v>
      </c>
      <c r="G379" s="0" t="n">
        <f aca="false">IF($A379&lt;&gt;"",VLOOKUP($F379,d110cc_csv_computations!$A$2:$O$1001,12),"")</f>
        <v>20</v>
      </c>
      <c r="H379" s="0" t="n">
        <f aca="false">IF($A379&lt;&gt;"",VLOOKUP($F379,d110cc_csv_computations!$A$2:$O$1001,13),"")</f>
        <v>8</v>
      </c>
      <c r="I379" s="0" t="n">
        <f aca="false">IF($A379&lt;&gt;"",VLOOKUP($F379,d110cc_csv_computations!$A$2:$O$1001,7),"")</f>
        <v>2</v>
      </c>
      <c r="J379" s="0" t="str">
        <f aca="false">IF($A379&lt;&gt;"",VLOOKUP($I379,ColumnNames!$A$2:$B$5,2),"")</f>
        <v>B</v>
      </c>
      <c r="K379" s="0" t="n">
        <f aca="false">IF($A379&lt;&gt;"",VLOOKUP($F379,d110cc_csv_computations!$A$2:$O$1001,6),"")</f>
        <v>3</v>
      </c>
      <c r="L379" s="0" t="n">
        <f aca="false">IF($A379&lt;&gt;"",VLOOKUP($F379,d110cc_csv_computations!$A$2:$O$1001,3),"")</f>
        <v>8</v>
      </c>
      <c r="M379" s="0" t="n">
        <f aca="false">IF($A379&lt;&gt;"",VLOOKUP($F379,d110cc_csv_computations!$A$2:$O$1001,8),"")</f>
        <v>2</v>
      </c>
      <c r="N379" s="0" t="n">
        <f aca="false">IF($A379&lt;&gt;"",VLOOKUP($F379,d110cc_csv_computations!$A$2:$O$1001,4),"")</f>
        <v>38</v>
      </c>
      <c r="O379" s="32" t="str">
        <f aca="false">IF($A379&lt;&gt;"",INDEX('Tray sheet'!$H$2:$H$10000, $G379),"")</f>
        <v>Project#2013-0014_Experiment#0001_Brachypodium.distachyon_Tray#00020</v>
      </c>
      <c r="P379" s="32" t="str">
        <f aca="false">IF($A379&lt;&gt;"",INDEX('Tray sheet'!$J$2:$J$10000,$G379),"")</f>
        <v>Tray note</v>
      </c>
      <c r="Q379" s="0" t="n">
        <f aca="false">IF($A379&lt;&gt;"",VLOOKUP($F379,d110cc_csv_computations!$A$2:$O$1001,9),"")</f>
        <v>2</v>
      </c>
      <c r="R379" s="32" t="str">
        <f aca="false">IF($A379&lt;&gt;"",INDEX('Tray sheet'!$I$2:$I$10000,$G379),"")</f>
        <v>standard</v>
      </c>
      <c r="S379" s="32" t="str">
        <f aca="false">$J379&amp;$K379</f>
        <v>B3</v>
      </c>
      <c r="T379" s="0" t="str">
        <f aca="false">IF($A379&lt;&gt;"","Project#"&amp;$A379&amp;"-"&amp;TEXT($B379,"0000")&amp;"_Experiment#"&amp;TEXT($C379,"0000")&amp;"_"&amp;$D379&amp;"."&amp;$E379&amp;"_Tray#"&amp;TEXT($G379,"0000")&amp;"_"&amp;"Pot#"&amp;TEXT($F379,"00000"),"")</f>
        <v>Project#2013-0014_Experiment#0001_Brachypodium.distachyon_Tray#0020_Pot#00378</v>
      </c>
      <c r="U379" s="0" t="n">
        <f aca="false">IF($A379&lt;&gt;"",VLOOKUP($F379,d110cc_csv_computations!$A$2:$O$1001,2),"")</f>
        <v>109</v>
      </c>
      <c r="V379" s="0" t="str">
        <f aca="false">IF($A379&lt;&gt;"",VLOOKUP($U379,LineNames!$A$2:$B$111,2),"")</f>
        <v>Bd21</v>
      </c>
      <c r="W379" s="11"/>
      <c r="X379" s="0" t="str">
        <f aca="false">IF($A379&lt;&gt;"",VLOOKUP($U379,LineNames!$A$2:$C$111,3),"")</f>
        <v>Yes</v>
      </c>
      <c r="Y379" s="0" t="n">
        <f aca="false">IF($A379&lt;&gt;"",VLOOKUP($F379,d110cc_csv_computations!$A$2:$O$1001,5),"")</f>
        <v>4</v>
      </c>
      <c r="Z379" s="0" t="n">
        <f aca="false">IF($A379&lt;&gt;"",VLOOKUP($F379,d110cc_csv_computations!$A$2:$O$1001,15),"")</f>
        <v>18</v>
      </c>
    </row>
    <row collapsed="false" customFormat="false" customHeight="true" hidden="false" ht="15" outlineLevel="0" r="380">
      <c r="A380" s="0" t="n">
        <f aca="false">IF((ROW()-1)&lt;='Project Description'!$B$14,'Project Description'!$B$1, "")</f>
        <v>2013</v>
      </c>
      <c r="B380" s="0" t="n">
        <f aca="false">IF($A380&lt;&gt;"",'Project Description'!$B$2, "")</f>
        <v>14</v>
      </c>
      <c r="C380" s="0" t="n">
        <f aca="false">IF($A380&lt;&gt;"",'Project Description'!$B$3, "")</f>
        <v>1</v>
      </c>
      <c r="D380" s="0" t="str">
        <f aca="false">IF($A380&lt;&gt;"",VLOOKUP($G380,'Tray sheet'!$E$2:$G$121,2), "")</f>
        <v>Brachypodium</v>
      </c>
      <c r="E380" s="0" t="str">
        <f aca="false">IF($A380&lt;&gt;"",VLOOKUP($G380,'Tray sheet'!$E$2:$G$121,3), "")</f>
        <v>distachyon</v>
      </c>
      <c r="F380" s="0" t="n">
        <f aca="false">IF($A380&lt;&gt;"",ROW()-1,"")</f>
        <v>379</v>
      </c>
      <c r="G380" s="0" t="n">
        <f aca="false">IF($A380&lt;&gt;"",VLOOKUP($F380,d110cc_csv_computations!$A$2:$O$1001,12),"")</f>
        <v>20</v>
      </c>
      <c r="H380" s="0" t="n">
        <f aca="false">IF($A380&lt;&gt;"",VLOOKUP($F380,d110cc_csv_computations!$A$2:$O$1001,13),"")</f>
        <v>9</v>
      </c>
      <c r="I380" s="0" t="n">
        <f aca="false">IF($A380&lt;&gt;"",VLOOKUP($F380,d110cc_csv_computations!$A$2:$O$1001,7),"")</f>
        <v>2</v>
      </c>
      <c r="J380" s="0" t="str">
        <f aca="false">IF($A380&lt;&gt;"",VLOOKUP($I380,ColumnNames!$A$2:$B$5,2),"")</f>
        <v>B</v>
      </c>
      <c r="K380" s="0" t="n">
        <f aca="false">IF($A380&lt;&gt;"",VLOOKUP($F380,d110cc_csv_computations!$A$2:$O$1001,6),"")</f>
        <v>4</v>
      </c>
      <c r="L380" s="0" t="n">
        <f aca="false">IF($A380&lt;&gt;"",VLOOKUP($F380,d110cc_csv_computations!$A$2:$O$1001,3),"")</f>
        <v>9</v>
      </c>
      <c r="M380" s="0" t="n">
        <f aca="false">IF($A380&lt;&gt;"",VLOOKUP($F380,d110cc_csv_computations!$A$2:$O$1001,8),"")</f>
        <v>2</v>
      </c>
      <c r="N380" s="0" t="n">
        <f aca="false">IF($A380&lt;&gt;"",VLOOKUP($F380,d110cc_csv_computations!$A$2:$O$1001,4),"")</f>
        <v>38</v>
      </c>
      <c r="O380" s="32" t="str">
        <f aca="false">IF($A380&lt;&gt;"",INDEX('Tray sheet'!$H$2:$H$10000, $G380),"")</f>
        <v>Project#2013-0014_Experiment#0001_Brachypodium.distachyon_Tray#00020</v>
      </c>
      <c r="P380" s="32" t="str">
        <f aca="false">IF($A380&lt;&gt;"",INDEX('Tray sheet'!$J$2:$J$10000,$G380),"")</f>
        <v>Tray note</v>
      </c>
      <c r="Q380" s="0" t="n">
        <f aca="false">IF($A380&lt;&gt;"",VLOOKUP($F380,d110cc_csv_computations!$A$2:$O$1001,9),"")</f>
        <v>2</v>
      </c>
      <c r="R380" s="32" t="str">
        <f aca="false">IF($A380&lt;&gt;"",INDEX('Tray sheet'!$I$2:$I$10000,$G380),"")</f>
        <v>standard</v>
      </c>
      <c r="S380" s="32" t="str">
        <f aca="false">$J380&amp;$K380</f>
        <v>B4</v>
      </c>
      <c r="T380" s="0" t="str">
        <f aca="false">IF($A380&lt;&gt;"","Project#"&amp;$A380&amp;"-"&amp;TEXT($B380,"0000")&amp;"_Experiment#"&amp;TEXT($C380,"0000")&amp;"_"&amp;$D380&amp;"."&amp;$E380&amp;"_Tray#"&amp;TEXT($G380,"0000")&amp;"_"&amp;"Pot#"&amp;TEXT($F380,"00000"),"")</f>
        <v>Project#2013-0014_Experiment#0001_Brachypodium.distachyon_Tray#0020_Pot#00379</v>
      </c>
      <c r="U380" s="0" t="n">
        <f aca="false">IF($A380&lt;&gt;"",VLOOKUP($F380,d110cc_csv_computations!$A$2:$O$1001,2),"")</f>
        <v>53</v>
      </c>
      <c r="V380" s="0" t="n">
        <f aca="false">IF($A380&lt;&gt;"",VLOOKUP($U380,LineNames!$A$2:$B$111,2),"")</f>
        <v>132</v>
      </c>
      <c r="W380" s="11"/>
      <c r="X380" s="0" t="str">
        <f aca="false">IF($A380&lt;&gt;"",VLOOKUP($U380,LineNames!$A$2:$C$111,3),"")</f>
        <v>No</v>
      </c>
      <c r="Y380" s="0" t="n">
        <f aca="false">IF($A380&lt;&gt;"",VLOOKUP($F380,d110cc_csv_computations!$A$2:$O$1001,5),"")</f>
        <v>4</v>
      </c>
      <c r="Z380" s="0" t="n">
        <f aca="false">IF($A380&lt;&gt;"",VLOOKUP($F380,d110cc_csv_computations!$A$2:$O$1001,15),"")</f>
        <v>19</v>
      </c>
    </row>
    <row collapsed="false" customFormat="false" customHeight="true" hidden="false" ht="15" outlineLevel="0" r="381">
      <c r="A381" s="0" t="n">
        <f aca="false">IF((ROW()-1)&lt;='Project Description'!$B$14,'Project Description'!$B$1, "")</f>
        <v>2013</v>
      </c>
      <c r="B381" s="0" t="n">
        <f aca="false">IF($A381&lt;&gt;"",'Project Description'!$B$2, "")</f>
        <v>14</v>
      </c>
      <c r="C381" s="0" t="n">
        <f aca="false">IF($A381&lt;&gt;"",'Project Description'!$B$3, "")</f>
        <v>1</v>
      </c>
      <c r="D381" s="0" t="str">
        <f aca="false">IF($A381&lt;&gt;"",VLOOKUP($G381,'Tray sheet'!$E$2:$G$121,2), "")</f>
        <v>Brachypodium</v>
      </c>
      <c r="E381" s="0" t="str">
        <f aca="false">IF($A381&lt;&gt;"",VLOOKUP($G381,'Tray sheet'!$E$2:$G$121,3), "")</f>
        <v>distachyon</v>
      </c>
      <c r="F381" s="0" t="n">
        <f aca="false">IF($A381&lt;&gt;"",ROW()-1,"")</f>
        <v>380</v>
      </c>
      <c r="G381" s="0" t="n">
        <f aca="false">IF($A381&lt;&gt;"",VLOOKUP($F381,d110cc_csv_computations!$A$2:$O$1001,12),"")</f>
        <v>20</v>
      </c>
      <c r="H381" s="0" t="n">
        <f aca="false">IF($A381&lt;&gt;"",VLOOKUP($F381,d110cc_csv_computations!$A$2:$O$1001,13),"")</f>
        <v>10</v>
      </c>
      <c r="I381" s="0" t="n">
        <f aca="false">IF($A381&lt;&gt;"",VLOOKUP($F381,d110cc_csv_computations!$A$2:$O$1001,7),"")</f>
        <v>2</v>
      </c>
      <c r="J381" s="0" t="str">
        <f aca="false">IF($A381&lt;&gt;"",VLOOKUP($I381,ColumnNames!$A$2:$B$5,2),"")</f>
        <v>B</v>
      </c>
      <c r="K381" s="0" t="n">
        <f aca="false">IF($A381&lt;&gt;"",VLOOKUP($F381,d110cc_csv_computations!$A$2:$O$1001,6),"")</f>
        <v>5</v>
      </c>
      <c r="L381" s="0" t="n">
        <f aca="false">IF($A381&lt;&gt;"",VLOOKUP($F381,d110cc_csv_computations!$A$2:$O$1001,3),"")</f>
        <v>10</v>
      </c>
      <c r="M381" s="0" t="n">
        <f aca="false">IF($A381&lt;&gt;"",VLOOKUP($F381,d110cc_csv_computations!$A$2:$O$1001,8),"")</f>
        <v>2</v>
      </c>
      <c r="N381" s="0" t="n">
        <f aca="false">IF($A381&lt;&gt;"",VLOOKUP($F381,d110cc_csv_computations!$A$2:$O$1001,4),"")</f>
        <v>38</v>
      </c>
      <c r="O381" s="32" t="str">
        <f aca="false">IF($A381&lt;&gt;"",INDEX('Tray sheet'!$H$2:$H$10000, $G381),"")</f>
        <v>Project#2013-0014_Experiment#0001_Brachypodium.distachyon_Tray#00020</v>
      </c>
      <c r="P381" s="32" t="str">
        <f aca="false">IF($A381&lt;&gt;"",INDEX('Tray sheet'!$J$2:$J$10000,$G381),"")</f>
        <v>Tray note</v>
      </c>
      <c r="Q381" s="0" t="n">
        <f aca="false">IF($A381&lt;&gt;"",VLOOKUP($F381,d110cc_csv_computations!$A$2:$O$1001,9),"")</f>
        <v>2</v>
      </c>
      <c r="R381" s="32" t="str">
        <f aca="false">IF($A381&lt;&gt;"",INDEX('Tray sheet'!$I$2:$I$10000,$G381),"")</f>
        <v>standard</v>
      </c>
      <c r="S381" s="32" t="str">
        <f aca="false">$J381&amp;$K381</f>
        <v>B5</v>
      </c>
      <c r="T381" s="0" t="str">
        <f aca="false">IF($A381&lt;&gt;"","Project#"&amp;$A381&amp;"-"&amp;TEXT($B381,"0000")&amp;"_Experiment#"&amp;TEXT($C381,"0000")&amp;"_"&amp;$D381&amp;"."&amp;$E381&amp;"_Tray#"&amp;TEXT($G381,"0000")&amp;"_"&amp;"Pot#"&amp;TEXT($F381,"00000"),"")</f>
        <v>Project#2013-0014_Experiment#0001_Brachypodium.distachyon_Tray#0020_Pot#00380</v>
      </c>
      <c r="U381" s="0" t="n">
        <f aca="false">IF($A381&lt;&gt;"",VLOOKUP($F381,d110cc_csv_computations!$A$2:$O$1001,2),"")</f>
        <v>28</v>
      </c>
      <c r="V381" s="0" t="n">
        <f aca="false">IF($A381&lt;&gt;"",VLOOKUP($U381,LineNames!$A$2:$B$111,2),"")</f>
        <v>106</v>
      </c>
      <c r="W381" s="11"/>
      <c r="X381" s="0" t="str">
        <f aca="false">IF($A381&lt;&gt;"",VLOOKUP($U381,LineNames!$A$2:$C$111,3),"")</f>
        <v>No</v>
      </c>
      <c r="Y381" s="0" t="n">
        <f aca="false">IF($A381&lt;&gt;"",VLOOKUP($F381,d110cc_csv_computations!$A$2:$O$1001,5),"")</f>
        <v>4</v>
      </c>
      <c r="Z381" s="0" t="n">
        <f aca="false">IF($A381&lt;&gt;"",VLOOKUP($F381,d110cc_csv_computations!$A$2:$O$1001,15),"")</f>
        <v>20</v>
      </c>
    </row>
    <row collapsed="false" customFormat="false" customHeight="true" hidden="false" ht="15" outlineLevel="0" r="382">
      <c r="A382" s="0" t="n">
        <f aca="false">IF((ROW()-1)&lt;='Project Description'!$B$14,'Project Description'!$B$1, "")</f>
        <v>2013</v>
      </c>
      <c r="B382" s="0" t="n">
        <f aca="false">IF($A382&lt;&gt;"",'Project Description'!$B$2, "")</f>
        <v>14</v>
      </c>
      <c r="C382" s="0" t="n">
        <f aca="false">IF($A382&lt;&gt;"",'Project Description'!$B$3, "")</f>
        <v>1</v>
      </c>
      <c r="D382" s="0" t="str">
        <f aca="false">IF($A382&lt;&gt;"",VLOOKUP($G382,'Tray sheet'!$E$2:$G$121,2), "")</f>
        <v>Brachypodium</v>
      </c>
      <c r="E382" s="0" t="str">
        <f aca="false">IF($A382&lt;&gt;"",VLOOKUP($G382,'Tray sheet'!$E$2:$G$121,3), "")</f>
        <v>distachyon</v>
      </c>
      <c r="F382" s="0" t="n">
        <f aca="false">IF($A382&lt;&gt;"",ROW()-1,"")</f>
        <v>381</v>
      </c>
      <c r="G382" s="0" t="n">
        <f aca="false">IF($A382&lt;&gt;"",VLOOKUP($F382,d110cc_csv_computations!$A$2:$O$1001,12),"")</f>
        <v>19</v>
      </c>
      <c r="H382" s="0" t="n">
        <f aca="false">IF($A382&lt;&gt;"",VLOOKUP($F382,d110cc_csv_computations!$A$2:$O$1001,13),"")</f>
        <v>11</v>
      </c>
      <c r="I382" s="0" t="n">
        <f aca="false">IF($A382&lt;&gt;"",VLOOKUP($F382,d110cc_csv_computations!$A$2:$O$1001,7),"")</f>
        <v>3</v>
      </c>
      <c r="J382" s="0" t="str">
        <f aca="false">IF($A382&lt;&gt;"",VLOOKUP($I382,ColumnNames!$A$2:$B$5,2),"")</f>
        <v>C</v>
      </c>
      <c r="K382" s="0" t="n">
        <f aca="false">IF($A382&lt;&gt;"",VLOOKUP($F382,d110cc_csv_computations!$A$2:$O$1001,6),"")</f>
        <v>1</v>
      </c>
      <c r="L382" s="0" t="n">
        <f aca="false">IF($A382&lt;&gt;"",VLOOKUP($F382,d110cc_csv_computations!$A$2:$O$1001,3),"")</f>
        <v>1</v>
      </c>
      <c r="M382" s="0" t="n">
        <f aca="false">IF($A382&lt;&gt;"",VLOOKUP($F382,d110cc_csv_computations!$A$2:$O$1001,8),"")</f>
        <v>3</v>
      </c>
      <c r="N382" s="0" t="n">
        <f aca="false">IF($A382&lt;&gt;"",VLOOKUP($F382,d110cc_csv_computations!$A$2:$O$1001,4),"")</f>
        <v>39</v>
      </c>
      <c r="O382" s="32" t="str">
        <f aca="false">IF($A382&lt;&gt;"",INDEX('Tray sheet'!$H$2:$H$10000, $G382),"")</f>
        <v>Project#2013-0014_Experiment#0001_Brachypodium.distachyon_Tray#00019</v>
      </c>
      <c r="P382" s="32" t="str">
        <f aca="false">IF($A382&lt;&gt;"",INDEX('Tray sheet'!$J$2:$J$10000,$G382),"")</f>
        <v>Tray note</v>
      </c>
      <c r="Q382" s="0" t="n">
        <f aca="false">IF($A382&lt;&gt;"",VLOOKUP($F382,d110cc_csv_computations!$A$2:$O$1001,9),"")</f>
        <v>1</v>
      </c>
      <c r="R382" s="32" t="str">
        <f aca="false">IF($A382&lt;&gt;"",INDEX('Tray sheet'!$I$2:$I$10000,$G382),"")</f>
        <v>standard</v>
      </c>
      <c r="S382" s="32" t="str">
        <f aca="false">$J382&amp;$K382</f>
        <v>C1</v>
      </c>
      <c r="T382" s="0" t="str">
        <f aca="false">IF($A382&lt;&gt;"","Project#"&amp;$A382&amp;"-"&amp;TEXT($B382,"0000")&amp;"_Experiment#"&amp;TEXT($C382,"0000")&amp;"_"&amp;$D382&amp;"."&amp;$E382&amp;"_Tray#"&amp;TEXT($G382,"0000")&amp;"_"&amp;"Pot#"&amp;TEXT($F382,"00000"),"")</f>
        <v>Project#2013-0014_Experiment#0001_Brachypodium.distachyon_Tray#0019_Pot#00381</v>
      </c>
      <c r="U382" s="0" t="n">
        <f aca="false">IF($A382&lt;&gt;"",VLOOKUP($F382,d110cc_csv_computations!$A$2:$O$1001,2),"")</f>
        <v>82</v>
      </c>
      <c r="V382" s="0" t="n">
        <f aca="false">IF($A382&lt;&gt;"",VLOOKUP($U382,LineNames!$A$2:$B$111,2),"")</f>
        <v>169</v>
      </c>
      <c r="W382" s="11"/>
      <c r="X382" s="0" t="str">
        <f aca="false">IF($A382&lt;&gt;"",VLOOKUP($U382,LineNames!$A$2:$C$111,3),"")</f>
        <v>No</v>
      </c>
      <c r="Y382" s="0" t="n">
        <f aca="false">IF($A382&lt;&gt;"",VLOOKUP($F382,d110cc_csv_computations!$A$2:$O$1001,5),"")</f>
        <v>4</v>
      </c>
      <c r="Z382" s="0" t="n">
        <f aca="false">IF($A382&lt;&gt;"",VLOOKUP($F382,d110cc_csv_computations!$A$2:$O$1001,15),"")</f>
        <v>21</v>
      </c>
    </row>
    <row collapsed="false" customFormat="false" customHeight="true" hidden="false" ht="15" outlineLevel="0" r="383">
      <c r="A383" s="0" t="n">
        <f aca="false">IF((ROW()-1)&lt;='Project Description'!$B$14,'Project Description'!$B$1, "")</f>
        <v>2013</v>
      </c>
      <c r="B383" s="0" t="n">
        <f aca="false">IF($A383&lt;&gt;"",'Project Description'!$B$2, "")</f>
        <v>14</v>
      </c>
      <c r="C383" s="0" t="n">
        <f aca="false">IF($A383&lt;&gt;"",'Project Description'!$B$3, "")</f>
        <v>1</v>
      </c>
      <c r="D383" s="0" t="str">
        <f aca="false">IF($A383&lt;&gt;"",VLOOKUP($G383,'Tray sheet'!$E$2:$G$121,2), "")</f>
        <v>Brachypodium</v>
      </c>
      <c r="E383" s="0" t="str">
        <f aca="false">IF($A383&lt;&gt;"",VLOOKUP($G383,'Tray sheet'!$E$2:$G$121,3), "")</f>
        <v>distachyon</v>
      </c>
      <c r="F383" s="0" t="n">
        <f aca="false">IF($A383&lt;&gt;"",ROW()-1,"")</f>
        <v>382</v>
      </c>
      <c r="G383" s="0" t="n">
        <f aca="false">IF($A383&lt;&gt;"",VLOOKUP($F383,d110cc_csv_computations!$A$2:$O$1001,12),"")</f>
        <v>19</v>
      </c>
      <c r="H383" s="0" t="n">
        <f aca="false">IF($A383&lt;&gt;"",VLOOKUP($F383,d110cc_csv_computations!$A$2:$O$1001,13),"")</f>
        <v>12</v>
      </c>
      <c r="I383" s="0" t="n">
        <f aca="false">IF($A383&lt;&gt;"",VLOOKUP($F383,d110cc_csv_computations!$A$2:$O$1001,7),"")</f>
        <v>3</v>
      </c>
      <c r="J383" s="0" t="str">
        <f aca="false">IF($A383&lt;&gt;"",VLOOKUP($I383,ColumnNames!$A$2:$B$5,2),"")</f>
        <v>C</v>
      </c>
      <c r="K383" s="0" t="n">
        <f aca="false">IF($A383&lt;&gt;"",VLOOKUP($F383,d110cc_csv_computations!$A$2:$O$1001,6),"")</f>
        <v>2</v>
      </c>
      <c r="L383" s="0" t="n">
        <f aca="false">IF($A383&lt;&gt;"",VLOOKUP($F383,d110cc_csv_computations!$A$2:$O$1001,3),"")</f>
        <v>2</v>
      </c>
      <c r="M383" s="0" t="n">
        <f aca="false">IF($A383&lt;&gt;"",VLOOKUP($F383,d110cc_csv_computations!$A$2:$O$1001,8),"")</f>
        <v>3</v>
      </c>
      <c r="N383" s="0" t="n">
        <f aca="false">IF($A383&lt;&gt;"",VLOOKUP($F383,d110cc_csv_computations!$A$2:$O$1001,4),"")</f>
        <v>39</v>
      </c>
      <c r="O383" s="32" t="str">
        <f aca="false">IF($A383&lt;&gt;"",INDEX('Tray sheet'!$H$2:$H$10000, $G383),"")</f>
        <v>Project#2013-0014_Experiment#0001_Brachypodium.distachyon_Tray#00019</v>
      </c>
      <c r="P383" s="32" t="str">
        <f aca="false">IF($A383&lt;&gt;"",INDEX('Tray sheet'!$J$2:$J$10000,$G383),"")</f>
        <v>Tray note</v>
      </c>
      <c r="Q383" s="0" t="n">
        <f aca="false">IF($A383&lt;&gt;"",VLOOKUP($F383,d110cc_csv_computations!$A$2:$O$1001,9),"")</f>
        <v>1</v>
      </c>
      <c r="R383" s="32" t="str">
        <f aca="false">IF($A383&lt;&gt;"",INDEX('Tray sheet'!$I$2:$I$10000,$G383),"")</f>
        <v>standard</v>
      </c>
      <c r="S383" s="32" t="str">
        <f aca="false">$J383&amp;$K383</f>
        <v>C2</v>
      </c>
      <c r="T383" s="0" t="str">
        <f aca="false">IF($A383&lt;&gt;"","Project#"&amp;$A383&amp;"-"&amp;TEXT($B383,"0000")&amp;"_Experiment#"&amp;TEXT($C383,"0000")&amp;"_"&amp;$D383&amp;"."&amp;$E383&amp;"_Tray#"&amp;TEXT($G383,"0000")&amp;"_"&amp;"Pot#"&amp;TEXT($F383,"00000"),"")</f>
        <v>Project#2013-0014_Experiment#0001_Brachypodium.distachyon_Tray#0019_Pot#00382</v>
      </c>
      <c r="U383" s="0" t="n">
        <f aca="false">IF($A383&lt;&gt;"",VLOOKUP($F383,d110cc_csv_computations!$A$2:$O$1001,2),"")</f>
        <v>77</v>
      </c>
      <c r="V383" s="0" t="n">
        <f aca="false">IF($A383&lt;&gt;"",VLOOKUP($U383,LineNames!$A$2:$B$111,2),"")</f>
        <v>163</v>
      </c>
      <c r="W383" s="11"/>
      <c r="X383" s="0" t="str">
        <f aca="false">IF($A383&lt;&gt;"",VLOOKUP($U383,LineNames!$A$2:$C$111,3),"")</f>
        <v>No</v>
      </c>
      <c r="Y383" s="0" t="n">
        <f aca="false">IF($A383&lt;&gt;"",VLOOKUP($F383,d110cc_csv_computations!$A$2:$O$1001,5),"")</f>
        <v>4</v>
      </c>
      <c r="Z383" s="0" t="n">
        <f aca="false">IF($A383&lt;&gt;"",VLOOKUP($F383,d110cc_csv_computations!$A$2:$O$1001,15),"")</f>
        <v>22</v>
      </c>
    </row>
    <row collapsed="false" customFormat="false" customHeight="true" hidden="false" ht="15" outlineLevel="0" r="384">
      <c r="A384" s="0" t="n">
        <f aca="false">IF((ROW()-1)&lt;='Project Description'!$B$14,'Project Description'!$B$1, "")</f>
        <v>2013</v>
      </c>
      <c r="B384" s="0" t="n">
        <f aca="false">IF($A384&lt;&gt;"",'Project Description'!$B$2, "")</f>
        <v>14</v>
      </c>
      <c r="C384" s="0" t="n">
        <f aca="false">IF($A384&lt;&gt;"",'Project Description'!$B$3, "")</f>
        <v>1</v>
      </c>
      <c r="D384" s="0" t="str">
        <f aca="false">IF($A384&lt;&gt;"",VLOOKUP($G384,'Tray sheet'!$E$2:$G$121,2), "")</f>
        <v>Brachypodium</v>
      </c>
      <c r="E384" s="0" t="str">
        <f aca="false">IF($A384&lt;&gt;"",VLOOKUP($G384,'Tray sheet'!$E$2:$G$121,3), "")</f>
        <v>distachyon</v>
      </c>
      <c r="F384" s="0" t="n">
        <f aca="false">IF($A384&lt;&gt;"",ROW()-1,"")</f>
        <v>383</v>
      </c>
      <c r="G384" s="0" t="n">
        <f aca="false">IF($A384&lt;&gt;"",VLOOKUP($F384,d110cc_csv_computations!$A$2:$O$1001,12),"")</f>
        <v>19</v>
      </c>
      <c r="H384" s="0" t="n">
        <f aca="false">IF($A384&lt;&gt;"",VLOOKUP($F384,d110cc_csv_computations!$A$2:$O$1001,13),"")</f>
        <v>13</v>
      </c>
      <c r="I384" s="0" t="n">
        <f aca="false">IF($A384&lt;&gt;"",VLOOKUP($F384,d110cc_csv_computations!$A$2:$O$1001,7),"")</f>
        <v>3</v>
      </c>
      <c r="J384" s="0" t="str">
        <f aca="false">IF($A384&lt;&gt;"",VLOOKUP($I384,ColumnNames!$A$2:$B$5,2),"")</f>
        <v>C</v>
      </c>
      <c r="K384" s="0" t="n">
        <f aca="false">IF($A384&lt;&gt;"",VLOOKUP($F384,d110cc_csv_computations!$A$2:$O$1001,6),"")</f>
        <v>3</v>
      </c>
      <c r="L384" s="0" t="n">
        <f aca="false">IF($A384&lt;&gt;"",VLOOKUP($F384,d110cc_csv_computations!$A$2:$O$1001,3),"")</f>
        <v>3</v>
      </c>
      <c r="M384" s="0" t="n">
        <f aca="false">IF($A384&lt;&gt;"",VLOOKUP($F384,d110cc_csv_computations!$A$2:$O$1001,8),"")</f>
        <v>3</v>
      </c>
      <c r="N384" s="0" t="n">
        <f aca="false">IF($A384&lt;&gt;"",VLOOKUP($F384,d110cc_csv_computations!$A$2:$O$1001,4),"")</f>
        <v>39</v>
      </c>
      <c r="O384" s="32" t="str">
        <f aca="false">IF($A384&lt;&gt;"",INDEX('Tray sheet'!$H$2:$H$10000, $G384),"")</f>
        <v>Project#2013-0014_Experiment#0001_Brachypodium.distachyon_Tray#00019</v>
      </c>
      <c r="P384" s="32" t="str">
        <f aca="false">IF($A384&lt;&gt;"",INDEX('Tray sheet'!$J$2:$J$10000,$G384),"")</f>
        <v>Tray note</v>
      </c>
      <c r="Q384" s="0" t="n">
        <f aca="false">IF($A384&lt;&gt;"",VLOOKUP($F384,d110cc_csv_computations!$A$2:$O$1001,9),"")</f>
        <v>1</v>
      </c>
      <c r="R384" s="32" t="str">
        <f aca="false">IF($A384&lt;&gt;"",INDEX('Tray sheet'!$I$2:$I$10000,$G384),"")</f>
        <v>standard</v>
      </c>
      <c r="S384" s="32" t="str">
        <f aca="false">$J384&amp;$K384</f>
        <v>C3</v>
      </c>
      <c r="T384" s="0" t="str">
        <f aca="false">IF($A384&lt;&gt;"","Project#"&amp;$A384&amp;"-"&amp;TEXT($B384,"0000")&amp;"_Experiment#"&amp;TEXT($C384,"0000")&amp;"_"&amp;$D384&amp;"."&amp;$E384&amp;"_Tray#"&amp;TEXT($G384,"0000")&amp;"_"&amp;"Pot#"&amp;TEXT($F384,"00000"),"")</f>
        <v>Project#2013-0014_Experiment#0001_Brachypodium.distachyon_Tray#0019_Pot#00383</v>
      </c>
      <c r="U384" s="0" t="n">
        <f aca="false">IF($A384&lt;&gt;"",VLOOKUP($F384,d110cc_csv_computations!$A$2:$O$1001,2),"")</f>
        <v>105</v>
      </c>
      <c r="V384" s="0" t="n">
        <f aca="false">IF($A384&lt;&gt;"",VLOOKUP($U384,LineNames!$A$2:$B$111,2),"")</f>
        <v>63</v>
      </c>
      <c r="W384" s="11"/>
      <c r="X384" s="0" t="str">
        <f aca="false">IF($A384&lt;&gt;"",VLOOKUP($U384,LineNames!$A$2:$C$111,3),"")</f>
        <v>No</v>
      </c>
      <c r="Y384" s="0" t="n">
        <f aca="false">IF($A384&lt;&gt;"",VLOOKUP($F384,d110cc_csv_computations!$A$2:$O$1001,5),"")</f>
        <v>4</v>
      </c>
      <c r="Z384" s="0" t="n">
        <f aca="false">IF($A384&lt;&gt;"",VLOOKUP($F384,d110cc_csv_computations!$A$2:$O$1001,15),"")</f>
        <v>23</v>
      </c>
    </row>
    <row collapsed="false" customFormat="false" customHeight="true" hidden="false" ht="15" outlineLevel="0" r="385">
      <c r="A385" s="0" t="n">
        <f aca="false">IF((ROW()-1)&lt;='Project Description'!$B$14,'Project Description'!$B$1, "")</f>
        <v>2013</v>
      </c>
      <c r="B385" s="0" t="n">
        <f aca="false">IF($A385&lt;&gt;"",'Project Description'!$B$2, "")</f>
        <v>14</v>
      </c>
      <c r="C385" s="0" t="n">
        <f aca="false">IF($A385&lt;&gt;"",'Project Description'!$B$3, "")</f>
        <v>1</v>
      </c>
      <c r="D385" s="0" t="str">
        <f aca="false">IF($A385&lt;&gt;"",VLOOKUP($G385,'Tray sheet'!$E$2:$G$121,2), "")</f>
        <v>Brachypodium</v>
      </c>
      <c r="E385" s="0" t="str">
        <f aca="false">IF($A385&lt;&gt;"",VLOOKUP($G385,'Tray sheet'!$E$2:$G$121,3), "")</f>
        <v>distachyon</v>
      </c>
      <c r="F385" s="0" t="n">
        <f aca="false">IF($A385&lt;&gt;"",ROW()-1,"")</f>
        <v>384</v>
      </c>
      <c r="G385" s="0" t="n">
        <f aca="false">IF($A385&lt;&gt;"",VLOOKUP($F385,d110cc_csv_computations!$A$2:$O$1001,12),"")</f>
        <v>19</v>
      </c>
      <c r="H385" s="0" t="n">
        <f aca="false">IF($A385&lt;&gt;"",VLOOKUP($F385,d110cc_csv_computations!$A$2:$O$1001,13),"")</f>
        <v>14</v>
      </c>
      <c r="I385" s="0" t="n">
        <f aca="false">IF($A385&lt;&gt;"",VLOOKUP($F385,d110cc_csv_computations!$A$2:$O$1001,7),"")</f>
        <v>3</v>
      </c>
      <c r="J385" s="0" t="str">
        <f aca="false">IF($A385&lt;&gt;"",VLOOKUP($I385,ColumnNames!$A$2:$B$5,2),"")</f>
        <v>C</v>
      </c>
      <c r="K385" s="0" t="n">
        <f aca="false">IF($A385&lt;&gt;"",VLOOKUP($F385,d110cc_csv_computations!$A$2:$O$1001,6),"")</f>
        <v>4</v>
      </c>
      <c r="L385" s="0" t="n">
        <f aca="false">IF($A385&lt;&gt;"",VLOOKUP($F385,d110cc_csv_computations!$A$2:$O$1001,3),"")</f>
        <v>4</v>
      </c>
      <c r="M385" s="0" t="n">
        <f aca="false">IF($A385&lt;&gt;"",VLOOKUP($F385,d110cc_csv_computations!$A$2:$O$1001,8),"")</f>
        <v>3</v>
      </c>
      <c r="N385" s="0" t="n">
        <f aca="false">IF($A385&lt;&gt;"",VLOOKUP($F385,d110cc_csv_computations!$A$2:$O$1001,4),"")</f>
        <v>39</v>
      </c>
      <c r="O385" s="32" t="str">
        <f aca="false">IF($A385&lt;&gt;"",INDEX('Tray sheet'!$H$2:$H$10000, $G385),"")</f>
        <v>Project#2013-0014_Experiment#0001_Brachypodium.distachyon_Tray#00019</v>
      </c>
      <c r="P385" s="32" t="str">
        <f aca="false">IF($A385&lt;&gt;"",INDEX('Tray sheet'!$J$2:$J$10000,$G385),"")</f>
        <v>Tray note</v>
      </c>
      <c r="Q385" s="0" t="n">
        <f aca="false">IF($A385&lt;&gt;"",VLOOKUP($F385,d110cc_csv_computations!$A$2:$O$1001,9),"")</f>
        <v>1</v>
      </c>
      <c r="R385" s="32" t="str">
        <f aca="false">IF($A385&lt;&gt;"",INDEX('Tray sheet'!$I$2:$I$10000,$G385),"")</f>
        <v>standard</v>
      </c>
      <c r="S385" s="32" t="str">
        <f aca="false">$J385&amp;$K385</f>
        <v>C4</v>
      </c>
      <c r="T385" s="0" t="str">
        <f aca="false">IF($A385&lt;&gt;"","Project#"&amp;$A385&amp;"-"&amp;TEXT($B385,"0000")&amp;"_Experiment#"&amp;TEXT($C385,"0000")&amp;"_"&amp;$D385&amp;"."&amp;$E385&amp;"_Tray#"&amp;TEXT($G385,"0000")&amp;"_"&amp;"Pot#"&amp;TEXT($F385,"00000"),"")</f>
        <v>Project#2013-0014_Experiment#0001_Brachypodium.distachyon_Tray#0019_Pot#00384</v>
      </c>
      <c r="U385" s="0" t="n">
        <f aca="false">IF($A385&lt;&gt;"",VLOOKUP($F385,d110cc_csv_computations!$A$2:$O$1001,2),"")</f>
        <v>6</v>
      </c>
      <c r="V385" s="0" t="n">
        <f aca="false">IF($A385&lt;&gt;"",VLOOKUP($U385,LineNames!$A$2:$B$111,2),"")</f>
        <v>81</v>
      </c>
      <c r="W385" s="11"/>
      <c r="X385" s="0" t="str">
        <f aca="false">IF($A385&lt;&gt;"",VLOOKUP($U385,LineNames!$A$2:$C$111,3),"")</f>
        <v>No</v>
      </c>
      <c r="Y385" s="0" t="n">
        <f aca="false">IF($A385&lt;&gt;"",VLOOKUP($F385,d110cc_csv_computations!$A$2:$O$1001,5),"")</f>
        <v>4</v>
      </c>
      <c r="Z385" s="0" t="n">
        <f aca="false">IF($A385&lt;&gt;"",VLOOKUP($F385,d110cc_csv_computations!$A$2:$O$1001,15),"")</f>
        <v>24</v>
      </c>
    </row>
    <row collapsed="false" customFormat="false" customHeight="true" hidden="false" ht="15" outlineLevel="0" r="386">
      <c r="A386" s="0" t="n">
        <f aca="false">IF((ROW()-1)&lt;='Project Description'!$B$14,'Project Description'!$B$1, "")</f>
        <v>2013</v>
      </c>
      <c r="B386" s="0" t="n">
        <f aca="false">IF($A386&lt;&gt;"",'Project Description'!$B$2, "")</f>
        <v>14</v>
      </c>
      <c r="C386" s="0" t="n">
        <f aca="false">IF($A386&lt;&gt;"",'Project Description'!$B$3, "")</f>
        <v>1</v>
      </c>
      <c r="D386" s="0" t="str">
        <f aca="false">IF($A386&lt;&gt;"",VLOOKUP($G386,'Tray sheet'!$E$2:$G$121,2), "")</f>
        <v>Brachypodium</v>
      </c>
      <c r="E386" s="0" t="str">
        <f aca="false">IF($A386&lt;&gt;"",VLOOKUP($G386,'Tray sheet'!$E$2:$G$121,3), "")</f>
        <v>distachyon</v>
      </c>
      <c r="F386" s="0" t="n">
        <f aca="false">IF($A386&lt;&gt;"",ROW()-1,"")</f>
        <v>385</v>
      </c>
      <c r="G386" s="0" t="n">
        <f aca="false">IF($A386&lt;&gt;"",VLOOKUP($F386,d110cc_csv_computations!$A$2:$O$1001,12),"")</f>
        <v>19</v>
      </c>
      <c r="H386" s="0" t="n">
        <f aca="false">IF($A386&lt;&gt;"",VLOOKUP($F386,d110cc_csv_computations!$A$2:$O$1001,13),"")</f>
        <v>15</v>
      </c>
      <c r="I386" s="0" t="n">
        <f aca="false">IF($A386&lt;&gt;"",VLOOKUP($F386,d110cc_csv_computations!$A$2:$O$1001,7),"")</f>
        <v>3</v>
      </c>
      <c r="J386" s="0" t="str">
        <f aca="false">IF($A386&lt;&gt;"",VLOOKUP($I386,ColumnNames!$A$2:$B$5,2),"")</f>
        <v>C</v>
      </c>
      <c r="K386" s="0" t="n">
        <f aca="false">IF($A386&lt;&gt;"",VLOOKUP($F386,d110cc_csv_computations!$A$2:$O$1001,6),"")</f>
        <v>5</v>
      </c>
      <c r="L386" s="0" t="n">
        <f aca="false">IF($A386&lt;&gt;"",VLOOKUP($F386,d110cc_csv_computations!$A$2:$O$1001,3),"")</f>
        <v>5</v>
      </c>
      <c r="M386" s="0" t="n">
        <f aca="false">IF($A386&lt;&gt;"",VLOOKUP($F386,d110cc_csv_computations!$A$2:$O$1001,8),"")</f>
        <v>3</v>
      </c>
      <c r="N386" s="0" t="n">
        <f aca="false">IF($A386&lt;&gt;"",VLOOKUP($F386,d110cc_csv_computations!$A$2:$O$1001,4),"")</f>
        <v>39</v>
      </c>
      <c r="O386" s="32" t="str">
        <f aca="false">IF($A386&lt;&gt;"",INDEX('Tray sheet'!$H$2:$H$10000, $G386),"")</f>
        <v>Project#2013-0014_Experiment#0001_Brachypodium.distachyon_Tray#00019</v>
      </c>
      <c r="P386" s="32" t="str">
        <f aca="false">IF($A386&lt;&gt;"",INDEX('Tray sheet'!$J$2:$J$10000,$G386),"")</f>
        <v>Tray note</v>
      </c>
      <c r="Q386" s="0" t="n">
        <f aca="false">IF($A386&lt;&gt;"",VLOOKUP($F386,d110cc_csv_computations!$A$2:$O$1001,9),"")</f>
        <v>1</v>
      </c>
      <c r="R386" s="32" t="str">
        <f aca="false">IF($A386&lt;&gt;"",INDEX('Tray sheet'!$I$2:$I$10000,$G386),"")</f>
        <v>standard</v>
      </c>
      <c r="S386" s="32" t="str">
        <f aca="false">$J386&amp;$K386</f>
        <v>C5</v>
      </c>
      <c r="T386" s="0" t="str">
        <f aca="false">IF($A386&lt;&gt;"","Project#"&amp;$A386&amp;"-"&amp;TEXT($B386,"0000")&amp;"_Experiment#"&amp;TEXT($C386,"0000")&amp;"_"&amp;$D386&amp;"."&amp;$E386&amp;"_Tray#"&amp;TEXT($G386,"0000")&amp;"_"&amp;"Pot#"&amp;TEXT($F386,"00000"),"")</f>
        <v>Project#2013-0014_Experiment#0001_Brachypodium.distachyon_Tray#0019_Pot#00385</v>
      </c>
      <c r="U386" s="0" t="n">
        <f aca="false">IF($A386&lt;&gt;"",VLOOKUP($F386,d110cc_csv_computations!$A$2:$O$1001,2),"")</f>
        <v>44</v>
      </c>
      <c r="V386" s="0" t="n">
        <f aca="false">IF($A386&lt;&gt;"",VLOOKUP($U386,LineNames!$A$2:$B$111,2),"")</f>
        <v>123</v>
      </c>
      <c r="W386" s="11"/>
      <c r="X386" s="0" t="str">
        <f aca="false">IF($A386&lt;&gt;"",VLOOKUP($U386,LineNames!$A$2:$C$111,3),"")</f>
        <v>No</v>
      </c>
      <c r="Y386" s="0" t="n">
        <f aca="false">IF($A386&lt;&gt;"",VLOOKUP($F386,d110cc_csv_computations!$A$2:$O$1001,5),"")</f>
        <v>4</v>
      </c>
      <c r="Z386" s="0" t="n">
        <f aca="false">IF($A386&lt;&gt;"",VLOOKUP($F386,d110cc_csv_computations!$A$2:$O$1001,15),"")</f>
        <v>25</v>
      </c>
    </row>
    <row collapsed="false" customFormat="false" customHeight="true" hidden="false" ht="15" outlineLevel="0" r="387">
      <c r="A387" s="0" t="n">
        <f aca="false">IF((ROW()-1)&lt;='Project Description'!$B$14,'Project Description'!$B$1, "")</f>
        <v>2013</v>
      </c>
      <c r="B387" s="0" t="n">
        <f aca="false">IF($A387&lt;&gt;"",'Project Description'!$B$2, "")</f>
        <v>14</v>
      </c>
      <c r="C387" s="0" t="n">
        <f aca="false">IF($A387&lt;&gt;"",'Project Description'!$B$3, "")</f>
        <v>1</v>
      </c>
      <c r="D387" s="0" t="str">
        <f aca="false">IF($A387&lt;&gt;"",VLOOKUP($G387,'Tray sheet'!$E$2:$G$121,2), "")</f>
        <v>Brachypodium</v>
      </c>
      <c r="E387" s="0" t="str">
        <f aca="false">IF($A387&lt;&gt;"",VLOOKUP($G387,'Tray sheet'!$E$2:$G$121,3), "")</f>
        <v>distachyon</v>
      </c>
      <c r="F387" s="0" t="n">
        <f aca="false">IF($A387&lt;&gt;"",ROW()-1,"")</f>
        <v>386</v>
      </c>
      <c r="G387" s="0" t="n">
        <f aca="false">IF($A387&lt;&gt;"",VLOOKUP($F387,d110cc_csv_computations!$A$2:$O$1001,12),"")</f>
        <v>20</v>
      </c>
      <c r="H387" s="0" t="n">
        <f aca="false">IF($A387&lt;&gt;"",VLOOKUP($F387,d110cc_csv_computations!$A$2:$O$1001,13),"")</f>
        <v>11</v>
      </c>
      <c r="I387" s="0" t="n">
        <f aca="false">IF($A387&lt;&gt;"",VLOOKUP($F387,d110cc_csv_computations!$A$2:$O$1001,7),"")</f>
        <v>3</v>
      </c>
      <c r="J387" s="0" t="str">
        <f aca="false">IF($A387&lt;&gt;"",VLOOKUP($I387,ColumnNames!$A$2:$B$5,2),"")</f>
        <v>C</v>
      </c>
      <c r="K387" s="0" t="n">
        <f aca="false">IF($A387&lt;&gt;"",VLOOKUP($F387,d110cc_csv_computations!$A$2:$O$1001,6),"")</f>
        <v>1</v>
      </c>
      <c r="L387" s="0" t="n">
        <f aca="false">IF($A387&lt;&gt;"",VLOOKUP($F387,d110cc_csv_computations!$A$2:$O$1001,3),"")</f>
        <v>6</v>
      </c>
      <c r="M387" s="0" t="n">
        <f aca="false">IF($A387&lt;&gt;"",VLOOKUP($F387,d110cc_csv_computations!$A$2:$O$1001,8),"")</f>
        <v>3</v>
      </c>
      <c r="N387" s="0" t="n">
        <f aca="false">IF($A387&lt;&gt;"",VLOOKUP($F387,d110cc_csv_computations!$A$2:$O$1001,4),"")</f>
        <v>39</v>
      </c>
      <c r="O387" s="32" t="str">
        <f aca="false">IF($A387&lt;&gt;"",INDEX('Tray sheet'!$H$2:$H$10000, $G387),"")</f>
        <v>Project#2013-0014_Experiment#0001_Brachypodium.distachyon_Tray#00020</v>
      </c>
      <c r="P387" s="32" t="str">
        <f aca="false">IF($A387&lt;&gt;"",INDEX('Tray sheet'!$J$2:$J$10000,$G387),"")</f>
        <v>Tray note</v>
      </c>
      <c r="Q387" s="0" t="n">
        <f aca="false">IF($A387&lt;&gt;"",VLOOKUP($F387,d110cc_csv_computations!$A$2:$O$1001,9),"")</f>
        <v>2</v>
      </c>
      <c r="R387" s="32" t="str">
        <f aca="false">IF($A387&lt;&gt;"",INDEX('Tray sheet'!$I$2:$I$10000,$G387),"")</f>
        <v>standard</v>
      </c>
      <c r="S387" s="32" t="str">
        <f aca="false">$J387&amp;$K387</f>
        <v>C1</v>
      </c>
      <c r="T387" s="0" t="str">
        <f aca="false">IF($A387&lt;&gt;"","Project#"&amp;$A387&amp;"-"&amp;TEXT($B387,"0000")&amp;"_Experiment#"&amp;TEXT($C387,"0000")&amp;"_"&amp;$D387&amp;"."&amp;$E387&amp;"_Tray#"&amp;TEXT($G387,"0000")&amp;"_"&amp;"Pot#"&amp;TEXT($F387,"00000"),"")</f>
        <v>Project#2013-0014_Experiment#0001_Brachypodium.distachyon_Tray#0020_Pot#00386</v>
      </c>
      <c r="U387" s="0" t="n">
        <f aca="false">IF($A387&lt;&gt;"",VLOOKUP($F387,d110cc_csv_computations!$A$2:$O$1001,2),"")</f>
        <v>64</v>
      </c>
      <c r="V387" s="0" t="n">
        <f aca="false">IF($A387&lt;&gt;"",VLOOKUP($U387,LineNames!$A$2:$B$111,2),"")</f>
        <v>149</v>
      </c>
      <c r="W387" s="11"/>
      <c r="X387" s="0" t="str">
        <f aca="false">IF($A387&lt;&gt;"",VLOOKUP($U387,LineNames!$A$2:$C$111,3),"")</f>
        <v>No</v>
      </c>
      <c r="Y387" s="0" t="n">
        <f aca="false">IF($A387&lt;&gt;"",VLOOKUP($F387,d110cc_csv_computations!$A$2:$O$1001,5),"")</f>
        <v>4</v>
      </c>
      <c r="Z387" s="0" t="n">
        <f aca="false">IF($A387&lt;&gt;"",VLOOKUP($F387,d110cc_csv_computations!$A$2:$O$1001,15),"")</f>
        <v>26</v>
      </c>
    </row>
    <row collapsed="false" customFormat="false" customHeight="true" hidden="false" ht="15" outlineLevel="0" r="388">
      <c r="A388" s="0" t="n">
        <f aca="false">IF((ROW()-1)&lt;='Project Description'!$B$14,'Project Description'!$B$1, "")</f>
        <v>2013</v>
      </c>
      <c r="B388" s="0" t="n">
        <f aca="false">IF($A388&lt;&gt;"",'Project Description'!$B$2, "")</f>
        <v>14</v>
      </c>
      <c r="C388" s="0" t="n">
        <f aca="false">IF($A388&lt;&gt;"",'Project Description'!$B$3, "")</f>
        <v>1</v>
      </c>
      <c r="D388" s="0" t="str">
        <f aca="false">IF($A388&lt;&gt;"",VLOOKUP($G388,'Tray sheet'!$E$2:$G$121,2), "")</f>
        <v>Brachypodium</v>
      </c>
      <c r="E388" s="0" t="str">
        <f aca="false">IF($A388&lt;&gt;"",VLOOKUP($G388,'Tray sheet'!$E$2:$G$121,3), "")</f>
        <v>distachyon</v>
      </c>
      <c r="F388" s="0" t="n">
        <f aca="false">IF($A388&lt;&gt;"",ROW()-1,"")</f>
        <v>387</v>
      </c>
      <c r="G388" s="0" t="n">
        <f aca="false">IF($A388&lt;&gt;"",VLOOKUP($F388,d110cc_csv_computations!$A$2:$O$1001,12),"")</f>
        <v>20</v>
      </c>
      <c r="H388" s="0" t="n">
        <f aca="false">IF($A388&lt;&gt;"",VLOOKUP($F388,d110cc_csv_computations!$A$2:$O$1001,13),"")</f>
        <v>12</v>
      </c>
      <c r="I388" s="0" t="n">
        <f aca="false">IF($A388&lt;&gt;"",VLOOKUP($F388,d110cc_csv_computations!$A$2:$O$1001,7),"")</f>
        <v>3</v>
      </c>
      <c r="J388" s="0" t="str">
        <f aca="false">IF($A388&lt;&gt;"",VLOOKUP($I388,ColumnNames!$A$2:$B$5,2),"")</f>
        <v>C</v>
      </c>
      <c r="K388" s="0" t="n">
        <f aca="false">IF($A388&lt;&gt;"",VLOOKUP($F388,d110cc_csv_computations!$A$2:$O$1001,6),"")</f>
        <v>2</v>
      </c>
      <c r="L388" s="0" t="n">
        <f aca="false">IF($A388&lt;&gt;"",VLOOKUP($F388,d110cc_csv_computations!$A$2:$O$1001,3),"")</f>
        <v>7</v>
      </c>
      <c r="M388" s="0" t="n">
        <f aca="false">IF($A388&lt;&gt;"",VLOOKUP($F388,d110cc_csv_computations!$A$2:$O$1001,8),"")</f>
        <v>3</v>
      </c>
      <c r="N388" s="0" t="n">
        <f aca="false">IF($A388&lt;&gt;"",VLOOKUP($F388,d110cc_csv_computations!$A$2:$O$1001,4),"")</f>
        <v>39</v>
      </c>
      <c r="O388" s="32" t="str">
        <f aca="false">IF($A388&lt;&gt;"",INDEX('Tray sheet'!$H$2:$H$10000, $G388),"")</f>
        <v>Project#2013-0014_Experiment#0001_Brachypodium.distachyon_Tray#00020</v>
      </c>
      <c r="P388" s="32" t="str">
        <f aca="false">IF($A388&lt;&gt;"",INDEX('Tray sheet'!$J$2:$J$10000,$G388),"")</f>
        <v>Tray note</v>
      </c>
      <c r="Q388" s="0" t="n">
        <f aca="false">IF($A388&lt;&gt;"",VLOOKUP($F388,d110cc_csv_computations!$A$2:$O$1001,9),"")</f>
        <v>2</v>
      </c>
      <c r="R388" s="32" t="str">
        <f aca="false">IF($A388&lt;&gt;"",INDEX('Tray sheet'!$I$2:$I$10000,$G388),"")</f>
        <v>standard</v>
      </c>
      <c r="S388" s="32" t="str">
        <f aca="false">$J388&amp;$K388</f>
        <v>C2</v>
      </c>
      <c r="T388" s="0" t="str">
        <f aca="false">IF($A388&lt;&gt;"","Project#"&amp;$A388&amp;"-"&amp;TEXT($B388,"0000")&amp;"_Experiment#"&amp;TEXT($C388,"0000")&amp;"_"&amp;$D388&amp;"."&amp;$E388&amp;"_Tray#"&amp;TEXT($G388,"0000")&amp;"_"&amp;"Pot#"&amp;TEXT($F388,"00000"),"")</f>
        <v>Project#2013-0014_Experiment#0001_Brachypodium.distachyon_Tray#0020_Pot#00387</v>
      </c>
      <c r="U388" s="0" t="n">
        <f aca="false">IF($A388&lt;&gt;"",VLOOKUP($F388,d110cc_csv_computations!$A$2:$O$1001,2),"")</f>
        <v>9</v>
      </c>
      <c r="V388" s="0" t="n">
        <f aca="false">IF($A388&lt;&gt;"",VLOOKUP($U388,LineNames!$A$2:$B$111,2),"")</f>
        <v>85</v>
      </c>
      <c r="W388" s="11"/>
      <c r="X388" s="0" t="str">
        <f aca="false">IF($A388&lt;&gt;"",VLOOKUP($U388,LineNames!$A$2:$C$111,3),"")</f>
        <v>No</v>
      </c>
      <c r="Y388" s="0" t="n">
        <f aca="false">IF($A388&lt;&gt;"",VLOOKUP($F388,d110cc_csv_computations!$A$2:$O$1001,5),"")</f>
        <v>4</v>
      </c>
      <c r="Z388" s="0" t="n">
        <f aca="false">IF($A388&lt;&gt;"",VLOOKUP($F388,d110cc_csv_computations!$A$2:$O$1001,15),"")</f>
        <v>27</v>
      </c>
    </row>
    <row collapsed="false" customFormat="false" customHeight="true" hidden="false" ht="15" outlineLevel="0" r="389">
      <c r="A389" s="0" t="n">
        <f aca="false">IF((ROW()-1)&lt;='Project Description'!$B$14,'Project Description'!$B$1, "")</f>
        <v>2013</v>
      </c>
      <c r="B389" s="0" t="n">
        <f aca="false">IF($A389&lt;&gt;"",'Project Description'!$B$2, "")</f>
        <v>14</v>
      </c>
      <c r="C389" s="0" t="n">
        <f aca="false">IF($A389&lt;&gt;"",'Project Description'!$B$3, "")</f>
        <v>1</v>
      </c>
      <c r="D389" s="0" t="str">
        <f aca="false">IF($A389&lt;&gt;"",VLOOKUP($G389,'Tray sheet'!$E$2:$G$121,2), "")</f>
        <v>Brachypodium</v>
      </c>
      <c r="E389" s="0" t="str">
        <f aca="false">IF($A389&lt;&gt;"",VLOOKUP($G389,'Tray sheet'!$E$2:$G$121,3), "")</f>
        <v>distachyon</v>
      </c>
      <c r="F389" s="0" t="n">
        <f aca="false">IF($A389&lt;&gt;"",ROW()-1,"")</f>
        <v>388</v>
      </c>
      <c r="G389" s="0" t="n">
        <f aca="false">IF($A389&lt;&gt;"",VLOOKUP($F389,d110cc_csv_computations!$A$2:$O$1001,12),"")</f>
        <v>20</v>
      </c>
      <c r="H389" s="0" t="n">
        <f aca="false">IF($A389&lt;&gt;"",VLOOKUP($F389,d110cc_csv_computations!$A$2:$O$1001,13),"")</f>
        <v>13</v>
      </c>
      <c r="I389" s="0" t="n">
        <f aca="false">IF($A389&lt;&gt;"",VLOOKUP($F389,d110cc_csv_computations!$A$2:$O$1001,7),"")</f>
        <v>3</v>
      </c>
      <c r="J389" s="0" t="str">
        <f aca="false">IF($A389&lt;&gt;"",VLOOKUP($I389,ColumnNames!$A$2:$B$5,2),"")</f>
        <v>C</v>
      </c>
      <c r="K389" s="0" t="n">
        <f aca="false">IF($A389&lt;&gt;"",VLOOKUP($F389,d110cc_csv_computations!$A$2:$O$1001,6),"")</f>
        <v>3</v>
      </c>
      <c r="L389" s="0" t="n">
        <f aca="false">IF($A389&lt;&gt;"",VLOOKUP($F389,d110cc_csv_computations!$A$2:$O$1001,3),"")</f>
        <v>8</v>
      </c>
      <c r="M389" s="0" t="n">
        <f aca="false">IF($A389&lt;&gt;"",VLOOKUP($F389,d110cc_csv_computations!$A$2:$O$1001,8),"")</f>
        <v>3</v>
      </c>
      <c r="N389" s="0" t="n">
        <f aca="false">IF($A389&lt;&gt;"",VLOOKUP($F389,d110cc_csv_computations!$A$2:$O$1001,4),"")</f>
        <v>39</v>
      </c>
      <c r="O389" s="32" t="str">
        <f aca="false">IF($A389&lt;&gt;"",INDEX('Tray sheet'!$H$2:$H$10000, $G389),"")</f>
        <v>Project#2013-0014_Experiment#0001_Brachypodium.distachyon_Tray#00020</v>
      </c>
      <c r="P389" s="32" t="str">
        <f aca="false">IF($A389&lt;&gt;"",INDEX('Tray sheet'!$J$2:$J$10000,$G389),"")</f>
        <v>Tray note</v>
      </c>
      <c r="Q389" s="0" t="n">
        <f aca="false">IF($A389&lt;&gt;"",VLOOKUP($F389,d110cc_csv_computations!$A$2:$O$1001,9),"")</f>
        <v>2</v>
      </c>
      <c r="R389" s="32" t="str">
        <f aca="false">IF($A389&lt;&gt;"",INDEX('Tray sheet'!$I$2:$I$10000,$G389),"")</f>
        <v>standard</v>
      </c>
      <c r="S389" s="32" t="str">
        <f aca="false">$J389&amp;$K389</f>
        <v>C3</v>
      </c>
      <c r="T389" s="0" t="str">
        <f aca="false">IF($A389&lt;&gt;"","Project#"&amp;$A389&amp;"-"&amp;TEXT($B389,"0000")&amp;"_Experiment#"&amp;TEXT($C389,"0000")&amp;"_"&amp;$D389&amp;"."&amp;$E389&amp;"_Tray#"&amp;TEXT($G389,"0000")&amp;"_"&amp;"Pot#"&amp;TEXT($F389,"00000"),"")</f>
        <v>Project#2013-0014_Experiment#0001_Brachypodium.distachyon_Tray#0020_Pot#00388</v>
      </c>
      <c r="U389" s="0" t="n">
        <f aca="false">IF($A389&lt;&gt;"",VLOOKUP($F389,d110cc_csv_computations!$A$2:$O$1001,2),"")</f>
        <v>58</v>
      </c>
      <c r="V389" s="0" t="n">
        <f aca="false">IF($A389&lt;&gt;"",VLOOKUP($U389,LineNames!$A$2:$B$111,2),"")</f>
        <v>140</v>
      </c>
      <c r="W389" s="11"/>
      <c r="X389" s="0" t="str">
        <f aca="false">IF($A389&lt;&gt;"",VLOOKUP($U389,LineNames!$A$2:$C$111,3),"")</f>
        <v>No</v>
      </c>
      <c r="Y389" s="0" t="n">
        <f aca="false">IF($A389&lt;&gt;"",VLOOKUP($F389,d110cc_csv_computations!$A$2:$O$1001,5),"")</f>
        <v>4</v>
      </c>
      <c r="Z389" s="0" t="n">
        <f aca="false">IF($A389&lt;&gt;"",VLOOKUP($F389,d110cc_csv_computations!$A$2:$O$1001,15),"")</f>
        <v>28</v>
      </c>
    </row>
    <row collapsed="false" customFormat="false" customHeight="true" hidden="false" ht="15" outlineLevel="0" r="390">
      <c r="A390" s="0" t="n">
        <f aca="false">IF((ROW()-1)&lt;='Project Description'!$B$14,'Project Description'!$B$1, "")</f>
        <v>2013</v>
      </c>
      <c r="B390" s="0" t="n">
        <f aca="false">IF($A390&lt;&gt;"",'Project Description'!$B$2, "")</f>
        <v>14</v>
      </c>
      <c r="C390" s="0" t="n">
        <f aca="false">IF($A390&lt;&gt;"",'Project Description'!$B$3, "")</f>
        <v>1</v>
      </c>
      <c r="D390" s="0" t="str">
        <f aca="false">IF($A390&lt;&gt;"",VLOOKUP($G390,'Tray sheet'!$E$2:$G$121,2), "")</f>
        <v>Brachypodium</v>
      </c>
      <c r="E390" s="0" t="str">
        <f aca="false">IF($A390&lt;&gt;"",VLOOKUP($G390,'Tray sheet'!$E$2:$G$121,3), "")</f>
        <v>distachyon</v>
      </c>
      <c r="F390" s="0" t="n">
        <f aca="false">IF($A390&lt;&gt;"",ROW()-1,"")</f>
        <v>389</v>
      </c>
      <c r="G390" s="0" t="n">
        <f aca="false">IF($A390&lt;&gt;"",VLOOKUP($F390,d110cc_csv_computations!$A$2:$O$1001,12),"")</f>
        <v>20</v>
      </c>
      <c r="H390" s="0" t="n">
        <f aca="false">IF($A390&lt;&gt;"",VLOOKUP($F390,d110cc_csv_computations!$A$2:$O$1001,13),"")</f>
        <v>14</v>
      </c>
      <c r="I390" s="0" t="n">
        <f aca="false">IF($A390&lt;&gt;"",VLOOKUP($F390,d110cc_csv_computations!$A$2:$O$1001,7),"")</f>
        <v>3</v>
      </c>
      <c r="J390" s="0" t="str">
        <f aca="false">IF($A390&lt;&gt;"",VLOOKUP($I390,ColumnNames!$A$2:$B$5,2),"")</f>
        <v>C</v>
      </c>
      <c r="K390" s="0" t="n">
        <f aca="false">IF($A390&lt;&gt;"",VLOOKUP($F390,d110cc_csv_computations!$A$2:$O$1001,6),"")</f>
        <v>4</v>
      </c>
      <c r="L390" s="0" t="n">
        <f aca="false">IF($A390&lt;&gt;"",VLOOKUP($F390,d110cc_csv_computations!$A$2:$O$1001,3),"")</f>
        <v>9</v>
      </c>
      <c r="M390" s="0" t="n">
        <f aca="false">IF($A390&lt;&gt;"",VLOOKUP($F390,d110cc_csv_computations!$A$2:$O$1001,8),"")</f>
        <v>3</v>
      </c>
      <c r="N390" s="0" t="n">
        <f aca="false">IF($A390&lt;&gt;"",VLOOKUP($F390,d110cc_csv_computations!$A$2:$O$1001,4),"")</f>
        <v>39</v>
      </c>
      <c r="O390" s="32" t="str">
        <f aca="false">IF($A390&lt;&gt;"",INDEX('Tray sheet'!$H$2:$H$10000, $G390),"")</f>
        <v>Project#2013-0014_Experiment#0001_Brachypodium.distachyon_Tray#00020</v>
      </c>
      <c r="P390" s="32" t="str">
        <f aca="false">IF($A390&lt;&gt;"",INDEX('Tray sheet'!$J$2:$J$10000,$G390),"")</f>
        <v>Tray note</v>
      </c>
      <c r="Q390" s="0" t="n">
        <f aca="false">IF($A390&lt;&gt;"",VLOOKUP($F390,d110cc_csv_computations!$A$2:$O$1001,9),"")</f>
        <v>2</v>
      </c>
      <c r="R390" s="32" t="str">
        <f aca="false">IF($A390&lt;&gt;"",INDEX('Tray sheet'!$I$2:$I$10000,$G390),"")</f>
        <v>standard</v>
      </c>
      <c r="S390" s="32" t="str">
        <f aca="false">$J390&amp;$K390</f>
        <v>C4</v>
      </c>
      <c r="T390" s="0" t="str">
        <f aca="false">IF($A390&lt;&gt;"","Project#"&amp;$A390&amp;"-"&amp;TEXT($B390,"0000")&amp;"_Experiment#"&amp;TEXT($C390,"0000")&amp;"_"&amp;$D390&amp;"."&amp;$E390&amp;"_Tray#"&amp;TEXT($G390,"0000")&amp;"_"&amp;"Pot#"&amp;TEXT($F390,"00000"),"")</f>
        <v>Project#2013-0014_Experiment#0001_Brachypodium.distachyon_Tray#0020_Pot#00389</v>
      </c>
      <c r="U390" s="0" t="n">
        <f aca="false">IF($A390&lt;&gt;"",VLOOKUP($F390,d110cc_csv_computations!$A$2:$O$1001,2),"")</f>
        <v>110</v>
      </c>
      <c r="V390" s="0" t="str">
        <f aca="false">IF($A390&lt;&gt;"",VLOOKUP($U390,LineNames!$A$2:$B$111,2),"")</f>
        <v>Bd3-1</v>
      </c>
      <c r="W390" s="11"/>
      <c r="X390" s="0" t="str">
        <f aca="false">IF($A390&lt;&gt;"",VLOOKUP($U390,LineNames!$A$2:$C$111,3),"")</f>
        <v>Yes</v>
      </c>
      <c r="Y390" s="0" t="n">
        <f aca="false">IF($A390&lt;&gt;"",VLOOKUP($F390,d110cc_csv_computations!$A$2:$O$1001,5),"")</f>
        <v>4</v>
      </c>
      <c r="Z390" s="0" t="n">
        <f aca="false">IF($A390&lt;&gt;"",VLOOKUP($F390,d110cc_csv_computations!$A$2:$O$1001,15),"")</f>
        <v>29</v>
      </c>
    </row>
    <row collapsed="false" customFormat="false" customHeight="true" hidden="false" ht="15" outlineLevel="0" r="391">
      <c r="A391" s="0" t="n">
        <f aca="false">IF((ROW()-1)&lt;='Project Description'!$B$14,'Project Description'!$B$1, "")</f>
        <v>2013</v>
      </c>
      <c r="B391" s="0" t="n">
        <f aca="false">IF($A391&lt;&gt;"",'Project Description'!$B$2, "")</f>
        <v>14</v>
      </c>
      <c r="C391" s="0" t="n">
        <f aca="false">IF($A391&lt;&gt;"",'Project Description'!$B$3, "")</f>
        <v>1</v>
      </c>
      <c r="D391" s="0" t="str">
        <f aca="false">IF($A391&lt;&gt;"",VLOOKUP($G391,'Tray sheet'!$E$2:$G$121,2), "")</f>
        <v>Brachypodium</v>
      </c>
      <c r="E391" s="0" t="str">
        <f aca="false">IF($A391&lt;&gt;"",VLOOKUP($G391,'Tray sheet'!$E$2:$G$121,3), "")</f>
        <v>distachyon</v>
      </c>
      <c r="F391" s="0" t="n">
        <f aca="false">IF($A391&lt;&gt;"",ROW()-1,"")</f>
        <v>390</v>
      </c>
      <c r="G391" s="0" t="n">
        <f aca="false">IF($A391&lt;&gt;"",VLOOKUP($F391,d110cc_csv_computations!$A$2:$O$1001,12),"")</f>
        <v>20</v>
      </c>
      <c r="H391" s="0" t="n">
        <f aca="false">IF($A391&lt;&gt;"",VLOOKUP($F391,d110cc_csv_computations!$A$2:$O$1001,13),"")</f>
        <v>15</v>
      </c>
      <c r="I391" s="0" t="n">
        <f aca="false">IF($A391&lt;&gt;"",VLOOKUP($F391,d110cc_csv_computations!$A$2:$O$1001,7),"")</f>
        <v>3</v>
      </c>
      <c r="J391" s="0" t="str">
        <f aca="false">IF($A391&lt;&gt;"",VLOOKUP($I391,ColumnNames!$A$2:$B$5,2),"")</f>
        <v>C</v>
      </c>
      <c r="K391" s="0" t="n">
        <f aca="false">IF($A391&lt;&gt;"",VLOOKUP($F391,d110cc_csv_computations!$A$2:$O$1001,6),"")</f>
        <v>5</v>
      </c>
      <c r="L391" s="0" t="n">
        <f aca="false">IF($A391&lt;&gt;"",VLOOKUP($F391,d110cc_csv_computations!$A$2:$O$1001,3),"")</f>
        <v>10</v>
      </c>
      <c r="M391" s="0" t="n">
        <f aca="false">IF($A391&lt;&gt;"",VLOOKUP($F391,d110cc_csv_computations!$A$2:$O$1001,8),"")</f>
        <v>3</v>
      </c>
      <c r="N391" s="0" t="n">
        <f aca="false">IF($A391&lt;&gt;"",VLOOKUP($F391,d110cc_csv_computations!$A$2:$O$1001,4),"")</f>
        <v>39</v>
      </c>
      <c r="O391" s="32" t="str">
        <f aca="false">IF($A391&lt;&gt;"",INDEX('Tray sheet'!$H$2:$H$10000, $G391),"")</f>
        <v>Project#2013-0014_Experiment#0001_Brachypodium.distachyon_Tray#00020</v>
      </c>
      <c r="P391" s="32" t="str">
        <f aca="false">IF($A391&lt;&gt;"",INDEX('Tray sheet'!$J$2:$J$10000,$G391),"")</f>
        <v>Tray note</v>
      </c>
      <c r="Q391" s="0" t="n">
        <f aca="false">IF($A391&lt;&gt;"",VLOOKUP($F391,d110cc_csv_computations!$A$2:$O$1001,9),"")</f>
        <v>2</v>
      </c>
      <c r="R391" s="32" t="str">
        <f aca="false">IF($A391&lt;&gt;"",INDEX('Tray sheet'!$I$2:$I$10000,$G391),"")</f>
        <v>standard</v>
      </c>
      <c r="S391" s="32" t="str">
        <f aca="false">$J391&amp;$K391</f>
        <v>C5</v>
      </c>
      <c r="T391" s="0" t="str">
        <f aca="false">IF($A391&lt;&gt;"","Project#"&amp;$A391&amp;"-"&amp;TEXT($B391,"0000")&amp;"_Experiment#"&amp;TEXT($C391,"0000")&amp;"_"&amp;$D391&amp;"."&amp;$E391&amp;"_Tray#"&amp;TEXT($G391,"0000")&amp;"_"&amp;"Pot#"&amp;TEXT($F391,"00000"),"")</f>
        <v>Project#2013-0014_Experiment#0001_Brachypodium.distachyon_Tray#0020_Pot#00390</v>
      </c>
      <c r="U391" s="0" t="n">
        <f aca="false">IF($A391&lt;&gt;"",VLOOKUP($F391,d110cc_csv_computations!$A$2:$O$1001,2),"")</f>
        <v>79</v>
      </c>
      <c r="V391" s="0" t="n">
        <f aca="false">IF($A391&lt;&gt;"",VLOOKUP($U391,LineNames!$A$2:$B$111,2),"")</f>
        <v>165</v>
      </c>
      <c r="W391" s="11"/>
      <c r="X391" s="0" t="str">
        <f aca="false">IF($A391&lt;&gt;"",VLOOKUP($U391,LineNames!$A$2:$C$111,3),"")</f>
        <v>No</v>
      </c>
      <c r="Y391" s="0" t="n">
        <f aca="false">IF($A391&lt;&gt;"",VLOOKUP($F391,d110cc_csv_computations!$A$2:$O$1001,5),"")</f>
        <v>4</v>
      </c>
      <c r="Z391" s="0" t="n">
        <f aca="false">IF($A391&lt;&gt;"",VLOOKUP($F391,d110cc_csv_computations!$A$2:$O$1001,15),"")</f>
        <v>30</v>
      </c>
    </row>
    <row collapsed="false" customFormat="false" customHeight="true" hidden="false" ht="15" outlineLevel="0" r="392">
      <c r="A392" s="0" t="n">
        <f aca="false">IF((ROW()-1)&lt;='Project Description'!$B$14,'Project Description'!$B$1, "")</f>
        <v>2013</v>
      </c>
      <c r="B392" s="0" t="n">
        <f aca="false">IF($A392&lt;&gt;"",'Project Description'!$B$2, "")</f>
        <v>14</v>
      </c>
      <c r="C392" s="0" t="n">
        <f aca="false">IF($A392&lt;&gt;"",'Project Description'!$B$3, "")</f>
        <v>1</v>
      </c>
      <c r="D392" s="0" t="str">
        <f aca="false">IF($A392&lt;&gt;"",VLOOKUP($G392,'Tray sheet'!$E$2:$G$121,2), "")</f>
        <v>Brachypodium</v>
      </c>
      <c r="E392" s="0" t="str">
        <f aca="false">IF($A392&lt;&gt;"",VLOOKUP($G392,'Tray sheet'!$E$2:$G$121,3), "")</f>
        <v>distachyon</v>
      </c>
      <c r="F392" s="0" t="n">
        <f aca="false">IF($A392&lt;&gt;"",ROW()-1,"")</f>
        <v>391</v>
      </c>
      <c r="G392" s="0" t="n">
        <f aca="false">IF($A392&lt;&gt;"",VLOOKUP($F392,d110cc_csv_computations!$A$2:$O$1001,12),"")</f>
        <v>19</v>
      </c>
      <c r="H392" s="0" t="n">
        <f aca="false">IF($A392&lt;&gt;"",VLOOKUP($F392,d110cc_csv_computations!$A$2:$O$1001,13),"")</f>
        <v>16</v>
      </c>
      <c r="I392" s="0" t="n">
        <f aca="false">IF($A392&lt;&gt;"",VLOOKUP($F392,d110cc_csv_computations!$A$2:$O$1001,7),"")</f>
        <v>4</v>
      </c>
      <c r="J392" s="0" t="str">
        <f aca="false">IF($A392&lt;&gt;"",VLOOKUP($I392,ColumnNames!$A$2:$B$5,2),"")</f>
        <v>D</v>
      </c>
      <c r="K392" s="0" t="n">
        <f aca="false">IF($A392&lt;&gt;"",VLOOKUP($F392,d110cc_csv_computations!$A$2:$O$1001,6),"")</f>
        <v>1</v>
      </c>
      <c r="L392" s="0" t="n">
        <f aca="false">IF($A392&lt;&gt;"",VLOOKUP($F392,d110cc_csv_computations!$A$2:$O$1001,3),"")</f>
        <v>1</v>
      </c>
      <c r="M392" s="0" t="n">
        <f aca="false">IF($A392&lt;&gt;"",VLOOKUP($F392,d110cc_csv_computations!$A$2:$O$1001,8),"")</f>
        <v>4</v>
      </c>
      <c r="N392" s="0" t="n">
        <f aca="false">IF($A392&lt;&gt;"",VLOOKUP($F392,d110cc_csv_computations!$A$2:$O$1001,4),"")</f>
        <v>40</v>
      </c>
      <c r="O392" s="32" t="str">
        <f aca="false">IF($A392&lt;&gt;"",INDEX('Tray sheet'!$H$2:$H$10000, $G392),"")</f>
        <v>Project#2013-0014_Experiment#0001_Brachypodium.distachyon_Tray#00019</v>
      </c>
      <c r="P392" s="32" t="str">
        <f aca="false">IF($A392&lt;&gt;"",INDEX('Tray sheet'!$J$2:$J$10000,$G392),"")</f>
        <v>Tray note</v>
      </c>
      <c r="Q392" s="0" t="n">
        <f aca="false">IF($A392&lt;&gt;"",VLOOKUP($F392,d110cc_csv_computations!$A$2:$O$1001,9),"")</f>
        <v>1</v>
      </c>
      <c r="R392" s="32" t="str">
        <f aca="false">IF($A392&lt;&gt;"",INDEX('Tray sheet'!$I$2:$I$10000,$G392),"")</f>
        <v>standard</v>
      </c>
      <c r="S392" s="32" t="str">
        <f aca="false">$J392&amp;$K392</f>
        <v>D1</v>
      </c>
      <c r="T392" s="0" t="str">
        <f aca="false">IF($A392&lt;&gt;"","Project#"&amp;$A392&amp;"-"&amp;TEXT($B392,"0000")&amp;"_Experiment#"&amp;TEXT($C392,"0000")&amp;"_"&amp;$D392&amp;"."&amp;$E392&amp;"_Tray#"&amp;TEXT($G392,"0000")&amp;"_"&amp;"Pot#"&amp;TEXT($F392,"00000"),"")</f>
        <v>Project#2013-0014_Experiment#0001_Brachypodium.distachyon_Tray#0019_Pot#00391</v>
      </c>
      <c r="U392" s="0" t="n">
        <f aca="false">IF($A392&lt;&gt;"",VLOOKUP($F392,d110cc_csv_computations!$A$2:$O$1001,2),"")</f>
        <v>110</v>
      </c>
      <c r="V392" s="0" t="str">
        <f aca="false">IF($A392&lt;&gt;"",VLOOKUP($U392,LineNames!$A$2:$B$111,2),"")</f>
        <v>Bd3-1</v>
      </c>
      <c r="W392" s="11"/>
      <c r="X392" s="0" t="str">
        <f aca="false">IF($A392&lt;&gt;"",VLOOKUP($U392,LineNames!$A$2:$C$111,3),"")</f>
        <v>Yes</v>
      </c>
      <c r="Y392" s="0" t="n">
        <f aca="false">IF($A392&lt;&gt;"",VLOOKUP($F392,d110cc_csv_computations!$A$2:$O$1001,5),"")</f>
        <v>4</v>
      </c>
      <c r="Z392" s="0" t="n">
        <f aca="false">IF($A392&lt;&gt;"",VLOOKUP($F392,d110cc_csv_computations!$A$2:$O$1001,15),"")</f>
        <v>31</v>
      </c>
    </row>
    <row collapsed="false" customFormat="false" customHeight="true" hidden="false" ht="15" outlineLevel="0" r="393">
      <c r="A393" s="0" t="n">
        <f aca="false">IF((ROW()-1)&lt;='Project Description'!$B$14,'Project Description'!$B$1, "")</f>
        <v>2013</v>
      </c>
      <c r="B393" s="0" t="n">
        <f aca="false">IF($A393&lt;&gt;"",'Project Description'!$B$2, "")</f>
        <v>14</v>
      </c>
      <c r="C393" s="0" t="n">
        <f aca="false">IF($A393&lt;&gt;"",'Project Description'!$B$3, "")</f>
        <v>1</v>
      </c>
      <c r="D393" s="0" t="str">
        <f aca="false">IF($A393&lt;&gt;"",VLOOKUP($G393,'Tray sheet'!$E$2:$G$121,2), "")</f>
        <v>Brachypodium</v>
      </c>
      <c r="E393" s="0" t="str">
        <f aca="false">IF($A393&lt;&gt;"",VLOOKUP($G393,'Tray sheet'!$E$2:$G$121,3), "")</f>
        <v>distachyon</v>
      </c>
      <c r="F393" s="0" t="n">
        <f aca="false">IF($A393&lt;&gt;"",ROW()-1,"")</f>
        <v>392</v>
      </c>
      <c r="G393" s="0" t="n">
        <f aca="false">IF($A393&lt;&gt;"",VLOOKUP($F393,d110cc_csv_computations!$A$2:$O$1001,12),"")</f>
        <v>19</v>
      </c>
      <c r="H393" s="0" t="n">
        <f aca="false">IF($A393&lt;&gt;"",VLOOKUP($F393,d110cc_csv_computations!$A$2:$O$1001,13),"")</f>
        <v>17</v>
      </c>
      <c r="I393" s="0" t="n">
        <f aca="false">IF($A393&lt;&gt;"",VLOOKUP($F393,d110cc_csv_computations!$A$2:$O$1001,7),"")</f>
        <v>4</v>
      </c>
      <c r="J393" s="0" t="str">
        <f aca="false">IF($A393&lt;&gt;"",VLOOKUP($I393,ColumnNames!$A$2:$B$5,2),"")</f>
        <v>D</v>
      </c>
      <c r="K393" s="0" t="n">
        <f aca="false">IF($A393&lt;&gt;"",VLOOKUP($F393,d110cc_csv_computations!$A$2:$O$1001,6),"")</f>
        <v>2</v>
      </c>
      <c r="L393" s="0" t="n">
        <f aca="false">IF($A393&lt;&gt;"",VLOOKUP($F393,d110cc_csv_computations!$A$2:$O$1001,3),"")</f>
        <v>2</v>
      </c>
      <c r="M393" s="0" t="n">
        <f aca="false">IF($A393&lt;&gt;"",VLOOKUP($F393,d110cc_csv_computations!$A$2:$O$1001,8),"")</f>
        <v>4</v>
      </c>
      <c r="N393" s="0" t="n">
        <f aca="false">IF($A393&lt;&gt;"",VLOOKUP($F393,d110cc_csv_computations!$A$2:$O$1001,4),"")</f>
        <v>40</v>
      </c>
      <c r="O393" s="32" t="str">
        <f aca="false">IF($A393&lt;&gt;"",INDEX('Tray sheet'!$H$2:$H$10000, $G393),"")</f>
        <v>Project#2013-0014_Experiment#0001_Brachypodium.distachyon_Tray#00019</v>
      </c>
      <c r="P393" s="32" t="str">
        <f aca="false">IF($A393&lt;&gt;"",INDEX('Tray sheet'!$J$2:$J$10000,$G393),"")</f>
        <v>Tray note</v>
      </c>
      <c r="Q393" s="0" t="n">
        <f aca="false">IF($A393&lt;&gt;"",VLOOKUP($F393,d110cc_csv_computations!$A$2:$O$1001,9),"")</f>
        <v>1</v>
      </c>
      <c r="R393" s="32" t="str">
        <f aca="false">IF($A393&lt;&gt;"",INDEX('Tray sheet'!$I$2:$I$10000,$G393),"")</f>
        <v>standard</v>
      </c>
      <c r="S393" s="32" t="str">
        <f aca="false">$J393&amp;$K393</f>
        <v>D2</v>
      </c>
      <c r="T393" s="0" t="str">
        <f aca="false">IF($A393&lt;&gt;"","Project#"&amp;$A393&amp;"-"&amp;TEXT($B393,"0000")&amp;"_Experiment#"&amp;TEXT($C393,"0000")&amp;"_"&amp;$D393&amp;"."&amp;$E393&amp;"_Tray#"&amp;TEXT($G393,"0000")&amp;"_"&amp;"Pot#"&amp;TEXT($F393,"00000"),"")</f>
        <v>Project#2013-0014_Experiment#0001_Brachypodium.distachyon_Tray#0019_Pot#00392</v>
      </c>
      <c r="U393" s="0" t="n">
        <f aca="false">IF($A393&lt;&gt;"",VLOOKUP($F393,d110cc_csv_computations!$A$2:$O$1001,2),"")</f>
        <v>80</v>
      </c>
      <c r="V393" s="0" t="n">
        <f aca="false">IF($A393&lt;&gt;"",VLOOKUP($U393,LineNames!$A$2:$B$111,2),"")</f>
        <v>166</v>
      </c>
      <c r="W393" s="11"/>
      <c r="X393" s="0" t="str">
        <f aca="false">IF($A393&lt;&gt;"",VLOOKUP($U393,LineNames!$A$2:$C$111,3),"")</f>
        <v>No</v>
      </c>
      <c r="Y393" s="0" t="n">
        <f aca="false">IF($A393&lt;&gt;"",VLOOKUP($F393,d110cc_csv_computations!$A$2:$O$1001,5),"")</f>
        <v>4</v>
      </c>
      <c r="Z393" s="0" t="n">
        <f aca="false">IF($A393&lt;&gt;"",VLOOKUP($F393,d110cc_csv_computations!$A$2:$O$1001,15),"")</f>
        <v>32</v>
      </c>
    </row>
    <row collapsed="false" customFormat="false" customHeight="true" hidden="false" ht="15" outlineLevel="0" r="394">
      <c r="A394" s="0" t="n">
        <f aca="false">IF((ROW()-1)&lt;='Project Description'!$B$14,'Project Description'!$B$1, "")</f>
        <v>2013</v>
      </c>
      <c r="B394" s="0" t="n">
        <f aca="false">IF($A394&lt;&gt;"",'Project Description'!$B$2, "")</f>
        <v>14</v>
      </c>
      <c r="C394" s="0" t="n">
        <f aca="false">IF($A394&lt;&gt;"",'Project Description'!$B$3, "")</f>
        <v>1</v>
      </c>
      <c r="D394" s="0" t="str">
        <f aca="false">IF($A394&lt;&gt;"",VLOOKUP($G394,'Tray sheet'!$E$2:$G$121,2), "")</f>
        <v>Brachypodium</v>
      </c>
      <c r="E394" s="0" t="str">
        <f aca="false">IF($A394&lt;&gt;"",VLOOKUP($G394,'Tray sheet'!$E$2:$G$121,3), "")</f>
        <v>distachyon</v>
      </c>
      <c r="F394" s="0" t="n">
        <f aca="false">IF($A394&lt;&gt;"",ROW()-1,"")</f>
        <v>393</v>
      </c>
      <c r="G394" s="0" t="n">
        <f aca="false">IF($A394&lt;&gt;"",VLOOKUP($F394,d110cc_csv_computations!$A$2:$O$1001,12),"")</f>
        <v>19</v>
      </c>
      <c r="H394" s="0" t="n">
        <f aca="false">IF($A394&lt;&gt;"",VLOOKUP($F394,d110cc_csv_computations!$A$2:$O$1001,13),"")</f>
        <v>18</v>
      </c>
      <c r="I394" s="0" t="n">
        <f aca="false">IF($A394&lt;&gt;"",VLOOKUP($F394,d110cc_csv_computations!$A$2:$O$1001,7),"")</f>
        <v>4</v>
      </c>
      <c r="J394" s="0" t="str">
        <f aca="false">IF($A394&lt;&gt;"",VLOOKUP($I394,ColumnNames!$A$2:$B$5,2),"")</f>
        <v>D</v>
      </c>
      <c r="K394" s="0" t="n">
        <f aca="false">IF($A394&lt;&gt;"",VLOOKUP($F394,d110cc_csv_computations!$A$2:$O$1001,6),"")</f>
        <v>3</v>
      </c>
      <c r="L394" s="0" t="n">
        <f aca="false">IF($A394&lt;&gt;"",VLOOKUP($F394,d110cc_csv_computations!$A$2:$O$1001,3),"")</f>
        <v>3</v>
      </c>
      <c r="M394" s="0" t="n">
        <f aca="false">IF($A394&lt;&gt;"",VLOOKUP($F394,d110cc_csv_computations!$A$2:$O$1001,8),"")</f>
        <v>4</v>
      </c>
      <c r="N394" s="0" t="n">
        <f aca="false">IF($A394&lt;&gt;"",VLOOKUP($F394,d110cc_csv_computations!$A$2:$O$1001,4),"")</f>
        <v>40</v>
      </c>
      <c r="O394" s="32" t="str">
        <f aca="false">IF($A394&lt;&gt;"",INDEX('Tray sheet'!$H$2:$H$10000, $G394),"")</f>
        <v>Project#2013-0014_Experiment#0001_Brachypodium.distachyon_Tray#00019</v>
      </c>
      <c r="P394" s="32" t="str">
        <f aca="false">IF($A394&lt;&gt;"",INDEX('Tray sheet'!$J$2:$J$10000,$G394),"")</f>
        <v>Tray note</v>
      </c>
      <c r="Q394" s="0" t="n">
        <f aca="false">IF($A394&lt;&gt;"",VLOOKUP($F394,d110cc_csv_computations!$A$2:$O$1001,9),"")</f>
        <v>1</v>
      </c>
      <c r="R394" s="32" t="str">
        <f aca="false">IF($A394&lt;&gt;"",INDEX('Tray sheet'!$I$2:$I$10000,$G394),"")</f>
        <v>standard</v>
      </c>
      <c r="S394" s="32" t="str">
        <f aca="false">$J394&amp;$K394</f>
        <v>D3</v>
      </c>
      <c r="T394" s="0" t="str">
        <f aca="false">IF($A394&lt;&gt;"","Project#"&amp;$A394&amp;"-"&amp;TEXT($B394,"0000")&amp;"_Experiment#"&amp;TEXT($C394,"0000")&amp;"_"&amp;$D394&amp;"."&amp;$E394&amp;"_Tray#"&amp;TEXT($G394,"0000")&amp;"_"&amp;"Pot#"&amp;TEXT($F394,"00000"),"")</f>
        <v>Project#2013-0014_Experiment#0001_Brachypodium.distachyon_Tray#0019_Pot#00393</v>
      </c>
      <c r="U394" s="0" t="n">
        <f aca="false">IF($A394&lt;&gt;"",VLOOKUP($F394,d110cc_csv_computations!$A$2:$O$1001,2),"")</f>
        <v>36</v>
      </c>
      <c r="V394" s="0" t="n">
        <f aca="false">IF($A394&lt;&gt;"",VLOOKUP($U394,LineNames!$A$2:$B$111,2),"")</f>
        <v>115</v>
      </c>
      <c r="W394" s="11"/>
      <c r="X394" s="0" t="str">
        <f aca="false">IF($A394&lt;&gt;"",VLOOKUP($U394,LineNames!$A$2:$C$111,3),"")</f>
        <v>No</v>
      </c>
      <c r="Y394" s="0" t="n">
        <f aca="false">IF($A394&lt;&gt;"",VLOOKUP($F394,d110cc_csv_computations!$A$2:$O$1001,5),"")</f>
        <v>4</v>
      </c>
      <c r="Z394" s="0" t="n">
        <f aca="false">IF($A394&lt;&gt;"",VLOOKUP($F394,d110cc_csv_computations!$A$2:$O$1001,15),"")</f>
        <v>33</v>
      </c>
    </row>
    <row collapsed="false" customFormat="false" customHeight="true" hidden="false" ht="15" outlineLevel="0" r="395">
      <c r="A395" s="0" t="n">
        <f aca="false">IF((ROW()-1)&lt;='Project Description'!$B$14,'Project Description'!$B$1, "")</f>
        <v>2013</v>
      </c>
      <c r="B395" s="0" t="n">
        <f aca="false">IF($A395&lt;&gt;"",'Project Description'!$B$2, "")</f>
        <v>14</v>
      </c>
      <c r="C395" s="0" t="n">
        <f aca="false">IF($A395&lt;&gt;"",'Project Description'!$B$3, "")</f>
        <v>1</v>
      </c>
      <c r="D395" s="0" t="str">
        <f aca="false">IF($A395&lt;&gt;"",VLOOKUP($G395,'Tray sheet'!$E$2:$G$121,2), "")</f>
        <v>Brachypodium</v>
      </c>
      <c r="E395" s="0" t="str">
        <f aca="false">IF($A395&lt;&gt;"",VLOOKUP($G395,'Tray sheet'!$E$2:$G$121,3), "")</f>
        <v>distachyon</v>
      </c>
      <c r="F395" s="0" t="n">
        <f aca="false">IF($A395&lt;&gt;"",ROW()-1,"")</f>
        <v>394</v>
      </c>
      <c r="G395" s="0" t="n">
        <f aca="false">IF($A395&lt;&gt;"",VLOOKUP($F395,d110cc_csv_computations!$A$2:$O$1001,12),"")</f>
        <v>19</v>
      </c>
      <c r="H395" s="0" t="n">
        <f aca="false">IF($A395&lt;&gt;"",VLOOKUP($F395,d110cc_csv_computations!$A$2:$O$1001,13),"")</f>
        <v>19</v>
      </c>
      <c r="I395" s="0" t="n">
        <f aca="false">IF($A395&lt;&gt;"",VLOOKUP($F395,d110cc_csv_computations!$A$2:$O$1001,7),"")</f>
        <v>4</v>
      </c>
      <c r="J395" s="0" t="str">
        <f aca="false">IF($A395&lt;&gt;"",VLOOKUP($I395,ColumnNames!$A$2:$B$5,2),"")</f>
        <v>D</v>
      </c>
      <c r="K395" s="0" t="n">
        <f aca="false">IF($A395&lt;&gt;"",VLOOKUP($F395,d110cc_csv_computations!$A$2:$O$1001,6),"")</f>
        <v>4</v>
      </c>
      <c r="L395" s="0" t="n">
        <f aca="false">IF($A395&lt;&gt;"",VLOOKUP($F395,d110cc_csv_computations!$A$2:$O$1001,3),"")</f>
        <v>4</v>
      </c>
      <c r="M395" s="0" t="n">
        <f aca="false">IF($A395&lt;&gt;"",VLOOKUP($F395,d110cc_csv_computations!$A$2:$O$1001,8),"")</f>
        <v>4</v>
      </c>
      <c r="N395" s="0" t="n">
        <f aca="false">IF($A395&lt;&gt;"",VLOOKUP($F395,d110cc_csv_computations!$A$2:$O$1001,4),"")</f>
        <v>40</v>
      </c>
      <c r="O395" s="32" t="str">
        <f aca="false">IF($A395&lt;&gt;"",INDEX('Tray sheet'!$H$2:$H$10000, $G395),"")</f>
        <v>Project#2013-0014_Experiment#0001_Brachypodium.distachyon_Tray#00019</v>
      </c>
      <c r="P395" s="32" t="str">
        <f aca="false">IF($A395&lt;&gt;"",INDEX('Tray sheet'!$J$2:$J$10000,$G395),"")</f>
        <v>Tray note</v>
      </c>
      <c r="Q395" s="0" t="n">
        <f aca="false">IF($A395&lt;&gt;"",VLOOKUP($F395,d110cc_csv_computations!$A$2:$O$1001,9),"")</f>
        <v>1</v>
      </c>
      <c r="R395" s="32" t="str">
        <f aca="false">IF($A395&lt;&gt;"",INDEX('Tray sheet'!$I$2:$I$10000,$G395),"")</f>
        <v>standard</v>
      </c>
      <c r="S395" s="32" t="str">
        <f aca="false">$J395&amp;$K395</f>
        <v>D4</v>
      </c>
      <c r="T395" s="0" t="str">
        <f aca="false">IF($A395&lt;&gt;"","Project#"&amp;$A395&amp;"-"&amp;TEXT($B395,"0000")&amp;"_Experiment#"&amp;TEXT($C395,"0000")&amp;"_"&amp;$D395&amp;"."&amp;$E395&amp;"_Tray#"&amp;TEXT($G395,"0000")&amp;"_"&amp;"Pot#"&amp;TEXT($F395,"00000"),"")</f>
        <v>Project#2013-0014_Experiment#0001_Brachypodium.distachyon_Tray#0019_Pot#00394</v>
      </c>
      <c r="U395" s="0" t="n">
        <f aca="false">IF($A395&lt;&gt;"",VLOOKUP($F395,d110cc_csv_computations!$A$2:$O$1001,2),"")</f>
        <v>46</v>
      </c>
      <c r="V395" s="0" t="n">
        <f aca="false">IF($A395&lt;&gt;"",VLOOKUP($U395,LineNames!$A$2:$B$111,2),"")</f>
        <v>125</v>
      </c>
      <c r="W395" s="11"/>
      <c r="X395" s="0" t="str">
        <f aca="false">IF($A395&lt;&gt;"",VLOOKUP($U395,LineNames!$A$2:$C$111,3),"")</f>
        <v>No</v>
      </c>
      <c r="Y395" s="0" t="n">
        <f aca="false">IF($A395&lt;&gt;"",VLOOKUP($F395,d110cc_csv_computations!$A$2:$O$1001,5),"")</f>
        <v>4</v>
      </c>
      <c r="Z395" s="0" t="n">
        <f aca="false">IF($A395&lt;&gt;"",VLOOKUP($F395,d110cc_csv_computations!$A$2:$O$1001,15),"")</f>
        <v>34</v>
      </c>
    </row>
    <row collapsed="false" customFormat="false" customHeight="true" hidden="false" ht="15" outlineLevel="0" r="396">
      <c r="A396" s="0" t="n">
        <f aca="false">IF((ROW()-1)&lt;='Project Description'!$B$14,'Project Description'!$B$1, "")</f>
        <v>2013</v>
      </c>
      <c r="B396" s="0" t="n">
        <f aca="false">IF($A396&lt;&gt;"",'Project Description'!$B$2, "")</f>
        <v>14</v>
      </c>
      <c r="C396" s="0" t="n">
        <f aca="false">IF($A396&lt;&gt;"",'Project Description'!$B$3, "")</f>
        <v>1</v>
      </c>
      <c r="D396" s="0" t="str">
        <f aca="false">IF($A396&lt;&gt;"",VLOOKUP($G396,'Tray sheet'!$E$2:$G$121,2), "")</f>
        <v>Brachypodium</v>
      </c>
      <c r="E396" s="0" t="str">
        <f aca="false">IF($A396&lt;&gt;"",VLOOKUP($G396,'Tray sheet'!$E$2:$G$121,3), "")</f>
        <v>distachyon</v>
      </c>
      <c r="F396" s="0" t="n">
        <f aca="false">IF($A396&lt;&gt;"",ROW()-1,"")</f>
        <v>395</v>
      </c>
      <c r="G396" s="0" t="n">
        <f aca="false">IF($A396&lt;&gt;"",VLOOKUP($F396,d110cc_csv_computations!$A$2:$O$1001,12),"")</f>
        <v>19</v>
      </c>
      <c r="H396" s="0" t="n">
        <f aca="false">IF($A396&lt;&gt;"",VLOOKUP($F396,d110cc_csv_computations!$A$2:$O$1001,13),"")</f>
        <v>20</v>
      </c>
      <c r="I396" s="0" t="n">
        <f aca="false">IF($A396&lt;&gt;"",VLOOKUP($F396,d110cc_csv_computations!$A$2:$O$1001,7),"")</f>
        <v>4</v>
      </c>
      <c r="J396" s="0" t="str">
        <f aca="false">IF($A396&lt;&gt;"",VLOOKUP($I396,ColumnNames!$A$2:$B$5,2),"")</f>
        <v>D</v>
      </c>
      <c r="K396" s="0" t="n">
        <f aca="false">IF($A396&lt;&gt;"",VLOOKUP($F396,d110cc_csv_computations!$A$2:$O$1001,6),"")</f>
        <v>5</v>
      </c>
      <c r="L396" s="0" t="n">
        <f aca="false">IF($A396&lt;&gt;"",VLOOKUP($F396,d110cc_csv_computations!$A$2:$O$1001,3),"")</f>
        <v>5</v>
      </c>
      <c r="M396" s="0" t="n">
        <f aca="false">IF($A396&lt;&gt;"",VLOOKUP($F396,d110cc_csv_computations!$A$2:$O$1001,8),"")</f>
        <v>4</v>
      </c>
      <c r="N396" s="0" t="n">
        <f aca="false">IF($A396&lt;&gt;"",VLOOKUP($F396,d110cc_csv_computations!$A$2:$O$1001,4),"")</f>
        <v>40</v>
      </c>
      <c r="O396" s="32" t="str">
        <f aca="false">IF($A396&lt;&gt;"",INDEX('Tray sheet'!$H$2:$H$10000, $G396),"")</f>
        <v>Project#2013-0014_Experiment#0001_Brachypodium.distachyon_Tray#00019</v>
      </c>
      <c r="P396" s="32" t="str">
        <f aca="false">IF($A396&lt;&gt;"",INDEX('Tray sheet'!$J$2:$J$10000,$G396),"")</f>
        <v>Tray note</v>
      </c>
      <c r="Q396" s="0" t="n">
        <f aca="false">IF($A396&lt;&gt;"",VLOOKUP($F396,d110cc_csv_computations!$A$2:$O$1001,9),"")</f>
        <v>1</v>
      </c>
      <c r="R396" s="32" t="str">
        <f aca="false">IF($A396&lt;&gt;"",INDEX('Tray sheet'!$I$2:$I$10000,$G396),"")</f>
        <v>standard</v>
      </c>
      <c r="S396" s="32" t="str">
        <f aca="false">$J396&amp;$K396</f>
        <v>D5</v>
      </c>
      <c r="T396" s="0" t="str">
        <f aca="false">IF($A396&lt;&gt;"","Project#"&amp;$A396&amp;"-"&amp;TEXT($B396,"0000")&amp;"_Experiment#"&amp;TEXT($C396,"0000")&amp;"_"&amp;$D396&amp;"."&amp;$E396&amp;"_Tray#"&amp;TEXT($G396,"0000")&amp;"_"&amp;"Pot#"&amp;TEXT($F396,"00000"),"")</f>
        <v>Project#2013-0014_Experiment#0001_Brachypodium.distachyon_Tray#0019_Pot#00395</v>
      </c>
      <c r="U396" s="0" t="n">
        <f aca="false">IF($A396&lt;&gt;"",VLOOKUP($F396,d110cc_csv_computations!$A$2:$O$1001,2),"")</f>
        <v>10</v>
      </c>
      <c r="V396" s="0" t="n">
        <f aca="false">IF($A396&lt;&gt;"",VLOOKUP($U396,LineNames!$A$2:$B$111,2),"")</f>
        <v>86</v>
      </c>
      <c r="W396" s="11"/>
      <c r="X396" s="0" t="str">
        <f aca="false">IF($A396&lt;&gt;"",VLOOKUP($U396,LineNames!$A$2:$C$111,3),"")</f>
        <v>No</v>
      </c>
      <c r="Y396" s="0" t="n">
        <f aca="false">IF($A396&lt;&gt;"",VLOOKUP($F396,d110cc_csv_computations!$A$2:$O$1001,5),"")</f>
        <v>4</v>
      </c>
      <c r="Z396" s="0" t="n">
        <f aca="false">IF($A396&lt;&gt;"",VLOOKUP($F396,d110cc_csv_computations!$A$2:$O$1001,15),"")</f>
        <v>35</v>
      </c>
    </row>
    <row collapsed="false" customFormat="false" customHeight="true" hidden="false" ht="15" outlineLevel="0" r="397">
      <c r="A397" s="0" t="n">
        <f aca="false">IF((ROW()-1)&lt;='Project Description'!$B$14,'Project Description'!$B$1, "")</f>
        <v>2013</v>
      </c>
      <c r="B397" s="0" t="n">
        <f aca="false">IF($A397&lt;&gt;"",'Project Description'!$B$2, "")</f>
        <v>14</v>
      </c>
      <c r="C397" s="0" t="n">
        <f aca="false">IF($A397&lt;&gt;"",'Project Description'!$B$3, "")</f>
        <v>1</v>
      </c>
      <c r="D397" s="0" t="str">
        <f aca="false">IF($A397&lt;&gt;"",VLOOKUP($G397,'Tray sheet'!$E$2:$G$121,2), "")</f>
        <v>Brachypodium</v>
      </c>
      <c r="E397" s="0" t="str">
        <f aca="false">IF($A397&lt;&gt;"",VLOOKUP($G397,'Tray sheet'!$E$2:$G$121,3), "")</f>
        <v>distachyon</v>
      </c>
      <c r="F397" s="0" t="n">
        <f aca="false">IF($A397&lt;&gt;"",ROW()-1,"")</f>
        <v>396</v>
      </c>
      <c r="G397" s="0" t="n">
        <f aca="false">IF($A397&lt;&gt;"",VLOOKUP($F397,d110cc_csv_computations!$A$2:$O$1001,12),"")</f>
        <v>20</v>
      </c>
      <c r="H397" s="0" t="n">
        <f aca="false">IF($A397&lt;&gt;"",VLOOKUP($F397,d110cc_csv_computations!$A$2:$O$1001,13),"")</f>
        <v>16</v>
      </c>
      <c r="I397" s="0" t="n">
        <f aca="false">IF($A397&lt;&gt;"",VLOOKUP($F397,d110cc_csv_computations!$A$2:$O$1001,7),"")</f>
        <v>4</v>
      </c>
      <c r="J397" s="0" t="str">
        <f aca="false">IF($A397&lt;&gt;"",VLOOKUP($I397,ColumnNames!$A$2:$B$5,2),"")</f>
        <v>D</v>
      </c>
      <c r="K397" s="0" t="n">
        <f aca="false">IF($A397&lt;&gt;"",VLOOKUP($F397,d110cc_csv_computations!$A$2:$O$1001,6),"")</f>
        <v>1</v>
      </c>
      <c r="L397" s="0" t="n">
        <f aca="false">IF($A397&lt;&gt;"",VLOOKUP($F397,d110cc_csv_computations!$A$2:$O$1001,3),"")</f>
        <v>6</v>
      </c>
      <c r="M397" s="0" t="n">
        <f aca="false">IF($A397&lt;&gt;"",VLOOKUP($F397,d110cc_csv_computations!$A$2:$O$1001,8),"")</f>
        <v>4</v>
      </c>
      <c r="N397" s="0" t="n">
        <f aca="false">IF($A397&lt;&gt;"",VLOOKUP($F397,d110cc_csv_computations!$A$2:$O$1001,4),"")</f>
        <v>40</v>
      </c>
      <c r="O397" s="32" t="str">
        <f aca="false">IF($A397&lt;&gt;"",INDEX('Tray sheet'!$H$2:$H$10000, $G397),"")</f>
        <v>Project#2013-0014_Experiment#0001_Brachypodium.distachyon_Tray#00020</v>
      </c>
      <c r="P397" s="32" t="str">
        <f aca="false">IF($A397&lt;&gt;"",INDEX('Tray sheet'!$J$2:$J$10000,$G397),"")</f>
        <v>Tray note</v>
      </c>
      <c r="Q397" s="0" t="n">
        <f aca="false">IF($A397&lt;&gt;"",VLOOKUP($F397,d110cc_csv_computations!$A$2:$O$1001,9),"")</f>
        <v>2</v>
      </c>
      <c r="R397" s="32" t="str">
        <f aca="false">IF($A397&lt;&gt;"",INDEX('Tray sheet'!$I$2:$I$10000,$G397),"")</f>
        <v>standard</v>
      </c>
      <c r="S397" s="32" t="str">
        <f aca="false">$J397&amp;$K397</f>
        <v>D1</v>
      </c>
      <c r="T397" s="0" t="str">
        <f aca="false">IF($A397&lt;&gt;"","Project#"&amp;$A397&amp;"-"&amp;TEXT($B397,"0000")&amp;"_Experiment#"&amp;TEXT($C397,"0000")&amp;"_"&amp;$D397&amp;"."&amp;$E397&amp;"_Tray#"&amp;TEXT($G397,"0000")&amp;"_"&amp;"Pot#"&amp;TEXT($F397,"00000"),"")</f>
        <v>Project#2013-0014_Experiment#0001_Brachypodium.distachyon_Tray#0020_Pot#00396</v>
      </c>
      <c r="U397" s="0" t="n">
        <f aca="false">IF($A397&lt;&gt;"",VLOOKUP($F397,d110cc_csv_computations!$A$2:$O$1001,2),"")</f>
        <v>63</v>
      </c>
      <c r="V397" s="0" t="n">
        <f aca="false">IF($A397&lt;&gt;"",VLOOKUP($U397,LineNames!$A$2:$B$111,2),"")</f>
        <v>147</v>
      </c>
      <c r="W397" s="11"/>
      <c r="X397" s="0" t="str">
        <f aca="false">IF($A397&lt;&gt;"",VLOOKUP($U397,LineNames!$A$2:$C$111,3),"")</f>
        <v>No</v>
      </c>
      <c r="Y397" s="0" t="n">
        <f aca="false">IF($A397&lt;&gt;"",VLOOKUP($F397,d110cc_csv_computations!$A$2:$O$1001,5),"")</f>
        <v>4</v>
      </c>
      <c r="Z397" s="0" t="n">
        <f aca="false">IF($A397&lt;&gt;"",VLOOKUP($F397,d110cc_csv_computations!$A$2:$O$1001,15),"")</f>
        <v>36</v>
      </c>
    </row>
    <row collapsed="false" customFormat="false" customHeight="true" hidden="false" ht="15" outlineLevel="0" r="398">
      <c r="A398" s="0" t="n">
        <f aca="false">IF((ROW()-1)&lt;='Project Description'!$B$14,'Project Description'!$B$1, "")</f>
        <v>2013</v>
      </c>
      <c r="B398" s="0" t="n">
        <f aca="false">IF($A398&lt;&gt;"",'Project Description'!$B$2, "")</f>
        <v>14</v>
      </c>
      <c r="C398" s="0" t="n">
        <f aca="false">IF($A398&lt;&gt;"",'Project Description'!$B$3, "")</f>
        <v>1</v>
      </c>
      <c r="D398" s="0" t="str">
        <f aca="false">IF($A398&lt;&gt;"",VLOOKUP($G398,'Tray sheet'!$E$2:$G$121,2), "")</f>
        <v>Brachypodium</v>
      </c>
      <c r="E398" s="0" t="str">
        <f aca="false">IF($A398&lt;&gt;"",VLOOKUP($G398,'Tray sheet'!$E$2:$G$121,3), "")</f>
        <v>distachyon</v>
      </c>
      <c r="F398" s="0" t="n">
        <f aca="false">IF($A398&lt;&gt;"",ROW()-1,"")</f>
        <v>397</v>
      </c>
      <c r="G398" s="0" t="n">
        <f aca="false">IF($A398&lt;&gt;"",VLOOKUP($F398,d110cc_csv_computations!$A$2:$O$1001,12),"")</f>
        <v>20</v>
      </c>
      <c r="H398" s="0" t="n">
        <f aca="false">IF($A398&lt;&gt;"",VLOOKUP($F398,d110cc_csv_computations!$A$2:$O$1001,13),"")</f>
        <v>17</v>
      </c>
      <c r="I398" s="0" t="n">
        <f aca="false">IF($A398&lt;&gt;"",VLOOKUP($F398,d110cc_csv_computations!$A$2:$O$1001,7),"")</f>
        <v>4</v>
      </c>
      <c r="J398" s="0" t="str">
        <f aca="false">IF($A398&lt;&gt;"",VLOOKUP($I398,ColumnNames!$A$2:$B$5,2),"")</f>
        <v>D</v>
      </c>
      <c r="K398" s="0" t="n">
        <f aca="false">IF($A398&lt;&gt;"",VLOOKUP($F398,d110cc_csv_computations!$A$2:$O$1001,6),"")</f>
        <v>2</v>
      </c>
      <c r="L398" s="0" t="n">
        <f aca="false">IF($A398&lt;&gt;"",VLOOKUP($F398,d110cc_csv_computations!$A$2:$O$1001,3),"")</f>
        <v>7</v>
      </c>
      <c r="M398" s="0" t="n">
        <f aca="false">IF($A398&lt;&gt;"",VLOOKUP($F398,d110cc_csv_computations!$A$2:$O$1001,8),"")</f>
        <v>4</v>
      </c>
      <c r="N398" s="0" t="n">
        <f aca="false">IF($A398&lt;&gt;"",VLOOKUP($F398,d110cc_csv_computations!$A$2:$O$1001,4),"")</f>
        <v>40</v>
      </c>
      <c r="O398" s="32" t="str">
        <f aca="false">IF($A398&lt;&gt;"",INDEX('Tray sheet'!$H$2:$H$10000, $G398),"")</f>
        <v>Project#2013-0014_Experiment#0001_Brachypodium.distachyon_Tray#00020</v>
      </c>
      <c r="P398" s="32" t="str">
        <f aca="false">IF($A398&lt;&gt;"",INDEX('Tray sheet'!$J$2:$J$10000,$G398),"")</f>
        <v>Tray note</v>
      </c>
      <c r="Q398" s="0" t="n">
        <f aca="false">IF($A398&lt;&gt;"",VLOOKUP($F398,d110cc_csv_computations!$A$2:$O$1001,9),"")</f>
        <v>2</v>
      </c>
      <c r="R398" s="32" t="str">
        <f aca="false">IF($A398&lt;&gt;"",INDEX('Tray sheet'!$I$2:$I$10000,$G398),"")</f>
        <v>standard</v>
      </c>
      <c r="S398" s="32" t="str">
        <f aca="false">$J398&amp;$K398</f>
        <v>D2</v>
      </c>
      <c r="T398" s="0" t="str">
        <f aca="false">IF($A398&lt;&gt;"","Project#"&amp;$A398&amp;"-"&amp;TEXT($B398,"0000")&amp;"_Experiment#"&amp;TEXT($C398,"0000")&amp;"_"&amp;$D398&amp;"."&amp;$E398&amp;"_Tray#"&amp;TEXT($G398,"0000")&amp;"_"&amp;"Pot#"&amp;TEXT($F398,"00000"),"")</f>
        <v>Project#2013-0014_Experiment#0001_Brachypodium.distachyon_Tray#0020_Pot#00397</v>
      </c>
      <c r="U398" s="0" t="n">
        <f aca="false">IF($A398&lt;&gt;"",VLOOKUP($F398,d110cc_csv_computations!$A$2:$O$1001,2),"")</f>
        <v>81</v>
      </c>
      <c r="V398" s="0" t="n">
        <f aca="false">IF($A398&lt;&gt;"",VLOOKUP($U398,LineNames!$A$2:$B$111,2),"")</f>
        <v>168</v>
      </c>
      <c r="W398" s="11"/>
      <c r="X398" s="0" t="str">
        <f aca="false">IF($A398&lt;&gt;"",VLOOKUP($U398,LineNames!$A$2:$C$111,3),"")</f>
        <v>No</v>
      </c>
      <c r="Y398" s="0" t="n">
        <f aca="false">IF($A398&lt;&gt;"",VLOOKUP($F398,d110cc_csv_computations!$A$2:$O$1001,5),"")</f>
        <v>4</v>
      </c>
      <c r="Z398" s="0" t="n">
        <f aca="false">IF($A398&lt;&gt;"",VLOOKUP($F398,d110cc_csv_computations!$A$2:$O$1001,15),"")</f>
        <v>37</v>
      </c>
    </row>
    <row collapsed="false" customFormat="false" customHeight="true" hidden="false" ht="15" outlineLevel="0" r="399">
      <c r="A399" s="0" t="n">
        <f aca="false">IF((ROW()-1)&lt;='Project Description'!$B$14,'Project Description'!$B$1, "")</f>
        <v>2013</v>
      </c>
      <c r="B399" s="0" t="n">
        <f aca="false">IF($A399&lt;&gt;"",'Project Description'!$B$2, "")</f>
        <v>14</v>
      </c>
      <c r="C399" s="0" t="n">
        <f aca="false">IF($A399&lt;&gt;"",'Project Description'!$B$3, "")</f>
        <v>1</v>
      </c>
      <c r="D399" s="0" t="str">
        <f aca="false">IF($A399&lt;&gt;"",VLOOKUP($G399,'Tray sheet'!$E$2:$G$121,2), "")</f>
        <v>Brachypodium</v>
      </c>
      <c r="E399" s="0" t="str">
        <f aca="false">IF($A399&lt;&gt;"",VLOOKUP($G399,'Tray sheet'!$E$2:$G$121,3), "")</f>
        <v>distachyon</v>
      </c>
      <c r="F399" s="0" t="n">
        <f aca="false">IF($A399&lt;&gt;"",ROW()-1,"")</f>
        <v>398</v>
      </c>
      <c r="G399" s="0" t="n">
        <f aca="false">IF($A399&lt;&gt;"",VLOOKUP($F399,d110cc_csv_computations!$A$2:$O$1001,12),"")</f>
        <v>20</v>
      </c>
      <c r="H399" s="0" t="n">
        <f aca="false">IF($A399&lt;&gt;"",VLOOKUP($F399,d110cc_csv_computations!$A$2:$O$1001,13),"")</f>
        <v>18</v>
      </c>
      <c r="I399" s="0" t="n">
        <f aca="false">IF($A399&lt;&gt;"",VLOOKUP($F399,d110cc_csv_computations!$A$2:$O$1001,7),"")</f>
        <v>4</v>
      </c>
      <c r="J399" s="0" t="str">
        <f aca="false">IF($A399&lt;&gt;"",VLOOKUP($I399,ColumnNames!$A$2:$B$5,2),"")</f>
        <v>D</v>
      </c>
      <c r="K399" s="0" t="n">
        <f aca="false">IF($A399&lt;&gt;"",VLOOKUP($F399,d110cc_csv_computations!$A$2:$O$1001,6),"")</f>
        <v>3</v>
      </c>
      <c r="L399" s="0" t="n">
        <f aca="false">IF($A399&lt;&gt;"",VLOOKUP($F399,d110cc_csv_computations!$A$2:$O$1001,3),"")</f>
        <v>8</v>
      </c>
      <c r="M399" s="0" t="n">
        <f aca="false">IF($A399&lt;&gt;"",VLOOKUP($F399,d110cc_csv_computations!$A$2:$O$1001,8),"")</f>
        <v>4</v>
      </c>
      <c r="N399" s="0" t="n">
        <f aca="false">IF($A399&lt;&gt;"",VLOOKUP($F399,d110cc_csv_computations!$A$2:$O$1001,4),"")</f>
        <v>40</v>
      </c>
      <c r="O399" s="32" t="str">
        <f aca="false">IF($A399&lt;&gt;"",INDEX('Tray sheet'!$H$2:$H$10000, $G399),"")</f>
        <v>Project#2013-0014_Experiment#0001_Brachypodium.distachyon_Tray#00020</v>
      </c>
      <c r="P399" s="32" t="str">
        <f aca="false">IF($A399&lt;&gt;"",INDEX('Tray sheet'!$J$2:$J$10000,$G399),"")</f>
        <v>Tray note</v>
      </c>
      <c r="Q399" s="0" t="n">
        <f aca="false">IF($A399&lt;&gt;"",VLOOKUP($F399,d110cc_csv_computations!$A$2:$O$1001,9),"")</f>
        <v>2</v>
      </c>
      <c r="R399" s="32" t="str">
        <f aca="false">IF($A399&lt;&gt;"",INDEX('Tray sheet'!$I$2:$I$10000,$G399),"")</f>
        <v>standard</v>
      </c>
      <c r="S399" s="32" t="str">
        <f aca="false">$J399&amp;$K399</f>
        <v>D3</v>
      </c>
      <c r="T399" s="0" t="str">
        <f aca="false">IF($A399&lt;&gt;"","Project#"&amp;$A399&amp;"-"&amp;TEXT($B399,"0000")&amp;"_Experiment#"&amp;TEXT($C399,"0000")&amp;"_"&amp;$D399&amp;"."&amp;$E399&amp;"_Tray#"&amp;TEXT($G399,"0000")&amp;"_"&amp;"Pot#"&amp;TEXT($F399,"00000"),"")</f>
        <v>Project#2013-0014_Experiment#0001_Brachypodium.distachyon_Tray#0020_Pot#00398</v>
      </c>
      <c r="U399" s="0" t="n">
        <f aca="false">IF($A399&lt;&gt;"",VLOOKUP($F399,d110cc_csv_computations!$A$2:$O$1001,2),"")</f>
        <v>96</v>
      </c>
      <c r="V399" s="0" t="n">
        <f aca="false">IF($A399&lt;&gt;"",VLOOKUP($U399,LineNames!$A$2:$B$111,2),"")</f>
        <v>19</v>
      </c>
      <c r="W399" s="11"/>
      <c r="X399" s="0" t="str">
        <f aca="false">IF($A399&lt;&gt;"",VLOOKUP($U399,LineNames!$A$2:$C$111,3),"")</f>
        <v>No</v>
      </c>
      <c r="Y399" s="0" t="n">
        <f aca="false">IF($A399&lt;&gt;"",VLOOKUP($F399,d110cc_csv_computations!$A$2:$O$1001,5),"")</f>
        <v>4</v>
      </c>
      <c r="Z399" s="0" t="n">
        <f aca="false">IF($A399&lt;&gt;"",VLOOKUP($F399,d110cc_csv_computations!$A$2:$O$1001,15),"")</f>
        <v>38</v>
      </c>
    </row>
    <row collapsed="false" customFormat="false" customHeight="true" hidden="false" ht="15" outlineLevel="0" r="400">
      <c r="A400" s="0" t="n">
        <f aca="false">IF((ROW()-1)&lt;='Project Description'!$B$14,'Project Description'!$B$1, "")</f>
        <v>2013</v>
      </c>
      <c r="B400" s="0" t="n">
        <f aca="false">IF($A400&lt;&gt;"",'Project Description'!$B$2, "")</f>
        <v>14</v>
      </c>
      <c r="C400" s="0" t="n">
        <f aca="false">IF($A400&lt;&gt;"",'Project Description'!$B$3, "")</f>
        <v>1</v>
      </c>
      <c r="D400" s="0" t="str">
        <f aca="false">IF($A400&lt;&gt;"",VLOOKUP($G400,'Tray sheet'!$E$2:$G$121,2), "")</f>
        <v>Brachypodium</v>
      </c>
      <c r="E400" s="0" t="str">
        <f aca="false">IF($A400&lt;&gt;"",VLOOKUP($G400,'Tray sheet'!$E$2:$G$121,3), "")</f>
        <v>distachyon</v>
      </c>
      <c r="F400" s="0" t="n">
        <f aca="false">IF($A400&lt;&gt;"",ROW()-1,"")</f>
        <v>399</v>
      </c>
      <c r="G400" s="0" t="n">
        <f aca="false">IF($A400&lt;&gt;"",VLOOKUP($F400,d110cc_csv_computations!$A$2:$O$1001,12),"")</f>
        <v>20</v>
      </c>
      <c r="H400" s="0" t="n">
        <f aca="false">IF($A400&lt;&gt;"",VLOOKUP($F400,d110cc_csv_computations!$A$2:$O$1001,13),"")</f>
        <v>19</v>
      </c>
      <c r="I400" s="0" t="n">
        <f aca="false">IF($A400&lt;&gt;"",VLOOKUP($F400,d110cc_csv_computations!$A$2:$O$1001,7),"")</f>
        <v>4</v>
      </c>
      <c r="J400" s="0" t="str">
        <f aca="false">IF($A400&lt;&gt;"",VLOOKUP($I400,ColumnNames!$A$2:$B$5,2),"")</f>
        <v>D</v>
      </c>
      <c r="K400" s="0" t="n">
        <f aca="false">IF($A400&lt;&gt;"",VLOOKUP($F400,d110cc_csv_computations!$A$2:$O$1001,6),"")</f>
        <v>4</v>
      </c>
      <c r="L400" s="0" t="n">
        <f aca="false">IF($A400&lt;&gt;"",VLOOKUP($F400,d110cc_csv_computations!$A$2:$O$1001,3),"")</f>
        <v>9</v>
      </c>
      <c r="M400" s="0" t="n">
        <f aca="false">IF($A400&lt;&gt;"",VLOOKUP($F400,d110cc_csv_computations!$A$2:$O$1001,8),"")</f>
        <v>4</v>
      </c>
      <c r="N400" s="0" t="n">
        <f aca="false">IF($A400&lt;&gt;"",VLOOKUP($F400,d110cc_csv_computations!$A$2:$O$1001,4),"")</f>
        <v>40</v>
      </c>
      <c r="O400" s="32" t="str">
        <f aca="false">IF($A400&lt;&gt;"",INDEX('Tray sheet'!$H$2:$H$10000, $G400),"")</f>
        <v>Project#2013-0014_Experiment#0001_Brachypodium.distachyon_Tray#00020</v>
      </c>
      <c r="P400" s="32" t="str">
        <f aca="false">IF($A400&lt;&gt;"",INDEX('Tray sheet'!$J$2:$J$10000,$G400),"")</f>
        <v>Tray note</v>
      </c>
      <c r="Q400" s="0" t="n">
        <f aca="false">IF($A400&lt;&gt;"",VLOOKUP($F400,d110cc_csv_computations!$A$2:$O$1001,9),"")</f>
        <v>2</v>
      </c>
      <c r="R400" s="32" t="str">
        <f aca="false">IF($A400&lt;&gt;"",INDEX('Tray sheet'!$I$2:$I$10000,$G400),"")</f>
        <v>standard</v>
      </c>
      <c r="S400" s="32" t="str">
        <f aca="false">$J400&amp;$K400</f>
        <v>D4</v>
      </c>
      <c r="T400" s="0" t="str">
        <f aca="false">IF($A400&lt;&gt;"","Project#"&amp;$A400&amp;"-"&amp;TEXT($B400,"0000")&amp;"_Experiment#"&amp;TEXT($C400,"0000")&amp;"_"&amp;$D400&amp;"."&amp;$E400&amp;"_Tray#"&amp;TEXT($G400,"0000")&amp;"_"&amp;"Pot#"&amp;TEXT($F400,"00000"),"")</f>
        <v>Project#2013-0014_Experiment#0001_Brachypodium.distachyon_Tray#0020_Pot#00399</v>
      </c>
      <c r="U400" s="0" t="n">
        <f aca="false">IF($A400&lt;&gt;"",VLOOKUP($F400,d110cc_csv_computations!$A$2:$O$1001,2),"")</f>
        <v>49</v>
      </c>
      <c r="V400" s="0" t="n">
        <f aca="false">IF($A400&lt;&gt;"",VLOOKUP($U400,LineNames!$A$2:$B$111,2),"")</f>
        <v>128</v>
      </c>
      <c r="W400" s="11"/>
      <c r="X400" s="0" t="str">
        <f aca="false">IF($A400&lt;&gt;"",VLOOKUP($U400,LineNames!$A$2:$C$111,3),"")</f>
        <v>No</v>
      </c>
      <c r="Y400" s="0" t="n">
        <f aca="false">IF($A400&lt;&gt;"",VLOOKUP($F400,d110cc_csv_computations!$A$2:$O$1001,5),"")</f>
        <v>4</v>
      </c>
      <c r="Z400" s="0" t="n">
        <f aca="false">IF($A400&lt;&gt;"",VLOOKUP($F400,d110cc_csv_computations!$A$2:$O$1001,15),"")</f>
        <v>39</v>
      </c>
    </row>
    <row collapsed="false" customFormat="false" customHeight="true" hidden="false" ht="15" outlineLevel="0" r="401">
      <c r="A401" s="0" t="n">
        <f aca="false">IF((ROW()-1)&lt;='Project Description'!$B$14,'Project Description'!$B$1, "")</f>
        <v>2013</v>
      </c>
      <c r="B401" s="0" t="n">
        <f aca="false">IF($A401&lt;&gt;"",'Project Description'!$B$2, "")</f>
        <v>14</v>
      </c>
      <c r="C401" s="0" t="n">
        <f aca="false">IF($A401&lt;&gt;"",'Project Description'!$B$3, "")</f>
        <v>1</v>
      </c>
      <c r="D401" s="0" t="str">
        <f aca="false">IF($A401&lt;&gt;"",VLOOKUP($G401,'Tray sheet'!$E$2:$G$121,2), "")</f>
        <v>Brachypodium</v>
      </c>
      <c r="E401" s="0" t="str">
        <f aca="false">IF($A401&lt;&gt;"",VLOOKUP($G401,'Tray sheet'!$E$2:$G$121,3), "")</f>
        <v>distachyon</v>
      </c>
      <c r="F401" s="0" t="n">
        <f aca="false">IF($A401&lt;&gt;"",ROW()-1,"")</f>
        <v>400</v>
      </c>
      <c r="G401" s="0" t="n">
        <f aca="false">IF($A401&lt;&gt;"",VLOOKUP($F401,d110cc_csv_computations!$A$2:$O$1001,12),"")</f>
        <v>20</v>
      </c>
      <c r="H401" s="0" t="n">
        <f aca="false">IF($A401&lt;&gt;"",VLOOKUP($F401,d110cc_csv_computations!$A$2:$O$1001,13),"")</f>
        <v>20</v>
      </c>
      <c r="I401" s="0" t="n">
        <f aca="false">IF($A401&lt;&gt;"",VLOOKUP($F401,d110cc_csv_computations!$A$2:$O$1001,7),"")</f>
        <v>4</v>
      </c>
      <c r="J401" s="0" t="str">
        <f aca="false">IF($A401&lt;&gt;"",VLOOKUP($I401,ColumnNames!$A$2:$B$5,2),"")</f>
        <v>D</v>
      </c>
      <c r="K401" s="0" t="n">
        <f aca="false">IF($A401&lt;&gt;"",VLOOKUP($F401,d110cc_csv_computations!$A$2:$O$1001,6),"")</f>
        <v>5</v>
      </c>
      <c r="L401" s="0" t="n">
        <f aca="false">IF($A401&lt;&gt;"",VLOOKUP($F401,d110cc_csv_computations!$A$2:$O$1001,3),"")</f>
        <v>10</v>
      </c>
      <c r="M401" s="0" t="n">
        <f aca="false">IF($A401&lt;&gt;"",VLOOKUP($F401,d110cc_csv_computations!$A$2:$O$1001,8),"")</f>
        <v>4</v>
      </c>
      <c r="N401" s="0" t="n">
        <f aca="false">IF($A401&lt;&gt;"",VLOOKUP($F401,d110cc_csv_computations!$A$2:$O$1001,4),"")</f>
        <v>40</v>
      </c>
      <c r="O401" s="32" t="str">
        <f aca="false">IF($A401&lt;&gt;"",INDEX('Tray sheet'!$H$2:$H$10000, $G401),"")</f>
        <v>Project#2013-0014_Experiment#0001_Brachypodium.distachyon_Tray#00020</v>
      </c>
      <c r="P401" s="32" t="str">
        <f aca="false">IF($A401&lt;&gt;"",INDEX('Tray sheet'!$J$2:$J$10000,$G401),"")</f>
        <v>Tray note</v>
      </c>
      <c r="Q401" s="0" t="n">
        <f aca="false">IF($A401&lt;&gt;"",VLOOKUP($F401,d110cc_csv_computations!$A$2:$O$1001,9),"")</f>
        <v>2</v>
      </c>
      <c r="R401" s="32" t="str">
        <f aca="false">IF($A401&lt;&gt;"",INDEX('Tray sheet'!$I$2:$I$10000,$G401),"")</f>
        <v>standard</v>
      </c>
      <c r="S401" s="32" t="str">
        <f aca="false">$J401&amp;$K401</f>
        <v>D5</v>
      </c>
      <c r="T401" s="0" t="str">
        <f aca="false">IF($A401&lt;&gt;"","Project#"&amp;$A401&amp;"-"&amp;TEXT($B401,"0000")&amp;"_Experiment#"&amp;TEXT($C401,"0000")&amp;"_"&amp;$D401&amp;"."&amp;$E401&amp;"_Tray#"&amp;TEXT($G401,"0000")&amp;"_"&amp;"Pot#"&amp;TEXT($F401,"00000"),"")</f>
        <v>Project#2013-0014_Experiment#0001_Brachypodium.distachyon_Tray#0020_Pot#00400</v>
      </c>
      <c r="U401" s="0" t="n">
        <f aca="false">IF($A401&lt;&gt;"",VLOOKUP($F401,d110cc_csv_computations!$A$2:$O$1001,2),"")</f>
        <v>78</v>
      </c>
      <c r="V401" s="0" t="n">
        <f aca="false">IF($A401&lt;&gt;"",VLOOKUP($U401,LineNames!$A$2:$B$111,2),"")</f>
        <v>164</v>
      </c>
      <c r="W401" s="11"/>
      <c r="X401" s="0" t="str">
        <f aca="false">IF($A401&lt;&gt;"",VLOOKUP($U401,LineNames!$A$2:$C$111,3),"")</f>
        <v>No</v>
      </c>
      <c r="Y401" s="0" t="n">
        <f aca="false">IF($A401&lt;&gt;"",VLOOKUP($F401,d110cc_csv_computations!$A$2:$O$1001,5),"")</f>
        <v>4</v>
      </c>
      <c r="Z401" s="0" t="n">
        <f aca="false">IF($A401&lt;&gt;"",VLOOKUP($F401,d110cc_csv_computations!$A$2:$O$1001,15),"")</f>
        <v>40</v>
      </c>
    </row>
    <row collapsed="false" customFormat="false" customHeight="true" hidden="false" ht="15" outlineLevel="0" r="402">
      <c r="A402" s="0" t="n">
        <f aca="false">IF((ROW()-1)&lt;='Project Description'!$B$14,'Project Description'!$B$1, "")</f>
        <v>2013</v>
      </c>
      <c r="B402" s="0" t="n">
        <f aca="false">IF($A402&lt;&gt;"",'Project Description'!$B$2, "")</f>
        <v>14</v>
      </c>
      <c r="C402" s="0" t="n">
        <f aca="false">IF($A402&lt;&gt;"",'Project Description'!$B$3, "")</f>
        <v>1</v>
      </c>
      <c r="D402" s="0" t="str">
        <f aca="false">IF($A402&lt;&gt;"",VLOOKUP($G402,'Tray sheet'!$E$2:$G$121,2), "")</f>
        <v>Brachypodium</v>
      </c>
      <c r="E402" s="0" t="str">
        <f aca="false">IF($A402&lt;&gt;"",VLOOKUP($G402,'Tray sheet'!$E$2:$G$121,3), "")</f>
        <v>distachyon</v>
      </c>
      <c r="F402" s="0" t="n">
        <f aca="false">IF($A402&lt;&gt;"",ROW()-1,"")</f>
        <v>401</v>
      </c>
      <c r="G402" s="0" t="n">
        <f aca="false">IF($A402&lt;&gt;"",VLOOKUP($F402,d110cc_csv_computations!$A$2:$O$1001,12),"")</f>
        <v>21</v>
      </c>
      <c r="H402" s="0" t="n">
        <f aca="false">IF($A402&lt;&gt;"",VLOOKUP($F402,d110cc_csv_computations!$A$2:$O$1001,13),"")</f>
        <v>1</v>
      </c>
      <c r="I402" s="0" t="n">
        <f aca="false">IF($A402&lt;&gt;"",VLOOKUP($F402,d110cc_csv_computations!$A$2:$O$1001,7),"")</f>
        <v>1</v>
      </c>
      <c r="J402" s="0" t="str">
        <f aca="false">IF($A402&lt;&gt;"",VLOOKUP($I402,ColumnNames!$A$2:$B$5,2),"")</f>
        <v>A</v>
      </c>
      <c r="K402" s="0" t="n">
        <f aca="false">IF($A402&lt;&gt;"",VLOOKUP($F402,d110cc_csv_computations!$A$2:$O$1001,6),"")</f>
        <v>1</v>
      </c>
      <c r="L402" s="0" t="n">
        <f aca="false">IF($A402&lt;&gt;"",VLOOKUP($F402,d110cc_csv_computations!$A$2:$O$1001,3),"")</f>
        <v>1</v>
      </c>
      <c r="M402" s="0" t="n">
        <f aca="false">IF($A402&lt;&gt;"",VLOOKUP($F402,d110cc_csv_computations!$A$2:$O$1001,8),"")</f>
        <v>5</v>
      </c>
      <c r="N402" s="0" t="n">
        <f aca="false">IF($A402&lt;&gt;"",VLOOKUP($F402,d110cc_csv_computations!$A$2:$O$1001,4),"")</f>
        <v>41</v>
      </c>
      <c r="O402" s="32" t="str">
        <f aca="false">IF($A402&lt;&gt;"",INDEX('Tray sheet'!$H$2:$H$10000, $G402),"")</f>
        <v>Project#2013-0014_Experiment#0001_Brachypodium.distachyon_Tray#00021</v>
      </c>
      <c r="P402" s="32" t="str">
        <f aca="false">IF($A402&lt;&gt;"",INDEX('Tray sheet'!$J$2:$J$10000,$G402),"")</f>
        <v>Tray note</v>
      </c>
      <c r="Q402" s="0" t="n">
        <f aca="false">IF($A402&lt;&gt;"",VLOOKUP($F402,d110cc_csv_computations!$A$2:$O$1001,9),"")</f>
        <v>1</v>
      </c>
      <c r="R402" s="32" t="str">
        <f aca="false">IF($A402&lt;&gt;"",INDEX('Tray sheet'!$I$2:$I$10000,$G402),"")</f>
        <v>standard</v>
      </c>
      <c r="S402" s="32" t="str">
        <f aca="false">$J402&amp;$K402</f>
        <v>A1</v>
      </c>
      <c r="T402" s="0" t="str">
        <f aca="false">IF($A402&lt;&gt;"","Project#"&amp;$A402&amp;"-"&amp;TEXT($B402,"0000")&amp;"_Experiment#"&amp;TEXT($C402,"0000")&amp;"_"&amp;$D402&amp;"."&amp;$E402&amp;"_Tray#"&amp;TEXT($G402,"0000")&amp;"_"&amp;"Pot#"&amp;TEXT($F402,"00000"),"")</f>
        <v>Project#2013-0014_Experiment#0001_Brachypodium.distachyon_Tray#0021_Pot#00401</v>
      </c>
      <c r="U402" s="0" t="n">
        <f aca="false">IF($A402&lt;&gt;"",VLOOKUP($F402,d110cc_csv_computations!$A$2:$O$1001,2),"")</f>
        <v>41</v>
      </c>
      <c r="V402" s="0" t="n">
        <f aca="false">IF($A402&lt;&gt;"",VLOOKUP($U402,LineNames!$A$2:$B$111,2),"")</f>
        <v>120</v>
      </c>
      <c r="W402" s="11"/>
      <c r="X402" s="0" t="str">
        <f aca="false">IF($A402&lt;&gt;"",VLOOKUP($U402,LineNames!$A$2:$C$111,3),"")</f>
        <v>No</v>
      </c>
      <c r="Y402" s="0" t="n">
        <f aca="false">IF($A402&lt;&gt;"",VLOOKUP($F402,d110cc_csv_computations!$A$2:$O$1001,5),"")</f>
        <v>4</v>
      </c>
      <c r="Z402" s="0" t="n">
        <f aca="false">IF($A402&lt;&gt;"",VLOOKUP($F402,d110cc_csv_computations!$A$2:$O$1001,15),"")</f>
        <v>41</v>
      </c>
    </row>
    <row collapsed="false" customFormat="false" customHeight="true" hidden="false" ht="15" outlineLevel="0" r="403">
      <c r="A403" s="0" t="n">
        <f aca="false">IF((ROW()-1)&lt;='Project Description'!$B$14,'Project Description'!$B$1, "")</f>
        <v>2013</v>
      </c>
      <c r="B403" s="0" t="n">
        <f aca="false">IF($A403&lt;&gt;"",'Project Description'!$B$2, "")</f>
        <v>14</v>
      </c>
      <c r="C403" s="0" t="n">
        <f aca="false">IF($A403&lt;&gt;"",'Project Description'!$B$3, "")</f>
        <v>1</v>
      </c>
      <c r="D403" s="0" t="str">
        <f aca="false">IF($A403&lt;&gt;"",VLOOKUP($G403,'Tray sheet'!$E$2:$G$121,2), "")</f>
        <v>Brachypodium</v>
      </c>
      <c r="E403" s="0" t="str">
        <f aca="false">IF($A403&lt;&gt;"",VLOOKUP($G403,'Tray sheet'!$E$2:$G$121,3), "")</f>
        <v>distachyon</v>
      </c>
      <c r="F403" s="0" t="n">
        <f aca="false">IF($A403&lt;&gt;"",ROW()-1,"")</f>
        <v>402</v>
      </c>
      <c r="G403" s="0" t="n">
        <f aca="false">IF($A403&lt;&gt;"",VLOOKUP($F403,d110cc_csv_computations!$A$2:$O$1001,12),"")</f>
        <v>21</v>
      </c>
      <c r="H403" s="0" t="n">
        <f aca="false">IF($A403&lt;&gt;"",VLOOKUP($F403,d110cc_csv_computations!$A$2:$O$1001,13),"")</f>
        <v>2</v>
      </c>
      <c r="I403" s="0" t="n">
        <f aca="false">IF($A403&lt;&gt;"",VLOOKUP($F403,d110cc_csv_computations!$A$2:$O$1001,7),"")</f>
        <v>1</v>
      </c>
      <c r="J403" s="0" t="str">
        <f aca="false">IF($A403&lt;&gt;"",VLOOKUP($I403,ColumnNames!$A$2:$B$5,2),"")</f>
        <v>A</v>
      </c>
      <c r="K403" s="0" t="n">
        <f aca="false">IF($A403&lt;&gt;"",VLOOKUP($F403,d110cc_csv_computations!$A$2:$O$1001,6),"")</f>
        <v>2</v>
      </c>
      <c r="L403" s="0" t="n">
        <f aca="false">IF($A403&lt;&gt;"",VLOOKUP($F403,d110cc_csv_computations!$A$2:$O$1001,3),"")</f>
        <v>2</v>
      </c>
      <c r="M403" s="0" t="n">
        <f aca="false">IF($A403&lt;&gt;"",VLOOKUP($F403,d110cc_csv_computations!$A$2:$O$1001,8),"")</f>
        <v>5</v>
      </c>
      <c r="N403" s="0" t="n">
        <f aca="false">IF($A403&lt;&gt;"",VLOOKUP($F403,d110cc_csv_computations!$A$2:$O$1001,4),"")</f>
        <v>41</v>
      </c>
      <c r="O403" s="32" t="str">
        <f aca="false">IF($A403&lt;&gt;"",INDEX('Tray sheet'!$H$2:$H$10000, $G403),"")</f>
        <v>Project#2013-0014_Experiment#0001_Brachypodium.distachyon_Tray#00021</v>
      </c>
      <c r="P403" s="32" t="str">
        <f aca="false">IF($A403&lt;&gt;"",INDEX('Tray sheet'!$J$2:$J$10000,$G403),"")</f>
        <v>Tray note</v>
      </c>
      <c r="Q403" s="0" t="n">
        <f aca="false">IF($A403&lt;&gt;"",VLOOKUP($F403,d110cc_csv_computations!$A$2:$O$1001,9),"")</f>
        <v>1</v>
      </c>
      <c r="R403" s="32" t="str">
        <f aca="false">IF($A403&lt;&gt;"",INDEX('Tray sheet'!$I$2:$I$10000,$G403),"")</f>
        <v>standard</v>
      </c>
      <c r="S403" s="32" t="str">
        <f aca="false">$J403&amp;$K403</f>
        <v>A2</v>
      </c>
      <c r="T403" s="0" t="str">
        <f aca="false">IF($A403&lt;&gt;"","Project#"&amp;$A403&amp;"-"&amp;TEXT($B403,"0000")&amp;"_Experiment#"&amp;TEXT($C403,"0000")&amp;"_"&amp;$D403&amp;"."&amp;$E403&amp;"_Tray#"&amp;TEXT($G403,"0000")&amp;"_"&amp;"Pot#"&amp;TEXT($F403,"00000"),"")</f>
        <v>Project#2013-0014_Experiment#0001_Brachypodium.distachyon_Tray#0021_Pot#00402</v>
      </c>
      <c r="U403" s="0" t="n">
        <f aca="false">IF($A403&lt;&gt;"",VLOOKUP($F403,d110cc_csv_computations!$A$2:$O$1001,2),"")</f>
        <v>84</v>
      </c>
      <c r="V403" s="0" t="n">
        <f aca="false">IF($A403&lt;&gt;"",VLOOKUP($U403,LineNames!$A$2:$B$111,2),"")</f>
        <v>171</v>
      </c>
      <c r="W403" s="11"/>
      <c r="X403" s="0" t="str">
        <f aca="false">IF($A403&lt;&gt;"",VLOOKUP($U403,LineNames!$A$2:$C$111,3),"")</f>
        <v>No</v>
      </c>
      <c r="Y403" s="0" t="n">
        <f aca="false">IF($A403&lt;&gt;"",VLOOKUP($F403,d110cc_csv_computations!$A$2:$O$1001,5),"")</f>
        <v>4</v>
      </c>
      <c r="Z403" s="0" t="n">
        <f aca="false">IF($A403&lt;&gt;"",VLOOKUP($F403,d110cc_csv_computations!$A$2:$O$1001,15),"")</f>
        <v>42</v>
      </c>
    </row>
    <row collapsed="false" customFormat="false" customHeight="true" hidden="false" ht="15" outlineLevel="0" r="404">
      <c r="A404" s="0" t="n">
        <f aca="false">IF((ROW()-1)&lt;='Project Description'!$B$14,'Project Description'!$B$1, "")</f>
        <v>2013</v>
      </c>
      <c r="B404" s="0" t="n">
        <f aca="false">IF($A404&lt;&gt;"",'Project Description'!$B$2, "")</f>
        <v>14</v>
      </c>
      <c r="C404" s="0" t="n">
        <f aca="false">IF($A404&lt;&gt;"",'Project Description'!$B$3, "")</f>
        <v>1</v>
      </c>
      <c r="D404" s="0" t="str">
        <f aca="false">IF($A404&lt;&gt;"",VLOOKUP($G404,'Tray sheet'!$E$2:$G$121,2), "")</f>
        <v>Brachypodium</v>
      </c>
      <c r="E404" s="0" t="str">
        <f aca="false">IF($A404&lt;&gt;"",VLOOKUP($G404,'Tray sheet'!$E$2:$G$121,3), "")</f>
        <v>distachyon</v>
      </c>
      <c r="F404" s="0" t="n">
        <f aca="false">IF($A404&lt;&gt;"",ROW()-1,"")</f>
        <v>403</v>
      </c>
      <c r="G404" s="0" t="n">
        <f aca="false">IF($A404&lt;&gt;"",VLOOKUP($F404,d110cc_csv_computations!$A$2:$O$1001,12),"")</f>
        <v>21</v>
      </c>
      <c r="H404" s="0" t="n">
        <f aca="false">IF($A404&lt;&gt;"",VLOOKUP($F404,d110cc_csv_computations!$A$2:$O$1001,13),"")</f>
        <v>3</v>
      </c>
      <c r="I404" s="0" t="n">
        <f aca="false">IF($A404&lt;&gt;"",VLOOKUP($F404,d110cc_csv_computations!$A$2:$O$1001,7),"")</f>
        <v>1</v>
      </c>
      <c r="J404" s="0" t="str">
        <f aca="false">IF($A404&lt;&gt;"",VLOOKUP($I404,ColumnNames!$A$2:$B$5,2),"")</f>
        <v>A</v>
      </c>
      <c r="K404" s="0" t="n">
        <f aca="false">IF($A404&lt;&gt;"",VLOOKUP($F404,d110cc_csv_computations!$A$2:$O$1001,6),"")</f>
        <v>3</v>
      </c>
      <c r="L404" s="0" t="n">
        <f aca="false">IF($A404&lt;&gt;"",VLOOKUP($F404,d110cc_csv_computations!$A$2:$O$1001,3),"")</f>
        <v>3</v>
      </c>
      <c r="M404" s="0" t="n">
        <f aca="false">IF($A404&lt;&gt;"",VLOOKUP($F404,d110cc_csv_computations!$A$2:$O$1001,8),"")</f>
        <v>5</v>
      </c>
      <c r="N404" s="0" t="n">
        <f aca="false">IF($A404&lt;&gt;"",VLOOKUP($F404,d110cc_csv_computations!$A$2:$O$1001,4),"")</f>
        <v>41</v>
      </c>
      <c r="O404" s="32" t="str">
        <f aca="false">IF($A404&lt;&gt;"",INDEX('Tray sheet'!$H$2:$H$10000, $G404),"")</f>
        <v>Project#2013-0014_Experiment#0001_Brachypodium.distachyon_Tray#00021</v>
      </c>
      <c r="P404" s="32" t="str">
        <f aca="false">IF($A404&lt;&gt;"",INDEX('Tray sheet'!$J$2:$J$10000,$G404),"")</f>
        <v>Tray note</v>
      </c>
      <c r="Q404" s="0" t="n">
        <f aca="false">IF($A404&lt;&gt;"",VLOOKUP($F404,d110cc_csv_computations!$A$2:$O$1001,9),"")</f>
        <v>1</v>
      </c>
      <c r="R404" s="32" t="str">
        <f aca="false">IF($A404&lt;&gt;"",INDEX('Tray sheet'!$I$2:$I$10000,$G404),"")</f>
        <v>standard</v>
      </c>
      <c r="S404" s="32" t="str">
        <f aca="false">$J404&amp;$K404</f>
        <v>A3</v>
      </c>
      <c r="T404" s="0" t="str">
        <f aca="false">IF($A404&lt;&gt;"","Project#"&amp;$A404&amp;"-"&amp;TEXT($B404,"0000")&amp;"_Experiment#"&amp;TEXT($C404,"0000")&amp;"_"&amp;$D404&amp;"."&amp;$E404&amp;"_Tray#"&amp;TEXT($G404,"0000")&amp;"_"&amp;"Pot#"&amp;TEXT($F404,"00000"),"")</f>
        <v>Project#2013-0014_Experiment#0001_Brachypodium.distachyon_Tray#0021_Pot#00403</v>
      </c>
      <c r="U404" s="0" t="n">
        <f aca="false">IF($A404&lt;&gt;"",VLOOKUP($F404,d110cc_csv_computations!$A$2:$O$1001,2),"")</f>
        <v>45</v>
      </c>
      <c r="V404" s="0" t="n">
        <f aca="false">IF($A404&lt;&gt;"",VLOOKUP($U404,LineNames!$A$2:$B$111,2),"")</f>
        <v>124</v>
      </c>
      <c r="W404" s="11"/>
      <c r="X404" s="0" t="str">
        <f aca="false">IF($A404&lt;&gt;"",VLOOKUP($U404,LineNames!$A$2:$C$111,3),"")</f>
        <v>No</v>
      </c>
      <c r="Y404" s="0" t="n">
        <f aca="false">IF($A404&lt;&gt;"",VLOOKUP($F404,d110cc_csv_computations!$A$2:$O$1001,5),"")</f>
        <v>4</v>
      </c>
      <c r="Z404" s="0" t="n">
        <f aca="false">IF($A404&lt;&gt;"",VLOOKUP($F404,d110cc_csv_computations!$A$2:$O$1001,15),"")</f>
        <v>43</v>
      </c>
    </row>
    <row collapsed="false" customFormat="false" customHeight="true" hidden="false" ht="15" outlineLevel="0" r="405">
      <c r="A405" s="0" t="n">
        <f aca="false">IF((ROW()-1)&lt;='Project Description'!$B$14,'Project Description'!$B$1, "")</f>
        <v>2013</v>
      </c>
      <c r="B405" s="0" t="n">
        <f aca="false">IF($A405&lt;&gt;"",'Project Description'!$B$2, "")</f>
        <v>14</v>
      </c>
      <c r="C405" s="0" t="n">
        <f aca="false">IF($A405&lt;&gt;"",'Project Description'!$B$3, "")</f>
        <v>1</v>
      </c>
      <c r="D405" s="0" t="str">
        <f aca="false">IF($A405&lt;&gt;"",VLOOKUP($G405,'Tray sheet'!$E$2:$G$121,2), "")</f>
        <v>Brachypodium</v>
      </c>
      <c r="E405" s="0" t="str">
        <f aca="false">IF($A405&lt;&gt;"",VLOOKUP($G405,'Tray sheet'!$E$2:$G$121,3), "")</f>
        <v>distachyon</v>
      </c>
      <c r="F405" s="0" t="n">
        <f aca="false">IF($A405&lt;&gt;"",ROW()-1,"")</f>
        <v>404</v>
      </c>
      <c r="G405" s="0" t="n">
        <f aca="false">IF($A405&lt;&gt;"",VLOOKUP($F405,d110cc_csv_computations!$A$2:$O$1001,12),"")</f>
        <v>21</v>
      </c>
      <c r="H405" s="0" t="n">
        <f aca="false">IF($A405&lt;&gt;"",VLOOKUP($F405,d110cc_csv_computations!$A$2:$O$1001,13),"")</f>
        <v>4</v>
      </c>
      <c r="I405" s="0" t="n">
        <f aca="false">IF($A405&lt;&gt;"",VLOOKUP($F405,d110cc_csv_computations!$A$2:$O$1001,7),"")</f>
        <v>1</v>
      </c>
      <c r="J405" s="0" t="str">
        <f aca="false">IF($A405&lt;&gt;"",VLOOKUP($I405,ColumnNames!$A$2:$B$5,2),"")</f>
        <v>A</v>
      </c>
      <c r="K405" s="0" t="n">
        <f aca="false">IF($A405&lt;&gt;"",VLOOKUP($F405,d110cc_csv_computations!$A$2:$O$1001,6),"")</f>
        <v>4</v>
      </c>
      <c r="L405" s="0" t="n">
        <f aca="false">IF($A405&lt;&gt;"",VLOOKUP($F405,d110cc_csv_computations!$A$2:$O$1001,3),"")</f>
        <v>4</v>
      </c>
      <c r="M405" s="0" t="n">
        <f aca="false">IF($A405&lt;&gt;"",VLOOKUP($F405,d110cc_csv_computations!$A$2:$O$1001,8),"")</f>
        <v>5</v>
      </c>
      <c r="N405" s="0" t="n">
        <f aca="false">IF($A405&lt;&gt;"",VLOOKUP($F405,d110cc_csv_computations!$A$2:$O$1001,4),"")</f>
        <v>41</v>
      </c>
      <c r="O405" s="32" t="str">
        <f aca="false">IF($A405&lt;&gt;"",INDEX('Tray sheet'!$H$2:$H$10000, $G405),"")</f>
        <v>Project#2013-0014_Experiment#0001_Brachypodium.distachyon_Tray#00021</v>
      </c>
      <c r="P405" s="32" t="str">
        <f aca="false">IF($A405&lt;&gt;"",INDEX('Tray sheet'!$J$2:$J$10000,$G405),"")</f>
        <v>Tray note</v>
      </c>
      <c r="Q405" s="0" t="n">
        <f aca="false">IF($A405&lt;&gt;"",VLOOKUP($F405,d110cc_csv_computations!$A$2:$O$1001,9),"")</f>
        <v>1</v>
      </c>
      <c r="R405" s="32" t="str">
        <f aca="false">IF($A405&lt;&gt;"",INDEX('Tray sheet'!$I$2:$I$10000,$G405),"")</f>
        <v>standard</v>
      </c>
      <c r="S405" s="32" t="str">
        <f aca="false">$J405&amp;$K405</f>
        <v>A4</v>
      </c>
      <c r="T405" s="0" t="str">
        <f aca="false">IF($A405&lt;&gt;"","Project#"&amp;$A405&amp;"-"&amp;TEXT($B405,"0000")&amp;"_Experiment#"&amp;TEXT($C405,"0000")&amp;"_"&amp;$D405&amp;"."&amp;$E405&amp;"_Tray#"&amp;TEXT($G405,"0000")&amp;"_"&amp;"Pot#"&amp;TEXT($F405,"00000"),"")</f>
        <v>Project#2013-0014_Experiment#0001_Brachypodium.distachyon_Tray#0021_Pot#00404</v>
      </c>
      <c r="U405" s="0" t="n">
        <f aca="false">IF($A405&lt;&gt;"",VLOOKUP($F405,d110cc_csv_computations!$A$2:$O$1001,2),"")</f>
        <v>110</v>
      </c>
      <c r="V405" s="0" t="str">
        <f aca="false">IF($A405&lt;&gt;"",VLOOKUP($U405,LineNames!$A$2:$B$111,2),"")</f>
        <v>Bd3-1</v>
      </c>
      <c r="W405" s="11"/>
      <c r="X405" s="0" t="str">
        <f aca="false">IF($A405&lt;&gt;"",VLOOKUP($U405,LineNames!$A$2:$C$111,3),"")</f>
        <v>Yes</v>
      </c>
      <c r="Y405" s="0" t="n">
        <f aca="false">IF($A405&lt;&gt;"",VLOOKUP($F405,d110cc_csv_computations!$A$2:$O$1001,5),"")</f>
        <v>4</v>
      </c>
      <c r="Z405" s="0" t="n">
        <f aca="false">IF($A405&lt;&gt;"",VLOOKUP($F405,d110cc_csv_computations!$A$2:$O$1001,15),"")</f>
        <v>44</v>
      </c>
    </row>
    <row collapsed="false" customFormat="false" customHeight="true" hidden="false" ht="15" outlineLevel="0" r="406">
      <c r="A406" s="0" t="n">
        <f aca="false">IF((ROW()-1)&lt;='Project Description'!$B$14,'Project Description'!$B$1, "")</f>
        <v>2013</v>
      </c>
      <c r="B406" s="0" t="n">
        <f aca="false">IF($A406&lt;&gt;"",'Project Description'!$B$2, "")</f>
        <v>14</v>
      </c>
      <c r="C406" s="0" t="n">
        <f aca="false">IF($A406&lt;&gt;"",'Project Description'!$B$3, "")</f>
        <v>1</v>
      </c>
      <c r="D406" s="0" t="str">
        <f aca="false">IF($A406&lt;&gt;"",VLOOKUP($G406,'Tray sheet'!$E$2:$G$121,2), "")</f>
        <v>Brachypodium</v>
      </c>
      <c r="E406" s="0" t="str">
        <f aca="false">IF($A406&lt;&gt;"",VLOOKUP($G406,'Tray sheet'!$E$2:$G$121,3), "")</f>
        <v>distachyon</v>
      </c>
      <c r="F406" s="0" t="n">
        <f aca="false">IF($A406&lt;&gt;"",ROW()-1,"")</f>
        <v>405</v>
      </c>
      <c r="G406" s="0" t="n">
        <f aca="false">IF($A406&lt;&gt;"",VLOOKUP($F406,d110cc_csv_computations!$A$2:$O$1001,12),"")</f>
        <v>21</v>
      </c>
      <c r="H406" s="0" t="n">
        <f aca="false">IF($A406&lt;&gt;"",VLOOKUP($F406,d110cc_csv_computations!$A$2:$O$1001,13),"")</f>
        <v>5</v>
      </c>
      <c r="I406" s="0" t="n">
        <f aca="false">IF($A406&lt;&gt;"",VLOOKUP($F406,d110cc_csv_computations!$A$2:$O$1001,7),"")</f>
        <v>1</v>
      </c>
      <c r="J406" s="0" t="str">
        <f aca="false">IF($A406&lt;&gt;"",VLOOKUP($I406,ColumnNames!$A$2:$B$5,2),"")</f>
        <v>A</v>
      </c>
      <c r="K406" s="0" t="n">
        <f aca="false">IF($A406&lt;&gt;"",VLOOKUP($F406,d110cc_csv_computations!$A$2:$O$1001,6),"")</f>
        <v>5</v>
      </c>
      <c r="L406" s="0" t="n">
        <f aca="false">IF($A406&lt;&gt;"",VLOOKUP($F406,d110cc_csv_computations!$A$2:$O$1001,3),"")</f>
        <v>5</v>
      </c>
      <c r="M406" s="0" t="n">
        <f aca="false">IF($A406&lt;&gt;"",VLOOKUP($F406,d110cc_csv_computations!$A$2:$O$1001,8),"")</f>
        <v>5</v>
      </c>
      <c r="N406" s="0" t="n">
        <f aca="false">IF($A406&lt;&gt;"",VLOOKUP($F406,d110cc_csv_computations!$A$2:$O$1001,4),"")</f>
        <v>41</v>
      </c>
      <c r="O406" s="32" t="str">
        <f aca="false">IF($A406&lt;&gt;"",INDEX('Tray sheet'!$H$2:$H$10000, $G406),"")</f>
        <v>Project#2013-0014_Experiment#0001_Brachypodium.distachyon_Tray#00021</v>
      </c>
      <c r="P406" s="32" t="str">
        <f aca="false">IF($A406&lt;&gt;"",INDEX('Tray sheet'!$J$2:$J$10000,$G406),"")</f>
        <v>Tray note</v>
      </c>
      <c r="Q406" s="0" t="n">
        <f aca="false">IF($A406&lt;&gt;"",VLOOKUP($F406,d110cc_csv_computations!$A$2:$O$1001,9),"")</f>
        <v>1</v>
      </c>
      <c r="R406" s="32" t="str">
        <f aca="false">IF($A406&lt;&gt;"",INDEX('Tray sheet'!$I$2:$I$10000,$G406),"")</f>
        <v>standard</v>
      </c>
      <c r="S406" s="32" t="str">
        <f aca="false">$J406&amp;$K406</f>
        <v>A5</v>
      </c>
      <c r="T406" s="0" t="str">
        <f aca="false">IF($A406&lt;&gt;"","Project#"&amp;$A406&amp;"-"&amp;TEXT($B406,"0000")&amp;"_Experiment#"&amp;TEXT($C406,"0000")&amp;"_"&amp;$D406&amp;"."&amp;$E406&amp;"_Tray#"&amp;TEXT($G406,"0000")&amp;"_"&amp;"Pot#"&amp;TEXT($F406,"00000"),"")</f>
        <v>Project#2013-0014_Experiment#0001_Brachypodium.distachyon_Tray#0021_Pot#00405</v>
      </c>
      <c r="U406" s="0" t="n">
        <f aca="false">IF($A406&lt;&gt;"",VLOOKUP($F406,d110cc_csv_computations!$A$2:$O$1001,2),"")</f>
        <v>15</v>
      </c>
      <c r="V406" s="0" t="n">
        <f aca="false">IF($A406&lt;&gt;"",VLOOKUP($U406,LineNames!$A$2:$B$111,2),"")</f>
        <v>91</v>
      </c>
      <c r="W406" s="11"/>
      <c r="X406" s="0" t="str">
        <f aca="false">IF($A406&lt;&gt;"",VLOOKUP($U406,LineNames!$A$2:$C$111,3),"")</f>
        <v>No</v>
      </c>
      <c r="Y406" s="0" t="n">
        <f aca="false">IF($A406&lt;&gt;"",VLOOKUP($F406,d110cc_csv_computations!$A$2:$O$1001,5),"")</f>
        <v>4</v>
      </c>
      <c r="Z406" s="0" t="n">
        <f aca="false">IF($A406&lt;&gt;"",VLOOKUP($F406,d110cc_csv_computations!$A$2:$O$1001,15),"")</f>
        <v>45</v>
      </c>
    </row>
    <row collapsed="false" customFormat="false" customHeight="true" hidden="false" ht="15" outlineLevel="0" r="407">
      <c r="A407" s="0" t="n">
        <f aca="false">IF((ROW()-1)&lt;='Project Description'!$B$14,'Project Description'!$B$1, "")</f>
        <v>2013</v>
      </c>
      <c r="B407" s="0" t="n">
        <f aca="false">IF($A407&lt;&gt;"",'Project Description'!$B$2, "")</f>
        <v>14</v>
      </c>
      <c r="C407" s="0" t="n">
        <f aca="false">IF($A407&lt;&gt;"",'Project Description'!$B$3, "")</f>
        <v>1</v>
      </c>
      <c r="D407" s="0" t="str">
        <f aca="false">IF($A407&lt;&gt;"",VLOOKUP($G407,'Tray sheet'!$E$2:$G$121,2), "")</f>
        <v>Brachypodium</v>
      </c>
      <c r="E407" s="0" t="str">
        <f aca="false">IF($A407&lt;&gt;"",VLOOKUP($G407,'Tray sheet'!$E$2:$G$121,3), "")</f>
        <v>distachyon</v>
      </c>
      <c r="F407" s="0" t="n">
        <f aca="false">IF($A407&lt;&gt;"",ROW()-1,"")</f>
        <v>406</v>
      </c>
      <c r="G407" s="0" t="n">
        <f aca="false">IF($A407&lt;&gt;"",VLOOKUP($F407,d110cc_csv_computations!$A$2:$O$1001,12),"")</f>
        <v>22</v>
      </c>
      <c r="H407" s="0" t="n">
        <f aca="false">IF($A407&lt;&gt;"",VLOOKUP($F407,d110cc_csv_computations!$A$2:$O$1001,13),"")</f>
        <v>1</v>
      </c>
      <c r="I407" s="0" t="n">
        <f aca="false">IF($A407&lt;&gt;"",VLOOKUP($F407,d110cc_csv_computations!$A$2:$O$1001,7),"")</f>
        <v>1</v>
      </c>
      <c r="J407" s="0" t="str">
        <f aca="false">IF($A407&lt;&gt;"",VLOOKUP($I407,ColumnNames!$A$2:$B$5,2),"")</f>
        <v>A</v>
      </c>
      <c r="K407" s="0" t="n">
        <f aca="false">IF($A407&lt;&gt;"",VLOOKUP($F407,d110cc_csv_computations!$A$2:$O$1001,6),"")</f>
        <v>1</v>
      </c>
      <c r="L407" s="0" t="n">
        <f aca="false">IF($A407&lt;&gt;"",VLOOKUP($F407,d110cc_csv_computations!$A$2:$O$1001,3),"")</f>
        <v>6</v>
      </c>
      <c r="M407" s="0" t="n">
        <f aca="false">IF($A407&lt;&gt;"",VLOOKUP($F407,d110cc_csv_computations!$A$2:$O$1001,8),"")</f>
        <v>5</v>
      </c>
      <c r="N407" s="0" t="n">
        <f aca="false">IF($A407&lt;&gt;"",VLOOKUP($F407,d110cc_csv_computations!$A$2:$O$1001,4),"")</f>
        <v>41</v>
      </c>
      <c r="O407" s="32" t="str">
        <f aca="false">IF($A407&lt;&gt;"",INDEX('Tray sheet'!$H$2:$H$10000, $G407),"")</f>
        <v>Project#2013-0014_Experiment#0001_Brachypodium.distachyon_Tray#00022</v>
      </c>
      <c r="P407" s="32" t="str">
        <f aca="false">IF($A407&lt;&gt;"",INDEX('Tray sheet'!$J$2:$J$10000,$G407),"")</f>
        <v>Tray note</v>
      </c>
      <c r="Q407" s="0" t="n">
        <f aca="false">IF($A407&lt;&gt;"",VLOOKUP($F407,d110cc_csv_computations!$A$2:$O$1001,9),"")</f>
        <v>2</v>
      </c>
      <c r="R407" s="32" t="str">
        <f aca="false">IF($A407&lt;&gt;"",INDEX('Tray sheet'!$I$2:$I$10000,$G407),"")</f>
        <v>standard</v>
      </c>
      <c r="S407" s="32" t="str">
        <f aca="false">$J407&amp;$K407</f>
        <v>A1</v>
      </c>
      <c r="T407" s="0" t="str">
        <f aca="false">IF($A407&lt;&gt;"","Project#"&amp;$A407&amp;"-"&amp;TEXT($B407,"0000")&amp;"_Experiment#"&amp;TEXT($C407,"0000")&amp;"_"&amp;$D407&amp;"."&amp;$E407&amp;"_Tray#"&amp;TEXT($G407,"0000")&amp;"_"&amp;"Pot#"&amp;TEXT($F407,"00000"),"")</f>
        <v>Project#2013-0014_Experiment#0001_Brachypodium.distachyon_Tray#0022_Pot#00406</v>
      </c>
      <c r="U407" s="0" t="n">
        <f aca="false">IF($A407&lt;&gt;"",VLOOKUP($F407,d110cc_csv_computations!$A$2:$O$1001,2),"")</f>
        <v>85</v>
      </c>
      <c r="V407" s="0" t="n">
        <f aca="false">IF($A407&lt;&gt;"",VLOOKUP($U407,LineNames!$A$2:$B$111,2),"")</f>
        <v>172</v>
      </c>
      <c r="W407" s="11"/>
      <c r="X407" s="0" t="str">
        <f aca="false">IF($A407&lt;&gt;"",VLOOKUP($U407,LineNames!$A$2:$C$111,3),"")</f>
        <v>No</v>
      </c>
      <c r="Y407" s="0" t="n">
        <f aca="false">IF($A407&lt;&gt;"",VLOOKUP($F407,d110cc_csv_computations!$A$2:$O$1001,5),"")</f>
        <v>4</v>
      </c>
      <c r="Z407" s="0" t="n">
        <f aca="false">IF($A407&lt;&gt;"",VLOOKUP($F407,d110cc_csv_computations!$A$2:$O$1001,15),"")</f>
        <v>46</v>
      </c>
    </row>
    <row collapsed="false" customFormat="false" customHeight="true" hidden="false" ht="15" outlineLevel="0" r="408">
      <c r="A408" s="0" t="n">
        <f aca="false">IF((ROW()-1)&lt;='Project Description'!$B$14,'Project Description'!$B$1, "")</f>
        <v>2013</v>
      </c>
      <c r="B408" s="0" t="n">
        <f aca="false">IF($A408&lt;&gt;"",'Project Description'!$B$2, "")</f>
        <v>14</v>
      </c>
      <c r="C408" s="0" t="n">
        <f aca="false">IF($A408&lt;&gt;"",'Project Description'!$B$3, "")</f>
        <v>1</v>
      </c>
      <c r="D408" s="0" t="str">
        <f aca="false">IF($A408&lt;&gt;"",VLOOKUP($G408,'Tray sheet'!$E$2:$G$121,2), "")</f>
        <v>Brachypodium</v>
      </c>
      <c r="E408" s="0" t="str">
        <f aca="false">IF($A408&lt;&gt;"",VLOOKUP($G408,'Tray sheet'!$E$2:$G$121,3), "")</f>
        <v>distachyon</v>
      </c>
      <c r="F408" s="0" t="n">
        <f aca="false">IF($A408&lt;&gt;"",ROW()-1,"")</f>
        <v>407</v>
      </c>
      <c r="G408" s="0" t="n">
        <f aca="false">IF($A408&lt;&gt;"",VLOOKUP($F408,d110cc_csv_computations!$A$2:$O$1001,12),"")</f>
        <v>22</v>
      </c>
      <c r="H408" s="0" t="n">
        <f aca="false">IF($A408&lt;&gt;"",VLOOKUP($F408,d110cc_csv_computations!$A$2:$O$1001,13),"")</f>
        <v>2</v>
      </c>
      <c r="I408" s="0" t="n">
        <f aca="false">IF($A408&lt;&gt;"",VLOOKUP($F408,d110cc_csv_computations!$A$2:$O$1001,7),"")</f>
        <v>1</v>
      </c>
      <c r="J408" s="0" t="str">
        <f aca="false">IF($A408&lt;&gt;"",VLOOKUP($I408,ColumnNames!$A$2:$B$5,2),"")</f>
        <v>A</v>
      </c>
      <c r="K408" s="0" t="n">
        <f aca="false">IF($A408&lt;&gt;"",VLOOKUP($F408,d110cc_csv_computations!$A$2:$O$1001,6),"")</f>
        <v>2</v>
      </c>
      <c r="L408" s="0" t="n">
        <f aca="false">IF($A408&lt;&gt;"",VLOOKUP($F408,d110cc_csv_computations!$A$2:$O$1001,3),"")</f>
        <v>7</v>
      </c>
      <c r="M408" s="0" t="n">
        <f aca="false">IF($A408&lt;&gt;"",VLOOKUP($F408,d110cc_csv_computations!$A$2:$O$1001,8),"")</f>
        <v>5</v>
      </c>
      <c r="N408" s="0" t="n">
        <f aca="false">IF($A408&lt;&gt;"",VLOOKUP($F408,d110cc_csv_computations!$A$2:$O$1001,4),"")</f>
        <v>41</v>
      </c>
      <c r="O408" s="32" t="str">
        <f aca="false">IF($A408&lt;&gt;"",INDEX('Tray sheet'!$H$2:$H$10000, $G408),"")</f>
        <v>Project#2013-0014_Experiment#0001_Brachypodium.distachyon_Tray#00022</v>
      </c>
      <c r="P408" s="32" t="str">
        <f aca="false">IF($A408&lt;&gt;"",INDEX('Tray sheet'!$J$2:$J$10000,$G408),"")</f>
        <v>Tray note</v>
      </c>
      <c r="Q408" s="0" t="n">
        <f aca="false">IF($A408&lt;&gt;"",VLOOKUP($F408,d110cc_csv_computations!$A$2:$O$1001,9),"")</f>
        <v>2</v>
      </c>
      <c r="R408" s="32" t="str">
        <f aca="false">IF($A408&lt;&gt;"",INDEX('Tray sheet'!$I$2:$I$10000,$G408),"")</f>
        <v>standard</v>
      </c>
      <c r="S408" s="32" t="str">
        <f aca="false">$J408&amp;$K408</f>
        <v>A2</v>
      </c>
      <c r="T408" s="0" t="str">
        <f aca="false">IF($A408&lt;&gt;"","Project#"&amp;$A408&amp;"-"&amp;TEXT($B408,"0000")&amp;"_Experiment#"&amp;TEXT($C408,"0000")&amp;"_"&amp;$D408&amp;"."&amp;$E408&amp;"_Tray#"&amp;TEXT($G408,"0000")&amp;"_"&amp;"Pot#"&amp;TEXT($F408,"00000"),"")</f>
        <v>Project#2013-0014_Experiment#0001_Brachypodium.distachyon_Tray#0022_Pot#00407</v>
      </c>
      <c r="U408" s="0" t="n">
        <f aca="false">IF($A408&lt;&gt;"",VLOOKUP($F408,d110cc_csv_computations!$A$2:$O$1001,2),"")</f>
        <v>109</v>
      </c>
      <c r="V408" s="0" t="str">
        <f aca="false">IF($A408&lt;&gt;"",VLOOKUP($U408,LineNames!$A$2:$B$111,2),"")</f>
        <v>Bd21</v>
      </c>
      <c r="W408" s="11"/>
      <c r="X408" s="0" t="str">
        <f aca="false">IF($A408&lt;&gt;"",VLOOKUP($U408,LineNames!$A$2:$C$111,3),"")</f>
        <v>Yes</v>
      </c>
      <c r="Y408" s="0" t="n">
        <f aca="false">IF($A408&lt;&gt;"",VLOOKUP($F408,d110cc_csv_computations!$A$2:$O$1001,5),"")</f>
        <v>4</v>
      </c>
      <c r="Z408" s="0" t="n">
        <f aca="false">IF($A408&lt;&gt;"",VLOOKUP($F408,d110cc_csv_computations!$A$2:$O$1001,15),"")</f>
        <v>47</v>
      </c>
    </row>
    <row collapsed="false" customFormat="false" customHeight="true" hidden="false" ht="15" outlineLevel="0" r="409">
      <c r="A409" s="0" t="n">
        <f aca="false">IF((ROW()-1)&lt;='Project Description'!$B$14,'Project Description'!$B$1, "")</f>
        <v>2013</v>
      </c>
      <c r="B409" s="0" t="n">
        <f aca="false">IF($A409&lt;&gt;"",'Project Description'!$B$2, "")</f>
        <v>14</v>
      </c>
      <c r="C409" s="0" t="n">
        <f aca="false">IF($A409&lt;&gt;"",'Project Description'!$B$3, "")</f>
        <v>1</v>
      </c>
      <c r="D409" s="0" t="str">
        <f aca="false">IF($A409&lt;&gt;"",VLOOKUP($G409,'Tray sheet'!$E$2:$G$121,2), "")</f>
        <v>Brachypodium</v>
      </c>
      <c r="E409" s="0" t="str">
        <f aca="false">IF($A409&lt;&gt;"",VLOOKUP($G409,'Tray sheet'!$E$2:$G$121,3), "")</f>
        <v>distachyon</v>
      </c>
      <c r="F409" s="0" t="n">
        <f aca="false">IF($A409&lt;&gt;"",ROW()-1,"")</f>
        <v>408</v>
      </c>
      <c r="G409" s="0" t="n">
        <f aca="false">IF($A409&lt;&gt;"",VLOOKUP($F409,d110cc_csv_computations!$A$2:$O$1001,12),"")</f>
        <v>22</v>
      </c>
      <c r="H409" s="0" t="n">
        <f aca="false">IF($A409&lt;&gt;"",VLOOKUP($F409,d110cc_csv_computations!$A$2:$O$1001,13),"")</f>
        <v>3</v>
      </c>
      <c r="I409" s="0" t="n">
        <f aca="false">IF($A409&lt;&gt;"",VLOOKUP($F409,d110cc_csv_computations!$A$2:$O$1001,7),"")</f>
        <v>1</v>
      </c>
      <c r="J409" s="0" t="str">
        <f aca="false">IF($A409&lt;&gt;"",VLOOKUP($I409,ColumnNames!$A$2:$B$5,2),"")</f>
        <v>A</v>
      </c>
      <c r="K409" s="0" t="n">
        <f aca="false">IF($A409&lt;&gt;"",VLOOKUP($F409,d110cc_csv_computations!$A$2:$O$1001,6),"")</f>
        <v>3</v>
      </c>
      <c r="L409" s="0" t="n">
        <f aca="false">IF($A409&lt;&gt;"",VLOOKUP($F409,d110cc_csv_computations!$A$2:$O$1001,3),"")</f>
        <v>8</v>
      </c>
      <c r="M409" s="0" t="n">
        <f aca="false">IF($A409&lt;&gt;"",VLOOKUP($F409,d110cc_csv_computations!$A$2:$O$1001,8),"")</f>
        <v>5</v>
      </c>
      <c r="N409" s="0" t="n">
        <f aca="false">IF($A409&lt;&gt;"",VLOOKUP($F409,d110cc_csv_computations!$A$2:$O$1001,4),"")</f>
        <v>41</v>
      </c>
      <c r="O409" s="32" t="str">
        <f aca="false">IF($A409&lt;&gt;"",INDEX('Tray sheet'!$H$2:$H$10000, $G409),"")</f>
        <v>Project#2013-0014_Experiment#0001_Brachypodium.distachyon_Tray#00022</v>
      </c>
      <c r="P409" s="32" t="str">
        <f aca="false">IF($A409&lt;&gt;"",INDEX('Tray sheet'!$J$2:$J$10000,$G409),"")</f>
        <v>Tray note</v>
      </c>
      <c r="Q409" s="0" t="n">
        <f aca="false">IF($A409&lt;&gt;"",VLOOKUP($F409,d110cc_csv_computations!$A$2:$O$1001,9),"")</f>
        <v>2</v>
      </c>
      <c r="R409" s="32" t="str">
        <f aca="false">IF($A409&lt;&gt;"",INDEX('Tray sheet'!$I$2:$I$10000,$G409),"")</f>
        <v>standard</v>
      </c>
      <c r="S409" s="32" t="str">
        <f aca="false">$J409&amp;$K409</f>
        <v>A3</v>
      </c>
      <c r="T409" s="0" t="str">
        <f aca="false">IF($A409&lt;&gt;"","Project#"&amp;$A409&amp;"-"&amp;TEXT($B409,"0000")&amp;"_Experiment#"&amp;TEXT($C409,"0000")&amp;"_"&amp;$D409&amp;"."&amp;$E409&amp;"_Tray#"&amp;TEXT($G409,"0000")&amp;"_"&amp;"Pot#"&amp;TEXT($F409,"00000"),"")</f>
        <v>Project#2013-0014_Experiment#0001_Brachypodium.distachyon_Tray#0022_Pot#00408</v>
      </c>
      <c r="U409" s="0" t="n">
        <f aca="false">IF($A409&lt;&gt;"",VLOOKUP($F409,d110cc_csv_computations!$A$2:$O$1001,2),"")</f>
        <v>108</v>
      </c>
      <c r="V409" s="0" t="n">
        <f aca="false">IF($A409&lt;&gt;"",VLOOKUP($U409,LineNames!$A$2:$B$111,2),"")</f>
        <v>74</v>
      </c>
      <c r="W409" s="11"/>
      <c r="X409" s="0" t="str">
        <f aca="false">IF($A409&lt;&gt;"",VLOOKUP($U409,LineNames!$A$2:$C$111,3),"")</f>
        <v>No</v>
      </c>
      <c r="Y409" s="0" t="n">
        <f aca="false">IF($A409&lt;&gt;"",VLOOKUP($F409,d110cc_csv_computations!$A$2:$O$1001,5),"")</f>
        <v>4</v>
      </c>
      <c r="Z409" s="0" t="n">
        <f aca="false">IF($A409&lt;&gt;"",VLOOKUP($F409,d110cc_csv_computations!$A$2:$O$1001,15),"")</f>
        <v>48</v>
      </c>
    </row>
    <row collapsed="false" customFormat="false" customHeight="true" hidden="false" ht="15" outlineLevel="0" r="410">
      <c r="A410" s="0" t="n">
        <f aca="false">IF((ROW()-1)&lt;='Project Description'!$B$14,'Project Description'!$B$1, "")</f>
        <v>2013</v>
      </c>
      <c r="B410" s="0" t="n">
        <f aca="false">IF($A410&lt;&gt;"",'Project Description'!$B$2, "")</f>
        <v>14</v>
      </c>
      <c r="C410" s="0" t="n">
        <f aca="false">IF($A410&lt;&gt;"",'Project Description'!$B$3, "")</f>
        <v>1</v>
      </c>
      <c r="D410" s="0" t="str">
        <f aca="false">IF($A410&lt;&gt;"",VLOOKUP($G410,'Tray sheet'!$E$2:$G$121,2), "")</f>
        <v>Brachypodium</v>
      </c>
      <c r="E410" s="0" t="str">
        <f aca="false">IF($A410&lt;&gt;"",VLOOKUP($G410,'Tray sheet'!$E$2:$G$121,3), "")</f>
        <v>distachyon</v>
      </c>
      <c r="F410" s="0" t="n">
        <f aca="false">IF($A410&lt;&gt;"",ROW()-1,"")</f>
        <v>409</v>
      </c>
      <c r="G410" s="0" t="n">
        <f aca="false">IF($A410&lt;&gt;"",VLOOKUP($F410,d110cc_csv_computations!$A$2:$O$1001,12),"")</f>
        <v>22</v>
      </c>
      <c r="H410" s="0" t="n">
        <f aca="false">IF($A410&lt;&gt;"",VLOOKUP($F410,d110cc_csv_computations!$A$2:$O$1001,13),"")</f>
        <v>4</v>
      </c>
      <c r="I410" s="0" t="n">
        <f aca="false">IF($A410&lt;&gt;"",VLOOKUP($F410,d110cc_csv_computations!$A$2:$O$1001,7),"")</f>
        <v>1</v>
      </c>
      <c r="J410" s="0" t="str">
        <f aca="false">IF($A410&lt;&gt;"",VLOOKUP($I410,ColumnNames!$A$2:$B$5,2),"")</f>
        <v>A</v>
      </c>
      <c r="K410" s="0" t="n">
        <f aca="false">IF($A410&lt;&gt;"",VLOOKUP($F410,d110cc_csv_computations!$A$2:$O$1001,6),"")</f>
        <v>4</v>
      </c>
      <c r="L410" s="0" t="n">
        <f aca="false">IF($A410&lt;&gt;"",VLOOKUP($F410,d110cc_csv_computations!$A$2:$O$1001,3),"")</f>
        <v>9</v>
      </c>
      <c r="M410" s="0" t="n">
        <f aca="false">IF($A410&lt;&gt;"",VLOOKUP($F410,d110cc_csv_computations!$A$2:$O$1001,8),"")</f>
        <v>5</v>
      </c>
      <c r="N410" s="0" t="n">
        <f aca="false">IF($A410&lt;&gt;"",VLOOKUP($F410,d110cc_csv_computations!$A$2:$O$1001,4),"")</f>
        <v>41</v>
      </c>
      <c r="O410" s="32" t="str">
        <f aca="false">IF($A410&lt;&gt;"",INDEX('Tray sheet'!$H$2:$H$10000, $G410),"")</f>
        <v>Project#2013-0014_Experiment#0001_Brachypodium.distachyon_Tray#00022</v>
      </c>
      <c r="P410" s="32" t="str">
        <f aca="false">IF($A410&lt;&gt;"",INDEX('Tray sheet'!$J$2:$J$10000,$G410),"")</f>
        <v>Tray note</v>
      </c>
      <c r="Q410" s="0" t="n">
        <f aca="false">IF($A410&lt;&gt;"",VLOOKUP($F410,d110cc_csv_computations!$A$2:$O$1001,9),"")</f>
        <v>2</v>
      </c>
      <c r="R410" s="32" t="str">
        <f aca="false">IF($A410&lt;&gt;"",INDEX('Tray sheet'!$I$2:$I$10000,$G410),"")</f>
        <v>standard</v>
      </c>
      <c r="S410" s="32" t="str">
        <f aca="false">$J410&amp;$K410</f>
        <v>A4</v>
      </c>
      <c r="T410" s="0" t="str">
        <f aca="false">IF($A410&lt;&gt;"","Project#"&amp;$A410&amp;"-"&amp;TEXT($B410,"0000")&amp;"_Experiment#"&amp;TEXT($C410,"0000")&amp;"_"&amp;$D410&amp;"."&amp;$E410&amp;"_Tray#"&amp;TEXT($G410,"0000")&amp;"_"&amp;"Pot#"&amp;TEXT($F410,"00000"),"")</f>
        <v>Project#2013-0014_Experiment#0001_Brachypodium.distachyon_Tray#0022_Pot#00409</v>
      </c>
      <c r="U410" s="0" t="n">
        <f aca="false">IF($A410&lt;&gt;"",VLOOKUP($F410,d110cc_csv_computations!$A$2:$O$1001,2),"")</f>
        <v>21</v>
      </c>
      <c r="V410" s="0" t="n">
        <f aca="false">IF($A410&lt;&gt;"",VLOOKUP($U410,LineNames!$A$2:$B$111,2),"")</f>
        <v>98</v>
      </c>
      <c r="W410" s="11"/>
      <c r="X410" s="0" t="str">
        <f aca="false">IF($A410&lt;&gt;"",VLOOKUP($U410,LineNames!$A$2:$C$111,3),"")</f>
        <v>No</v>
      </c>
      <c r="Y410" s="0" t="n">
        <f aca="false">IF($A410&lt;&gt;"",VLOOKUP($F410,d110cc_csv_computations!$A$2:$O$1001,5),"")</f>
        <v>4</v>
      </c>
      <c r="Z410" s="0" t="n">
        <f aca="false">IF($A410&lt;&gt;"",VLOOKUP($F410,d110cc_csv_computations!$A$2:$O$1001,15),"")</f>
        <v>49</v>
      </c>
    </row>
    <row collapsed="false" customFormat="false" customHeight="true" hidden="false" ht="15" outlineLevel="0" r="411">
      <c r="A411" s="0" t="n">
        <f aca="false">IF((ROW()-1)&lt;='Project Description'!$B$14,'Project Description'!$B$1, "")</f>
        <v>2013</v>
      </c>
      <c r="B411" s="0" t="n">
        <f aca="false">IF($A411&lt;&gt;"",'Project Description'!$B$2, "")</f>
        <v>14</v>
      </c>
      <c r="C411" s="0" t="n">
        <f aca="false">IF($A411&lt;&gt;"",'Project Description'!$B$3, "")</f>
        <v>1</v>
      </c>
      <c r="D411" s="0" t="str">
        <f aca="false">IF($A411&lt;&gt;"",VLOOKUP($G411,'Tray sheet'!$E$2:$G$121,2), "")</f>
        <v>Brachypodium</v>
      </c>
      <c r="E411" s="0" t="str">
        <f aca="false">IF($A411&lt;&gt;"",VLOOKUP($G411,'Tray sheet'!$E$2:$G$121,3), "")</f>
        <v>distachyon</v>
      </c>
      <c r="F411" s="0" t="n">
        <f aca="false">IF($A411&lt;&gt;"",ROW()-1,"")</f>
        <v>410</v>
      </c>
      <c r="G411" s="0" t="n">
        <f aca="false">IF($A411&lt;&gt;"",VLOOKUP($F411,d110cc_csv_computations!$A$2:$O$1001,12),"")</f>
        <v>22</v>
      </c>
      <c r="H411" s="0" t="n">
        <f aca="false">IF($A411&lt;&gt;"",VLOOKUP($F411,d110cc_csv_computations!$A$2:$O$1001,13),"")</f>
        <v>5</v>
      </c>
      <c r="I411" s="0" t="n">
        <f aca="false">IF($A411&lt;&gt;"",VLOOKUP($F411,d110cc_csv_computations!$A$2:$O$1001,7),"")</f>
        <v>1</v>
      </c>
      <c r="J411" s="0" t="str">
        <f aca="false">IF($A411&lt;&gt;"",VLOOKUP($I411,ColumnNames!$A$2:$B$5,2),"")</f>
        <v>A</v>
      </c>
      <c r="K411" s="0" t="n">
        <f aca="false">IF($A411&lt;&gt;"",VLOOKUP($F411,d110cc_csv_computations!$A$2:$O$1001,6),"")</f>
        <v>5</v>
      </c>
      <c r="L411" s="0" t="n">
        <f aca="false">IF($A411&lt;&gt;"",VLOOKUP($F411,d110cc_csv_computations!$A$2:$O$1001,3),"")</f>
        <v>10</v>
      </c>
      <c r="M411" s="0" t="n">
        <f aca="false">IF($A411&lt;&gt;"",VLOOKUP($F411,d110cc_csv_computations!$A$2:$O$1001,8),"")</f>
        <v>5</v>
      </c>
      <c r="N411" s="0" t="n">
        <f aca="false">IF($A411&lt;&gt;"",VLOOKUP($F411,d110cc_csv_computations!$A$2:$O$1001,4),"")</f>
        <v>41</v>
      </c>
      <c r="O411" s="32" t="str">
        <f aca="false">IF($A411&lt;&gt;"",INDEX('Tray sheet'!$H$2:$H$10000, $G411),"")</f>
        <v>Project#2013-0014_Experiment#0001_Brachypodium.distachyon_Tray#00022</v>
      </c>
      <c r="P411" s="32" t="str">
        <f aca="false">IF($A411&lt;&gt;"",INDEX('Tray sheet'!$J$2:$J$10000,$G411),"")</f>
        <v>Tray note</v>
      </c>
      <c r="Q411" s="0" t="n">
        <f aca="false">IF($A411&lt;&gt;"",VLOOKUP($F411,d110cc_csv_computations!$A$2:$O$1001,9),"")</f>
        <v>2</v>
      </c>
      <c r="R411" s="32" t="str">
        <f aca="false">IF($A411&lt;&gt;"",INDEX('Tray sheet'!$I$2:$I$10000,$G411),"")</f>
        <v>standard</v>
      </c>
      <c r="S411" s="32" t="str">
        <f aca="false">$J411&amp;$K411</f>
        <v>A5</v>
      </c>
      <c r="T411" s="0" t="str">
        <f aca="false">IF($A411&lt;&gt;"","Project#"&amp;$A411&amp;"-"&amp;TEXT($B411,"0000")&amp;"_Experiment#"&amp;TEXT($C411,"0000")&amp;"_"&amp;$D411&amp;"."&amp;$E411&amp;"_Tray#"&amp;TEXT($G411,"0000")&amp;"_"&amp;"Pot#"&amp;TEXT($F411,"00000"),"")</f>
        <v>Project#2013-0014_Experiment#0001_Brachypodium.distachyon_Tray#0022_Pot#00410</v>
      </c>
      <c r="U411" s="0" t="n">
        <f aca="false">IF($A411&lt;&gt;"",VLOOKUP($F411,d110cc_csv_computations!$A$2:$O$1001,2),"")</f>
        <v>65</v>
      </c>
      <c r="V411" s="0" t="n">
        <f aca="false">IF($A411&lt;&gt;"",VLOOKUP($U411,LineNames!$A$2:$B$111,2),"")</f>
        <v>150</v>
      </c>
      <c r="W411" s="11"/>
      <c r="X411" s="0" t="str">
        <f aca="false">IF($A411&lt;&gt;"",VLOOKUP($U411,LineNames!$A$2:$C$111,3),"")</f>
        <v>No</v>
      </c>
      <c r="Y411" s="0" t="n">
        <f aca="false">IF($A411&lt;&gt;"",VLOOKUP($F411,d110cc_csv_computations!$A$2:$O$1001,5),"")</f>
        <v>4</v>
      </c>
      <c r="Z411" s="0" t="n">
        <f aca="false">IF($A411&lt;&gt;"",VLOOKUP($F411,d110cc_csv_computations!$A$2:$O$1001,15),"")</f>
        <v>50</v>
      </c>
    </row>
    <row collapsed="false" customFormat="false" customHeight="true" hidden="false" ht="15" outlineLevel="0" r="412">
      <c r="A412" s="0" t="n">
        <f aca="false">IF((ROW()-1)&lt;='Project Description'!$B$14,'Project Description'!$B$1, "")</f>
        <v>2013</v>
      </c>
      <c r="B412" s="0" t="n">
        <f aca="false">IF($A412&lt;&gt;"",'Project Description'!$B$2, "")</f>
        <v>14</v>
      </c>
      <c r="C412" s="0" t="n">
        <f aca="false">IF($A412&lt;&gt;"",'Project Description'!$B$3, "")</f>
        <v>1</v>
      </c>
      <c r="D412" s="0" t="str">
        <f aca="false">IF($A412&lt;&gt;"",VLOOKUP($G412,'Tray sheet'!$E$2:$G$121,2), "")</f>
        <v>Brachypodium</v>
      </c>
      <c r="E412" s="0" t="str">
        <f aca="false">IF($A412&lt;&gt;"",VLOOKUP($G412,'Tray sheet'!$E$2:$G$121,3), "")</f>
        <v>distachyon</v>
      </c>
      <c r="F412" s="0" t="n">
        <f aca="false">IF($A412&lt;&gt;"",ROW()-1,"")</f>
        <v>411</v>
      </c>
      <c r="G412" s="0" t="n">
        <f aca="false">IF($A412&lt;&gt;"",VLOOKUP($F412,d110cc_csv_computations!$A$2:$O$1001,12),"")</f>
        <v>21</v>
      </c>
      <c r="H412" s="0" t="n">
        <f aca="false">IF($A412&lt;&gt;"",VLOOKUP($F412,d110cc_csv_computations!$A$2:$O$1001,13),"")</f>
        <v>6</v>
      </c>
      <c r="I412" s="0" t="n">
        <f aca="false">IF($A412&lt;&gt;"",VLOOKUP($F412,d110cc_csv_computations!$A$2:$O$1001,7),"")</f>
        <v>2</v>
      </c>
      <c r="J412" s="0" t="str">
        <f aca="false">IF($A412&lt;&gt;"",VLOOKUP($I412,ColumnNames!$A$2:$B$5,2),"")</f>
        <v>B</v>
      </c>
      <c r="K412" s="0" t="n">
        <f aca="false">IF($A412&lt;&gt;"",VLOOKUP($F412,d110cc_csv_computations!$A$2:$O$1001,6),"")</f>
        <v>1</v>
      </c>
      <c r="L412" s="0" t="n">
        <f aca="false">IF($A412&lt;&gt;"",VLOOKUP($F412,d110cc_csv_computations!$A$2:$O$1001,3),"")</f>
        <v>1</v>
      </c>
      <c r="M412" s="0" t="n">
        <f aca="false">IF($A412&lt;&gt;"",VLOOKUP($F412,d110cc_csv_computations!$A$2:$O$1001,8),"")</f>
        <v>6</v>
      </c>
      <c r="N412" s="0" t="n">
        <f aca="false">IF($A412&lt;&gt;"",VLOOKUP($F412,d110cc_csv_computations!$A$2:$O$1001,4),"")</f>
        <v>42</v>
      </c>
      <c r="O412" s="32" t="str">
        <f aca="false">IF($A412&lt;&gt;"",INDEX('Tray sheet'!$H$2:$H$10000, $G412),"")</f>
        <v>Project#2013-0014_Experiment#0001_Brachypodium.distachyon_Tray#00021</v>
      </c>
      <c r="P412" s="32" t="str">
        <f aca="false">IF($A412&lt;&gt;"",INDEX('Tray sheet'!$J$2:$J$10000,$G412),"")</f>
        <v>Tray note</v>
      </c>
      <c r="Q412" s="0" t="n">
        <f aca="false">IF($A412&lt;&gt;"",VLOOKUP($F412,d110cc_csv_computations!$A$2:$O$1001,9),"")</f>
        <v>1</v>
      </c>
      <c r="R412" s="32" t="str">
        <f aca="false">IF($A412&lt;&gt;"",INDEX('Tray sheet'!$I$2:$I$10000,$G412),"")</f>
        <v>standard</v>
      </c>
      <c r="S412" s="32" t="str">
        <f aca="false">$J412&amp;$K412</f>
        <v>B1</v>
      </c>
      <c r="T412" s="0" t="str">
        <f aca="false">IF($A412&lt;&gt;"","Project#"&amp;$A412&amp;"-"&amp;TEXT($B412,"0000")&amp;"_Experiment#"&amp;TEXT($C412,"0000")&amp;"_"&amp;$D412&amp;"."&amp;$E412&amp;"_Tray#"&amp;TEXT($G412,"0000")&amp;"_"&amp;"Pot#"&amp;TEXT($F412,"00000"),"")</f>
        <v>Project#2013-0014_Experiment#0001_Brachypodium.distachyon_Tray#0021_Pot#00411</v>
      </c>
      <c r="U412" s="0" t="n">
        <f aca="false">IF($A412&lt;&gt;"",VLOOKUP($F412,d110cc_csv_computations!$A$2:$O$1001,2),"")</f>
        <v>12</v>
      </c>
      <c r="V412" s="0" t="n">
        <f aca="false">IF($A412&lt;&gt;"",VLOOKUP($U412,LineNames!$A$2:$B$111,2),"")</f>
        <v>88</v>
      </c>
      <c r="W412" s="11"/>
      <c r="X412" s="0" t="str">
        <f aca="false">IF($A412&lt;&gt;"",VLOOKUP($U412,LineNames!$A$2:$C$111,3),"")</f>
        <v>No</v>
      </c>
      <c r="Y412" s="0" t="n">
        <f aca="false">IF($A412&lt;&gt;"",VLOOKUP($F412,d110cc_csv_computations!$A$2:$O$1001,5),"")</f>
        <v>4</v>
      </c>
      <c r="Z412" s="0" t="n">
        <f aca="false">IF($A412&lt;&gt;"",VLOOKUP($F412,d110cc_csv_computations!$A$2:$O$1001,15),"")</f>
        <v>51</v>
      </c>
    </row>
    <row collapsed="false" customFormat="false" customHeight="true" hidden="false" ht="15" outlineLevel="0" r="413">
      <c r="A413" s="0" t="n">
        <f aca="false">IF((ROW()-1)&lt;='Project Description'!$B$14,'Project Description'!$B$1, "")</f>
        <v>2013</v>
      </c>
      <c r="B413" s="0" t="n">
        <f aca="false">IF($A413&lt;&gt;"",'Project Description'!$B$2, "")</f>
        <v>14</v>
      </c>
      <c r="C413" s="0" t="n">
        <f aca="false">IF($A413&lt;&gt;"",'Project Description'!$B$3, "")</f>
        <v>1</v>
      </c>
      <c r="D413" s="0" t="str">
        <f aca="false">IF($A413&lt;&gt;"",VLOOKUP($G413,'Tray sheet'!$E$2:$G$121,2), "")</f>
        <v>Brachypodium</v>
      </c>
      <c r="E413" s="0" t="str">
        <f aca="false">IF($A413&lt;&gt;"",VLOOKUP($G413,'Tray sheet'!$E$2:$G$121,3), "")</f>
        <v>distachyon</v>
      </c>
      <c r="F413" s="0" t="n">
        <f aca="false">IF($A413&lt;&gt;"",ROW()-1,"")</f>
        <v>412</v>
      </c>
      <c r="G413" s="0" t="n">
        <f aca="false">IF($A413&lt;&gt;"",VLOOKUP($F413,d110cc_csv_computations!$A$2:$O$1001,12),"")</f>
        <v>21</v>
      </c>
      <c r="H413" s="0" t="n">
        <f aca="false">IF($A413&lt;&gt;"",VLOOKUP($F413,d110cc_csv_computations!$A$2:$O$1001,13),"")</f>
        <v>7</v>
      </c>
      <c r="I413" s="0" t="n">
        <f aca="false">IF($A413&lt;&gt;"",VLOOKUP($F413,d110cc_csv_computations!$A$2:$O$1001,7),"")</f>
        <v>2</v>
      </c>
      <c r="J413" s="0" t="str">
        <f aca="false">IF($A413&lt;&gt;"",VLOOKUP($I413,ColumnNames!$A$2:$B$5,2),"")</f>
        <v>B</v>
      </c>
      <c r="K413" s="0" t="n">
        <f aca="false">IF($A413&lt;&gt;"",VLOOKUP($F413,d110cc_csv_computations!$A$2:$O$1001,6),"")</f>
        <v>2</v>
      </c>
      <c r="L413" s="0" t="n">
        <f aca="false">IF($A413&lt;&gt;"",VLOOKUP($F413,d110cc_csv_computations!$A$2:$O$1001,3),"")</f>
        <v>2</v>
      </c>
      <c r="M413" s="0" t="n">
        <f aca="false">IF($A413&lt;&gt;"",VLOOKUP($F413,d110cc_csv_computations!$A$2:$O$1001,8),"")</f>
        <v>6</v>
      </c>
      <c r="N413" s="0" t="n">
        <f aca="false">IF($A413&lt;&gt;"",VLOOKUP($F413,d110cc_csv_computations!$A$2:$O$1001,4),"")</f>
        <v>42</v>
      </c>
      <c r="O413" s="32" t="str">
        <f aca="false">IF($A413&lt;&gt;"",INDEX('Tray sheet'!$H$2:$H$10000, $G413),"")</f>
        <v>Project#2013-0014_Experiment#0001_Brachypodium.distachyon_Tray#00021</v>
      </c>
      <c r="P413" s="32" t="str">
        <f aca="false">IF($A413&lt;&gt;"",INDEX('Tray sheet'!$J$2:$J$10000,$G413),"")</f>
        <v>Tray note</v>
      </c>
      <c r="Q413" s="0" t="n">
        <f aca="false">IF($A413&lt;&gt;"",VLOOKUP($F413,d110cc_csv_computations!$A$2:$O$1001,9),"")</f>
        <v>1</v>
      </c>
      <c r="R413" s="32" t="str">
        <f aca="false">IF($A413&lt;&gt;"",INDEX('Tray sheet'!$I$2:$I$10000,$G413),"")</f>
        <v>standard</v>
      </c>
      <c r="S413" s="32" t="str">
        <f aca="false">$J413&amp;$K413</f>
        <v>B2</v>
      </c>
      <c r="T413" s="0" t="str">
        <f aca="false">IF($A413&lt;&gt;"","Project#"&amp;$A413&amp;"-"&amp;TEXT($B413,"0000")&amp;"_Experiment#"&amp;TEXT($C413,"0000")&amp;"_"&amp;$D413&amp;"."&amp;$E413&amp;"_Tray#"&amp;TEXT($G413,"0000")&amp;"_"&amp;"Pot#"&amp;TEXT($F413,"00000"),"")</f>
        <v>Project#2013-0014_Experiment#0001_Brachypodium.distachyon_Tray#0021_Pot#00412</v>
      </c>
      <c r="U413" s="0" t="n">
        <f aca="false">IF($A413&lt;&gt;"",VLOOKUP($F413,d110cc_csv_computations!$A$2:$O$1001,2),"")</f>
        <v>18</v>
      </c>
      <c r="V413" s="0" t="n">
        <f aca="false">IF($A413&lt;&gt;"",VLOOKUP($U413,LineNames!$A$2:$B$111,2),"")</f>
        <v>95</v>
      </c>
      <c r="W413" s="11"/>
      <c r="X413" s="0" t="str">
        <f aca="false">IF($A413&lt;&gt;"",VLOOKUP($U413,LineNames!$A$2:$C$111,3),"")</f>
        <v>No</v>
      </c>
      <c r="Y413" s="0" t="n">
        <f aca="false">IF($A413&lt;&gt;"",VLOOKUP($F413,d110cc_csv_computations!$A$2:$O$1001,5),"")</f>
        <v>4</v>
      </c>
      <c r="Z413" s="0" t="n">
        <f aca="false">IF($A413&lt;&gt;"",VLOOKUP($F413,d110cc_csv_computations!$A$2:$O$1001,15),"")</f>
        <v>52</v>
      </c>
    </row>
    <row collapsed="false" customFormat="false" customHeight="true" hidden="false" ht="15" outlineLevel="0" r="414">
      <c r="A414" s="0" t="n">
        <f aca="false">IF((ROW()-1)&lt;='Project Description'!$B$14,'Project Description'!$B$1, "")</f>
        <v>2013</v>
      </c>
      <c r="B414" s="0" t="n">
        <f aca="false">IF($A414&lt;&gt;"",'Project Description'!$B$2, "")</f>
        <v>14</v>
      </c>
      <c r="C414" s="0" t="n">
        <f aca="false">IF($A414&lt;&gt;"",'Project Description'!$B$3, "")</f>
        <v>1</v>
      </c>
      <c r="D414" s="0" t="str">
        <f aca="false">IF($A414&lt;&gt;"",VLOOKUP($G414,'Tray sheet'!$E$2:$G$121,2), "")</f>
        <v>Brachypodium</v>
      </c>
      <c r="E414" s="0" t="str">
        <f aca="false">IF($A414&lt;&gt;"",VLOOKUP($G414,'Tray sheet'!$E$2:$G$121,3), "")</f>
        <v>distachyon</v>
      </c>
      <c r="F414" s="0" t="n">
        <f aca="false">IF($A414&lt;&gt;"",ROW()-1,"")</f>
        <v>413</v>
      </c>
      <c r="G414" s="0" t="n">
        <f aca="false">IF($A414&lt;&gt;"",VLOOKUP($F414,d110cc_csv_computations!$A$2:$O$1001,12),"")</f>
        <v>21</v>
      </c>
      <c r="H414" s="0" t="n">
        <f aca="false">IF($A414&lt;&gt;"",VLOOKUP($F414,d110cc_csv_computations!$A$2:$O$1001,13),"")</f>
        <v>8</v>
      </c>
      <c r="I414" s="0" t="n">
        <f aca="false">IF($A414&lt;&gt;"",VLOOKUP($F414,d110cc_csv_computations!$A$2:$O$1001,7),"")</f>
        <v>2</v>
      </c>
      <c r="J414" s="0" t="str">
        <f aca="false">IF($A414&lt;&gt;"",VLOOKUP($I414,ColumnNames!$A$2:$B$5,2),"")</f>
        <v>B</v>
      </c>
      <c r="K414" s="0" t="n">
        <f aca="false">IF($A414&lt;&gt;"",VLOOKUP($F414,d110cc_csv_computations!$A$2:$O$1001,6),"")</f>
        <v>3</v>
      </c>
      <c r="L414" s="0" t="n">
        <f aca="false">IF($A414&lt;&gt;"",VLOOKUP($F414,d110cc_csv_computations!$A$2:$O$1001,3),"")</f>
        <v>3</v>
      </c>
      <c r="M414" s="0" t="n">
        <f aca="false">IF($A414&lt;&gt;"",VLOOKUP($F414,d110cc_csv_computations!$A$2:$O$1001,8),"")</f>
        <v>6</v>
      </c>
      <c r="N414" s="0" t="n">
        <f aca="false">IF($A414&lt;&gt;"",VLOOKUP($F414,d110cc_csv_computations!$A$2:$O$1001,4),"")</f>
        <v>42</v>
      </c>
      <c r="O414" s="32" t="str">
        <f aca="false">IF($A414&lt;&gt;"",INDEX('Tray sheet'!$H$2:$H$10000, $G414),"")</f>
        <v>Project#2013-0014_Experiment#0001_Brachypodium.distachyon_Tray#00021</v>
      </c>
      <c r="P414" s="32" t="str">
        <f aca="false">IF($A414&lt;&gt;"",INDEX('Tray sheet'!$J$2:$J$10000,$G414),"")</f>
        <v>Tray note</v>
      </c>
      <c r="Q414" s="0" t="n">
        <f aca="false">IF($A414&lt;&gt;"",VLOOKUP($F414,d110cc_csv_computations!$A$2:$O$1001,9),"")</f>
        <v>1</v>
      </c>
      <c r="R414" s="32" t="str">
        <f aca="false">IF($A414&lt;&gt;"",INDEX('Tray sheet'!$I$2:$I$10000,$G414),"")</f>
        <v>standard</v>
      </c>
      <c r="S414" s="32" t="str">
        <f aca="false">$J414&amp;$K414</f>
        <v>B3</v>
      </c>
      <c r="T414" s="0" t="str">
        <f aca="false">IF($A414&lt;&gt;"","Project#"&amp;$A414&amp;"-"&amp;TEXT($B414,"0000")&amp;"_Experiment#"&amp;TEXT($C414,"0000")&amp;"_"&amp;$D414&amp;"."&amp;$E414&amp;"_Tray#"&amp;TEXT($G414,"0000")&amp;"_"&amp;"Pot#"&amp;TEXT($F414,"00000"),"")</f>
        <v>Project#2013-0014_Experiment#0001_Brachypodium.distachyon_Tray#0021_Pot#00413</v>
      </c>
      <c r="U414" s="0" t="n">
        <f aca="false">IF($A414&lt;&gt;"",VLOOKUP($F414,d110cc_csv_computations!$A$2:$O$1001,2),"")</f>
        <v>39</v>
      </c>
      <c r="V414" s="0" t="n">
        <f aca="false">IF($A414&lt;&gt;"",VLOOKUP($U414,LineNames!$A$2:$B$111,2),"")</f>
        <v>118</v>
      </c>
      <c r="W414" s="11"/>
      <c r="X414" s="0" t="str">
        <f aca="false">IF($A414&lt;&gt;"",VLOOKUP($U414,LineNames!$A$2:$C$111,3),"")</f>
        <v>No</v>
      </c>
      <c r="Y414" s="0" t="n">
        <f aca="false">IF($A414&lt;&gt;"",VLOOKUP($F414,d110cc_csv_computations!$A$2:$O$1001,5),"")</f>
        <v>4</v>
      </c>
      <c r="Z414" s="0" t="n">
        <f aca="false">IF($A414&lt;&gt;"",VLOOKUP($F414,d110cc_csv_computations!$A$2:$O$1001,15),"")</f>
        <v>53</v>
      </c>
    </row>
    <row collapsed="false" customFormat="false" customHeight="true" hidden="false" ht="15" outlineLevel="0" r="415">
      <c r="A415" s="0" t="n">
        <f aca="false">IF((ROW()-1)&lt;='Project Description'!$B$14,'Project Description'!$B$1, "")</f>
        <v>2013</v>
      </c>
      <c r="B415" s="0" t="n">
        <f aca="false">IF($A415&lt;&gt;"",'Project Description'!$B$2, "")</f>
        <v>14</v>
      </c>
      <c r="C415" s="0" t="n">
        <f aca="false">IF($A415&lt;&gt;"",'Project Description'!$B$3, "")</f>
        <v>1</v>
      </c>
      <c r="D415" s="0" t="str">
        <f aca="false">IF($A415&lt;&gt;"",VLOOKUP($G415,'Tray sheet'!$E$2:$G$121,2), "")</f>
        <v>Brachypodium</v>
      </c>
      <c r="E415" s="0" t="str">
        <f aca="false">IF($A415&lt;&gt;"",VLOOKUP($G415,'Tray sheet'!$E$2:$G$121,3), "")</f>
        <v>distachyon</v>
      </c>
      <c r="F415" s="0" t="n">
        <f aca="false">IF($A415&lt;&gt;"",ROW()-1,"")</f>
        <v>414</v>
      </c>
      <c r="G415" s="0" t="n">
        <f aca="false">IF($A415&lt;&gt;"",VLOOKUP($F415,d110cc_csv_computations!$A$2:$O$1001,12),"")</f>
        <v>21</v>
      </c>
      <c r="H415" s="0" t="n">
        <f aca="false">IF($A415&lt;&gt;"",VLOOKUP($F415,d110cc_csv_computations!$A$2:$O$1001,13),"")</f>
        <v>9</v>
      </c>
      <c r="I415" s="0" t="n">
        <f aca="false">IF($A415&lt;&gt;"",VLOOKUP($F415,d110cc_csv_computations!$A$2:$O$1001,7),"")</f>
        <v>2</v>
      </c>
      <c r="J415" s="0" t="str">
        <f aca="false">IF($A415&lt;&gt;"",VLOOKUP($I415,ColumnNames!$A$2:$B$5,2),"")</f>
        <v>B</v>
      </c>
      <c r="K415" s="0" t="n">
        <f aca="false">IF($A415&lt;&gt;"",VLOOKUP($F415,d110cc_csv_computations!$A$2:$O$1001,6),"")</f>
        <v>4</v>
      </c>
      <c r="L415" s="0" t="n">
        <f aca="false">IF($A415&lt;&gt;"",VLOOKUP($F415,d110cc_csv_computations!$A$2:$O$1001,3),"")</f>
        <v>4</v>
      </c>
      <c r="M415" s="0" t="n">
        <f aca="false">IF($A415&lt;&gt;"",VLOOKUP($F415,d110cc_csv_computations!$A$2:$O$1001,8),"")</f>
        <v>6</v>
      </c>
      <c r="N415" s="0" t="n">
        <f aca="false">IF($A415&lt;&gt;"",VLOOKUP($F415,d110cc_csv_computations!$A$2:$O$1001,4),"")</f>
        <v>42</v>
      </c>
      <c r="O415" s="32" t="str">
        <f aca="false">IF($A415&lt;&gt;"",INDEX('Tray sheet'!$H$2:$H$10000, $G415),"")</f>
        <v>Project#2013-0014_Experiment#0001_Brachypodium.distachyon_Tray#00021</v>
      </c>
      <c r="P415" s="32" t="str">
        <f aca="false">IF($A415&lt;&gt;"",INDEX('Tray sheet'!$J$2:$J$10000,$G415),"")</f>
        <v>Tray note</v>
      </c>
      <c r="Q415" s="0" t="n">
        <f aca="false">IF($A415&lt;&gt;"",VLOOKUP($F415,d110cc_csv_computations!$A$2:$O$1001,9),"")</f>
        <v>1</v>
      </c>
      <c r="R415" s="32" t="str">
        <f aca="false">IF($A415&lt;&gt;"",INDEX('Tray sheet'!$I$2:$I$10000,$G415),"")</f>
        <v>standard</v>
      </c>
      <c r="S415" s="32" t="str">
        <f aca="false">$J415&amp;$K415</f>
        <v>B4</v>
      </c>
      <c r="T415" s="0" t="str">
        <f aca="false">IF($A415&lt;&gt;"","Project#"&amp;$A415&amp;"-"&amp;TEXT($B415,"0000")&amp;"_Experiment#"&amp;TEXT($C415,"0000")&amp;"_"&amp;$D415&amp;"."&amp;$E415&amp;"_Tray#"&amp;TEXT($G415,"0000")&amp;"_"&amp;"Pot#"&amp;TEXT($F415,"00000"),"")</f>
        <v>Project#2013-0014_Experiment#0001_Brachypodium.distachyon_Tray#0021_Pot#00414</v>
      </c>
      <c r="U415" s="0" t="n">
        <f aca="false">IF($A415&lt;&gt;"",VLOOKUP($F415,d110cc_csv_computations!$A$2:$O$1001,2),"")</f>
        <v>109</v>
      </c>
      <c r="V415" s="0" t="str">
        <f aca="false">IF($A415&lt;&gt;"",VLOOKUP($U415,LineNames!$A$2:$B$111,2),"")</f>
        <v>Bd21</v>
      </c>
      <c r="W415" s="11"/>
      <c r="X415" s="0" t="str">
        <f aca="false">IF($A415&lt;&gt;"",VLOOKUP($U415,LineNames!$A$2:$C$111,3),"")</f>
        <v>Yes</v>
      </c>
      <c r="Y415" s="0" t="n">
        <f aca="false">IF($A415&lt;&gt;"",VLOOKUP($F415,d110cc_csv_computations!$A$2:$O$1001,5),"")</f>
        <v>4</v>
      </c>
      <c r="Z415" s="0" t="n">
        <f aca="false">IF($A415&lt;&gt;"",VLOOKUP($F415,d110cc_csv_computations!$A$2:$O$1001,15),"")</f>
        <v>54</v>
      </c>
    </row>
    <row collapsed="false" customFormat="false" customHeight="true" hidden="false" ht="15" outlineLevel="0" r="416">
      <c r="A416" s="0" t="n">
        <f aca="false">IF((ROW()-1)&lt;='Project Description'!$B$14,'Project Description'!$B$1, "")</f>
        <v>2013</v>
      </c>
      <c r="B416" s="0" t="n">
        <f aca="false">IF($A416&lt;&gt;"",'Project Description'!$B$2, "")</f>
        <v>14</v>
      </c>
      <c r="C416" s="0" t="n">
        <f aca="false">IF($A416&lt;&gt;"",'Project Description'!$B$3, "")</f>
        <v>1</v>
      </c>
      <c r="D416" s="0" t="str">
        <f aca="false">IF($A416&lt;&gt;"",VLOOKUP($G416,'Tray sheet'!$E$2:$G$121,2), "")</f>
        <v>Brachypodium</v>
      </c>
      <c r="E416" s="0" t="str">
        <f aca="false">IF($A416&lt;&gt;"",VLOOKUP($G416,'Tray sheet'!$E$2:$G$121,3), "")</f>
        <v>distachyon</v>
      </c>
      <c r="F416" s="0" t="n">
        <f aca="false">IF($A416&lt;&gt;"",ROW()-1,"")</f>
        <v>415</v>
      </c>
      <c r="G416" s="0" t="n">
        <f aca="false">IF($A416&lt;&gt;"",VLOOKUP($F416,d110cc_csv_computations!$A$2:$O$1001,12),"")</f>
        <v>21</v>
      </c>
      <c r="H416" s="0" t="n">
        <f aca="false">IF($A416&lt;&gt;"",VLOOKUP($F416,d110cc_csv_computations!$A$2:$O$1001,13),"")</f>
        <v>10</v>
      </c>
      <c r="I416" s="0" t="n">
        <f aca="false">IF($A416&lt;&gt;"",VLOOKUP($F416,d110cc_csv_computations!$A$2:$O$1001,7),"")</f>
        <v>2</v>
      </c>
      <c r="J416" s="0" t="str">
        <f aca="false">IF($A416&lt;&gt;"",VLOOKUP($I416,ColumnNames!$A$2:$B$5,2),"")</f>
        <v>B</v>
      </c>
      <c r="K416" s="0" t="n">
        <f aca="false">IF($A416&lt;&gt;"",VLOOKUP($F416,d110cc_csv_computations!$A$2:$O$1001,6),"")</f>
        <v>5</v>
      </c>
      <c r="L416" s="0" t="n">
        <f aca="false">IF($A416&lt;&gt;"",VLOOKUP($F416,d110cc_csv_computations!$A$2:$O$1001,3),"")</f>
        <v>5</v>
      </c>
      <c r="M416" s="0" t="n">
        <f aca="false">IF($A416&lt;&gt;"",VLOOKUP($F416,d110cc_csv_computations!$A$2:$O$1001,8),"")</f>
        <v>6</v>
      </c>
      <c r="N416" s="0" t="n">
        <f aca="false">IF($A416&lt;&gt;"",VLOOKUP($F416,d110cc_csv_computations!$A$2:$O$1001,4),"")</f>
        <v>42</v>
      </c>
      <c r="O416" s="32" t="str">
        <f aca="false">IF($A416&lt;&gt;"",INDEX('Tray sheet'!$H$2:$H$10000, $G416),"")</f>
        <v>Project#2013-0014_Experiment#0001_Brachypodium.distachyon_Tray#00021</v>
      </c>
      <c r="P416" s="32" t="str">
        <f aca="false">IF($A416&lt;&gt;"",INDEX('Tray sheet'!$J$2:$J$10000,$G416),"")</f>
        <v>Tray note</v>
      </c>
      <c r="Q416" s="0" t="n">
        <f aca="false">IF($A416&lt;&gt;"",VLOOKUP($F416,d110cc_csv_computations!$A$2:$O$1001,9),"")</f>
        <v>1</v>
      </c>
      <c r="R416" s="32" t="str">
        <f aca="false">IF($A416&lt;&gt;"",INDEX('Tray sheet'!$I$2:$I$10000,$G416),"")</f>
        <v>standard</v>
      </c>
      <c r="S416" s="32" t="str">
        <f aca="false">$J416&amp;$K416</f>
        <v>B5</v>
      </c>
      <c r="T416" s="0" t="str">
        <f aca="false">IF($A416&lt;&gt;"","Project#"&amp;$A416&amp;"-"&amp;TEXT($B416,"0000")&amp;"_Experiment#"&amp;TEXT($C416,"0000")&amp;"_"&amp;$D416&amp;"."&amp;$E416&amp;"_Tray#"&amp;TEXT($G416,"0000")&amp;"_"&amp;"Pot#"&amp;TEXT($F416,"00000"),"")</f>
        <v>Project#2013-0014_Experiment#0001_Brachypodium.distachyon_Tray#0021_Pot#00415</v>
      </c>
      <c r="U416" s="0" t="n">
        <f aca="false">IF($A416&lt;&gt;"",VLOOKUP($F416,d110cc_csv_computations!$A$2:$O$1001,2),"")</f>
        <v>38</v>
      </c>
      <c r="V416" s="0" t="n">
        <f aca="false">IF($A416&lt;&gt;"",VLOOKUP($U416,LineNames!$A$2:$B$111,2),"")</f>
        <v>117</v>
      </c>
      <c r="W416" s="11"/>
      <c r="X416" s="0" t="str">
        <f aca="false">IF($A416&lt;&gt;"",VLOOKUP($U416,LineNames!$A$2:$C$111,3),"")</f>
        <v>No</v>
      </c>
      <c r="Y416" s="0" t="n">
        <f aca="false">IF($A416&lt;&gt;"",VLOOKUP($F416,d110cc_csv_computations!$A$2:$O$1001,5),"")</f>
        <v>4</v>
      </c>
      <c r="Z416" s="0" t="n">
        <f aca="false">IF($A416&lt;&gt;"",VLOOKUP($F416,d110cc_csv_computations!$A$2:$O$1001,15),"")</f>
        <v>55</v>
      </c>
    </row>
    <row collapsed="false" customFormat="false" customHeight="true" hidden="false" ht="15" outlineLevel="0" r="417">
      <c r="A417" s="0" t="n">
        <f aca="false">IF((ROW()-1)&lt;='Project Description'!$B$14,'Project Description'!$B$1, "")</f>
        <v>2013</v>
      </c>
      <c r="B417" s="0" t="n">
        <f aca="false">IF($A417&lt;&gt;"",'Project Description'!$B$2, "")</f>
        <v>14</v>
      </c>
      <c r="C417" s="0" t="n">
        <f aca="false">IF($A417&lt;&gt;"",'Project Description'!$B$3, "")</f>
        <v>1</v>
      </c>
      <c r="D417" s="0" t="str">
        <f aca="false">IF($A417&lt;&gt;"",VLOOKUP($G417,'Tray sheet'!$E$2:$G$121,2), "")</f>
        <v>Brachypodium</v>
      </c>
      <c r="E417" s="0" t="str">
        <f aca="false">IF($A417&lt;&gt;"",VLOOKUP($G417,'Tray sheet'!$E$2:$G$121,3), "")</f>
        <v>distachyon</v>
      </c>
      <c r="F417" s="0" t="n">
        <f aca="false">IF($A417&lt;&gt;"",ROW()-1,"")</f>
        <v>416</v>
      </c>
      <c r="G417" s="0" t="n">
        <f aca="false">IF($A417&lt;&gt;"",VLOOKUP($F417,d110cc_csv_computations!$A$2:$O$1001,12),"")</f>
        <v>22</v>
      </c>
      <c r="H417" s="0" t="n">
        <f aca="false">IF($A417&lt;&gt;"",VLOOKUP($F417,d110cc_csv_computations!$A$2:$O$1001,13),"")</f>
        <v>6</v>
      </c>
      <c r="I417" s="0" t="n">
        <f aca="false">IF($A417&lt;&gt;"",VLOOKUP($F417,d110cc_csv_computations!$A$2:$O$1001,7),"")</f>
        <v>2</v>
      </c>
      <c r="J417" s="0" t="str">
        <f aca="false">IF($A417&lt;&gt;"",VLOOKUP($I417,ColumnNames!$A$2:$B$5,2),"")</f>
        <v>B</v>
      </c>
      <c r="K417" s="0" t="n">
        <f aca="false">IF($A417&lt;&gt;"",VLOOKUP($F417,d110cc_csv_computations!$A$2:$O$1001,6),"")</f>
        <v>1</v>
      </c>
      <c r="L417" s="0" t="n">
        <f aca="false">IF($A417&lt;&gt;"",VLOOKUP($F417,d110cc_csv_computations!$A$2:$O$1001,3),"")</f>
        <v>6</v>
      </c>
      <c r="M417" s="0" t="n">
        <f aca="false">IF($A417&lt;&gt;"",VLOOKUP($F417,d110cc_csv_computations!$A$2:$O$1001,8),"")</f>
        <v>6</v>
      </c>
      <c r="N417" s="0" t="n">
        <f aca="false">IF($A417&lt;&gt;"",VLOOKUP($F417,d110cc_csv_computations!$A$2:$O$1001,4),"")</f>
        <v>42</v>
      </c>
      <c r="O417" s="32" t="str">
        <f aca="false">IF($A417&lt;&gt;"",INDEX('Tray sheet'!$H$2:$H$10000, $G417),"")</f>
        <v>Project#2013-0014_Experiment#0001_Brachypodium.distachyon_Tray#00022</v>
      </c>
      <c r="P417" s="32" t="str">
        <f aca="false">IF($A417&lt;&gt;"",INDEX('Tray sheet'!$J$2:$J$10000,$G417),"")</f>
        <v>Tray note</v>
      </c>
      <c r="Q417" s="0" t="n">
        <f aca="false">IF($A417&lt;&gt;"",VLOOKUP($F417,d110cc_csv_computations!$A$2:$O$1001,9),"")</f>
        <v>2</v>
      </c>
      <c r="R417" s="32" t="str">
        <f aca="false">IF($A417&lt;&gt;"",INDEX('Tray sheet'!$I$2:$I$10000,$G417),"")</f>
        <v>standard</v>
      </c>
      <c r="S417" s="32" t="str">
        <f aca="false">$J417&amp;$K417</f>
        <v>B1</v>
      </c>
      <c r="T417" s="0" t="str">
        <f aca="false">IF($A417&lt;&gt;"","Project#"&amp;$A417&amp;"-"&amp;TEXT($B417,"0000")&amp;"_Experiment#"&amp;TEXT($C417,"0000")&amp;"_"&amp;$D417&amp;"."&amp;$E417&amp;"_Tray#"&amp;TEXT($G417,"0000")&amp;"_"&amp;"Pot#"&amp;TEXT($F417,"00000"),"")</f>
        <v>Project#2013-0014_Experiment#0001_Brachypodium.distachyon_Tray#0022_Pot#00416</v>
      </c>
      <c r="U417" s="0" t="n">
        <f aca="false">IF($A417&lt;&gt;"",VLOOKUP($F417,d110cc_csv_computations!$A$2:$O$1001,2),"")</f>
        <v>51</v>
      </c>
      <c r="V417" s="0" t="n">
        <f aca="false">IF($A417&lt;&gt;"",VLOOKUP($U417,LineNames!$A$2:$B$111,2),"")</f>
        <v>130</v>
      </c>
      <c r="W417" s="11"/>
      <c r="X417" s="0" t="str">
        <f aca="false">IF($A417&lt;&gt;"",VLOOKUP($U417,LineNames!$A$2:$C$111,3),"")</f>
        <v>No</v>
      </c>
      <c r="Y417" s="0" t="n">
        <f aca="false">IF($A417&lt;&gt;"",VLOOKUP($F417,d110cc_csv_computations!$A$2:$O$1001,5),"")</f>
        <v>4</v>
      </c>
      <c r="Z417" s="0" t="n">
        <f aca="false">IF($A417&lt;&gt;"",VLOOKUP($F417,d110cc_csv_computations!$A$2:$O$1001,15),"")</f>
        <v>56</v>
      </c>
    </row>
    <row collapsed="false" customFormat="false" customHeight="true" hidden="false" ht="15" outlineLevel="0" r="418">
      <c r="A418" s="0" t="n">
        <f aca="false">IF((ROW()-1)&lt;='Project Description'!$B$14,'Project Description'!$B$1, "")</f>
        <v>2013</v>
      </c>
      <c r="B418" s="0" t="n">
        <f aca="false">IF($A418&lt;&gt;"",'Project Description'!$B$2, "")</f>
        <v>14</v>
      </c>
      <c r="C418" s="0" t="n">
        <f aca="false">IF($A418&lt;&gt;"",'Project Description'!$B$3, "")</f>
        <v>1</v>
      </c>
      <c r="D418" s="0" t="str">
        <f aca="false">IF($A418&lt;&gt;"",VLOOKUP($G418,'Tray sheet'!$E$2:$G$121,2), "")</f>
        <v>Brachypodium</v>
      </c>
      <c r="E418" s="0" t="str">
        <f aca="false">IF($A418&lt;&gt;"",VLOOKUP($G418,'Tray sheet'!$E$2:$G$121,3), "")</f>
        <v>distachyon</v>
      </c>
      <c r="F418" s="0" t="n">
        <f aca="false">IF($A418&lt;&gt;"",ROW()-1,"")</f>
        <v>417</v>
      </c>
      <c r="G418" s="0" t="n">
        <f aca="false">IF($A418&lt;&gt;"",VLOOKUP($F418,d110cc_csv_computations!$A$2:$O$1001,12),"")</f>
        <v>22</v>
      </c>
      <c r="H418" s="0" t="n">
        <f aca="false">IF($A418&lt;&gt;"",VLOOKUP($F418,d110cc_csv_computations!$A$2:$O$1001,13),"")</f>
        <v>7</v>
      </c>
      <c r="I418" s="0" t="n">
        <f aca="false">IF($A418&lt;&gt;"",VLOOKUP($F418,d110cc_csv_computations!$A$2:$O$1001,7),"")</f>
        <v>2</v>
      </c>
      <c r="J418" s="0" t="str">
        <f aca="false">IF($A418&lt;&gt;"",VLOOKUP($I418,ColumnNames!$A$2:$B$5,2),"")</f>
        <v>B</v>
      </c>
      <c r="K418" s="0" t="n">
        <f aca="false">IF($A418&lt;&gt;"",VLOOKUP($F418,d110cc_csv_computations!$A$2:$O$1001,6),"")</f>
        <v>2</v>
      </c>
      <c r="L418" s="0" t="n">
        <f aca="false">IF($A418&lt;&gt;"",VLOOKUP($F418,d110cc_csv_computations!$A$2:$O$1001,3),"")</f>
        <v>7</v>
      </c>
      <c r="M418" s="0" t="n">
        <f aca="false">IF($A418&lt;&gt;"",VLOOKUP($F418,d110cc_csv_computations!$A$2:$O$1001,8),"")</f>
        <v>6</v>
      </c>
      <c r="N418" s="0" t="n">
        <f aca="false">IF($A418&lt;&gt;"",VLOOKUP($F418,d110cc_csv_computations!$A$2:$O$1001,4),"")</f>
        <v>42</v>
      </c>
      <c r="O418" s="32" t="str">
        <f aca="false">IF($A418&lt;&gt;"",INDEX('Tray sheet'!$H$2:$H$10000, $G418),"")</f>
        <v>Project#2013-0014_Experiment#0001_Brachypodium.distachyon_Tray#00022</v>
      </c>
      <c r="P418" s="32" t="str">
        <f aca="false">IF($A418&lt;&gt;"",INDEX('Tray sheet'!$J$2:$J$10000,$G418),"")</f>
        <v>Tray note</v>
      </c>
      <c r="Q418" s="0" t="n">
        <f aca="false">IF($A418&lt;&gt;"",VLOOKUP($F418,d110cc_csv_computations!$A$2:$O$1001,9),"")</f>
        <v>2</v>
      </c>
      <c r="R418" s="32" t="str">
        <f aca="false">IF($A418&lt;&gt;"",INDEX('Tray sheet'!$I$2:$I$10000,$G418),"")</f>
        <v>standard</v>
      </c>
      <c r="S418" s="32" t="str">
        <f aca="false">$J418&amp;$K418</f>
        <v>B2</v>
      </c>
      <c r="T418" s="0" t="str">
        <f aca="false">IF($A418&lt;&gt;"","Project#"&amp;$A418&amp;"-"&amp;TEXT($B418,"0000")&amp;"_Experiment#"&amp;TEXT($C418,"0000")&amp;"_"&amp;$D418&amp;"."&amp;$E418&amp;"_Tray#"&amp;TEXT($G418,"0000")&amp;"_"&amp;"Pot#"&amp;TEXT($F418,"00000"),"")</f>
        <v>Project#2013-0014_Experiment#0001_Brachypodium.distachyon_Tray#0022_Pot#00417</v>
      </c>
      <c r="U418" s="0" t="n">
        <f aca="false">IF($A418&lt;&gt;"",VLOOKUP($F418,d110cc_csv_computations!$A$2:$O$1001,2),"")</f>
        <v>33</v>
      </c>
      <c r="V418" s="0" t="n">
        <f aca="false">IF($A418&lt;&gt;"",VLOOKUP($U418,LineNames!$A$2:$B$111,2),"")</f>
        <v>112</v>
      </c>
      <c r="W418" s="11"/>
      <c r="X418" s="0" t="str">
        <f aca="false">IF($A418&lt;&gt;"",VLOOKUP($U418,LineNames!$A$2:$C$111,3),"")</f>
        <v>No</v>
      </c>
      <c r="Y418" s="0" t="n">
        <f aca="false">IF($A418&lt;&gt;"",VLOOKUP($F418,d110cc_csv_computations!$A$2:$O$1001,5),"")</f>
        <v>4</v>
      </c>
      <c r="Z418" s="0" t="n">
        <f aca="false">IF($A418&lt;&gt;"",VLOOKUP($F418,d110cc_csv_computations!$A$2:$O$1001,15),"")</f>
        <v>57</v>
      </c>
    </row>
    <row collapsed="false" customFormat="false" customHeight="true" hidden="false" ht="15" outlineLevel="0" r="419">
      <c r="A419" s="0" t="n">
        <f aca="false">IF((ROW()-1)&lt;='Project Description'!$B$14,'Project Description'!$B$1, "")</f>
        <v>2013</v>
      </c>
      <c r="B419" s="0" t="n">
        <f aca="false">IF($A419&lt;&gt;"",'Project Description'!$B$2, "")</f>
        <v>14</v>
      </c>
      <c r="C419" s="0" t="n">
        <f aca="false">IF($A419&lt;&gt;"",'Project Description'!$B$3, "")</f>
        <v>1</v>
      </c>
      <c r="D419" s="0" t="str">
        <f aca="false">IF($A419&lt;&gt;"",VLOOKUP($G419,'Tray sheet'!$E$2:$G$121,2), "")</f>
        <v>Brachypodium</v>
      </c>
      <c r="E419" s="0" t="str">
        <f aca="false">IF($A419&lt;&gt;"",VLOOKUP($G419,'Tray sheet'!$E$2:$G$121,3), "")</f>
        <v>distachyon</v>
      </c>
      <c r="F419" s="0" t="n">
        <f aca="false">IF($A419&lt;&gt;"",ROW()-1,"")</f>
        <v>418</v>
      </c>
      <c r="G419" s="0" t="n">
        <f aca="false">IF($A419&lt;&gt;"",VLOOKUP($F419,d110cc_csv_computations!$A$2:$O$1001,12),"")</f>
        <v>22</v>
      </c>
      <c r="H419" s="0" t="n">
        <f aca="false">IF($A419&lt;&gt;"",VLOOKUP($F419,d110cc_csv_computations!$A$2:$O$1001,13),"")</f>
        <v>8</v>
      </c>
      <c r="I419" s="0" t="n">
        <f aca="false">IF($A419&lt;&gt;"",VLOOKUP($F419,d110cc_csv_computations!$A$2:$O$1001,7),"")</f>
        <v>2</v>
      </c>
      <c r="J419" s="0" t="str">
        <f aca="false">IF($A419&lt;&gt;"",VLOOKUP($I419,ColumnNames!$A$2:$B$5,2),"")</f>
        <v>B</v>
      </c>
      <c r="K419" s="0" t="n">
        <f aca="false">IF($A419&lt;&gt;"",VLOOKUP($F419,d110cc_csv_computations!$A$2:$O$1001,6),"")</f>
        <v>3</v>
      </c>
      <c r="L419" s="0" t="n">
        <f aca="false">IF($A419&lt;&gt;"",VLOOKUP($F419,d110cc_csv_computations!$A$2:$O$1001,3),"")</f>
        <v>8</v>
      </c>
      <c r="M419" s="0" t="n">
        <f aca="false">IF($A419&lt;&gt;"",VLOOKUP($F419,d110cc_csv_computations!$A$2:$O$1001,8),"")</f>
        <v>6</v>
      </c>
      <c r="N419" s="0" t="n">
        <f aca="false">IF($A419&lt;&gt;"",VLOOKUP($F419,d110cc_csv_computations!$A$2:$O$1001,4),"")</f>
        <v>42</v>
      </c>
      <c r="O419" s="32" t="str">
        <f aca="false">IF($A419&lt;&gt;"",INDEX('Tray sheet'!$H$2:$H$10000, $G419),"")</f>
        <v>Project#2013-0014_Experiment#0001_Brachypodium.distachyon_Tray#00022</v>
      </c>
      <c r="P419" s="32" t="str">
        <f aca="false">IF($A419&lt;&gt;"",INDEX('Tray sheet'!$J$2:$J$10000,$G419),"")</f>
        <v>Tray note</v>
      </c>
      <c r="Q419" s="0" t="n">
        <f aca="false">IF($A419&lt;&gt;"",VLOOKUP($F419,d110cc_csv_computations!$A$2:$O$1001,9),"")</f>
        <v>2</v>
      </c>
      <c r="R419" s="32" t="str">
        <f aca="false">IF($A419&lt;&gt;"",INDEX('Tray sheet'!$I$2:$I$10000,$G419),"")</f>
        <v>standard</v>
      </c>
      <c r="S419" s="32" t="str">
        <f aca="false">$J419&amp;$K419</f>
        <v>B3</v>
      </c>
      <c r="T419" s="0" t="str">
        <f aca="false">IF($A419&lt;&gt;"","Project#"&amp;$A419&amp;"-"&amp;TEXT($B419,"0000")&amp;"_Experiment#"&amp;TEXT($C419,"0000")&amp;"_"&amp;$D419&amp;"."&amp;$E419&amp;"_Tray#"&amp;TEXT($G419,"0000")&amp;"_"&amp;"Pot#"&amp;TEXT($F419,"00000"),"")</f>
        <v>Project#2013-0014_Experiment#0001_Brachypodium.distachyon_Tray#0022_Pot#00418</v>
      </c>
      <c r="U419" s="0" t="n">
        <f aca="false">IF($A419&lt;&gt;"",VLOOKUP($F419,d110cc_csv_computations!$A$2:$O$1001,2),"")</f>
        <v>91</v>
      </c>
      <c r="V419" s="0" t="n">
        <f aca="false">IF($A419&lt;&gt;"",VLOOKUP($U419,LineNames!$A$2:$B$111,2),"")</f>
        <v>182</v>
      </c>
      <c r="W419" s="11"/>
      <c r="X419" s="0" t="str">
        <f aca="false">IF($A419&lt;&gt;"",VLOOKUP($U419,LineNames!$A$2:$C$111,3),"")</f>
        <v>No</v>
      </c>
      <c r="Y419" s="0" t="n">
        <f aca="false">IF($A419&lt;&gt;"",VLOOKUP($F419,d110cc_csv_computations!$A$2:$O$1001,5),"")</f>
        <v>4</v>
      </c>
      <c r="Z419" s="0" t="n">
        <f aca="false">IF($A419&lt;&gt;"",VLOOKUP($F419,d110cc_csv_computations!$A$2:$O$1001,15),"")</f>
        <v>58</v>
      </c>
    </row>
    <row collapsed="false" customFormat="false" customHeight="true" hidden="false" ht="15" outlineLevel="0" r="420">
      <c r="A420" s="0" t="n">
        <f aca="false">IF((ROW()-1)&lt;='Project Description'!$B$14,'Project Description'!$B$1, "")</f>
        <v>2013</v>
      </c>
      <c r="B420" s="0" t="n">
        <f aca="false">IF($A420&lt;&gt;"",'Project Description'!$B$2, "")</f>
        <v>14</v>
      </c>
      <c r="C420" s="0" t="n">
        <f aca="false">IF($A420&lt;&gt;"",'Project Description'!$B$3, "")</f>
        <v>1</v>
      </c>
      <c r="D420" s="0" t="str">
        <f aca="false">IF($A420&lt;&gt;"",VLOOKUP($G420,'Tray sheet'!$E$2:$G$121,2), "")</f>
        <v>Brachypodium</v>
      </c>
      <c r="E420" s="0" t="str">
        <f aca="false">IF($A420&lt;&gt;"",VLOOKUP($G420,'Tray sheet'!$E$2:$G$121,3), "")</f>
        <v>distachyon</v>
      </c>
      <c r="F420" s="0" t="n">
        <f aca="false">IF($A420&lt;&gt;"",ROW()-1,"")</f>
        <v>419</v>
      </c>
      <c r="G420" s="0" t="n">
        <f aca="false">IF($A420&lt;&gt;"",VLOOKUP($F420,d110cc_csv_computations!$A$2:$O$1001,12),"")</f>
        <v>22</v>
      </c>
      <c r="H420" s="0" t="n">
        <f aca="false">IF($A420&lt;&gt;"",VLOOKUP($F420,d110cc_csv_computations!$A$2:$O$1001,13),"")</f>
        <v>9</v>
      </c>
      <c r="I420" s="0" t="n">
        <f aca="false">IF($A420&lt;&gt;"",VLOOKUP($F420,d110cc_csv_computations!$A$2:$O$1001,7),"")</f>
        <v>2</v>
      </c>
      <c r="J420" s="0" t="str">
        <f aca="false">IF($A420&lt;&gt;"",VLOOKUP($I420,ColumnNames!$A$2:$B$5,2),"")</f>
        <v>B</v>
      </c>
      <c r="K420" s="0" t="n">
        <f aca="false">IF($A420&lt;&gt;"",VLOOKUP($F420,d110cc_csv_computations!$A$2:$O$1001,6),"")</f>
        <v>4</v>
      </c>
      <c r="L420" s="0" t="n">
        <f aca="false">IF($A420&lt;&gt;"",VLOOKUP($F420,d110cc_csv_computations!$A$2:$O$1001,3),"")</f>
        <v>9</v>
      </c>
      <c r="M420" s="0" t="n">
        <f aca="false">IF($A420&lt;&gt;"",VLOOKUP($F420,d110cc_csv_computations!$A$2:$O$1001,8),"")</f>
        <v>6</v>
      </c>
      <c r="N420" s="0" t="n">
        <f aca="false">IF($A420&lt;&gt;"",VLOOKUP($F420,d110cc_csv_computations!$A$2:$O$1001,4),"")</f>
        <v>42</v>
      </c>
      <c r="O420" s="32" t="str">
        <f aca="false">IF($A420&lt;&gt;"",INDEX('Tray sheet'!$H$2:$H$10000, $G420),"")</f>
        <v>Project#2013-0014_Experiment#0001_Brachypodium.distachyon_Tray#00022</v>
      </c>
      <c r="P420" s="32" t="str">
        <f aca="false">IF($A420&lt;&gt;"",INDEX('Tray sheet'!$J$2:$J$10000,$G420),"")</f>
        <v>Tray note</v>
      </c>
      <c r="Q420" s="0" t="n">
        <f aca="false">IF($A420&lt;&gt;"",VLOOKUP($F420,d110cc_csv_computations!$A$2:$O$1001,9),"")</f>
        <v>2</v>
      </c>
      <c r="R420" s="32" t="str">
        <f aca="false">IF($A420&lt;&gt;"",INDEX('Tray sheet'!$I$2:$I$10000,$G420),"")</f>
        <v>standard</v>
      </c>
      <c r="S420" s="32" t="str">
        <f aca="false">$J420&amp;$K420</f>
        <v>B4</v>
      </c>
      <c r="T420" s="0" t="str">
        <f aca="false">IF($A420&lt;&gt;"","Project#"&amp;$A420&amp;"-"&amp;TEXT($B420,"0000")&amp;"_Experiment#"&amp;TEXT($C420,"0000")&amp;"_"&amp;$D420&amp;"."&amp;$E420&amp;"_Tray#"&amp;TEXT($G420,"0000")&amp;"_"&amp;"Pot#"&amp;TEXT($F420,"00000"),"")</f>
        <v>Project#2013-0014_Experiment#0001_Brachypodium.distachyon_Tray#0022_Pot#00419</v>
      </c>
      <c r="U420" s="0" t="n">
        <f aca="false">IF($A420&lt;&gt;"",VLOOKUP($F420,d110cc_csv_computations!$A$2:$O$1001,2),"")</f>
        <v>4</v>
      </c>
      <c r="V420" s="0" t="n">
        <f aca="false">IF($A420&lt;&gt;"",VLOOKUP($U420,LineNames!$A$2:$B$111,2),"")</f>
        <v>79</v>
      </c>
      <c r="W420" s="11"/>
      <c r="X420" s="0" t="str">
        <f aca="false">IF($A420&lt;&gt;"",VLOOKUP($U420,LineNames!$A$2:$C$111,3),"")</f>
        <v>No</v>
      </c>
      <c r="Y420" s="0" t="n">
        <f aca="false">IF($A420&lt;&gt;"",VLOOKUP($F420,d110cc_csv_computations!$A$2:$O$1001,5),"")</f>
        <v>4</v>
      </c>
      <c r="Z420" s="0" t="n">
        <f aca="false">IF($A420&lt;&gt;"",VLOOKUP($F420,d110cc_csv_computations!$A$2:$O$1001,15),"")</f>
        <v>59</v>
      </c>
    </row>
    <row collapsed="false" customFormat="false" customHeight="true" hidden="false" ht="15" outlineLevel="0" r="421">
      <c r="A421" s="0" t="n">
        <f aca="false">IF((ROW()-1)&lt;='Project Description'!$B$14,'Project Description'!$B$1, "")</f>
        <v>2013</v>
      </c>
      <c r="B421" s="0" t="n">
        <f aca="false">IF($A421&lt;&gt;"",'Project Description'!$B$2, "")</f>
        <v>14</v>
      </c>
      <c r="C421" s="0" t="n">
        <f aca="false">IF($A421&lt;&gt;"",'Project Description'!$B$3, "")</f>
        <v>1</v>
      </c>
      <c r="D421" s="0" t="str">
        <f aca="false">IF($A421&lt;&gt;"",VLOOKUP($G421,'Tray sheet'!$E$2:$G$121,2), "")</f>
        <v>Brachypodium</v>
      </c>
      <c r="E421" s="0" t="str">
        <f aca="false">IF($A421&lt;&gt;"",VLOOKUP($G421,'Tray sheet'!$E$2:$G$121,3), "")</f>
        <v>distachyon</v>
      </c>
      <c r="F421" s="0" t="n">
        <f aca="false">IF($A421&lt;&gt;"",ROW()-1,"")</f>
        <v>420</v>
      </c>
      <c r="G421" s="0" t="n">
        <f aca="false">IF($A421&lt;&gt;"",VLOOKUP($F421,d110cc_csv_computations!$A$2:$O$1001,12),"")</f>
        <v>22</v>
      </c>
      <c r="H421" s="0" t="n">
        <f aca="false">IF($A421&lt;&gt;"",VLOOKUP($F421,d110cc_csv_computations!$A$2:$O$1001,13),"")</f>
        <v>10</v>
      </c>
      <c r="I421" s="0" t="n">
        <f aca="false">IF($A421&lt;&gt;"",VLOOKUP($F421,d110cc_csv_computations!$A$2:$O$1001,7),"")</f>
        <v>2</v>
      </c>
      <c r="J421" s="0" t="str">
        <f aca="false">IF($A421&lt;&gt;"",VLOOKUP($I421,ColumnNames!$A$2:$B$5,2),"")</f>
        <v>B</v>
      </c>
      <c r="K421" s="0" t="n">
        <f aca="false">IF($A421&lt;&gt;"",VLOOKUP($F421,d110cc_csv_computations!$A$2:$O$1001,6),"")</f>
        <v>5</v>
      </c>
      <c r="L421" s="0" t="n">
        <f aca="false">IF($A421&lt;&gt;"",VLOOKUP($F421,d110cc_csv_computations!$A$2:$O$1001,3),"")</f>
        <v>10</v>
      </c>
      <c r="M421" s="0" t="n">
        <f aca="false">IF($A421&lt;&gt;"",VLOOKUP($F421,d110cc_csv_computations!$A$2:$O$1001,8),"")</f>
        <v>6</v>
      </c>
      <c r="N421" s="0" t="n">
        <f aca="false">IF($A421&lt;&gt;"",VLOOKUP($F421,d110cc_csv_computations!$A$2:$O$1001,4),"")</f>
        <v>42</v>
      </c>
      <c r="O421" s="32" t="str">
        <f aca="false">IF($A421&lt;&gt;"",INDEX('Tray sheet'!$H$2:$H$10000, $G421),"")</f>
        <v>Project#2013-0014_Experiment#0001_Brachypodium.distachyon_Tray#00022</v>
      </c>
      <c r="P421" s="32" t="str">
        <f aca="false">IF($A421&lt;&gt;"",INDEX('Tray sheet'!$J$2:$J$10000,$G421),"")</f>
        <v>Tray note</v>
      </c>
      <c r="Q421" s="0" t="n">
        <f aca="false">IF($A421&lt;&gt;"",VLOOKUP($F421,d110cc_csv_computations!$A$2:$O$1001,9),"")</f>
        <v>2</v>
      </c>
      <c r="R421" s="32" t="str">
        <f aca="false">IF($A421&lt;&gt;"",INDEX('Tray sheet'!$I$2:$I$10000,$G421),"")</f>
        <v>standard</v>
      </c>
      <c r="S421" s="32" t="str">
        <f aca="false">$J421&amp;$K421</f>
        <v>B5</v>
      </c>
      <c r="T421" s="0" t="str">
        <f aca="false">IF($A421&lt;&gt;"","Project#"&amp;$A421&amp;"-"&amp;TEXT($B421,"0000")&amp;"_Experiment#"&amp;TEXT($C421,"0000")&amp;"_"&amp;$D421&amp;"."&amp;$E421&amp;"_Tray#"&amp;TEXT($G421,"0000")&amp;"_"&amp;"Pot#"&amp;TEXT($F421,"00000"),"")</f>
        <v>Project#2013-0014_Experiment#0001_Brachypodium.distachyon_Tray#0022_Pot#00420</v>
      </c>
      <c r="U421" s="0" t="n">
        <f aca="false">IF($A421&lt;&gt;"",VLOOKUP($F421,d110cc_csv_computations!$A$2:$O$1001,2),"")</f>
        <v>50</v>
      </c>
      <c r="V421" s="0" t="n">
        <f aca="false">IF($A421&lt;&gt;"",VLOOKUP($U421,LineNames!$A$2:$B$111,2),"")</f>
        <v>129</v>
      </c>
      <c r="W421" s="11"/>
      <c r="X421" s="0" t="str">
        <f aca="false">IF($A421&lt;&gt;"",VLOOKUP($U421,LineNames!$A$2:$C$111,3),"")</f>
        <v>No</v>
      </c>
      <c r="Y421" s="0" t="n">
        <f aca="false">IF($A421&lt;&gt;"",VLOOKUP($F421,d110cc_csv_computations!$A$2:$O$1001,5),"")</f>
        <v>4</v>
      </c>
      <c r="Z421" s="0" t="n">
        <f aca="false">IF($A421&lt;&gt;"",VLOOKUP($F421,d110cc_csv_computations!$A$2:$O$1001,15),"")</f>
        <v>60</v>
      </c>
    </row>
    <row collapsed="false" customFormat="false" customHeight="true" hidden="false" ht="15" outlineLevel="0" r="422">
      <c r="A422" s="0" t="n">
        <f aca="false">IF((ROW()-1)&lt;='Project Description'!$B$14,'Project Description'!$B$1, "")</f>
        <v>2013</v>
      </c>
      <c r="B422" s="0" t="n">
        <f aca="false">IF($A422&lt;&gt;"",'Project Description'!$B$2, "")</f>
        <v>14</v>
      </c>
      <c r="C422" s="0" t="n">
        <f aca="false">IF($A422&lt;&gt;"",'Project Description'!$B$3, "")</f>
        <v>1</v>
      </c>
      <c r="D422" s="0" t="str">
        <f aca="false">IF($A422&lt;&gt;"",VLOOKUP($G422,'Tray sheet'!$E$2:$G$121,2), "")</f>
        <v>Brachypodium</v>
      </c>
      <c r="E422" s="0" t="str">
        <f aca="false">IF($A422&lt;&gt;"",VLOOKUP($G422,'Tray sheet'!$E$2:$G$121,3), "")</f>
        <v>distachyon</v>
      </c>
      <c r="F422" s="0" t="n">
        <f aca="false">IF($A422&lt;&gt;"",ROW()-1,"")</f>
        <v>421</v>
      </c>
      <c r="G422" s="0" t="n">
        <f aca="false">IF($A422&lt;&gt;"",VLOOKUP($F422,d110cc_csv_computations!$A$2:$O$1001,12),"")</f>
        <v>21</v>
      </c>
      <c r="H422" s="0" t="n">
        <f aca="false">IF($A422&lt;&gt;"",VLOOKUP($F422,d110cc_csv_computations!$A$2:$O$1001,13),"")</f>
        <v>11</v>
      </c>
      <c r="I422" s="0" t="n">
        <f aca="false">IF($A422&lt;&gt;"",VLOOKUP($F422,d110cc_csv_computations!$A$2:$O$1001,7),"")</f>
        <v>3</v>
      </c>
      <c r="J422" s="0" t="str">
        <f aca="false">IF($A422&lt;&gt;"",VLOOKUP($I422,ColumnNames!$A$2:$B$5,2),"")</f>
        <v>C</v>
      </c>
      <c r="K422" s="0" t="n">
        <f aca="false">IF($A422&lt;&gt;"",VLOOKUP($F422,d110cc_csv_computations!$A$2:$O$1001,6),"")</f>
        <v>1</v>
      </c>
      <c r="L422" s="0" t="n">
        <f aca="false">IF($A422&lt;&gt;"",VLOOKUP($F422,d110cc_csv_computations!$A$2:$O$1001,3),"")</f>
        <v>1</v>
      </c>
      <c r="M422" s="0" t="n">
        <f aca="false">IF($A422&lt;&gt;"",VLOOKUP($F422,d110cc_csv_computations!$A$2:$O$1001,8),"")</f>
        <v>7</v>
      </c>
      <c r="N422" s="0" t="n">
        <f aca="false">IF($A422&lt;&gt;"",VLOOKUP($F422,d110cc_csv_computations!$A$2:$O$1001,4),"")</f>
        <v>43</v>
      </c>
      <c r="O422" s="32" t="str">
        <f aca="false">IF($A422&lt;&gt;"",INDEX('Tray sheet'!$H$2:$H$10000, $G422),"")</f>
        <v>Project#2013-0014_Experiment#0001_Brachypodium.distachyon_Tray#00021</v>
      </c>
      <c r="P422" s="32" t="str">
        <f aca="false">IF($A422&lt;&gt;"",INDEX('Tray sheet'!$J$2:$J$10000,$G422),"")</f>
        <v>Tray note</v>
      </c>
      <c r="Q422" s="0" t="n">
        <f aca="false">IF($A422&lt;&gt;"",VLOOKUP($F422,d110cc_csv_computations!$A$2:$O$1001,9),"")</f>
        <v>1</v>
      </c>
      <c r="R422" s="32" t="str">
        <f aca="false">IF($A422&lt;&gt;"",INDEX('Tray sheet'!$I$2:$I$10000,$G422),"")</f>
        <v>standard</v>
      </c>
      <c r="S422" s="32" t="str">
        <f aca="false">$J422&amp;$K422</f>
        <v>C1</v>
      </c>
      <c r="T422" s="0" t="str">
        <f aca="false">IF($A422&lt;&gt;"","Project#"&amp;$A422&amp;"-"&amp;TEXT($B422,"0000")&amp;"_Experiment#"&amp;TEXT($C422,"0000")&amp;"_"&amp;$D422&amp;"."&amp;$E422&amp;"_Tray#"&amp;TEXT($G422,"0000")&amp;"_"&amp;"Pot#"&amp;TEXT($F422,"00000"),"")</f>
        <v>Project#2013-0014_Experiment#0001_Brachypodium.distachyon_Tray#0021_Pot#00421</v>
      </c>
      <c r="U422" s="0" t="n">
        <f aca="false">IF($A422&lt;&gt;"",VLOOKUP($F422,d110cc_csv_computations!$A$2:$O$1001,2),"")</f>
        <v>29</v>
      </c>
      <c r="V422" s="0" t="n">
        <f aca="false">IF($A422&lt;&gt;"",VLOOKUP($U422,LineNames!$A$2:$B$111,2),"")</f>
        <v>107</v>
      </c>
      <c r="W422" s="11"/>
      <c r="X422" s="0" t="str">
        <f aca="false">IF($A422&lt;&gt;"",VLOOKUP($U422,LineNames!$A$2:$C$111,3),"")</f>
        <v>No</v>
      </c>
      <c r="Y422" s="0" t="n">
        <f aca="false">IF($A422&lt;&gt;"",VLOOKUP($F422,d110cc_csv_computations!$A$2:$O$1001,5),"")</f>
        <v>4</v>
      </c>
      <c r="Z422" s="0" t="n">
        <f aca="false">IF($A422&lt;&gt;"",VLOOKUP($F422,d110cc_csv_computations!$A$2:$O$1001,15),"")</f>
        <v>61</v>
      </c>
    </row>
    <row collapsed="false" customFormat="false" customHeight="true" hidden="false" ht="15" outlineLevel="0" r="423">
      <c r="A423" s="0" t="n">
        <f aca="false">IF((ROW()-1)&lt;='Project Description'!$B$14,'Project Description'!$B$1, "")</f>
        <v>2013</v>
      </c>
      <c r="B423" s="0" t="n">
        <f aca="false">IF($A423&lt;&gt;"",'Project Description'!$B$2, "")</f>
        <v>14</v>
      </c>
      <c r="C423" s="0" t="n">
        <f aca="false">IF($A423&lt;&gt;"",'Project Description'!$B$3, "")</f>
        <v>1</v>
      </c>
      <c r="D423" s="0" t="str">
        <f aca="false">IF($A423&lt;&gt;"",VLOOKUP($G423,'Tray sheet'!$E$2:$G$121,2), "")</f>
        <v>Brachypodium</v>
      </c>
      <c r="E423" s="0" t="str">
        <f aca="false">IF($A423&lt;&gt;"",VLOOKUP($G423,'Tray sheet'!$E$2:$G$121,3), "")</f>
        <v>distachyon</v>
      </c>
      <c r="F423" s="0" t="n">
        <f aca="false">IF($A423&lt;&gt;"",ROW()-1,"")</f>
        <v>422</v>
      </c>
      <c r="G423" s="0" t="n">
        <f aca="false">IF($A423&lt;&gt;"",VLOOKUP($F423,d110cc_csv_computations!$A$2:$O$1001,12),"")</f>
        <v>21</v>
      </c>
      <c r="H423" s="0" t="n">
        <f aca="false">IF($A423&lt;&gt;"",VLOOKUP($F423,d110cc_csv_computations!$A$2:$O$1001,13),"")</f>
        <v>12</v>
      </c>
      <c r="I423" s="0" t="n">
        <f aca="false">IF($A423&lt;&gt;"",VLOOKUP($F423,d110cc_csv_computations!$A$2:$O$1001,7),"")</f>
        <v>3</v>
      </c>
      <c r="J423" s="0" t="str">
        <f aca="false">IF($A423&lt;&gt;"",VLOOKUP($I423,ColumnNames!$A$2:$B$5,2),"")</f>
        <v>C</v>
      </c>
      <c r="K423" s="0" t="n">
        <f aca="false">IF($A423&lt;&gt;"",VLOOKUP($F423,d110cc_csv_computations!$A$2:$O$1001,6),"")</f>
        <v>2</v>
      </c>
      <c r="L423" s="0" t="n">
        <f aca="false">IF($A423&lt;&gt;"",VLOOKUP($F423,d110cc_csv_computations!$A$2:$O$1001,3),"")</f>
        <v>2</v>
      </c>
      <c r="M423" s="0" t="n">
        <f aca="false">IF($A423&lt;&gt;"",VLOOKUP($F423,d110cc_csv_computations!$A$2:$O$1001,8),"")</f>
        <v>7</v>
      </c>
      <c r="N423" s="0" t="n">
        <f aca="false">IF($A423&lt;&gt;"",VLOOKUP($F423,d110cc_csv_computations!$A$2:$O$1001,4),"")</f>
        <v>43</v>
      </c>
      <c r="O423" s="32" t="str">
        <f aca="false">IF($A423&lt;&gt;"",INDEX('Tray sheet'!$H$2:$H$10000, $G423),"")</f>
        <v>Project#2013-0014_Experiment#0001_Brachypodium.distachyon_Tray#00021</v>
      </c>
      <c r="P423" s="32" t="str">
        <f aca="false">IF($A423&lt;&gt;"",INDEX('Tray sheet'!$J$2:$J$10000,$G423),"")</f>
        <v>Tray note</v>
      </c>
      <c r="Q423" s="0" t="n">
        <f aca="false">IF($A423&lt;&gt;"",VLOOKUP($F423,d110cc_csv_computations!$A$2:$O$1001,9),"")</f>
        <v>1</v>
      </c>
      <c r="R423" s="32" t="str">
        <f aca="false">IF($A423&lt;&gt;"",INDEX('Tray sheet'!$I$2:$I$10000,$G423),"")</f>
        <v>standard</v>
      </c>
      <c r="S423" s="32" t="str">
        <f aca="false">$J423&amp;$K423</f>
        <v>C2</v>
      </c>
      <c r="T423" s="0" t="str">
        <f aca="false">IF($A423&lt;&gt;"","Project#"&amp;$A423&amp;"-"&amp;TEXT($B423,"0000")&amp;"_Experiment#"&amp;TEXT($C423,"0000")&amp;"_"&amp;$D423&amp;"."&amp;$E423&amp;"_Tray#"&amp;TEXT($G423,"0000")&amp;"_"&amp;"Pot#"&amp;TEXT($F423,"00000"),"")</f>
        <v>Project#2013-0014_Experiment#0001_Brachypodium.distachyon_Tray#0021_Pot#00422</v>
      </c>
      <c r="U423" s="0" t="n">
        <f aca="false">IF($A423&lt;&gt;"",VLOOKUP($F423,d110cc_csv_computations!$A$2:$O$1001,2),"")</f>
        <v>25</v>
      </c>
      <c r="V423" s="0" t="n">
        <f aca="false">IF($A423&lt;&gt;"",VLOOKUP($U423,LineNames!$A$2:$B$111,2),"")</f>
        <v>102</v>
      </c>
      <c r="W423" s="11"/>
      <c r="X423" s="0" t="str">
        <f aca="false">IF($A423&lt;&gt;"",VLOOKUP($U423,LineNames!$A$2:$C$111,3),"")</f>
        <v>No</v>
      </c>
      <c r="Y423" s="0" t="n">
        <f aca="false">IF($A423&lt;&gt;"",VLOOKUP($F423,d110cc_csv_computations!$A$2:$O$1001,5),"")</f>
        <v>4</v>
      </c>
      <c r="Z423" s="0" t="n">
        <f aca="false">IF($A423&lt;&gt;"",VLOOKUP($F423,d110cc_csv_computations!$A$2:$O$1001,15),"")</f>
        <v>62</v>
      </c>
    </row>
    <row collapsed="false" customFormat="false" customHeight="true" hidden="false" ht="15" outlineLevel="0" r="424">
      <c r="A424" s="0" t="n">
        <f aca="false">IF((ROW()-1)&lt;='Project Description'!$B$14,'Project Description'!$B$1, "")</f>
        <v>2013</v>
      </c>
      <c r="B424" s="0" t="n">
        <f aca="false">IF($A424&lt;&gt;"",'Project Description'!$B$2, "")</f>
        <v>14</v>
      </c>
      <c r="C424" s="0" t="n">
        <f aca="false">IF($A424&lt;&gt;"",'Project Description'!$B$3, "")</f>
        <v>1</v>
      </c>
      <c r="D424" s="0" t="str">
        <f aca="false">IF($A424&lt;&gt;"",VLOOKUP($G424,'Tray sheet'!$E$2:$G$121,2), "")</f>
        <v>Brachypodium</v>
      </c>
      <c r="E424" s="0" t="str">
        <f aca="false">IF($A424&lt;&gt;"",VLOOKUP($G424,'Tray sheet'!$E$2:$G$121,3), "")</f>
        <v>distachyon</v>
      </c>
      <c r="F424" s="0" t="n">
        <f aca="false">IF($A424&lt;&gt;"",ROW()-1,"")</f>
        <v>423</v>
      </c>
      <c r="G424" s="0" t="n">
        <f aca="false">IF($A424&lt;&gt;"",VLOOKUP($F424,d110cc_csv_computations!$A$2:$O$1001,12),"")</f>
        <v>21</v>
      </c>
      <c r="H424" s="0" t="n">
        <f aca="false">IF($A424&lt;&gt;"",VLOOKUP($F424,d110cc_csv_computations!$A$2:$O$1001,13),"")</f>
        <v>13</v>
      </c>
      <c r="I424" s="0" t="n">
        <f aca="false">IF($A424&lt;&gt;"",VLOOKUP($F424,d110cc_csv_computations!$A$2:$O$1001,7),"")</f>
        <v>3</v>
      </c>
      <c r="J424" s="0" t="str">
        <f aca="false">IF($A424&lt;&gt;"",VLOOKUP($I424,ColumnNames!$A$2:$B$5,2),"")</f>
        <v>C</v>
      </c>
      <c r="K424" s="0" t="n">
        <f aca="false">IF($A424&lt;&gt;"",VLOOKUP($F424,d110cc_csv_computations!$A$2:$O$1001,6),"")</f>
        <v>3</v>
      </c>
      <c r="L424" s="0" t="n">
        <f aca="false">IF($A424&lt;&gt;"",VLOOKUP($F424,d110cc_csv_computations!$A$2:$O$1001,3),"")</f>
        <v>3</v>
      </c>
      <c r="M424" s="0" t="n">
        <f aca="false">IF($A424&lt;&gt;"",VLOOKUP($F424,d110cc_csv_computations!$A$2:$O$1001,8),"")</f>
        <v>7</v>
      </c>
      <c r="N424" s="0" t="n">
        <f aca="false">IF($A424&lt;&gt;"",VLOOKUP($F424,d110cc_csv_computations!$A$2:$O$1001,4),"")</f>
        <v>43</v>
      </c>
      <c r="O424" s="32" t="str">
        <f aca="false">IF($A424&lt;&gt;"",INDEX('Tray sheet'!$H$2:$H$10000, $G424),"")</f>
        <v>Project#2013-0014_Experiment#0001_Brachypodium.distachyon_Tray#00021</v>
      </c>
      <c r="P424" s="32" t="str">
        <f aca="false">IF($A424&lt;&gt;"",INDEX('Tray sheet'!$J$2:$J$10000,$G424),"")</f>
        <v>Tray note</v>
      </c>
      <c r="Q424" s="0" t="n">
        <f aca="false">IF($A424&lt;&gt;"",VLOOKUP($F424,d110cc_csv_computations!$A$2:$O$1001,9),"")</f>
        <v>1</v>
      </c>
      <c r="R424" s="32" t="str">
        <f aca="false">IF($A424&lt;&gt;"",INDEX('Tray sheet'!$I$2:$I$10000,$G424),"")</f>
        <v>standard</v>
      </c>
      <c r="S424" s="32" t="str">
        <f aca="false">$J424&amp;$K424</f>
        <v>C3</v>
      </c>
      <c r="T424" s="0" t="str">
        <f aca="false">IF($A424&lt;&gt;"","Project#"&amp;$A424&amp;"-"&amp;TEXT($B424,"0000")&amp;"_Experiment#"&amp;TEXT($C424,"0000")&amp;"_"&amp;$D424&amp;"."&amp;$E424&amp;"_Tray#"&amp;TEXT($G424,"0000")&amp;"_"&amp;"Pot#"&amp;TEXT($F424,"00000"),"")</f>
        <v>Project#2013-0014_Experiment#0001_Brachypodium.distachyon_Tray#0021_Pot#00423</v>
      </c>
      <c r="U424" s="0" t="n">
        <f aca="false">IF($A424&lt;&gt;"",VLOOKUP($F424,d110cc_csv_computations!$A$2:$O$1001,2),"")</f>
        <v>16</v>
      </c>
      <c r="V424" s="0" t="n">
        <f aca="false">IF($A424&lt;&gt;"",VLOOKUP($U424,LineNames!$A$2:$B$111,2),"")</f>
        <v>92</v>
      </c>
      <c r="W424" s="11"/>
      <c r="X424" s="0" t="str">
        <f aca="false">IF($A424&lt;&gt;"",VLOOKUP($U424,LineNames!$A$2:$C$111,3),"")</f>
        <v>No</v>
      </c>
      <c r="Y424" s="0" t="n">
        <f aca="false">IF($A424&lt;&gt;"",VLOOKUP($F424,d110cc_csv_computations!$A$2:$O$1001,5),"")</f>
        <v>4</v>
      </c>
      <c r="Z424" s="0" t="n">
        <f aca="false">IF($A424&lt;&gt;"",VLOOKUP($F424,d110cc_csv_computations!$A$2:$O$1001,15),"")</f>
        <v>63</v>
      </c>
    </row>
    <row collapsed="false" customFormat="false" customHeight="true" hidden="false" ht="15" outlineLevel="0" r="425">
      <c r="A425" s="0" t="n">
        <f aca="false">IF((ROW()-1)&lt;='Project Description'!$B$14,'Project Description'!$B$1, "")</f>
        <v>2013</v>
      </c>
      <c r="B425" s="0" t="n">
        <f aca="false">IF($A425&lt;&gt;"",'Project Description'!$B$2, "")</f>
        <v>14</v>
      </c>
      <c r="C425" s="0" t="n">
        <f aca="false">IF($A425&lt;&gt;"",'Project Description'!$B$3, "")</f>
        <v>1</v>
      </c>
      <c r="D425" s="0" t="str">
        <f aca="false">IF($A425&lt;&gt;"",VLOOKUP($G425,'Tray sheet'!$E$2:$G$121,2), "")</f>
        <v>Brachypodium</v>
      </c>
      <c r="E425" s="0" t="str">
        <f aca="false">IF($A425&lt;&gt;"",VLOOKUP($G425,'Tray sheet'!$E$2:$G$121,3), "")</f>
        <v>distachyon</v>
      </c>
      <c r="F425" s="0" t="n">
        <f aca="false">IF($A425&lt;&gt;"",ROW()-1,"")</f>
        <v>424</v>
      </c>
      <c r="G425" s="0" t="n">
        <f aca="false">IF($A425&lt;&gt;"",VLOOKUP($F425,d110cc_csv_computations!$A$2:$O$1001,12),"")</f>
        <v>21</v>
      </c>
      <c r="H425" s="0" t="n">
        <f aca="false">IF($A425&lt;&gt;"",VLOOKUP($F425,d110cc_csv_computations!$A$2:$O$1001,13),"")</f>
        <v>14</v>
      </c>
      <c r="I425" s="0" t="n">
        <f aca="false">IF($A425&lt;&gt;"",VLOOKUP($F425,d110cc_csv_computations!$A$2:$O$1001,7),"")</f>
        <v>3</v>
      </c>
      <c r="J425" s="0" t="str">
        <f aca="false">IF($A425&lt;&gt;"",VLOOKUP($I425,ColumnNames!$A$2:$B$5,2),"")</f>
        <v>C</v>
      </c>
      <c r="K425" s="0" t="n">
        <f aca="false">IF($A425&lt;&gt;"",VLOOKUP($F425,d110cc_csv_computations!$A$2:$O$1001,6),"")</f>
        <v>4</v>
      </c>
      <c r="L425" s="0" t="n">
        <f aca="false">IF($A425&lt;&gt;"",VLOOKUP($F425,d110cc_csv_computations!$A$2:$O$1001,3),"")</f>
        <v>4</v>
      </c>
      <c r="M425" s="0" t="n">
        <f aca="false">IF($A425&lt;&gt;"",VLOOKUP($F425,d110cc_csv_computations!$A$2:$O$1001,8),"")</f>
        <v>7</v>
      </c>
      <c r="N425" s="0" t="n">
        <f aca="false">IF($A425&lt;&gt;"",VLOOKUP($F425,d110cc_csv_computations!$A$2:$O$1001,4),"")</f>
        <v>43</v>
      </c>
      <c r="O425" s="32" t="str">
        <f aca="false">IF($A425&lt;&gt;"",INDEX('Tray sheet'!$H$2:$H$10000, $G425),"")</f>
        <v>Project#2013-0014_Experiment#0001_Brachypodium.distachyon_Tray#00021</v>
      </c>
      <c r="P425" s="32" t="str">
        <f aca="false">IF($A425&lt;&gt;"",INDEX('Tray sheet'!$J$2:$J$10000,$G425),"")</f>
        <v>Tray note</v>
      </c>
      <c r="Q425" s="0" t="n">
        <f aca="false">IF($A425&lt;&gt;"",VLOOKUP($F425,d110cc_csv_computations!$A$2:$O$1001,9),"")</f>
        <v>1</v>
      </c>
      <c r="R425" s="32" t="str">
        <f aca="false">IF($A425&lt;&gt;"",INDEX('Tray sheet'!$I$2:$I$10000,$G425),"")</f>
        <v>standard</v>
      </c>
      <c r="S425" s="32" t="str">
        <f aca="false">$J425&amp;$K425</f>
        <v>C4</v>
      </c>
      <c r="T425" s="0" t="str">
        <f aca="false">IF($A425&lt;&gt;"","Project#"&amp;$A425&amp;"-"&amp;TEXT($B425,"0000")&amp;"_Experiment#"&amp;TEXT($C425,"0000")&amp;"_"&amp;$D425&amp;"."&amp;$E425&amp;"_Tray#"&amp;TEXT($G425,"0000")&amp;"_"&amp;"Pot#"&amp;TEXT($F425,"00000"),"")</f>
        <v>Project#2013-0014_Experiment#0001_Brachypodium.distachyon_Tray#0021_Pot#00424</v>
      </c>
      <c r="U425" s="0" t="n">
        <f aca="false">IF($A425&lt;&gt;"",VLOOKUP($F425,d110cc_csv_computations!$A$2:$O$1001,2),"")</f>
        <v>67</v>
      </c>
      <c r="V425" s="0" t="n">
        <f aca="false">IF($A425&lt;&gt;"",VLOOKUP($U425,LineNames!$A$2:$B$111,2),"")</f>
        <v>153</v>
      </c>
      <c r="W425" s="11"/>
      <c r="X425" s="0" t="str">
        <f aca="false">IF($A425&lt;&gt;"",VLOOKUP($U425,LineNames!$A$2:$C$111,3),"")</f>
        <v>No</v>
      </c>
      <c r="Y425" s="0" t="n">
        <f aca="false">IF($A425&lt;&gt;"",VLOOKUP($F425,d110cc_csv_computations!$A$2:$O$1001,5),"")</f>
        <v>4</v>
      </c>
      <c r="Z425" s="0" t="n">
        <f aca="false">IF($A425&lt;&gt;"",VLOOKUP($F425,d110cc_csv_computations!$A$2:$O$1001,15),"")</f>
        <v>64</v>
      </c>
    </row>
    <row collapsed="false" customFormat="false" customHeight="true" hidden="false" ht="15" outlineLevel="0" r="426">
      <c r="A426" s="0" t="n">
        <f aca="false">IF((ROW()-1)&lt;='Project Description'!$B$14,'Project Description'!$B$1, "")</f>
        <v>2013</v>
      </c>
      <c r="B426" s="0" t="n">
        <f aca="false">IF($A426&lt;&gt;"",'Project Description'!$B$2, "")</f>
        <v>14</v>
      </c>
      <c r="C426" s="0" t="n">
        <f aca="false">IF($A426&lt;&gt;"",'Project Description'!$B$3, "")</f>
        <v>1</v>
      </c>
      <c r="D426" s="0" t="str">
        <f aca="false">IF($A426&lt;&gt;"",VLOOKUP($G426,'Tray sheet'!$E$2:$G$121,2), "")</f>
        <v>Brachypodium</v>
      </c>
      <c r="E426" s="0" t="str">
        <f aca="false">IF($A426&lt;&gt;"",VLOOKUP($G426,'Tray sheet'!$E$2:$G$121,3), "")</f>
        <v>distachyon</v>
      </c>
      <c r="F426" s="0" t="n">
        <f aca="false">IF($A426&lt;&gt;"",ROW()-1,"")</f>
        <v>425</v>
      </c>
      <c r="G426" s="0" t="n">
        <f aca="false">IF($A426&lt;&gt;"",VLOOKUP($F426,d110cc_csv_computations!$A$2:$O$1001,12),"")</f>
        <v>21</v>
      </c>
      <c r="H426" s="0" t="n">
        <f aca="false">IF($A426&lt;&gt;"",VLOOKUP($F426,d110cc_csv_computations!$A$2:$O$1001,13),"")</f>
        <v>15</v>
      </c>
      <c r="I426" s="0" t="n">
        <f aca="false">IF($A426&lt;&gt;"",VLOOKUP($F426,d110cc_csv_computations!$A$2:$O$1001,7),"")</f>
        <v>3</v>
      </c>
      <c r="J426" s="0" t="str">
        <f aca="false">IF($A426&lt;&gt;"",VLOOKUP($I426,ColumnNames!$A$2:$B$5,2),"")</f>
        <v>C</v>
      </c>
      <c r="K426" s="0" t="n">
        <f aca="false">IF($A426&lt;&gt;"",VLOOKUP($F426,d110cc_csv_computations!$A$2:$O$1001,6),"")</f>
        <v>5</v>
      </c>
      <c r="L426" s="0" t="n">
        <f aca="false">IF($A426&lt;&gt;"",VLOOKUP($F426,d110cc_csv_computations!$A$2:$O$1001,3),"")</f>
        <v>5</v>
      </c>
      <c r="M426" s="0" t="n">
        <f aca="false">IF($A426&lt;&gt;"",VLOOKUP($F426,d110cc_csv_computations!$A$2:$O$1001,8),"")</f>
        <v>7</v>
      </c>
      <c r="N426" s="0" t="n">
        <f aca="false">IF($A426&lt;&gt;"",VLOOKUP($F426,d110cc_csv_computations!$A$2:$O$1001,4),"")</f>
        <v>43</v>
      </c>
      <c r="O426" s="32" t="str">
        <f aca="false">IF($A426&lt;&gt;"",INDEX('Tray sheet'!$H$2:$H$10000, $G426),"")</f>
        <v>Project#2013-0014_Experiment#0001_Brachypodium.distachyon_Tray#00021</v>
      </c>
      <c r="P426" s="32" t="str">
        <f aca="false">IF($A426&lt;&gt;"",INDEX('Tray sheet'!$J$2:$J$10000,$G426),"")</f>
        <v>Tray note</v>
      </c>
      <c r="Q426" s="0" t="n">
        <f aca="false">IF($A426&lt;&gt;"",VLOOKUP($F426,d110cc_csv_computations!$A$2:$O$1001,9),"")</f>
        <v>1</v>
      </c>
      <c r="R426" s="32" t="str">
        <f aca="false">IF($A426&lt;&gt;"",INDEX('Tray sheet'!$I$2:$I$10000,$G426),"")</f>
        <v>standard</v>
      </c>
      <c r="S426" s="32" t="str">
        <f aca="false">$J426&amp;$K426</f>
        <v>C5</v>
      </c>
      <c r="T426" s="0" t="str">
        <f aca="false">IF($A426&lt;&gt;"","Project#"&amp;$A426&amp;"-"&amp;TEXT($B426,"0000")&amp;"_Experiment#"&amp;TEXT($C426,"0000")&amp;"_"&amp;$D426&amp;"."&amp;$E426&amp;"_Tray#"&amp;TEXT($G426,"0000")&amp;"_"&amp;"Pot#"&amp;TEXT($F426,"00000"),"")</f>
        <v>Project#2013-0014_Experiment#0001_Brachypodium.distachyon_Tray#0021_Pot#00425</v>
      </c>
      <c r="U426" s="0" t="n">
        <f aca="false">IF($A426&lt;&gt;"",VLOOKUP($F426,d110cc_csv_computations!$A$2:$O$1001,2),"")</f>
        <v>107</v>
      </c>
      <c r="V426" s="0" t="n">
        <f aca="false">IF($A426&lt;&gt;"",VLOOKUP($U426,LineNames!$A$2:$B$111,2),"")</f>
        <v>71</v>
      </c>
      <c r="W426" s="11"/>
      <c r="X426" s="0" t="str">
        <f aca="false">IF($A426&lt;&gt;"",VLOOKUP($U426,LineNames!$A$2:$C$111,3),"")</f>
        <v>No</v>
      </c>
      <c r="Y426" s="0" t="n">
        <f aca="false">IF($A426&lt;&gt;"",VLOOKUP($F426,d110cc_csv_computations!$A$2:$O$1001,5),"")</f>
        <v>4</v>
      </c>
      <c r="Z426" s="0" t="n">
        <f aca="false">IF($A426&lt;&gt;"",VLOOKUP($F426,d110cc_csv_computations!$A$2:$O$1001,15),"")</f>
        <v>65</v>
      </c>
    </row>
    <row collapsed="false" customFormat="false" customHeight="true" hidden="false" ht="15" outlineLevel="0" r="427">
      <c r="A427" s="0" t="n">
        <f aca="false">IF((ROW()-1)&lt;='Project Description'!$B$14,'Project Description'!$B$1, "")</f>
        <v>2013</v>
      </c>
      <c r="B427" s="0" t="n">
        <f aca="false">IF($A427&lt;&gt;"",'Project Description'!$B$2, "")</f>
        <v>14</v>
      </c>
      <c r="C427" s="0" t="n">
        <f aca="false">IF($A427&lt;&gt;"",'Project Description'!$B$3, "")</f>
        <v>1</v>
      </c>
      <c r="D427" s="0" t="str">
        <f aca="false">IF($A427&lt;&gt;"",VLOOKUP($G427,'Tray sheet'!$E$2:$G$121,2), "")</f>
        <v>Brachypodium</v>
      </c>
      <c r="E427" s="0" t="str">
        <f aca="false">IF($A427&lt;&gt;"",VLOOKUP($G427,'Tray sheet'!$E$2:$G$121,3), "")</f>
        <v>distachyon</v>
      </c>
      <c r="F427" s="0" t="n">
        <f aca="false">IF($A427&lt;&gt;"",ROW()-1,"")</f>
        <v>426</v>
      </c>
      <c r="G427" s="0" t="n">
        <f aca="false">IF($A427&lt;&gt;"",VLOOKUP($F427,d110cc_csv_computations!$A$2:$O$1001,12),"")</f>
        <v>22</v>
      </c>
      <c r="H427" s="0" t="n">
        <f aca="false">IF($A427&lt;&gt;"",VLOOKUP($F427,d110cc_csv_computations!$A$2:$O$1001,13),"")</f>
        <v>11</v>
      </c>
      <c r="I427" s="0" t="n">
        <f aca="false">IF($A427&lt;&gt;"",VLOOKUP($F427,d110cc_csv_computations!$A$2:$O$1001,7),"")</f>
        <v>3</v>
      </c>
      <c r="J427" s="0" t="str">
        <f aca="false">IF($A427&lt;&gt;"",VLOOKUP($I427,ColumnNames!$A$2:$B$5,2),"")</f>
        <v>C</v>
      </c>
      <c r="K427" s="0" t="n">
        <f aca="false">IF($A427&lt;&gt;"",VLOOKUP($F427,d110cc_csv_computations!$A$2:$O$1001,6),"")</f>
        <v>1</v>
      </c>
      <c r="L427" s="0" t="n">
        <f aca="false">IF($A427&lt;&gt;"",VLOOKUP($F427,d110cc_csv_computations!$A$2:$O$1001,3),"")</f>
        <v>6</v>
      </c>
      <c r="M427" s="0" t="n">
        <f aca="false">IF($A427&lt;&gt;"",VLOOKUP($F427,d110cc_csv_computations!$A$2:$O$1001,8),"")</f>
        <v>7</v>
      </c>
      <c r="N427" s="0" t="n">
        <f aca="false">IF($A427&lt;&gt;"",VLOOKUP($F427,d110cc_csv_computations!$A$2:$O$1001,4),"")</f>
        <v>43</v>
      </c>
      <c r="O427" s="32" t="str">
        <f aca="false">IF($A427&lt;&gt;"",INDEX('Tray sheet'!$H$2:$H$10000, $G427),"")</f>
        <v>Project#2013-0014_Experiment#0001_Brachypodium.distachyon_Tray#00022</v>
      </c>
      <c r="P427" s="32" t="str">
        <f aca="false">IF($A427&lt;&gt;"",INDEX('Tray sheet'!$J$2:$J$10000,$G427),"")</f>
        <v>Tray note</v>
      </c>
      <c r="Q427" s="0" t="n">
        <f aca="false">IF($A427&lt;&gt;"",VLOOKUP($F427,d110cc_csv_computations!$A$2:$O$1001,9),"")</f>
        <v>2</v>
      </c>
      <c r="R427" s="32" t="str">
        <f aca="false">IF($A427&lt;&gt;"",INDEX('Tray sheet'!$I$2:$I$10000,$G427),"")</f>
        <v>standard</v>
      </c>
      <c r="S427" s="32" t="str">
        <f aca="false">$J427&amp;$K427</f>
        <v>C1</v>
      </c>
      <c r="T427" s="0" t="str">
        <f aca="false">IF($A427&lt;&gt;"","Project#"&amp;$A427&amp;"-"&amp;TEXT($B427,"0000")&amp;"_Experiment#"&amp;TEXT($C427,"0000")&amp;"_"&amp;$D427&amp;"."&amp;$E427&amp;"_Tray#"&amp;TEXT($G427,"0000")&amp;"_"&amp;"Pot#"&amp;TEXT($F427,"00000"),"")</f>
        <v>Project#2013-0014_Experiment#0001_Brachypodium.distachyon_Tray#0022_Pot#00426</v>
      </c>
      <c r="U427" s="0" t="n">
        <f aca="false">IF($A427&lt;&gt;"",VLOOKUP($F427,d110cc_csv_computations!$A$2:$O$1001,2),"")</f>
        <v>60</v>
      </c>
      <c r="V427" s="0" t="n">
        <f aca="false">IF($A427&lt;&gt;"",VLOOKUP($U427,LineNames!$A$2:$B$111,2),"")</f>
        <v>142</v>
      </c>
      <c r="W427" s="11"/>
      <c r="X427" s="0" t="str">
        <f aca="false">IF($A427&lt;&gt;"",VLOOKUP($U427,LineNames!$A$2:$C$111,3),"")</f>
        <v>No</v>
      </c>
      <c r="Y427" s="0" t="n">
        <f aca="false">IF($A427&lt;&gt;"",VLOOKUP($F427,d110cc_csv_computations!$A$2:$O$1001,5),"")</f>
        <v>4</v>
      </c>
      <c r="Z427" s="0" t="n">
        <f aca="false">IF($A427&lt;&gt;"",VLOOKUP($F427,d110cc_csv_computations!$A$2:$O$1001,15),"")</f>
        <v>66</v>
      </c>
    </row>
    <row collapsed="false" customFormat="false" customHeight="true" hidden="false" ht="15" outlineLevel="0" r="428">
      <c r="A428" s="0" t="n">
        <f aca="false">IF((ROW()-1)&lt;='Project Description'!$B$14,'Project Description'!$B$1, "")</f>
        <v>2013</v>
      </c>
      <c r="B428" s="0" t="n">
        <f aca="false">IF($A428&lt;&gt;"",'Project Description'!$B$2, "")</f>
        <v>14</v>
      </c>
      <c r="C428" s="0" t="n">
        <f aca="false">IF($A428&lt;&gt;"",'Project Description'!$B$3, "")</f>
        <v>1</v>
      </c>
      <c r="D428" s="0" t="str">
        <f aca="false">IF($A428&lt;&gt;"",VLOOKUP($G428,'Tray sheet'!$E$2:$G$121,2), "")</f>
        <v>Brachypodium</v>
      </c>
      <c r="E428" s="0" t="str">
        <f aca="false">IF($A428&lt;&gt;"",VLOOKUP($G428,'Tray sheet'!$E$2:$G$121,3), "")</f>
        <v>distachyon</v>
      </c>
      <c r="F428" s="0" t="n">
        <f aca="false">IF($A428&lt;&gt;"",ROW()-1,"")</f>
        <v>427</v>
      </c>
      <c r="G428" s="0" t="n">
        <f aca="false">IF($A428&lt;&gt;"",VLOOKUP($F428,d110cc_csv_computations!$A$2:$O$1001,12),"")</f>
        <v>22</v>
      </c>
      <c r="H428" s="0" t="n">
        <f aca="false">IF($A428&lt;&gt;"",VLOOKUP($F428,d110cc_csv_computations!$A$2:$O$1001,13),"")</f>
        <v>12</v>
      </c>
      <c r="I428" s="0" t="n">
        <f aca="false">IF($A428&lt;&gt;"",VLOOKUP($F428,d110cc_csv_computations!$A$2:$O$1001,7),"")</f>
        <v>3</v>
      </c>
      <c r="J428" s="0" t="str">
        <f aca="false">IF($A428&lt;&gt;"",VLOOKUP($I428,ColumnNames!$A$2:$B$5,2),"")</f>
        <v>C</v>
      </c>
      <c r="K428" s="0" t="n">
        <f aca="false">IF($A428&lt;&gt;"",VLOOKUP($F428,d110cc_csv_computations!$A$2:$O$1001,6),"")</f>
        <v>2</v>
      </c>
      <c r="L428" s="0" t="n">
        <f aca="false">IF($A428&lt;&gt;"",VLOOKUP($F428,d110cc_csv_computations!$A$2:$O$1001,3),"")</f>
        <v>7</v>
      </c>
      <c r="M428" s="0" t="n">
        <f aca="false">IF($A428&lt;&gt;"",VLOOKUP($F428,d110cc_csv_computations!$A$2:$O$1001,8),"")</f>
        <v>7</v>
      </c>
      <c r="N428" s="0" t="n">
        <f aca="false">IF($A428&lt;&gt;"",VLOOKUP($F428,d110cc_csv_computations!$A$2:$O$1001,4),"")</f>
        <v>43</v>
      </c>
      <c r="O428" s="32" t="str">
        <f aca="false">IF($A428&lt;&gt;"",INDEX('Tray sheet'!$H$2:$H$10000, $G428),"")</f>
        <v>Project#2013-0014_Experiment#0001_Brachypodium.distachyon_Tray#00022</v>
      </c>
      <c r="P428" s="32" t="str">
        <f aca="false">IF($A428&lt;&gt;"",INDEX('Tray sheet'!$J$2:$J$10000,$G428),"")</f>
        <v>Tray note</v>
      </c>
      <c r="Q428" s="0" t="n">
        <f aca="false">IF($A428&lt;&gt;"",VLOOKUP($F428,d110cc_csv_computations!$A$2:$O$1001,9),"")</f>
        <v>2</v>
      </c>
      <c r="R428" s="32" t="str">
        <f aca="false">IF($A428&lt;&gt;"",INDEX('Tray sheet'!$I$2:$I$10000,$G428),"")</f>
        <v>standard</v>
      </c>
      <c r="S428" s="32" t="str">
        <f aca="false">$J428&amp;$K428</f>
        <v>C2</v>
      </c>
      <c r="T428" s="0" t="str">
        <f aca="false">IF($A428&lt;&gt;"","Project#"&amp;$A428&amp;"-"&amp;TEXT($B428,"0000")&amp;"_Experiment#"&amp;TEXT($C428,"0000")&amp;"_"&amp;$D428&amp;"."&amp;$E428&amp;"_Tray#"&amp;TEXT($G428,"0000")&amp;"_"&amp;"Pot#"&amp;TEXT($F428,"00000"),"")</f>
        <v>Project#2013-0014_Experiment#0001_Brachypodium.distachyon_Tray#0022_Pot#00427</v>
      </c>
      <c r="U428" s="0" t="n">
        <f aca="false">IF($A428&lt;&gt;"",VLOOKUP($F428,d110cc_csv_computations!$A$2:$O$1001,2),"")</f>
        <v>86</v>
      </c>
      <c r="V428" s="0" t="n">
        <f aca="false">IF($A428&lt;&gt;"",VLOOKUP($U428,LineNames!$A$2:$B$111,2),"")</f>
        <v>173</v>
      </c>
      <c r="W428" s="11"/>
      <c r="X428" s="0" t="str">
        <f aca="false">IF($A428&lt;&gt;"",VLOOKUP($U428,LineNames!$A$2:$C$111,3),"")</f>
        <v>No</v>
      </c>
      <c r="Y428" s="0" t="n">
        <f aca="false">IF($A428&lt;&gt;"",VLOOKUP($F428,d110cc_csv_computations!$A$2:$O$1001,5),"")</f>
        <v>4</v>
      </c>
      <c r="Z428" s="0" t="n">
        <f aca="false">IF($A428&lt;&gt;"",VLOOKUP($F428,d110cc_csv_computations!$A$2:$O$1001,15),"")</f>
        <v>67</v>
      </c>
    </row>
    <row collapsed="false" customFormat="false" customHeight="true" hidden="false" ht="15" outlineLevel="0" r="429">
      <c r="A429" s="0" t="n">
        <f aca="false">IF((ROW()-1)&lt;='Project Description'!$B$14,'Project Description'!$B$1, "")</f>
        <v>2013</v>
      </c>
      <c r="B429" s="0" t="n">
        <f aca="false">IF($A429&lt;&gt;"",'Project Description'!$B$2, "")</f>
        <v>14</v>
      </c>
      <c r="C429" s="0" t="n">
        <f aca="false">IF($A429&lt;&gt;"",'Project Description'!$B$3, "")</f>
        <v>1</v>
      </c>
      <c r="D429" s="0" t="str">
        <f aca="false">IF($A429&lt;&gt;"",VLOOKUP($G429,'Tray sheet'!$E$2:$G$121,2), "")</f>
        <v>Brachypodium</v>
      </c>
      <c r="E429" s="0" t="str">
        <f aca="false">IF($A429&lt;&gt;"",VLOOKUP($G429,'Tray sheet'!$E$2:$G$121,3), "")</f>
        <v>distachyon</v>
      </c>
      <c r="F429" s="0" t="n">
        <f aca="false">IF($A429&lt;&gt;"",ROW()-1,"")</f>
        <v>428</v>
      </c>
      <c r="G429" s="0" t="n">
        <f aca="false">IF($A429&lt;&gt;"",VLOOKUP($F429,d110cc_csv_computations!$A$2:$O$1001,12),"")</f>
        <v>22</v>
      </c>
      <c r="H429" s="0" t="n">
        <f aca="false">IF($A429&lt;&gt;"",VLOOKUP($F429,d110cc_csv_computations!$A$2:$O$1001,13),"")</f>
        <v>13</v>
      </c>
      <c r="I429" s="0" t="n">
        <f aca="false">IF($A429&lt;&gt;"",VLOOKUP($F429,d110cc_csv_computations!$A$2:$O$1001,7),"")</f>
        <v>3</v>
      </c>
      <c r="J429" s="0" t="str">
        <f aca="false">IF($A429&lt;&gt;"",VLOOKUP($I429,ColumnNames!$A$2:$B$5,2),"")</f>
        <v>C</v>
      </c>
      <c r="K429" s="0" t="n">
        <f aca="false">IF($A429&lt;&gt;"",VLOOKUP($F429,d110cc_csv_computations!$A$2:$O$1001,6),"")</f>
        <v>3</v>
      </c>
      <c r="L429" s="0" t="n">
        <f aca="false">IF($A429&lt;&gt;"",VLOOKUP($F429,d110cc_csv_computations!$A$2:$O$1001,3),"")</f>
        <v>8</v>
      </c>
      <c r="M429" s="0" t="n">
        <f aca="false">IF($A429&lt;&gt;"",VLOOKUP($F429,d110cc_csv_computations!$A$2:$O$1001,8),"")</f>
        <v>7</v>
      </c>
      <c r="N429" s="0" t="n">
        <f aca="false">IF($A429&lt;&gt;"",VLOOKUP($F429,d110cc_csv_computations!$A$2:$O$1001,4),"")</f>
        <v>43</v>
      </c>
      <c r="O429" s="32" t="str">
        <f aca="false">IF($A429&lt;&gt;"",INDEX('Tray sheet'!$H$2:$H$10000, $G429),"")</f>
        <v>Project#2013-0014_Experiment#0001_Brachypodium.distachyon_Tray#00022</v>
      </c>
      <c r="P429" s="32" t="str">
        <f aca="false">IF($A429&lt;&gt;"",INDEX('Tray sheet'!$J$2:$J$10000,$G429),"")</f>
        <v>Tray note</v>
      </c>
      <c r="Q429" s="0" t="n">
        <f aca="false">IF($A429&lt;&gt;"",VLOOKUP($F429,d110cc_csv_computations!$A$2:$O$1001,9),"")</f>
        <v>2</v>
      </c>
      <c r="R429" s="32" t="str">
        <f aca="false">IF($A429&lt;&gt;"",INDEX('Tray sheet'!$I$2:$I$10000,$G429),"")</f>
        <v>standard</v>
      </c>
      <c r="S429" s="32" t="str">
        <f aca="false">$J429&amp;$K429</f>
        <v>C3</v>
      </c>
      <c r="T429" s="0" t="str">
        <f aca="false">IF($A429&lt;&gt;"","Project#"&amp;$A429&amp;"-"&amp;TEXT($B429,"0000")&amp;"_Experiment#"&amp;TEXT($C429,"0000")&amp;"_"&amp;$D429&amp;"."&amp;$E429&amp;"_Tray#"&amp;TEXT($G429,"0000")&amp;"_"&amp;"Pot#"&amp;TEXT($F429,"00000"),"")</f>
        <v>Project#2013-0014_Experiment#0001_Brachypodium.distachyon_Tray#0022_Pot#00428</v>
      </c>
      <c r="U429" s="0" t="n">
        <f aca="false">IF($A429&lt;&gt;"",VLOOKUP($F429,d110cc_csv_computations!$A$2:$O$1001,2),"")</f>
        <v>98</v>
      </c>
      <c r="V429" s="0" t="n">
        <f aca="false">IF($A429&lt;&gt;"",VLOOKUP($U429,LineNames!$A$2:$B$111,2),"")</f>
        <v>29</v>
      </c>
      <c r="W429" s="11"/>
      <c r="X429" s="0" t="str">
        <f aca="false">IF($A429&lt;&gt;"",VLOOKUP($U429,LineNames!$A$2:$C$111,3),"")</f>
        <v>No</v>
      </c>
      <c r="Y429" s="0" t="n">
        <f aca="false">IF($A429&lt;&gt;"",VLOOKUP($F429,d110cc_csv_computations!$A$2:$O$1001,5),"")</f>
        <v>4</v>
      </c>
      <c r="Z429" s="0" t="n">
        <f aca="false">IF($A429&lt;&gt;"",VLOOKUP($F429,d110cc_csv_computations!$A$2:$O$1001,15),"")</f>
        <v>68</v>
      </c>
    </row>
    <row collapsed="false" customFormat="false" customHeight="true" hidden="false" ht="15" outlineLevel="0" r="430">
      <c r="A430" s="0" t="n">
        <f aca="false">IF((ROW()-1)&lt;='Project Description'!$B$14,'Project Description'!$B$1, "")</f>
        <v>2013</v>
      </c>
      <c r="B430" s="0" t="n">
        <f aca="false">IF($A430&lt;&gt;"",'Project Description'!$B$2, "")</f>
        <v>14</v>
      </c>
      <c r="C430" s="0" t="n">
        <f aca="false">IF($A430&lt;&gt;"",'Project Description'!$B$3, "")</f>
        <v>1</v>
      </c>
      <c r="D430" s="0" t="str">
        <f aca="false">IF($A430&lt;&gt;"",VLOOKUP($G430,'Tray sheet'!$E$2:$G$121,2), "")</f>
        <v>Brachypodium</v>
      </c>
      <c r="E430" s="0" t="str">
        <f aca="false">IF($A430&lt;&gt;"",VLOOKUP($G430,'Tray sheet'!$E$2:$G$121,3), "")</f>
        <v>distachyon</v>
      </c>
      <c r="F430" s="0" t="n">
        <f aca="false">IF($A430&lt;&gt;"",ROW()-1,"")</f>
        <v>429</v>
      </c>
      <c r="G430" s="0" t="n">
        <f aca="false">IF($A430&lt;&gt;"",VLOOKUP($F430,d110cc_csv_computations!$A$2:$O$1001,12),"")</f>
        <v>22</v>
      </c>
      <c r="H430" s="0" t="n">
        <f aca="false">IF($A430&lt;&gt;"",VLOOKUP($F430,d110cc_csv_computations!$A$2:$O$1001,13),"")</f>
        <v>14</v>
      </c>
      <c r="I430" s="0" t="n">
        <f aca="false">IF($A430&lt;&gt;"",VLOOKUP($F430,d110cc_csv_computations!$A$2:$O$1001,7),"")</f>
        <v>3</v>
      </c>
      <c r="J430" s="0" t="str">
        <f aca="false">IF($A430&lt;&gt;"",VLOOKUP($I430,ColumnNames!$A$2:$B$5,2),"")</f>
        <v>C</v>
      </c>
      <c r="K430" s="0" t="n">
        <f aca="false">IF($A430&lt;&gt;"",VLOOKUP($F430,d110cc_csv_computations!$A$2:$O$1001,6),"")</f>
        <v>4</v>
      </c>
      <c r="L430" s="0" t="n">
        <f aca="false">IF($A430&lt;&gt;"",VLOOKUP($F430,d110cc_csv_computations!$A$2:$O$1001,3),"")</f>
        <v>9</v>
      </c>
      <c r="M430" s="0" t="n">
        <f aca="false">IF($A430&lt;&gt;"",VLOOKUP($F430,d110cc_csv_computations!$A$2:$O$1001,8),"")</f>
        <v>7</v>
      </c>
      <c r="N430" s="0" t="n">
        <f aca="false">IF($A430&lt;&gt;"",VLOOKUP($F430,d110cc_csv_computations!$A$2:$O$1001,4),"")</f>
        <v>43</v>
      </c>
      <c r="O430" s="32" t="str">
        <f aca="false">IF($A430&lt;&gt;"",INDEX('Tray sheet'!$H$2:$H$10000, $G430),"")</f>
        <v>Project#2013-0014_Experiment#0001_Brachypodium.distachyon_Tray#00022</v>
      </c>
      <c r="P430" s="32" t="str">
        <f aca="false">IF($A430&lt;&gt;"",INDEX('Tray sheet'!$J$2:$J$10000,$G430),"")</f>
        <v>Tray note</v>
      </c>
      <c r="Q430" s="0" t="n">
        <f aca="false">IF($A430&lt;&gt;"",VLOOKUP($F430,d110cc_csv_computations!$A$2:$O$1001,9),"")</f>
        <v>2</v>
      </c>
      <c r="R430" s="32" t="str">
        <f aca="false">IF($A430&lt;&gt;"",INDEX('Tray sheet'!$I$2:$I$10000,$G430),"")</f>
        <v>standard</v>
      </c>
      <c r="S430" s="32" t="str">
        <f aca="false">$J430&amp;$K430</f>
        <v>C4</v>
      </c>
      <c r="T430" s="0" t="str">
        <f aca="false">IF($A430&lt;&gt;"","Project#"&amp;$A430&amp;"-"&amp;TEXT($B430,"0000")&amp;"_Experiment#"&amp;TEXT($C430,"0000")&amp;"_"&amp;$D430&amp;"."&amp;$E430&amp;"_Tray#"&amp;TEXT($G430,"0000")&amp;"_"&amp;"Pot#"&amp;TEXT($F430,"00000"),"")</f>
        <v>Project#2013-0014_Experiment#0001_Brachypodium.distachyon_Tray#0022_Pot#00429</v>
      </c>
      <c r="U430" s="0" t="n">
        <f aca="false">IF($A430&lt;&gt;"",VLOOKUP($F430,d110cc_csv_computations!$A$2:$O$1001,2),"")</f>
        <v>110</v>
      </c>
      <c r="V430" s="0" t="str">
        <f aca="false">IF($A430&lt;&gt;"",VLOOKUP($U430,LineNames!$A$2:$B$111,2),"")</f>
        <v>Bd3-1</v>
      </c>
      <c r="W430" s="11"/>
      <c r="X430" s="0" t="str">
        <f aca="false">IF($A430&lt;&gt;"",VLOOKUP($U430,LineNames!$A$2:$C$111,3),"")</f>
        <v>Yes</v>
      </c>
      <c r="Y430" s="0" t="n">
        <f aca="false">IF($A430&lt;&gt;"",VLOOKUP($F430,d110cc_csv_computations!$A$2:$O$1001,5),"")</f>
        <v>4</v>
      </c>
      <c r="Z430" s="0" t="n">
        <f aca="false">IF($A430&lt;&gt;"",VLOOKUP($F430,d110cc_csv_computations!$A$2:$O$1001,15),"")</f>
        <v>69</v>
      </c>
    </row>
    <row collapsed="false" customFormat="false" customHeight="true" hidden="false" ht="15" outlineLevel="0" r="431">
      <c r="A431" s="0" t="n">
        <f aca="false">IF((ROW()-1)&lt;='Project Description'!$B$14,'Project Description'!$B$1, "")</f>
        <v>2013</v>
      </c>
      <c r="B431" s="0" t="n">
        <f aca="false">IF($A431&lt;&gt;"",'Project Description'!$B$2, "")</f>
        <v>14</v>
      </c>
      <c r="C431" s="0" t="n">
        <f aca="false">IF($A431&lt;&gt;"",'Project Description'!$B$3, "")</f>
        <v>1</v>
      </c>
      <c r="D431" s="0" t="str">
        <f aca="false">IF($A431&lt;&gt;"",VLOOKUP($G431,'Tray sheet'!$E$2:$G$121,2), "")</f>
        <v>Brachypodium</v>
      </c>
      <c r="E431" s="0" t="str">
        <f aca="false">IF($A431&lt;&gt;"",VLOOKUP($G431,'Tray sheet'!$E$2:$G$121,3), "")</f>
        <v>distachyon</v>
      </c>
      <c r="F431" s="0" t="n">
        <f aca="false">IF($A431&lt;&gt;"",ROW()-1,"")</f>
        <v>430</v>
      </c>
      <c r="G431" s="0" t="n">
        <f aca="false">IF($A431&lt;&gt;"",VLOOKUP($F431,d110cc_csv_computations!$A$2:$O$1001,12),"")</f>
        <v>22</v>
      </c>
      <c r="H431" s="0" t="n">
        <f aca="false">IF($A431&lt;&gt;"",VLOOKUP($F431,d110cc_csv_computations!$A$2:$O$1001,13),"")</f>
        <v>15</v>
      </c>
      <c r="I431" s="0" t="n">
        <f aca="false">IF($A431&lt;&gt;"",VLOOKUP($F431,d110cc_csv_computations!$A$2:$O$1001,7),"")</f>
        <v>3</v>
      </c>
      <c r="J431" s="0" t="str">
        <f aca="false">IF($A431&lt;&gt;"",VLOOKUP($I431,ColumnNames!$A$2:$B$5,2),"")</f>
        <v>C</v>
      </c>
      <c r="K431" s="0" t="n">
        <f aca="false">IF($A431&lt;&gt;"",VLOOKUP($F431,d110cc_csv_computations!$A$2:$O$1001,6),"")</f>
        <v>5</v>
      </c>
      <c r="L431" s="0" t="n">
        <f aca="false">IF($A431&lt;&gt;"",VLOOKUP($F431,d110cc_csv_computations!$A$2:$O$1001,3),"")</f>
        <v>10</v>
      </c>
      <c r="M431" s="0" t="n">
        <f aca="false">IF($A431&lt;&gt;"",VLOOKUP($F431,d110cc_csv_computations!$A$2:$O$1001,8),"")</f>
        <v>7</v>
      </c>
      <c r="N431" s="0" t="n">
        <f aca="false">IF($A431&lt;&gt;"",VLOOKUP($F431,d110cc_csv_computations!$A$2:$O$1001,4),"")</f>
        <v>43</v>
      </c>
      <c r="O431" s="32" t="str">
        <f aca="false">IF($A431&lt;&gt;"",INDEX('Tray sheet'!$H$2:$H$10000, $G431),"")</f>
        <v>Project#2013-0014_Experiment#0001_Brachypodium.distachyon_Tray#00022</v>
      </c>
      <c r="P431" s="32" t="str">
        <f aca="false">IF($A431&lt;&gt;"",INDEX('Tray sheet'!$J$2:$J$10000,$G431),"")</f>
        <v>Tray note</v>
      </c>
      <c r="Q431" s="0" t="n">
        <f aca="false">IF($A431&lt;&gt;"",VLOOKUP($F431,d110cc_csv_computations!$A$2:$O$1001,9),"")</f>
        <v>2</v>
      </c>
      <c r="R431" s="32" t="str">
        <f aca="false">IF($A431&lt;&gt;"",INDEX('Tray sheet'!$I$2:$I$10000,$G431),"")</f>
        <v>standard</v>
      </c>
      <c r="S431" s="32" t="str">
        <f aca="false">$J431&amp;$K431</f>
        <v>C5</v>
      </c>
      <c r="T431" s="0" t="str">
        <f aca="false">IF($A431&lt;&gt;"","Project#"&amp;$A431&amp;"-"&amp;TEXT($B431,"0000")&amp;"_Experiment#"&amp;TEXT($C431,"0000")&amp;"_"&amp;$D431&amp;"."&amp;$E431&amp;"_Tray#"&amp;TEXT($G431,"0000")&amp;"_"&amp;"Pot#"&amp;TEXT($F431,"00000"),"")</f>
        <v>Project#2013-0014_Experiment#0001_Brachypodium.distachyon_Tray#0022_Pot#00430</v>
      </c>
      <c r="U431" s="0" t="n">
        <f aca="false">IF($A431&lt;&gt;"",VLOOKUP($F431,d110cc_csv_computations!$A$2:$O$1001,2),"")</f>
        <v>102</v>
      </c>
      <c r="V431" s="0" t="n">
        <f aca="false">IF($A431&lt;&gt;"",VLOOKUP($U431,LineNames!$A$2:$B$111,2),"")</f>
        <v>45</v>
      </c>
      <c r="W431" s="11"/>
      <c r="X431" s="0" t="str">
        <f aca="false">IF($A431&lt;&gt;"",VLOOKUP($U431,LineNames!$A$2:$C$111,3),"")</f>
        <v>No</v>
      </c>
      <c r="Y431" s="0" t="n">
        <f aca="false">IF($A431&lt;&gt;"",VLOOKUP($F431,d110cc_csv_computations!$A$2:$O$1001,5),"")</f>
        <v>4</v>
      </c>
      <c r="Z431" s="0" t="n">
        <f aca="false">IF($A431&lt;&gt;"",VLOOKUP($F431,d110cc_csv_computations!$A$2:$O$1001,15),"")</f>
        <v>70</v>
      </c>
    </row>
    <row collapsed="false" customFormat="false" customHeight="true" hidden="false" ht="15" outlineLevel="0" r="432">
      <c r="A432" s="0" t="n">
        <f aca="false">IF((ROW()-1)&lt;='Project Description'!$B$14,'Project Description'!$B$1, "")</f>
        <v>2013</v>
      </c>
      <c r="B432" s="0" t="n">
        <f aca="false">IF($A432&lt;&gt;"",'Project Description'!$B$2, "")</f>
        <v>14</v>
      </c>
      <c r="C432" s="0" t="n">
        <f aca="false">IF($A432&lt;&gt;"",'Project Description'!$B$3, "")</f>
        <v>1</v>
      </c>
      <c r="D432" s="0" t="str">
        <f aca="false">IF($A432&lt;&gt;"",VLOOKUP($G432,'Tray sheet'!$E$2:$G$121,2), "")</f>
        <v>Brachypodium</v>
      </c>
      <c r="E432" s="0" t="str">
        <f aca="false">IF($A432&lt;&gt;"",VLOOKUP($G432,'Tray sheet'!$E$2:$G$121,3), "")</f>
        <v>distachyon</v>
      </c>
      <c r="F432" s="0" t="n">
        <f aca="false">IF($A432&lt;&gt;"",ROW()-1,"")</f>
        <v>431</v>
      </c>
      <c r="G432" s="0" t="n">
        <f aca="false">IF($A432&lt;&gt;"",VLOOKUP($F432,d110cc_csv_computations!$A$2:$O$1001,12),"")</f>
        <v>21</v>
      </c>
      <c r="H432" s="0" t="n">
        <f aca="false">IF($A432&lt;&gt;"",VLOOKUP($F432,d110cc_csv_computations!$A$2:$O$1001,13),"")</f>
        <v>16</v>
      </c>
      <c r="I432" s="0" t="n">
        <f aca="false">IF($A432&lt;&gt;"",VLOOKUP($F432,d110cc_csv_computations!$A$2:$O$1001,7),"")</f>
        <v>4</v>
      </c>
      <c r="J432" s="0" t="str">
        <f aca="false">IF($A432&lt;&gt;"",VLOOKUP($I432,ColumnNames!$A$2:$B$5,2),"")</f>
        <v>D</v>
      </c>
      <c r="K432" s="0" t="n">
        <f aca="false">IF($A432&lt;&gt;"",VLOOKUP($F432,d110cc_csv_computations!$A$2:$O$1001,6),"")</f>
        <v>1</v>
      </c>
      <c r="L432" s="0" t="n">
        <f aca="false">IF($A432&lt;&gt;"",VLOOKUP($F432,d110cc_csv_computations!$A$2:$O$1001,3),"")</f>
        <v>1</v>
      </c>
      <c r="M432" s="0" t="n">
        <f aca="false">IF($A432&lt;&gt;"",VLOOKUP($F432,d110cc_csv_computations!$A$2:$O$1001,8),"")</f>
        <v>8</v>
      </c>
      <c r="N432" s="0" t="n">
        <f aca="false">IF($A432&lt;&gt;"",VLOOKUP($F432,d110cc_csv_computations!$A$2:$O$1001,4),"")</f>
        <v>44</v>
      </c>
      <c r="O432" s="32" t="str">
        <f aca="false">IF($A432&lt;&gt;"",INDEX('Tray sheet'!$H$2:$H$10000, $G432),"")</f>
        <v>Project#2013-0014_Experiment#0001_Brachypodium.distachyon_Tray#00021</v>
      </c>
      <c r="P432" s="32" t="str">
        <f aca="false">IF($A432&lt;&gt;"",INDEX('Tray sheet'!$J$2:$J$10000,$G432),"")</f>
        <v>Tray note</v>
      </c>
      <c r="Q432" s="0" t="n">
        <f aca="false">IF($A432&lt;&gt;"",VLOOKUP($F432,d110cc_csv_computations!$A$2:$O$1001,9),"")</f>
        <v>1</v>
      </c>
      <c r="R432" s="32" t="str">
        <f aca="false">IF($A432&lt;&gt;"",INDEX('Tray sheet'!$I$2:$I$10000,$G432),"")</f>
        <v>standard</v>
      </c>
      <c r="S432" s="32" t="str">
        <f aca="false">$J432&amp;$K432</f>
        <v>D1</v>
      </c>
      <c r="T432" s="0" t="str">
        <f aca="false">IF($A432&lt;&gt;"","Project#"&amp;$A432&amp;"-"&amp;TEXT($B432,"0000")&amp;"_Experiment#"&amp;TEXT($C432,"0000")&amp;"_"&amp;$D432&amp;"."&amp;$E432&amp;"_Tray#"&amp;TEXT($G432,"0000")&amp;"_"&amp;"Pot#"&amp;TEXT($F432,"00000"),"")</f>
        <v>Project#2013-0014_Experiment#0001_Brachypodium.distachyon_Tray#0021_Pot#00431</v>
      </c>
      <c r="U432" s="0" t="n">
        <f aca="false">IF($A432&lt;&gt;"",VLOOKUP($F432,d110cc_csv_computations!$A$2:$O$1001,2),"")</f>
        <v>37</v>
      </c>
      <c r="V432" s="0" t="n">
        <f aca="false">IF($A432&lt;&gt;"",VLOOKUP($U432,LineNames!$A$2:$B$111,2),"")</f>
        <v>116</v>
      </c>
      <c r="W432" s="11"/>
      <c r="X432" s="0" t="str">
        <f aca="false">IF($A432&lt;&gt;"",VLOOKUP($U432,LineNames!$A$2:$C$111,3),"")</f>
        <v>No</v>
      </c>
      <c r="Y432" s="0" t="n">
        <f aca="false">IF($A432&lt;&gt;"",VLOOKUP($F432,d110cc_csv_computations!$A$2:$O$1001,5),"")</f>
        <v>4</v>
      </c>
      <c r="Z432" s="0" t="n">
        <f aca="false">IF($A432&lt;&gt;"",VLOOKUP($F432,d110cc_csv_computations!$A$2:$O$1001,15),"")</f>
        <v>71</v>
      </c>
    </row>
    <row collapsed="false" customFormat="false" customHeight="true" hidden="false" ht="15" outlineLevel="0" r="433">
      <c r="A433" s="0" t="n">
        <f aca="false">IF((ROW()-1)&lt;='Project Description'!$B$14,'Project Description'!$B$1, "")</f>
        <v>2013</v>
      </c>
      <c r="B433" s="0" t="n">
        <f aca="false">IF($A433&lt;&gt;"",'Project Description'!$B$2, "")</f>
        <v>14</v>
      </c>
      <c r="C433" s="0" t="n">
        <f aca="false">IF($A433&lt;&gt;"",'Project Description'!$B$3, "")</f>
        <v>1</v>
      </c>
      <c r="D433" s="0" t="str">
        <f aca="false">IF($A433&lt;&gt;"",VLOOKUP($G433,'Tray sheet'!$E$2:$G$121,2), "")</f>
        <v>Brachypodium</v>
      </c>
      <c r="E433" s="0" t="str">
        <f aca="false">IF($A433&lt;&gt;"",VLOOKUP($G433,'Tray sheet'!$E$2:$G$121,3), "")</f>
        <v>distachyon</v>
      </c>
      <c r="F433" s="0" t="n">
        <f aca="false">IF($A433&lt;&gt;"",ROW()-1,"")</f>
        <v>432</v>
      </c>
      <c r="G433" s="0" t="n">
        <f aca="false">IF($A433&lt;&gt;"",VLOOKUP($F433,d110cc_csv_computations!$A$2:$O$1001,12),"")</f>
        <v>21</v>
      </c>
      <c r="H433" s="0" t="n">
        <f aca="false">IF($A433&lt;&gt;"",VLOOKUP($F433,d110cc_csv_computations!$A$2:$O$1001,13),"")</f>
        <v>17</v>
      </c>
      <c r="I433" s="0" t="n">
        <f aca="false">IF($A433&lt;&gt;"",VLOOKUP($F433,d110cc_csv_computations!$A$2:$O$1001,7),"")</f>
        <v>4</v>
      </c>
      <c r="J433" s="0" t="str">
        <f aca="false">IF($A433&lt;&gt;"",VLOOKUP($I433,ColumnNames!$A$2:$B$5,2),"")</f>
        <v>D</v>
      </c>
      <c r="K433" s="0" t="n">
        <f aca="false">IF($A433&lt;&gt;"",VLOOKUP($F433,d110cc_csv_computations!$A$2:$O$1001,6),"")</f>
        <v>2</v>
      </c>
      <c r="L433" s="0" t="n">
        <f aca="false">IF($A433&lt;&gt;"",VLOOKUP($F433,d110cc_csv_computations!$A$2:$O$1001,3),"")</f>
        <v>2</v>
      </c>
      <c r="M433" s="0" t="n">
        <f aca="false">IF($A433&lt;&gt;"",VLOOKUP($F433,d110cc_csv_computations!$A$2:$O$1001,8),"")</f>
        <v>8</v>
      </c>
      <c r="N433" s="0" t="n">
        <f aca="false">IF($A433&lt;&gt;"",VLOOKUP($F433,d110cc_csv_computations!$A$2:$O$1001,4),"")</f>
        <v>44</v>
      </c>
      <c r="O433" s="32" t="str">
        <f aca="false">IF($A433&lt;&gt;"",INDEX('Tray sheet'!$H$2:$H$10000, $G433),"")</f>
        <v>Project#2013-0014_Experiment#0001_Brachypodium.distachyon_Tray#00021</v>
      </c>
      <c r="P433" s="32" t="str">
        <f aca="false">IF($A433&lt;&gt;"",INDEX('Tray sheet'!$J$2:$J$10000,$G433),"")</f>
        <v>Tray note</v>
      </c>
      <c r="Q433" s="0" t="n">
        <f aca="false">IF($A433&lt;&gt;"",VLOOKUP($F433,d110cc_csv_computations!$A$2:$O$1001,9),"")</f>
        <v>1</v>
      </c>
      <c r="R433" s="32" t="str">
        <f aca="false">IF($A433&lt;&gt;"",INDEX('Tray sheet'!$I$2:$I$10000,$G433),"")</f>
        <v>standard</v>
      </c>
      <c r="S433" s="32" t="str">
        <f aca="false">$J433&amp;$K433</f>
        <v>D2</v>
      </c>
      <c r="T433" s="0" t="str">
        <f aca="false">IF($A433&lt;&gt;"","Project#"&amp;$A433&amp;"-"&amp;TEXT($B433,"0000")&amp;"_Experiment#"&amp;TEXT($C433,"0000")&amp;"_"&amp;$D433&amp;"."&amp;$E433&amp;"_Tray#"&amp;TEXT($G433,"0000")&amp;"_"&amp;"Pot#"&amp;TEXT($F433,"00000"),"")</f>
        <v>Project#2013-0014_Experiment#0001_Brachypodium.distachyon_Tray#0021_Pot#00432</v>
      </c>
      <c r="U433" s="0" t="n">
        <f aca="false">IF($A433&lt;&gt;"",VLOOKUP($F433,d110cc_csv_computations!$A$2:$O$1001,2),"")</f>
        <v>70</v>
      </c>
      <c r="V433" s="0" t="n">
        <f aca="false">IF($A433&lt;&gt;"",VLOOKUP($U433,LineNames!$A$2:$B$111,2),"")</f>
        <v>156</v>
      </c>
      <c r="W433" s="11"/>
      <c r="X433" s="0" t="str">
        <f aca="false">IF($A433&lt;&gt;"",VLOOKUP($U433,LineNames!$A$2:$C$111,3),"")</f>
        <v>No</v>
      </c>
      <c r="Y433" s="0" t="n">
        <f aca="false">IF($A433&lt;&gt;"",VLOOKUP($F433,d110cc_csv_computations!$A$2:$O$1001,5),"")</f>
        <v>4</v>
      </c>
      <c r="Z433" s="0" t="n">
        <f aca="false">IF($A433&lt;&gt;"",VLOOKUP($F433,d110cc_csv_computations!$A$2:$O$1001,15),"")</f>
        <v>72</v>
      </c>
    </row>
    <row collapsed="false" customFormat="false" customHeight="true" hidden="false" ht="15" outlineLevel="0" r="434">
      <c r="A434" s="0" t="n">
        <f aca="false">IF((ROW()-1)&lt;='Project Description'!$B$14,'Project Description'!$B$1, "")</f>
        <v>2013</v>
      </c>
      <c r="B434" s="0" t="n">
        <f aca="false">IF($A434&lt;&gt;"",'Project Description'!$B$2, "")</f>
        <v>14</v>
      </c>
      <c r="C434" s="0" t="n">
        <f aca="false">IF($A434&lt;&gt;"",'Project Description'!$B$3, "")</f>
        <v>1</v>
      </c>
      <c r="D434" s="0" t="str">
        <f aca="false">IF($A434&lt;&gt;"",VLOOKUP($G434,'Tray sheet'!$E$2:$G$121,2), "")</f>
        <v>Brachypodium</v>
      </c>
      <c r="E434" s="0" t="str">
        <f aca="false">IF($A434&lt;&gt;"",VLOOKUP($G434,'Tray sheet'!$E$2:$G$121,3), "")</f>
        <v>distachyon</v>
      </c>
      <c r="F434" s="0" t="n">
        <f aca="false">IF($A434&lt;&gt;"",ROW()-1,"")</f>
        <v>433</v>
      </c>
      <c r="G434" s="0" t="n">
        <f aca="false">IF($A434&lt;&gt;"",VLOOKUP($F434,d110cc_csv_computations!$A$2:$O$1001,12),"")</f>
        <v>21</v>
      </c>
      <c r="H434" s="0" t="n">
        <f aca="false">IF($A434&lt;&gt;"",VLOOKUP($F434,d110cc_csv_computations!$A$2:$O$1001,13),"")</f>
        <v>18</v>
      </c>
      <c r="I434" s="0" t="n">
        <f aca="false">IF($A434&lt;&gt;"",VLOOKUP($F434,d110cc_csv_computations!$A$2:$O$1001,7),"")</f>
        <v>4</v>
      </c>
      <c r="J434" s="0" t="str">
        <f aca="false">IF($A434&lt;&gt;"",VLOOKUP($I434,ColumnNames!$A$2:$B$5,2),"")</f>
        <v>D</v>
      </c>
      <c r="K434" s="0" t="n">
        <f aca="false">IF($A434&lt;&gt;"",VLOOKUP($F434,d110cc_csv_computations!$A$2:$O$1001,6),"")</f>
        <v>3</v>
      </c>
      <c r="L434" s="0" t="n">
        <f aca="false">IF($A434&lt;&gt;"",VLOOKUP($F434,d110cc_csv_computations!$A$2:$O$1001,3),"")</f>
        <v>3</v>
      </c>
      <c r="M434" s="0" t="n">
        <f aca="false">IF($A434&lt;&gt;"",VLOOKUP($F434,d110cc_csv_computations!$A$2:$O$1001,8),"")</f>
        <v>8</v>
      </c>
      <c r="N434" s="0" t="n">
        <f aca="false">IF($A434&lt;&gt;"",VLOOKUP($F434,d110cc_csv_computations!$A$2:$O$1001,4),"")</f>
        <v>44</v>
      </c>
      <c r="O434" s="32" t="str">
        <f aca="false">IF($A434&lt;&gt;"",INDEX('Tray sheet'!$H$2:$H$10000, $G434),"")</f>
        <v>Project#2013-0014_Experiment#0001_Brachypodium.distachyon_Tray#00021</v>
      </c>
      <c r="P434" s="32" t="str">
        <f aca="false">IF($A434&lt;&gt;"",INDEX('Tray sheet'!$J$2:$J$10000,$G434),"")</f>
        <v>Tray note</v>
      </c>
      <c r="Q434" s="0" t="n">
        <f aca="false">IF($A434&lt;&gt;"",VLOOKUP($F434,d110cc_csv_computations!$A$2:$O$1001,9),"")</f>
        <v>1</v>
      </c>
      <c r="R434" s="32" t="str">
        <f aca="false">IF($A434&lt;&gt;"",INDEX('Tray sheet'!$I$2:$I$10000,$G434),"")</f>
        <v>standard</v>
      </c>
      <c r="S434" s="32" t="str">
        <f aca="false">$J434&amp;$K434</f>
        <v>D3</v>
      </c>
      <c r="T434" s="0" t="str">
        <f aca="false">IF($A434&lt;&gt;"","Project#"&amp;$A434&amp;"-"&amp;TEXT($B434,"0000")&amp;"_Experiment#"&amp;TEXT($C434,"0000")&amp;"_"&amp;$D434&amp;"."&amp;$E434&amp;"_Tray#"&amp;TEXT($G434,"0000")&amp;"_"&amp;"Pot#"&amp;TEXT($F434,"00000"),"")</f>
        <v>Project#2013-0014_Experiment#0001_Brachypodium.distachyon_Tray#0021_Pot#00433</v>
      </c>
      <c r="U434" s="0" t="n">
        <f aca="false">IF($A434&lt;&gt;"",VLOOKUP($F434,d110cc_csv_computations!$A$2:$O$1001,2),"")</f>
        <v>76</v>
      </c>
      <c r="V434" s="0" t="n">
        <f aca="false">IF($A434&lt;&gt;"",VLOOKUP($U434,LineNames!$A$2:$B$111,2),"")</f>
        <v>162</v>
      </c>
      <c r="W434" s="11"/>
      <c r="X434" s="0" t="str">
        <f aca="false">IF($A434&lt;&gt;"",VLOOKUP($U434,LineNames!$A$2:$C$111,3),"")</f>
        <v>No</v>
      </c>
      <c r="Y434" s="0" t="n">
        <f aca="false">IF($A434&lt;&gt;"",VLOOKUP($F434,d110cc_csv_computations!$A$2:$O$1001,5),"")</f>
        <v>4</v>
      </c>
      <c r="Z434" s="0" t="n">
        <f aca="false">IF($A434&lt;&gt;"",VLOOKUP($F434,d110cc_csv_computations!$A$2:$O$1001,15),"")</f>
        <v>73</v>
      </c>
    </row>
    <row collapsed="false" customFormat="false" customHeight="true" hidden="false" ht="15" outlineLevel="0" r="435">
      <c r="A435" s="0" t="n">
        <f aca="false">IF((ROW()-1)&lt;='Project Description'!$B$14,'Project Description'!$B$1, "")</f>
        <v>2013</v>
      </c>
      <c r="B435" s="0" t="n">
        <f aca="false">IF($A435&lt;&gt;"",'Project Description'!$B$2, "")</f>
        <v>14</v>
      </c>
      <c r="C435" s="0" t="n">
        <f aca="false">IF($A435&lt;&gt;"",'Project Description'!$B$3, "")</f>
        <v>1</v>
      </c>
      <c r="D435" s="0" t="str">
        <f aca="false">IF($A435&lt;&gt;"",VLOOKUP($G435,'Tray sheet'!$E$2:$G$121,2), "")</f>
        <v>Brachypodium</v>
      </c>
      <c r="E435" s="0" t="str">
        <f aca="false">IF($A435&lt;&gt;"",VLOOKUP($G435,'Tray sheet'!$E$2:$G$121,3), "")</f>
        <v>distachyon</v>
      </c>
      <c r="F435" s="0" t="n">
        <f aca="false">IF($A435&lt;&gt;"",ROW()-1,"")</f>
        <v>434</v>
      </c>
      <c r="G435" s="0" t="n">
        <f aca="false">IF($A435&lt;&gt;"",VLOOKUP($F435,d110cc_csv_computations!$A$2:$O$1001,12),"")</f>
        <v>21</v>
      </c>
      <c r="H435" s="0" t="n">
        <f aca="false">IF($A435&lt;&gt;"",VLOOKUP($F435,d110cc_csv_computations!$A$2:$O$1001,13),"")</f>
        <v>19</v>
      </c>
      <c r="I435" s="0" t="n">
        <f aca="false">IF($A435&lt;&gt;"",VLOOKUP($F435,d110cc_csv_computations!$A$2:$O$1001,7),"")</f>
        <v>4</v>
      </c>
      <c r="J435" s="0" t="str">
        <f aca="false">IF($A435&lt;&gt;"",VLOOKUP($I435,ColumnNames!$A$2:$B$5,2),"")</f>
        <v>D</v>
      </c>
      <c r="K435" s="0" t="n">
        <f aca="false">IF($A435&lt;&gt;"",VLOOKUP($F435,d110cc_csv_computations!$A$2:$O$1001,6),"")</f>
        <v>4</v>
      </c>
      <c r="L435" s="0" t="n">
        <f aca="false">IF($A435&lt;&gt;"",VLOOKUP($F435,d110cc_csv_computations!$A$2:$O$1001,3),"")</f>
        <v>4</v>
      </c>
      <c r="M435" s="0" t="n">
        <f aca="false">IF($A435&lt;&gt;"",VLOOKUP($F435,d110cc_csv_computations!$A$2:$O$1001,8),"")</f>
        <v>8</v>
      </c>
      <c r="N435" s="0" t="n">
        <f aca="false">IF($A435&lt;&gt;"",VLOOKUP($F435,d110cc_csv_computations!$A$2:$O$1001,4),"")</f>
        <v>44</v>
      </c>
      <c r="O435" s="32" t="str">
        <f aca="false">IF($A435&lt;&gt;"",INDEX('Tray sheet'!$H$2:$H$10000, $G435),"")</f>
        <v>Project#2013-0014_Experiment#0001_Brachypodium.distachyon_Tray#00021</v>
      </c>
      <c r="P435" s="32" t="str">
        <f aca="false">IF($A435&lt;&gt;"",INDEX('Tray sheet'!$J$2:$J$10000,$G435),"")</f>
        <v>Tray note</v>
      </c>
      <c r="Q435" s="0" t="n">
        <f aca="false">IF($A435&lt;&gt;"",VLOOKUP($F435,d110cc_csv_computations!$A$2:$O$1001,9),"")</f>
        <v>1</v>
      </c>
      <c r="R435" s="32" t="str">
        <f aca="false">IF($A435&lt;&gt;"",INDEX('Tray sheet'!$I$2:$I$10000,$G435),"")</f>
        <v>standard</v>
      </c>
      <c r="S435" s="32" t="str">
        <f aca="false">$J435&amp;$K435</f>
        <v>D4</v>
      </c>
      <c r="T435" s="0" t="str">
        <f aca="false">IF($A435&lt;&gt;"","Project#"&amp;$A435&amp;"-"&amp;TEXT($B435,"0000")&amp;"_Experiment#"&amp;TEXT($C435,"0000")&amp;"_"&amp;$D435&amp;"."&amp;$E435&amp;"_Tray#"&amp;TEXT($G435,"0000")&amp;"_"&amp;"Pot#"&amp;TEXT($F435,"00000"),"")</f>
        <v>Project#2013-0014_Experiment#0001_Brachypodium.distachyon_Tray#0021_Pot#00434</v>
      </c>
      <c r="U435" s="0" t="n">
        <f aca="false">IF($A435&lt;&gt;"",VLOOKUP($F435,d110cc_csv_computations!$A$2:$O$1001,2),"")</f>
        <v>35</v>
      </c>
      <c r="V435" s="0" t="n">
        <f aca="false">IF($A435&lt;&gt;"",VLOOKUP($U435,LineNames!$A$2:$B$111,2),"")</f>
        <v>114</v>
      </c>
      <c r="W435" s="11"/>
      <c r="X435" s="0" t="str">
        <f aca="false">IF($A435&lt;&gt;"",VLOOKUP($U435,LineNames!$A$2:$C$111,3),"")</f>
        <v>No</v>
      </c>
      <c r="Y435" s="0" t="n">
        <f aca="false">IF($A435&lt;&gt;"",VLOOKUP($F435,d110cc_csv_computations!$A$2:$O$1001,5),"")</f>
        <v>4</v>
      </c>
      <c r="Z435" s="0" t="n">
        <f aca="false">IF($A435&lt;&gt;"",VLOOKUP($F435,d110cc_csv_computations!$A$2:$O$1001,15),"")</f>
        <v>74</v>
      </c>
    </row>
    <row collapsed="false" customFormat="false" customHeight="true" hidden="false" ht="15" outlineLevel="0" r="436">
      <c r="A436" s="0" t="n">
        <f aca="false">IF((ROW()-1)&lt;='Project Description'!$B$14,'Project Description'!$B$1, "")</f>
        <v>2013</v>
      </c>
      <c r="B436" s="0" t="n">
        <f aca="false">IF($A436&lt;&gt;"",'Project Description'!$B$2, "")</f>
        <v>14</v>
      </c>
      <c r="C436" s="0" t="n">
        <f aca="false">IF($A436&lt;&gt;"",'Project Description'!$B$3, "")</f>
        <v>1</v>
      </c>
      <c r="D436" s="0" t="str">
        <f aca="false">IF($A436&lt;&gt;"",VLOOKUP($G436,'Tray sheet'!$E$2:$G$121,2), "")</f>
        <v>Brachypodium</v>
      </c>
      <c r="E436" s="0" t="str">
        <f aca="false">IF($A436&lt;&gt;"",VLOOKUP($G436,'Tray sheet'!$E$2:$G$121,3), "")</f>
        <v>distachyon</v>
      </c>
      <c r="F436" s="0" t="n">
        <f aca="false">IF($A436&lt;&gt;"",ROW()-1,"")</f>
        <v>435</v>
      </c>
      <c r="G436" s="0" t="n">
        <f aca="false">IF($A436&lt;&gt;"",VLOOKUP($F436,d110cc_csv_computations!$A$2:$O$1001,12),"")</f>
        <v>21</v>
      </c>
      <c r="H436" s="0" t="n">
        <f aca="false">IF($A436&lt;&gt;"",VLOOKUP($F436,d110cc_csv_computations!$A$2:$O$1001,13),"")</f>
        <v>20</v>
      </c>
      <c r="I436" s="0" t="n">
        <f aca="false">IF($A436&lt;&gt;"",VLOOKUP($F436,d110cc_csv_computations!$A$2:$O$1001,7),"")</f>
        <v>4</v>
      </c>
      <c r="J436" s="0" t="str">
        <f aca="false">IF($A436&lt;&gt;"",VLOOKUP($I436,ColumnNames!$A$2:$B$5,2),"")</f>
        <v>D</v>
      </c>
      <c r="K436" s="0" t="n">
        <f aca="false">IF($A436&lt;&gt;"",VLOOKUP($F436,d110cc_csv_computations!$A$2:$O$1001,6),"")</f>
        <v>5</v>
      </c>
      <c r="L436" s="0" t="n">
        <f aca="false">IF($A436&lt;&gt;"",VLOOKUP($F436,d110cc_csv_computations!$A$2:$O$1001,3),"")</f>
        <v>5</v>
      </c>
      <c r="M436" s="0" t="n">
        <f aca="false">IF($A436&lt;&gt;"",VLOOKUP($F436,d110cc_csv_computations!$A$2:$O$1001,8),"")</f>
        <v>8</v>
      </c>
      <c r="N436" s="0" t="n">
        <f aca="false">IF($A436&lt;&gt;"",VLOOKUP($F436,d110cc_csv_computations!$A$2:$O$1001,4),"")</f>
        <v>44</v>
      </c>
      <c r="O436" s="32" t="str">
        <f aca="false">IF($A436&lt;&gt;"",INDEX('Tray sheet'!$H$2:$H$10000, $G436),"")</f>
        <v>Project#2013-0014_Experiment#0001_Brachypodium.distachyon_Tray#00021</v>
      </c>
      <c r="P436" s="32" t="str">
        <f aca="false">IF($A436&lt;&gt;"",INDEX('Tray sheet'!$J$2:$J$10000,$G436),"")</f>
        <v>Tray note</v>
      </c>
      <c r="Q436" s="0" t="n">
        <f aca="false">IF($A436&lt;&gt;"",VLOOKUP($F436,d110cc_csv_computations!$A$2:$O$1001,9),"")</f>
        <v>1</v>
      </c>
      <c r="R436" s="32" t="str">
        <f aca="false">IF($A436&lt;&gt;"",INDEX('Tray sheet'!$I$2:$I$10000,$G436),"")</f>
        <v>standard</v>
      </c>
      <c r="S436" s="32" t="str">
        <f aca="false">$J436&amp;$K436</f>
        <v>D5</v>
      </c>
      <c r="T436" s="0" t="str">
        <f aca="false">IF($A436&lt;&gt;"","Project#"&amp;$A436&amp;"-"&amp;TEXT($B436,"0000")&amp;"_Experiment#"&amp;TEXT($C436,"0000")&amp;"_"&amp;$D436&amp;"."&amp;$E436&amp;"_Tray#"&amp;TEXT($G436,"0000")&amp;"_"&amp;"Pot#"&amp;TEXT($F436,"00000"),"")</f>
        <v>Project#2013-0014_Experiment#0001_Brachypodium.distachyon_Tray#0021_Pot#00435</v>
      </c>
      <c r="U436" s="0" t="n">
        <f aca="false">IF($A436&lt;&gt;"",VLOOKUP($F436,d110cc_csv_computations!$A$2:$O$1001,2),"")</f>
        <v>95</v>
      </c>
      <c r="V436" s="0" t="n">
        <f aca="false">IF($A436&lt;&gt;"",VLOOKUP($U436,LineNames!$A$2:$B$111,2),"")</f>
        <v>17</v>
      </c>
      <c r="W436" s="11"/>
      <c r="X436" s="0" t="str">
        <f aca="false">IF($A436&lt;&gt;"",VLOOKUP($U436,LineNames!$A$2:$C$111,3),"")</f>
        <v>No</v>
      </c>
      <c r="Y436" s="0" t="n">
        <f aca="false">IF($A436&lt;&gt;"",VLOOKUP($F436,d110cc_csv_computations!$A$2:$O$1001,5),"")</f>
        <v>4</v>
      </c>
      <c r="Z436" s="0" t="n">
        <f aca="false">IF($A436&lt;&gt;"",VLOOKUP($F436,d110cc_csv_computations!$A$2:$O$1001,15),"")</f>
        <v>75</v>
      </c>
    </row>
    <row collapsed="false" customFormat="false" customHeight="true" hidden="false" ht="15" outlineLevel="0" r="437">
      <c r="A437" s="0" t="n">
        <f aca="false">IF((ROW()-1)&lt;='Project Description'!$B$14,'Project Description'!$B$1, "")</f>
        <v>2013</v>
      </c>
      <c r="B437" s="0" t="n">
        <f aca="false">IF($A437&lt;&gt;"",'Project Description'!$B$2, "")</f>
        <v>14</v>
      </c>
      <c r="C437" s="0" t="n">
        <f aca="false">IF($A437&lt;&gt;"",'Project Description'!$B$3, "")</f>
        <v>1</v>
      </c>
      <c r="D437" s="0" t="str">
        <f aca="false">IF($A437&lt;&gt;"",VLOOKUP($G437,'Tray sheet'!$E$2:$G$121,2), "")</f>
        <v>Brachypodium</v>
      </c>
      <c r="E437" s="0" t="str">
        <f aca="false">IF($A437&lt;&gt;"",VLOOKUP($G437,'Tray sheet'!$E$2:$G$121,3), "")</f>
        <v>distachyon</v>
      </c>
      <c r="F437" s="0" t="n">
        <f aca="false">IF($A437&lt;&gt;"",ROW()-1,"")</f>
        <v>436</v>
      </c>
      <c r="G437" s="0" t="n">
        <f aca="false">IF($A437&lt;&gt;"",VLOOKUP($F437,d110cc_csv_computations!$A$2:$O$1001,12),"")</f>
        <v>22</v>
      </c>
      <c r="H437" s="0" t="n">
        <f aca="false">IF($A437&lt;&gt;"",VLOOKUP($F437,d110cc_csv_computations!$A$2:$O$1001,13),"")</f>
        <v>16</v>
      </c>
      <c r="I437" s="0" t="n">
        <f aca="false">IF($A437&lt;&gt;"",VLOOKUP($F437,d110cc_csv_computations!$A$2:$O$1001,7),"")</f>
        <v>4</v>
      </c>
      <c r="J437" s="0" t="str">
        <f aca="false">IF($A437&lt;&gt;"",VLOOKUP($I437,ColumnNames!$A$2:$B$5,2),"")</f>
        <v>D</v>
      </c>
      <c r="K437" s="0" t="n">
        <f aca="false">IF($A437&lt;&gt;"",VLOOKUP($F437,d110cc_csv_computations!$A$2:$O$1001,6),"")</f>
        <v>1</v>
      </c>
      <c r="L437" s="0" t="n">
        <f aca="false">IF($A437&lt;&gt;"",VLOOKUP($F437,d110cc_csv_computations!$A$2:$O$1001,3),"")</f>
        <v>6</v>
      </c>
      <c r="M437" s="0" t="n">
        <f aca="false">IF($A437&lt;&gt;"",VLOOKUP($F437,d110cc_csv_computations!$A$2:$O$1001,8),"")</f>
        <v>8</v>
      </c>
      <c r="N437" s="0" t="n">
        <f aca="false">IF($A437&lt;&gt;"",VLOOKUP($F437,d110cc_csv_computations!$A$2:$O$1001,4),"")</f>
        <v>44</v>
      </c>
      <c r="O437" s="32" t="str">
        <f aca="false">IF($A437&lt;&gt;"",INDEX('Tray sheet'!$H$2:$H$10000, $G437),"")</f>
        <v>Project#2013-0014_Experiment#0001_Brachypodium.distachyon_Tray#00022</v>
      </c>
      <c r="P437" s="32" t="str">
        <f aca="false">IF($A437&lt;&gt;"",INDEX('Tray sheet'!$J$2:$J$10000,$G437),"")</f>
        <v>Tray note</v>
      </c>
      <c r="Q437" s="0" t="n">
        <f aca="false">IF($A437&lt;&gt;"",VLOOKUP($F437,d110cc_csv_computations!$A$2:$O$1001,9),"")</f>
        <v>2</v>
      </c>
      <c r="R437" s="32" t="str">
        <f aca="false">IF($A437&lt;&gt;"",INDEX('Tray sheet'!$I$2:$I$10000,$G437),"")</f>
        <v>standard</v>
      </c>
      <c r="S437" s="32" t="str">
        <f aca="false">$J437&amp;$K437</f>
        <v>D1</v>
      </c>
      <c r="T437" s="0" t="str">
        <f aca="false">IF($A437&lt;&gt;"","Project#"&amp;$A437&amp;"-"&amp;TEXT($B437,"0000")&amp;"_Experiment#"&amp;TEXT($C437,"0000")&amp;"_"&amp;$D437&amp;"."&amp;$E437&amp;"_Tray#"&amp;TEXT($G437,"0000")&amp;"_"&amp;"Pot#"&amp;TEXT($F437,"00000"),"")</f>
        <v>Project#2013-0014_Experiment#0001_Brachypodium.distachyon_Tray#0022_Pot#00436</v>
      </c>
      <c r="U437" s="0" t="n">
        <f aca="false">IF($A437&lt;&gt;"",VLOOKUP($F437,d110cc_csv_computations!$A$2:$O$1001,2),"")</f>
        <v>26</v>
      </c>
      <c r="V437" s="0" t="n">
        <f aca="false">IF($A437&lt;&gt;"",VLOOKUP($U437,LineNames!$A$2:$B$111,2),"")</f>
        <v>103</v>
      </c>
      <c r="W437" s="11"/>
      <c r="X437" s="0" t="str">
        <f aca="false">IF($A437&lt;&gt;"",VLOOKUP($U437,LineNames!$A$2:$C$111,3),"")</f>
        <v>No</v>
      </c>
      <c r="Y437" s="0" t="n">
        <f aca="false">IF($A437&lt;&gt;"",VLOOKUP($F437,d110cc_csv_computations!$A$2:$O$1001,5),"")</f>
        <v>4</v>
      </c>
      <c r="Z437" s="0" t="n">
        <f aca="false">IF($A437&lt;&gt;"",VLOOKUP($F437,d110cc_csv_computations!$A$2:$O$1001,15),"")</f>
        <v>76</v>
      </c>
    </row>
    <row collapsed="false" customFormat="false" customHeight="true" hidden="false" ht="15" outlineLevel="0" r="438">
      <c r="A438" s="0" t="n">
        <f aca="false">IF((ROW()-1)&lt;='Project Description'!$B$14,'Project Description'!$B$1, "")</f>
        <v>2013</v>
      </c>
      <c r="B438" s="0" t="n">
        <f aca="false">IF($A438&lt;&gt;"",'Project Description'!$B$2, "")</f>
        <v>14</v>
      </c>
      <c r="C438" s="0" t="n">
        <f aca="false">IF($A438&lt;&gt;"",'Project Description'!$B$3, "")</f>
        <v>1</v>
      </c>
      <c r="D438" s="0" t="str">
        <f aca="false">IF($A438&lt;&gt;"",VLOOKUP($G438,'Tray sheet'!$E$2:$G$121,2), "")</f>
        <v>Brachypodium</v>
      </c>
      <c r="E438" s="0" t="str">
        <f aca="false">IF($A438&lt;&gt;"",VLOOKUP($G438,'Tray sheet'!$E$2:$G$121,3), "")</f>
        <v>distachyon</v>
      </c>
      <c r="F438" s="0" t="n">
        <f aca="false">IF($A438&lt;&gt;"",ROW()-1,"")</f>
        <v>437</v>
      </c>
      <c r="G438" s="0" t="n">
        <f aca="false">IF($A438&lt;&gt;"",VLOOKUP($F438,d110cc_csv_computations!$A$2:$O$1001,12),"")</f>
        <v>22</v>
      </c>
      <c r="H438" s="0" t="n">
        <f aca="false">IF($A438&lt;&gt;"",VLOOKUP($F438,d110cc_csv_computations!$A$2:$O$1001,13),"")</f>
        <v>17</v>
      </c>
      <c r="I438" s="0" t="n">
        <f aca="false">IF($A438&lt;&gt;"",VLOOKUP($F438,d110cc_csv_computations!$A$2:$O$1001,7),"")</f>
        <v>4</v>
      </c>
      <c r="J438" s="0" t="str">
        <f aca="false">IF($A438&lt;&gt;"",VLOOKUP($I438,ColumnNames!$A$2:$B$5,2),"")</f>
        <v>D</v>
      </c>
      <c r="K438" s="0" t="n">
        <f aca="false">IF($A438&lt;&gt;"",VLOOKUP($F438,d110cc_csv_computations!$A$2:$O$1001,6),"")</f>
        <v>2</v>
      </c>
      <c r="L438" s="0" t="n">
        <f aca="false">IF($A438&lt;&gt;"",VLOOKUP($F438,d110cc_csv_computations!$A$2:$O$1001,3),"")</f>
        <v>7</v>
      </c>
      <c r="M438" s="0" t="n">
        <f aca="false">IF($A438&lt;&gt;"",VLOOKUP($F438,d110cc_csv_computations!$A$2:$O$1001,8),"")</f>
        <v>8</v>
      </c>
      <c r="N438" s="0" t="n">
        <f aca="false">IF($A438&lt;&gt;"",VLOOKUP($F438,d110cc_csv_computations!$A$2:$O$1001,4),"")</f>
        <v>44</v>
      </c>
      <c r="O438" s="32" t="str">
        <f aca="false">IF($A438&lt;&gt;"",INDEX('Tray sheet'!$H$2:$H$10000, $G438),"")</f>
        <v>Project#2013-0014_Experiment#0001_Brachypodium.distachyon_Tray#00022</v>
      </c>
      <c r="P438" s="32" t="str">
        <f aca="false">IF($A438&lt;&gt;"",INDEX('Tray sheet'!$J$2:$J$10000,$G438),"")</f>
        <v>Tray note</v>
      </c>
      <c r="Q438" s="0" t="n">
        <f aca="false">IF($A438&lt;&gt;"",VLOOKUP($F438,d110cc_csv_computations!$A$2:$O$1001,9),"")</f>
        <v>2</v>
      </c>
      <c r="R438" s="32" t="str">
        <f aca="false">IF($A438&lt;&gt;"",INDEX('Tray sheet'!$I$2:$I$10000,$G438),"")</f>
        <v>standard</v>
      </c>
      <c r="S438" s="32" t="str">
        <f aca="false">$J438&amp;$K438</f>
        <v>D2</v>
      </c>
      <c r="T438" s="0" t="str">
        <f aca="false">IF($A438&lt;&gt;"","Project#"&amp;$A438&amp;"-"&amp;TEXT($B438,"0000")&amp;"_Experiment#"&amp;TEXT($C438,"0000")&amp;"_"&amp;$D438&amp;"."&amp;$E438&amp;"_Tray#"&amp;TEXT($G438,"0000")&amp;"_"&amp;"Pot#"&amp;TEXT($F438,"00000"),"")</f>
        <v>Project#2013-0014_Experiment#0001_Brachypodium.distachyon_Tray#0022_Pot#00437</v>
      </c>
      <c r="U438" s="0" t="n">
        <f aca="false">IF($A438&lt;&gt;"",VLOOKUP($F438,d110cc_csv_computations!$A$2:$O$1001,2),"")</f>
        <v>22</v>
      </c>
      <c r="V438" s="0" t="n">
        <f aca="false">IF($A438&lt;&gt;"",VLOOKUP($U438,LineNames!$A$2:$B$111,2),"")</f>
        <v>99</v>
      </c>
      <c r="W438" s="11"/>
      <c r="X438" s="0" t="str">
        <f aca="false">IF($A438&lt;&gt;"",VLOOKUP($U438,LineNames!$A$2:$C$111,3),"")</f>
        <v>No</v>
      </c>
      <c r="Y438" s="0" t="n">
        <f aca="false">IF($A438&lt;&gt;"",VLOOKUP($F438,d110cc_csv_computations!$A$2:$O$1001,5),"")</f>
        <v>4</v>
      </c>
      <c r="Z438" s="0" t="n">
        <f aca="false">IF($A438&lt;&gt;"",VLOOKUP($F438,d110cc_csv_computations!$A$2:$O$1001,15),"")</f>
        <v>77</v>
      </c>
    </row>
    <row collapsed="false" customFormat="false" customHeight="true" hidden="false" ht="15" outlineLevel="0" r="439">
      <c r="A439" s="0" t="n">
        <f aca="false">IF((ROW()-1)&lt;='Project Description'!$B$14,'Project Description'!$B$1, "")</f>
        <v>2013</v>
      </c>
      <c r="B439" s="0" t="n">
        <f aca="false">IF($A439&lt;&gt;"",'Project Description'!$B$2, "")</f>
        <v>14</v>
      </c>
      <c r="C439" s="0" t="n">
        <f aca="false">IF($A439&lt;&gt;"",'Project Description'!$B$3, "")</f>
        <v>1</v>
      </c>
      <c r="D439" s="0" t="str">
        <f aca="false">IF($A439&lt;&gt;"",VLOOKUP($G439,'Tray sheet'!$E$2:$G$121,2), "")</f>
        <v>Brachypodium</v>
      </c>
      <c r="E439" s="0" t="str">
        <f aca="false">IF($A439&lt;&gt;"",VLOOKUP($G439,'Tray sheet'!$E$2:$G$121,3), "")</f>
        <v>distachyon</v>
      </c>
      <c r="F439" s="0" t="n">
        <f aca="false">IF($A439&lt;&gt;"",ROW()-1,"")</f>
        <v>438</v>
      </c>
      <c r="G439" s="0" t="n">
        <f aca="false">IF($A439&lt;&gt;"",VLOOKUP($F439,d110cc_csv_computations!$A$2:$O$1001,12),"")</f>
        <v>22</v>
      </c>
      <c r="H439" s="0" t="n">
        <f aca="false">IF($A439&lt;&gt;"",VLOOKUP($F439,d110cc_csv_computations!$A$2:$O$1001,13),"")</f>
        <v>18</v>
      </c>
      <c r="I439" s="0" t="n">
        <f aca="false">IF($A439&lt;&gt;"",VLOOKUP($F439,d110cc_csv_computations!$A$2:$O$1001,7),"")</f>
        <v>4</v>
      </c>
      <c r="J439" s="0" t="str">
        <f aca="false">IF($A439&lt;&gt;"",VLOOKUP($I439,ColumnNames!$A$2:$B$5,2),"")</f>
        <v>D</v>
      </c>
      <c r="K439" s="0" t="n">
        <f aca="false">IF($A439&lt;&gt;"",VLOOKUP($F439,d110cc_csv_computations!$A$2:$O$1001,6),"")</f>
        <v>3</v>
      </c>
      <c r="L439" s="0" t="n">
        <f aca="false">IF($A439&lt;&gt;"",VLOOKUP($F439,d110cc_csv_computations!$A$2:$O$1001,3),"")</f>
        <v>8</v>
      </c>
      <c r="M439" s="0" t="n">
        <f aca="false">IF($A439&lt;&gt;"",VLOOKUP($F439,d110cc_csv_computations!$A$2:$O$1001,8),"")</f>
        <v>8</v>
      </c>
      <c r="N439" s="0" t="n">
        <f aca="false">IF($A439&lt;&gt;"",VLOOKUP($F439,d110cc_csv_computations!$A$2:$O$1001,4),"")</f>
        <v>44</v>
      </c>
      <c r="O439" s="32" t="str">
        <f aca="false">IF($A439&lt;&gt;"",INDEX('Tray sheet'!$H$2:$H$10000, $G439),"")</f>
        <v>Project#2013-0014_Experiment#0001_Brachypodium.distachyon_Tray#00022</v>
      </c>
      <c r="P439" s="32" t="str">
        <f aca="false">IF($A439&lt;&gt;"",INDEX('Tray sheet'!$J$2:$J$10000,$G439),"")</f>
        <v>Tray note</v>
      </c>
      <c r="Q439" s="0" t="n">
        <f aca="false">IF($A439&lt;&gt;"",VLOOKUP($F439,d110cc_csv_computations!$A$2:$O$1001,9),"")</f>
        <v>2</v>
      </c>
      <c r="R439" s="32" t="str">
        <f aca="false">IF($A439&lt;&gt;"",INDEX('Tray sheet'!$I$2:$I$10000,$G439),"")</f>
        <v>standard</v>
      </c>
      <c r="S439" s="32" t="str">
        <f aca="false">$J439&amp;$K439</f>
        <v>D3</v>
      </c>
      <c r="T439" s="0" t="str">
        <f aca="false">IF($A439&lt;&gt;"","Project#"&amp;$A439&amp;"-"&amp;TEXT($B439,"0000")&amp;"_Experiment#"&amp;TEXT($C439,"0000")&amp;"_"&amp;$D439&amp;"."&amp;$E439&amp;"_Tray#"&amp;TEXT($G439,"0000")&amp;"_"&amp;"Pot#"&amp;TEXT($F439,"00000"),"")</f>
        <v>Project#2013-0014_Experiment#0001_Brachypodium.distachyon_Tray#0022_Pot#00438</v>
      </c>
      <c r="U439" s="0" t="n">
        <f aca="false">IF($A439&lt;&gt;"",VLOOKUP($F439,d110cc_csv_computations!$A$2:$O$1001,2),"")</f>
        <v>90</v>
      </c>
      <c r="V439" s="0" t="n">
        <f aca="false">IF($A439&lt;&gt;"",VLOOKUP($U439,LineNames!$A$2:$B$111,2),"")</f>
        <v>181</v>
      </c>
      <c r="W439" s="11"/>
      <c r="X439" s="0" t="str">
        <f aca="false">IF($A439&lt;&gt;"",VLOOKUP($U439,LineNames!$A$2:$C$111,3),"")</f>
        <v>No</v>
      </c>
      <c r="Y439" s="0" t="n">
        <f aca="false">IF($A439&lt;&gt;"",VLOOKUP($F439,d110cc_csv_computations!$A$2:$O$1001,5),"")</f>
        <v>4</v>
      </c>
      <c r="Z439" s="0" t="n">
        <f aca="false">IF($A439&lt;&gt;"",VLOOKUP($F439,d110cc_csv_computations!$A$2:$O$1001,15),"")</f>
        <v>78</v>
      </c>
    </row>
    <row collapsed="false" customFormat="false" customHeight="true" hidden="false" ht="15" outlineLevel="0" r="440">
      <c r="A440" s="0" t="n">
        <f aca="false">IF((ROW()-1)&lt;='Project Description'!$B$14,'Project Description'!$B$1, "")</f>
        <v>2013</v>
      </c>
      <c r="B440" s="0" t="n">
        <f aca="false">IF($A440&lt;&gt;"",'Project Description'!$B$2, "")</f>
        <v>14</v>
      </c>
      <c r="C440" s="0" t="n">
        <f aca="false">IF($A440&lt;&gt;"",'Project Description'!$B$3, "")</f>
        <v>1</v>
      </c>
      <c r="D440" s="0" t="str">
        <f aca="false">IF($A440&lt;&gt;"",VLOOKUP($G440,'Tray sheet'!$E$2:$G$121,2), "")</f>
        <v>Brachypodium</v>
      </c>
      <c r="E440" s="0" t="str">
        <f aca="false">IF($A440&lt;&gt;"",VLOOKUP($G440,'Tray sheet'!$E$2:$G$121,3), "")</f>
        <v>distachyon</v>
      </c>
      <c r="F440" s="0" t="n">
        <f aca="false">IF($A440&lt;&gt;"",ROW()-1,"")</f>
        <v>439</v>
      </c>
      <c r="G440" s="0" t="n">
        <f aca="false">IF($A440&lt;&gt;"",VLOOKUP($F440,d110cc_csv_computations!$A$2:$O$1001,12),"")</f>
        <v>22</v>
      </c>
      <c r="H440" s="0" t="n">
        <f aca="false">IF($A440&lt;&gt;"",VLOOKUP($F440,d110cc_csv_computations!$A$2:$O$1001,13),"")</f>
        <v>19</v>
      </c>
      <c r="I440" s="0" t="n">
        <f aca="false">IF($A440&lt;&gt;"",VLOOKUP($F440,d110cc_csv_computations!$A$2:$O$1001,7),"")</f>
        <v>4</v>
      </c>
      <c r="J440" s="0" t="str">
        <f aca="false">IF($A440&lt;&gt;"",VLOOKUP($I440,ColumnNames!$A$2:$B$5,2),"")</f>
        <v>D</v>
      </c>
      <c r="K440" s="0" t="n">
        <f aca="false">IF($A440&lt;&gt;"",VLOOKUP($F440,d110cc_csv_computations!$A$2:$O$1001,6),"")</f>
        <v>4</v>
      </c>
      <c r="L440" s="0" t="n">
        <f aca="false">IF($A440&lt;&gt;"",VLOOKUP($F440,d110cc_csv_computations!$A$2:$O$1001,3),"")</f>
        <v>9</v>
      </c>
      <c r="M440" s="0" t="n">
        <f aca="false">IF($A440&lt;&gt;"",VLOOKUP($F440,d110cc_csv_computations!$A$2:$O$1001,8),"")</f>
        <v>8</v>
      </c>
      <c r="N440" s="0" t="n">
        <f aca="false">IF($A440&lt;&gt;"",VLOOKUP($F440,d110cc_csv_computations!$A$2:$O$1001,4),"")</f>
        <v>44</v>
      </c>
      <c r="O440" s="32" t="str">
        <f aca="false">IF($A440&lt;&gt;"",INDEX('Tray sheet'!$H$2:$H$10000, $G440),"")</f>
        <v>Project#2013-0014_Experiment#0001_Brachypodium.distachyon_Tray#00022</v>
      </c>
      <c r="P440" s="32" t="str">
        <f aca="false">IF($A440&lt;&gt;"",INDEX('Tray sheet'!$J$2:$J$10000,$G440),"")</f>
        <v>Tray note</v>
      </c>
      <c r="Q440" s="0" t="n">
        <f aca="false">IF($A440&lt;&gt;"",VLOOKUP($F440,d110cc_csv_computations!$A$2:$O$1001,9),"")</f>
        <v>2</v>
      </c>
      <c r="R440" s="32" t="str">
        <f aca="false">IF($A440&lt;&gt;"",INDEX('Tray sheet'!$I$2:$I$10000,$G440),"")</f>
        <v>standard</v>
      </c>
      <c r="S440" s="32" t="str">
        <f aca="false">$J440&amp;$K440</f>
        <v>D4</v>
      </c>
      <c r="T440" s="0" t="str">
        <f aca="false">IF($A440&lt;&gt;"","Project#"&amp;$A440&amp;"-"&amp;TEXT($B440,"0000")&amp;"_Experiment#"&amp;TEXT($C440,"0000")&amp;"_"&amp;$D440&amp;"."&amp;$E440&amp;"_Tray#"&amp;TEXT($G440,"0000")&amp;"_"&amp;"Pot#"&amp;TEXT($F440,"00000"),"")</f>
        <v>Project#2013-0014_Experiment#0001_Brachypodium.distachyon_Tray#0022_Pot#00439</v>
      </c>
      <c r="U440" s="0" t="n">
        <f aca="false">IF($A440&lt;&gt;"",VLOOKUP($F440,d110cc_csv_computations!$A$2:$O$1001,2),"")</f>
        <v>87</v>
      </c>
      <c r="V440" s="0" t="n">
        <f aca="false">IF($A440&lt;&gt;"",VLOOKUP($U440,LineNames!$A$2:$B$111,2),"")</f>
        <v>174</v>
      </c>
      <c r="W440" s="11"/>
      <c r="X440" s="0" t="str">
        <f aca="false">IF($A440&lt;&gt;"",VLOOKUP($U440,LineNames!$A$2:$C$111,3),"")</f>
        <v>No</v>
      </c>
      <c r="Y440" s="0" t="n">
        <f aca="false">IF($A440&lt;&gt;"",VLOOKUP($F440,d110cc_csv_computations!$A$2:$O$1001,5),"")</f>
        <v>4</v>
      </c>
      <c r="Z440" s="0" t="n">
        <f aca="false">IF($A440&lt;&gt;"",VLOOKUP($F440,d110cc_csv_computations!$A$2:$O$1001,15),"")</f>
        <v>79</v>
      </c>
    </row>
    <row collapsed="false" customFormat="false" customHeight="true" hidden="false" ht="15" outlineLevel="0" r="441">
      <c r="A441" s="0" t="n">
        <f aca="false">IF((ROW()-1)&lt;='Project Description'!$B$14,'Project Description'!$B$1, "")</f>
        <v>2013</v>
      </c>
      <c r="B441" s="0" t="n">
        <f aca="false">IF($A441&lt;&gt;"",'Project Description'!$B$2, "")</f>
        <v>14</v>
      </c>
      <c r="C441" s="0" t="n">
        <f aca="false">IF($A441&lt;&gt;"",'Project Description'!$B$3, "")</f>
        <v>1</v>
      </c>
      <c r="D441" s="0" t="str">
        <f aca="false">IF($A441&lt;&gt;"",VLOOKUP($G441,'Tray sheet'!$E$2:$G$121,2), "")</f>
        <v>Brachypodium</v>
      </c>
      <c r="E441" s="0" t="str">
        <f aca="false">IF($A441&lt;&gt;"",VLOOKUP($G441,'Tray sheet'!$E$2:$G$121,3), "")</f>
        <v>distachyon</v>
      </c>
      <c r="F441" s="0" t="n">
        <f aca="false">IF($A441&lt;&gt;"",ROW()-1,"")</f>
        <v>440</v>
      </c>
      <c r="G441" s="0" t="n">
        <f aca="false">IF($A441&lt;&gt;"",VLOOKUP($F441,d110cc_csv_computations!$A$2:$O$1001,12),"")</f>
        <v>22</v>
      </c>
      <c r="H441" s="0" t="n">
        <f aca="false">IF($A441&lt;&gt;"",VLOOKUP($F441,d110cc_csv_computations!$A$2:$O$1001,13),"")</f>
        <v>20</v>
      </c>
      <c r="I441" s="0" t="n">
        <f aca="false">IF($A441&lt;&gt;"",VLOOKUP($F441,d110cc_csv_computations!$A$2:$O$1001,7),"")</f>
        <v>4</v>
      </c>
      <c r="J441" s="0" t="str">
        <f aca="false">IF($A441&lt;&gt;"",VLOOKUP($I441,ColumnNames!$A$2:$B$5,2),"")</f>
        <v>D</v>
      </c>
      <c r="K441" s="0" t="n">
        <f aca="false">IF($A441&lt;&gt;"",VLOOKUP($F441,d110cc_csv_computations!$A$2:$O$1001,6),"")</f>
        <v>5</v>
      </c>
      <c r="L441" s="0" t="n">
        <f aca="false">IF($A441&lt;&gt;"",VLOOKUP($F441,d110cc_csv_computations!$A$2:$O$1001,3),"")</f>
        <v>10</v>
      </c>
      <c r="M441" s="0" t="n">
        <f aca="false">IF($A441&lt;&gt;"",VLOOKUP($F441,d110cc_csv_computations!$A$2:$O$1001,8),"")</f>
        <v>8</v>
      </c>
      <c r="N441" s="0" t="n">
        <f aca="false">IF($A441&lt;&gt;"",VLOOKUP($F441,d110cc_csv_computations!$A$2:$O$1001,4),"")</f>
        <v>44</v>
      </c>
      <c r="O441" s="32" t="str">
        <f aca="false">IF($A441&lt;&gt;"",INDEX('Tray sheet'!$H$2:$H$10000, $G441),"")</f>
        <v>Project#2013-0014_Experiment#0001_Brachypodium.distachyon_Tray#00022</v>
      </c>
      <c r="P441" s="32" t="str">
        <f aca="false">IF($A441&lt;&gt;"",INDEX('Tray sheet'!$J$2:$J$10000,$G441),"")</f>
        <v>Tray note</v>
      </c>
      <c r="Q441" s="0" t="n">
        <f aca="false">IF($A441&lt;&gt;"",VLOOKUP($F441,d110cc_csv_computations!$A$2:$O$1001,9),"")</f>
        <v>2</v>
      </c>
      <c r="R441" s="32" t="str">
        <f aca="false">IF($A441&lt;&gt;"",INDEX('Tray sheet'!$I$2:$I$10000,$G441),"")</f>
        <v>standard</v>
      </c>
      <c r="S441" s="32" t="str">
        <f aca="false">$J441&amp;$K441</f>
        <v>D5</v>
      </c>
      <c r="T441" s="0" t="str">
        <f aca="false">IF($A441&lt;&gt;"","Project#"&amp;$A441&amp;"-"&amp;TEXT($B441,"0000")&amp;"_Experiment#"&amp;TEXT($C441,"0000")&amp;"_"&amp;$D441&amp;"."&amp;$E441&amp;"_Tray#"&amp;TEXT($G441,"0000")&amp;"_"&amp;"Pot#"&amp;TEXT($F441,"00000"),"")</f>
        <v>Project#2013-0014_Experiment#0001_Brachypodium.distachyon_Tray#0022_Pot#00440</v>
      </c>
      <c r="U441" s="0" t="n">
        <f aca="false">IF($A441&lt;&gt;"",VLOOKUP($F441,d110cc_csv_computations!$A$2:$O$1001,2),"")</f>
        <v>20</v>
      </c>
      <c r="V441" s="0" t="n">
        <f aca="false">IF($A441&lt;&gt;"",VLOOKUP($U441,LineNames!$A$2:$B$111,2),"")</f>
        <v>97</v>
      </c>
      <c r="W441" s="11"/>
      <c r="X441" s="0" t="str">
        <f aca="false">IF($A441&lt;&gt;"",VLOOKUP($U441,LineNames!$A$2:$C$111,3),"")</f>
        <v>No</v>
      </c>
      <c r="Y441" s="0" t="n">
        <f aca="false">IF($A441&lt;&gt;"",VLOOKUP($F441,d110cc_csv_computations!$A$2:$O$1001,5),"")</f>
        <v>4</v>
      </c>
      <c r="Z441" s="0" t="n">
        <f aca="false">IF($A441&lt;&gt;"",VLOOKUP($F441,d110cc_csv_computations!$A$2:$O$1001,15),"")</f>
        <v>80</v>
      </c>
    </row>
    <row collapsed="false" customFormat="false" customHeight="true" hidden="false" ht="15" outlineLevel="0" r="442">
      <c r="A442" s="0" t="n">
        <f aca="false">IF((ROW()-1)&lt;='Project Description'!$B$14,'Project Description'!$B$1, "")</f>
        <v>2013</v>
      </c>
      <c r="B442" s="0" t="n">
        <f aca="false">IF($A442&lt;&gt;"",'Project Description'!$B$2, "")</f>
        <v>14</v>
      </c>
      <c r="C442" s="0" t="n">
        <f aca="false">IF($A442&lt;&gt;"",'Project Description'!$B$3, "")</f>
        <v>1</v>
      </c>
      <c r="D442" s="0" t="str">
        <f aca="false">IF($A442&lt;&gt;"",VLOOKUP($G442,'Tray sheet'!$E$2:$G$121,2), "")</f>
        <v>Brachypodium</v>
      </c>
      <c r="E442" s="0" t="str">
        <f aca="false">IF($A442&lt;&gt;"",VLOOKUP($G442,'Tray sheet'!$E$2:$G$121,3), "")</f>
        <v>distachyon</v>
      </c>
      <c r="F442" s="0" t="n">
        <f aca="false">IF($A442&lt;&gt;"",ROW()-1,"")</f>
        <v>441</v>
      </c>
      <c r="G442" s="0" t="n">
        <f aca="false">IF($A442&lt;&gt;"",VLOOKUP($F442,d110cc_csv_computations!$A$2:$O$1001,12),"")</f>
        <v>23</v>
      </c>
      <c r="H442" s="0" t="n">
        <f aca="false">IF($A442&lt;&gt;"",VLOOKUP($F442,d110cc_csv_computations!$A$2:$O$1001,13),"")</f>
        <v>1</v>
      </c>
      <c r="I442" s="0" t="n">
        <f aca="false">IF($A442&lt;&gt;"",VLOOKUP($F442,d110cc_csv_computations!$A$2:$O$1001,7),"")</f>
        <v>1</v>
      </c>
      <c r="J442" s="0" t="str">
        <f aca="false">IF($A442&lt;&gt;"",VLOOKUP($I442,ColumnNames!$A$2:$B$5,2),"")</f>
        <v>A</v>
      </c>
      <c r="K442" s="0" t="n">
        <f aca="false">IF($A442&lt;&gt;"",VLOOKUP($F442,d110cc_csv_computations!$A$2:$O$1001,6),"")</f>
        <v>1</v>
      </c>
      <c r="L442" s="0" t="n">
        <f aca="false">IF($A442&lt;&gt;"",VLOOKUP($F442,d110cc_csv_computations!$A$2:$O$1001,3),"")</f>
        <v>1</v>
      </c>
      <c r="M442" s="0" t="n">
        <f aca="false">IF($A442&lt;&gt;"",VLOOKUP($F442,d110cc_csv_computations!$A$2:$O$1001,8),"")</f>
        <v>9</v>
      </c>
      <c r="N442" s="0" t="n">
        <f aca="false">IF($A442&lt;&gt;"",VLOOKUP($F442,d110cc_csv_computations!$A$2:$O$1001,4),"")</f>
        <v>45</v>
      </c>
      <c r="O442" s="32" t="str">
        <f aca="false">IF($A442&lt;&gt;"",INDEX('Tray sheet'!$H$2:$H$10000, $G442),"")</f>
        <v>Project#2013-0014_Experiment#0001_Brachypodium.distachyon_Tray#00023</v>
      </c>
      <c r="P442" s="32" t="str">
        <f aca="false">IF($A442&lt;&gt;"",INDEX('Tray sheet'!$J$2:$J$10000,$G442),"")</f>
        <v>Tray note</v>
      </c>
      <c r="Q442" s="0" t="n">
        <f aca="false">IF($A442&lt;&gt;"",VLOOKUP($F442,d110cc_csv_computations!$A$2:$O$1001,9),"")</f>
        <v>1</v>
      </c>
      <c r="R442" s="32" t="str">
        <f aca="false">IF($A442&lt;&gt;"",INDEX('Tray sheet'!$I$2:$I$10000,$G442),"")</f>
        <v>standard</v>
      </c>
      <c r="S442" s="32" t="str">
        <f aca="false">$J442&amp;$K442</f>
        <v>A1</v>
      </c>
      <c r="T442" s="0" t="str">
        <f aca="false">IF($A442&lt;&gt;"","Project#"&amp;$A442&amp;"-"&amp;TEXT($B442,"0000")&amp;"_Experiment#"&amp;TEXT($C442,"0000")&amp;"_"&amp;$D442&amp;"."&amp;$E442&amp;"_Tray#"&amp;TEXT($G442,"0000")&amp;"_"&amp;"Pot#"&amp;TEXT($F442,"00000"),"")</f>
        <v>Project#2013-0014_Experiment#0001_Brachypodium.distachyon_Tray#0023_Pot#00441</v>
      </c>
      <c r="U442" s="0" t="n">
        <f aca="false">IF($A442&lt;&gt;"",VLOOKUP($F442,d110cc_csv_computations!$A$2:$O$1001,2),"")</f>
        <v>30</v>
      </c>
      <c r="V442" s="0" t="n">
        <f aca="false">IF($A442&lt;&gt;"",VLOOKUP($U442,LineNames!$A$2:$B$111,2),"")</f>
        <v>108</v>
      </c>
      <c r="W442" s="11"/>
      <c r="X442" s="0" t="str">
        <f aca="false">IF($A442&lt;&gt;"",VLOOKUP($U442,LineNames!$A$2:$C$111,3),"")</f>
        <v>No</v>
      </c>
      <c r="Y442" s="0" t="n">
        <f aca="false">IF($A442&lt;&gt;"",VLOOKUP($F442,d110cc_csv_computations!$A$2:$O$1001,5),"")</f>
        <v>4</v>
      </c>
      <c r="Z442" s="0" t="n">
        <f aca="false">IF($A442&lt;&gt;"",VLOOKUP($F442,d110cc_csv_computations!$A$2:$O$1001,15),"")</f>
        <v>81</v>
      </c>
    </row>
    <row collapsed="false" customFormat="false" customHeight="true" hidden="false" ht="15" outlineLevel="0" r="443">
      <c r="A443" s="0" t="n">
        <f aca="false">IF((ROW()-1)&lt;='Project Description'!$B$14,'Project Description'!$B$1, "")</f>
        <v>2013</v>
      </c>
      <c r="B443" s="0" t="n">
        <f aca="false">IF($A443&lt;&gt;"",'Project Description'!$B$2, "")</f>
        <v>14</v>
      </c>
      <c r="C443" s="0" t="n">
        <f aca="false">IF($A443&lt;&gt;"",'Project Description'!$B$3, "")</f>
        <v>1</v>
      </c>
      <c r="D443" s="0" t="str">
        <f aca="false">IF($A443&lt;&gt;"",VLOOKUP($G443,'Tray sheet'!$E$2:$G$121,2), "")</f>
        <v>Brachypodium</v>
      </c>
      <c r="E443" s="0" t="str">
        <f aca="false">IF($A443&lt;&gt;"",VLOOKUP($G443,'Tray sheet'!$E$2:$G$121,3), "")</f>
        <v>distachyon</v>
      </c>
      <c r="F443" s="0" t="n">
        <f aca="false">IF($A443&lt;&gt;"",ROW()-1,"")</f>
        <v>442</v>
      </c>
      <c r="G443" s="0" t="n">
        <f aca="false">IF($A443&lt;&gt;"",VLOOKUP($F443,d110cc_csv_computations!$A$2:$O$1001,12),"")</f>
        <v>23</v>
      </c>
      <c r="H443" s="0" t="n">
        <f aca="false">IF($A443&lt;&gt;"",VLOOKUP($F443,d110cc_csv_computations!$A$2:$O$1001,13),"")</f>
        <v>2</v>
      </c>
      <c r="I443" s="0" t="n">
        <f aca="false">IF($A443&lt;&gt;"",VLOOKUP($F443,d110cc_csv_computations!$A$2:$O$1001,7),"")</f>
        <v>1</v>
      </c>
      <c r="J443" s="0" t="str">
        <f aca="false">IF($A443&lt;&gt;"",VLOOKUP($I443,ColumnNames!$A$2:$B$5,2),"")</f>
        <v>A</v>
      </c>
      <c r="K443" s="0" t="n">
        <f aca="false">IF($A443&lt;&gt;"",VLOOKUP($F443,d110cc_csv_computations!$A$2:$O$1001,6),"")</f>
        <v>2</v>
      </c>
      <c r="L443" s="0" t="n">
        <f aca="false">IF($A443&lt;&gt;"",VLOOKUP($F443,d110cc_csv_computations!$A$2:$O$1001,3),"")</f>
        <v>2</v>
      </c>
      <c r="M443" s="0" t="n">
        <f aca="false">IF($A443&lt;&gt;"",VLOOKUP($F443,d110cc_csv_computations!$A$2:$O$1001,8),"")</f>
        <v>9</v>
      </c>
      <c r="N443" s="0" t="n">
        <f aca="false">IF($A443&lt;&gt;"",VLOOKUP($F443,d110cc_csv_computations!$A$2:$O$1001,4),"")</f>
        <v>45</v>
      </c>
      <c r="O443" s="32" t="str">
        <f aca="false">IF($A443&lt;&gt;"",INDEX('Tray sheet'!$H$2:$H$10000, $G443),"")</f>
        <v>Project#2013-0014_Experiment#0001_Brachypodium.distachyon_Tray#00023</v>
      </c>
      <c r="P443" s="32" t="str">
        <f aca="false">IF($A443&lt;&gt;"",INDEX('Tray sheet'!$J$2:$J$10000,$G443),"")</f>
        <v>Tray note</v>
      </c>
      <c r="Q443" s="0" t="n">
        <f aca="false">IF($A443&lt;&gt;"",VLOOKUP($F443,d110cc_csv_computations!$A$2:$O$1001,9),"")</f>
        <v>1</v>
      </c>
      <c r="R443" s="32" t="str">
        <f aca="false">IF($A443&lt;&gt;"",INDEX('Tray sheet'!$I$2:$I$10000,$G443),"")</f>
        <v>standard</v>
      </c>
      <c r="S443" s="32" t="str">
        <f aca="false">$J443&amp;$K443</f>
        <v>A2</v>
      </c>
      <c r="T443" s="0" t="str">
        <f aca="false">IF($A443&lt;&gt;"","Project#"&amp;$A443&amp;"-"&amp;TEXT($B443,"0000")&amp;"_Experiment#"&amp;TEXT($C443,"0000")&amp;"_"&amp;$D443&amp;"."&amp;$E443&amp;"_Tray#"&amp;TEXT($G443,"0000")&amp;"_"&amp;"Pot#"&amp;TEXT($F443,"00000"),"")</f>
        <v>Project#2013-0014_Experiment#0001_Brachypodium.distachyon_Tray#0023_Pot#00442</v>
      </c>
      <c r="U443" s="0" t="n">
        <f aca="false">IF($A443&lt;&gt;"",VLOOKUP($F443,d110cc_csv_computations!$A$2:$O$1001,2),"")</f>
        <v>11</v>
      </c>
      <c r="V443" s="0" t="n">
        <f aca="false">IF($A443&lt;&gt;"",VLOOKUP($U443,LineNames!$A$2:$B$111,2),"")</f>
        <v>87</v>
      </c>
      <c r="W443" s="11"/>
      <c r="X443" s="0" t="str">
        <f aca="false">IF($A443&lt;&gt;"",VLOOKUP($U443,LineNames!$A$2:$C$111,3),"")</f>
        <v>No</v>
      </c>
      <c r="Y443" s="0" t="n">
        <f aca="false">IF($A443&lt;&gt;"",VLOOKUP($F443,d110cc_csv_computations!$A$2:$O$1001,5),"")</f>
        <v>4</v>
      </c>
      <c r="Z443" s="0" t="n">
        <f aca="false">IF($A443&lt;&gt;"",VLOOKUP($F443,d110cc_csv_computations!$A$2:$O$1001,15),"")</f>
        <v>82</v>
      </c>
    </row>
    <row collapsed="false" customFormat="false" customHeight="true" hidden="false" ht="15" outlineLevel="0" r="444">
      <c r="A444" s="0" t="n">
        <f aca="false">IF((ROW()-1)&lt;='Project Description'!$B$14,'Project Description'!$B$1, "")</f>
        <v>2013</v>
      </c>
      <c r="B444" s="0" t="n">
        <f aca="false">IF($A444&lt;&gt;"",'Project Description'!$B$2, "")</f>
        <v>14</v>
      </c>
      <c r="C444" s="0" t="n">
        <f aca="false">IF($A444&lt;&gt;"",'Project Description'!$B$3, "")</f>
        <v>1</v>
      </c>
      <c r="D444" s="0" t="str">
        <f aca="false">IF($A444&lt;&gt;"",VLOOKUP($G444,'Tray sheet'!$E$2:$G$121,2), "")</f>
        <v>Brachypodium</v>
      </c>
      <c r="E444" s="0" t="str">
        <f aca="false">IF($A444&lt;&gt;"",VLOOKUP($G444,'Tray sheet'!$E$2:$G$121,3), "")</f>
        <v>distachyon</v>
      </c>
      <c r="F444" s="0" t="n">
        <f aca="false">IF($A444&lt;&gt;"",ROW()-1,"")</f>
        <v>443</v>
      </c>
      <c r="G444" s="0" t="n">
        <f aca="false">IF($A444&lt;&gt;"",VLOOKUP($F444,d110cc_csv_computations!$A$2:$O$1001,12),"")</f>
        <v>23</v>
      </c>
      <c r="H444" s="0" t="n">
        <f aca="false">IF($A444&lt;&gt;"",VLOOKUP($F444,d110cc_csv_computations!$A$2:$O$1001,13),"")</f>
        <v>3</v>
      </c>
      <c r="I444" s="0" t="n">
        <f aca="false">IF($A444&lt;&gt;"",VLOOKUP($F444,d110cc_csv_computations!$A$2:$O$1001,7),"")</f>
        <v>1</v>
      </c>
      <c r="J444" s="0" t="str">
        <f aca="false">IF($A444&lt;&gt;"",VLOOKUP($I444,ColumnNames!$A$2:$B$5,2),"")</f>
        <v>A</v>
      </c>
      <c r="K444" s="0" t="n">
        <f aca="false">IF($A444&lt;&gt;"",VLOOKUP($F444,d110cc_csv_computations!$A$2:$O$1001,6),"")</f>
        <v>3</v>
      </c>
      <c r="L444" s="0" t="n">
        <f aca="false">IF($A444&lt;&gt;"",VLOOKUP($F444,d110cc_csv_computations!$A$2:$O$1001,3),"")</f>
        <v>3</v>
      </c>
      <c r="M444" s="0" t="n">
        <f aca="false">IF($A444&lt;&gt;"",VLOOKUP($F444,d110cc_csv_computations!$A$2:$O$1001,8),"")</f>
        <v>9</v>
      </c>
      <c r="N444" s="0" t="n">
        <f aca="false">IF($A444&lt;&gt;"",VLOOKUP($F444,d110cc_csv_computations!$A$2:$O$1001,4),"")</f>
        <v>45</v>
      </c>
      <c r="O444" s="32" t="str">
        <f aca="false">IF($A444&lt;&gt;"",INDEX('Tray sheet'!$H$2:$H$10000, $G444),"")</f>
        <v>Project#2013-0014_Experiment#0001_Brachypodium.distachyon_Tray#00023</v>
      </c>
      <c r="P444" s="32" t="str">
        <f aca="false">IF($A444&lt;&gt;"",INDEX('Tray sheet'!$J$2:$J$10000,$G444),"")</f>
        <v>Tray note</v>
      </c>
      <c r="Q444" s="0" t="n">
        <f aca="false">IF($A444&lt;&gt;"",VLOOKUP($F444,d110cc_csv_computations!$A$2:$O$1001,9),"")</f>
        <v>1</v>
      </c>
      <c r="R444" s="32" t="str">
        <f aca="false">IF($A444&lt;&gt;"",INDEX('Tray sheet'!$I$2:$I$10000,$G444),"")</f>
        <v>standard</v>
      </c>
      <c r="S444" s="32" t="str">
        <f aca="false">$J444&amp;$K444</f>
        <v>A3</v>
      </c>
      <c r="T444" s="0" t="str">
        <f aca="false">IF($A444&lt;&gt;"","Project#"&amp;$A444&amp;"-"&amp;TEXT($B444,"0000")&amp;"_Experiment#"&amp;TEXT($C444,"0000")&amp;"_"&amp;$D444&amp;"."&amp;$E444&amp;"_Tray#"&amp;TEXT($G444,"0000")&amp;"_"&amp;"Pot#"&amp;TEXT($F444,"00000"),"")</f>
        <v>Project#2013-0014_Experiment#0001_Brachypodium.distachyon_Tray#0023_Pot#00443</v>
      </c>
      <c r="U444" s="0" t="n">
        <f aca="false">IF($A444&lt;&gt;"",VLOOKUP($F444,d110cc_csv_computations!$A$2:$O$1001,2),"")</f>
        <v>54</v>
      </c>
      <c r="V444" s="0" t="n">
        <f aca="false">IF($A444&lt;&gt;"",VLOOKUP($U444,LineNames!$A$2:$B$111,2),"")</f>
        <v>136</v>
      </c>
      <c r="W444" s="11"/>
      <c r="X444" s="0" t="str">
        <f aca="false">IF($A444&lt;&gt;"",VLOOKUP($U444,LineNames!$A$2:$C$111,3),"")</f>
        <v>No</v>
      </c>
      <c r="Y444" s="0" t="n">
        <f aca="false">IF($A444&lt;&gt;"",VLOOKUP($F444,d110cc_csv_computations!$A$2:$O$1001,5),"")</f>
        <v>4</v>
      </c>
      <c r="Z444" s="0" t="n">
        <f aca="false">IF($A444&lt;&gt;"",VLOOKUP($F444,d110cc_csv_computations!$A$2:$O$1001,15),"")</f>
        <v>83</v>
      </c>
    </row>
    <row collapsed="false" customFormat="false" customHeight="true" hidden="false" ht="15" outlineLevel="0" r="445">
      <c r="A445" s="0" t="n">
        <f aca="false">IF((ROW()-1)&lt;='Project Description'!$B$14,'Project Description'!$B$1, "")</f>
        <v>2013</v>
      </c>
      <c r="B445" s="0" t="n">
        <f aca="false">IF($A445&lt;&gt;"",'Project Description'!$B$2, "")</f>
        <v>14</v>
      </c>
      <c r="C445" s="0" t="n">
        <f aca="false">IF($A445&lt;&gt;"",'Project Description'!$B$3, "")</f>
        <v>1</v>
      </c>
      <c r="D445" s="0" t="str">
        <f aca="false">IF($A445&lt;&gt;"",VLOOKUP($G445,'Tray sheet'!$E$2:$G$121,2), "")</f>
        <v>Brachypodium</v>
      </c>
      <c r="E445" s="0" t="str">
        <f aca="false">IF($A445&lt;&gt;"",VLOOKUP($G445,'Tray sheet'!$E$2:$G$121,3), "")</f>
        <v>distachyon</v>
      </c>
      <c r="F445" s="0" t="n">
        <f aca="false">IF($A445&lt;&gt;"",ROW()-1,"")</f>
        <v>444</v>
      </c>
      <c r="G445" s="0" t="n">
        <f aca="false">IF($A445&lt;&gt;"",VLOOKUP($F445,d110cc_csv_computations!$A$2:$O$1001,12),"")</f>
        <v>23</v>
      </c>
      <c r="H445" s="0" t="n">
        <f aca="false">IF($A445&lt;&gt;"",VLOOKUP($F445,d110cc_csv_computations!$A$2:$O$1001,13),"")</f>
        <v>4</v>
      </c>
      <c r="I445" s="0" t="n">
        <f aca="false">IF($A445&lt;&gt;"",VLOOKUP($F445,d110cc_csv_computations!$A$2:$O$1001,7),"")</f>
        <v>1</v>
      </c>
      <c r="J445" s="0" t="str">
        <f aca="false">IF($A445&lt;&gt;"",VLOOKUP($I445,ColumnNames!$A$2:$B$5,2),"")</f>
        <v>A</v>
      </c>
      <c r="K445" s="0" t="n">
        <f aca="false">IF($A445&lt;&gt;"",VLOOKUP($F445,d110cc_csv_computations!$A$2:$O$1001,6),"")</f>
        <v>4</v>
      </c>
      <c r="L445" s="0" t="n">
        <f aca="false">IF($A445&lt;&gt;"",VLOOKUP($F445,d110cc_csv_computations!$A$2:$O$1001,3),"")</f>
        <v>4</v>
      </c>
      <c r="M445" s="0" t="n">
        <f aca="false">IF($A445&lt;&gt;"",VLOOKUP($F445,d110cc_csv_computations!$A$2:$O$1001,8),"")</f>
        <v>9</v>
      </c>
      <c r="N445" s="0" t="n">
        <f aca="false">IF($A445&lt;&gt;"",VLOOKUP($F445,d110cc_csv_computations!$A$2:$O$1001,4),"")</f>
        <v>45</v>
      </c>
      <c r="O445" s="32" t="str">
        <f aca="false">IF($A445&lt;&gt;"",INDEX('Tray sheet'!$H$2:$H$10000, $G445),"")</f>
        <v>Project#2013-0014_Experiment#0001_Brachypodium.distachyon_Tray#00023</v>
      </c>
      <c r="P445" s="32" t="str">
        <f aca="false">IF($A445&lt;&gt;"",INDEX('Tray sheet'!$J$2:$J$10000,$G445),"")</f>
        <v>Tray note</v>
      </c>
      <c r="Q445" s="0" t="n">
        <f aca="false">IF($A445&lt;&gt;"",VLOOKUP($F445,d110cc_csv_computations!$A$2:$O$1001,9),"")</f>
        <v>1</v>
      </c>
      <c r="R445" s="32" t="str">
        <f aca="false">IF($A445&lt;&gt;"",INDEX('Tray sheet'!$I$2:$I$10000,$G445),"")</f>
        <v>standard</v>
      </c>
      <c r="S445" s="32" t="str">
        <f aca="false">$J445&amp;$K445</f>
        <v>A4</v>
      </c>
      <c r="T445" s="0" t="str">
        <f aca="false">IF($A445&lt;&gt;"","Project#"&amp;$A445&amp;"-"&amp;TEXT($B445,"0000")&amp;"_Experiment#"&amp;TEXT($C445,"0000")&amp;"_"&amp;$D445&amp;"."&amp;$E445&amp;"_Tray#"&amp;TEXT($G445,"0000")&amp;"_"&amp;"Pot#"&amp;TEXT($F445,"00000"),"")</f>
        <v>Project#2013-0014_Experiment#0001_Brachypodium.distachyon_Tray#0023_Pot#00444</v>
      </c>
      <c r="U445" s="0" t="n">
        <f aca="false">IF($A445&lt;&gt;"",VLOOKUP($F445,d110cc_csv_computations!$A$2:$O$1001,2),"")</f>
        <v>17</v>
      </c>
      <c r="V445" s="0" t="n">
        <f aca="false">IF($A445&lt;&gt;"",VLOOKUP($U445,LineNames!$A$2:$B$111,2),"")</f>
        <v>94</v>
      </c>
      <c r="W445" s="11"/>
      <c r="X445" s="0" t="str">
        <f aca="false">IF($A445&lt;&gt;"",VLOOKUP($U445,LineNames!$A$2:$C$111,3),"")</f>
        <v>No</v>
      </c>
      <c r="Y445" s="0" t="n">
        <f aca="false">IF($A445&lt;&gt;"",VLOOKUP($F445,d110cc_csv_computations!$A$2:$O$1001,5),"")</f>
        <v>4</v>
      </c>
      <c r="Z445" s="0" t="n">
        <f aca="false">IF($A445&lt;&gt;"",VLOOKUP($F445,d110cc_csv_computations!$A$2:$O$1001,15),"")</f>
        <v>84</v>
      </c>
    </row>
    <row collapsed="false" customFormat="false" customHeight="true" hidden="false" ht="15" outlineLevel="0" r="446">
      <c r="A446" s="0" t="n">
        <f aca="false">IF((ROW()-1)&lt;='Project Description'!$B$14,'Project Description'!$B$1, "")</f>
        <v>2013</v>
      </c>
      <c r="B446" s="0" t="n">
        <f aca="false">IF($A446&lt;&gt;"",'Project Description'!$B$2, "")</f>
        <v>14</v>
      </c>
      <c r="C446" s="0" t="n">
        <f aca="false">IF($A446&lt;&gt;"",'Project Description'!$B$3, "")</f>
        <v>1</v>
      </c>
      <c r="D446" s="0" t="str">
        <f aca="false">IF($A446&lt;&gt;"",VLOOKUP($G446,'Tray sheet'!$E$2:$G$121,2), "")</f>
        <v>Brachypodium</v>
      </c>
      <c r="E446" s="0" t="str">
        <f aca="false">IF($A446&lt;&gt;"",VLOOKUP($G446,'Tray sheet'!$E$2:$G$121,3), "")</f>
        <v>distachyon</v>
      </c>
      <c r="F446" s="0" t="n">
        <f aca="false">IF($A446&lt;&gt;"",ROW()-1,"")</f>
        <v>445</v>
      </c>
      <c r="G446" s="0" t="n">
        <f aca="false">IF($A446&lt;&gt;"",VLOOKUP($F446,d110cc_csv_computations!$A$2:$O$1001,12),"")</f>
        <v>23</v>
      </c>
      <c r="H446" s="0" t="n">
        <f aca="false">IF($A446&lt;&gt;"",VLOOKUP($F446,d110cc_csv_computations!$A$2:$O$1001,13),"")</f>
        <v>5</v>
      </c>
      <c r="I446" s="0" t="n">
        <f aca="false">IF($A446&lt;&gt;"",VLOOKUP($F446,d110cc_csv_computations!$A$2:$O$1001,7),"")</f>
        <v>1</v>
      </c>
      <c r="J446" s="0" t="str">
        <f aca="false">IF($A446&lt;&gt;"",VLOOKUP($I446,ColumnNames!$A$2:$B$5,2),"")</f>
        <v>A</v>
      </c>
      <c r="K446" s="0" t="n">
        <f aca="false">IF($A446&lt;&gt;"",VLOOKUP($F446,d110cc_csv_computations!$A$2:$O$1001,6),"")</f>
        <v>5</v>
      </c>
      <c r="L446" s="0" t="n">
        <f aca="false">IF($A446&lt;&gt;"",VLOOKUP($F446,d110cc_csv_computations!$A$2:$O$1001,3),"")</f>
        <v>5</v>
      </c>
      <c r="M446" s="0" t="n">
        <f aca="false">IF($A446&lt;&gt;"",VLOOKUP($F446,d110cc_csv_computations!$A$2:$O$1001,8),"")</f>
        <v>9</v>
      </c>
      <c r="N446" s="0" t="n">
        <f aca="false">IF($A446&lt;&gt;"",VLOOKUP($F446,d110cc_csv_computations!$A$2:$O$1001,4),"")</f>
        <v>45</v>
      </c>
      <c r="O446" s="32" t="str">
        <f aca="false">IF($A446&lt;&gt;"",INDEX('Tray sheet'!$H$2:$H$10000, $G446),"")</f>
        <v>Project#2013-0014_Experiment#0001_Brachypodium.distachyon_Tray#00023</v>
      </c>
      <c r="P446" s="32" t="str">
        <f aca="false">IF($A446&lt;&gt;"",INDEX('Tray sheet'!$J$2:$J$10000,$G446),"")</f>
        <v>Tray note</v>
      </c>
      <c r="Q446" s="0" t="n">
        <f aca="false">IF($A446&lt;&gt;"",VLOOKUP($F446,d110cc_csv_computations!$A$2:$O$1001,9),"")</f>
        <v>1</v>
      </c>
      <c r="R446" s="32" t="str">
        <f aca="false">IF($A446&lt;&gt;"",INDEX('Tray sheet'!$I$2:$I$10000,$G446),"")</f>
        <v>standard</v>
      </c>
      <c r="S446" s="32" t="str">
        <f aca="false">$J446&amp;$K446</f>
        <v>A5</v>
      </c>
      <c r="T446" s="0" t="str">
        <f aca="false">IF($A446&lt;&gt;"","Project#"&amp;$A446&amp;"-"&amp;TEXT($B446,"0000")&amp;"_Experiment#"&amp;TEXT($C446,"0000")&amp;"_"&amp;$D446&amp;"."&amp;$E446&amp;"_Tray#"&amp;TEXT($G446,"0000")&amp;"_"&amp;"Pot#"&amp;TEXT($F446,"00000"),"")</f>
        <v>Project#2013-0014_Experiment#0001_Brachypodium.distachyon_Tray#0023_Pot#00445</v>
      </c>
      <c r="U446" s="0" t="n">
        <f aca="false">IF($A446&lt;&gt;"",VLOOKUP($F446,d110cc_csv_computations!$A$2:$O$1001,2),"")</f>
        <v>13</v>
      </c>
      <c r="V446" s="0" t="n">
        <f aca="false">IF($A446&lt;&gt;"",VLOOKUP($U446,LineNames!$A$2:$B$111,2),"")</f>
        <v>89</v>
      </c>
      <c r="W446" s="11"/>
      <c r="X446" s="0" t="str">
        <f aca="false">IF($A446&lt;&gt;"",VLOOKUP($U446,LineNames!$A$2:$C$111,3),"")</f>
        <v>No</v>
      </c>
      <c r="Y446" s="0" t="n">
        <f aca="false">IF($A446&lt;&gt;"",VLOOKUP($F446,d110cc_csv_computations!$A$2:$O$1001,5),"")</f>
        <v>4</v>
      </c>
      <c r="Z446" s="0" t="n">
        <f aca="false">IF($A446&lt;&gt;"",VLOOKUP($F446,d110cc_csv_computations!$A$2:$O$1001,15),"")</f>
        <v>85</v>
      </c>
    </row>
    <row collapsed="false" customFormat="false" customHeight="true" hidden="false" ht="15" outlineLevel="0" r="447">
      <c r="A447" s="0" t="n">
        <f aca="false">IF((ROW()-1)&lt;='Project Description'!$B$14,'Project Description'!$B$1, "")</f>
        <v>2013</v>
      </c>
      <c r="B447" s="0" t="n">
        <f aca="false">IF($A447&lt;&gt;"",'Project Description'!$B$2, "")</f>
        <v>14</v>
      </c>
      <c r="C447" s="0" t="n">
        <f aca="false">IF($A447&lt;&gt;"",'Project Description'!$B$3, "")</f>
        <v>1</v>
      </c>
      <c r="D447" s="0" t="str">
        <f aca="false">IF($A447&lt;&gt;"",VLOOKUP($G447,'Tray sheet'!$E$2:$G$121,2), "")</f>
        <v>Brachypodium</v>
      </c>
      <c r="E447" s="0" t="str">
        <f aca="false">IF($A447&lt;&gt;"",VLOOKUP($G447,'Tray sheet'!$E$2:$G$121,3), "")</f>
        <v>distachyon</v>
      </c>
      <c r="F447" s="0" t="n">
        <f aca="false">IF($A447&lt;&gt;"",ROW()-1,"")</f>
        <v>446</v>
      </c>
      <c r="G447" s="0" t="n">
        <f aca="false">IF($A447&lt;&gt;"",VLOOKUP($F447,d110cc_csv_computations!$A$2:$O$1001,12),"")</f>
        <v>24</v>
      </c>
      <c r="H447" s="0" t="n">
        <f aca="false">IF($A447&lt;&gt;"",VLOOKUP($F447,d110cc_csv_computations!$A$2:$O$1001,13),"")</f>
        <v>1</v>
      </c>
      <c r="I447" s="0" t="n">
        <f aca="false">IF($A447&lt;&gt;"",VLOOKUP($F447,d110cc_csv_computations!$A$2:$O$1001,7),"")</f>
        <v>1</v>
      </c>
      <c r="J447" s="0" t="str">
        <f aca="false">IF($A447&lt;&gt;"",VLOOKUP($I447,ColumnNames!$A$2:$B$5,2),"")</f>
        <v>A</v>
      </c>
      <c r="K447" s="0" t="n">
        <f aca="false">IF($A447&lt;&gt;"",VLOOKUP($F447,d110cc_csv_computations!$A$2:$O$1001,6),"")</f>
        <v>1</v>
      </c>
      <c r="L447" s="0" t="n">
        <f aca="false">IF($A447&lt;&gt;"",VLOOKUP($F447,d110cc_csv_computations!$A$2:$O$1001,3),"")</f>
        <v>6</v>
      </c>
      <c r="M447" s="0" t="n">
        <f aca="false">IF($A447&lt;&gt;"",VLOOKUP($F447,d110cc_csv_computations!$A$2:$O$1001,8),"")</f>
        <v>9</v>
      </c>
      <c r="N447" s="0" t="n">
        <f aca="false">IF($A447&lt;&gt;"",VLOOKUP($F447,d110cc_csv_computations!$A$2:$O$1001,4),"")</f>
        <v>45</v>
      </c>
      <c r="O447" s="32" t="str">
        <f aca="false">IF($A447&lt;&gt;"",INDEX('Tray sheet'!$H$2:$H$10000, $G447),"")</f>
        <v>Project#2013-0014_Experiment#0001_Brachypodium.distachyon_Tray#00024</v>
      </c>
      <c r="P447" s="32" t="str">
        <f aca="false">IF($A447&lt;&gt;"",INDEX('Tray sheet'!$J$2:$J$10000,$G447),"")</f>
        <v>Tray note</v>
      </c>
      <c r="Q447" s="0" t="n">
        <f aca="false">IF($A447&lt;&gt;"",VLOOKUP($F447,d110cc_csv_computations!$A$2:$O$1001,9),"")</f>
        <v>2</v>
      </c>
      <c r="R447" s="32" t="str">
        <f aca="false">IF($A447&lt;&gt;"",INDEX('Tray sheet'!$I$2:$I$10000,$G447),"")</f>
        <v>standard</v>
      </c>
      <c r="S447" s="32" t="str">
        <f aca="false">$J447&amp;$K447</f>
        <v>A1</v>
      </c>
      <c r="T447" s="0" t="str">
        <f aca="false">IF($A447&lt;&gt;"","Project#"&amp;$A447&amp;"-"&amp;TEXT($B447,"0000")&amp;"_Experiment#"&amp;TEXT($C447,"0000")&amp;"_"&amp;$D447&amp;"."&amp;$E447&amp;"_Tray#"&amp;TEXT($G447,"0000")&amp;"_"&amp;"Pot#"&amp;TEXT($F447,"00000"),"")</f>
        <v>Project#2013-0014_Experiment#0001_Brachypodium.distachyon_Tray#0024_Pot#00446</v>
      </c>
      <c r="U447" s="0" t="n">
        <f aca="false">IF($A447&lt;&gt;"",VLOOKUP($F447,d110cc_csv_computations!$A$2:$O$1001,2),"")</f>
        <v>56</v>
      </c>
      <c r="V447" s="0" t="n">
        <f aca="false">IF($A447&lt;&gt;"",VLOOKUP($U447,LineNames!$A$2:$B$111,2),"")</f>
        <v>138</v>
      </c>
      <c r="W447" s="11"/>
      <c r="X447" s="0" t="str">
        <f aca="false">IF($A447&lt;&gt;"",VLOOKUP($U447,LineNames!$A$2:$C$111,3),"")</f>
        <v>No</v>
      </c>
      <c r="Y447" s="0" t="n">
        <f aca="false">IF($A447&lt;&gt;"",VLOOKUP($F447,d110cc_csv_computations!$A$2:$O$1001,5),"")</f>
        <v>4</v>
      </c>
      <c r="Z447" s="0" t="n">
        <f aca="false">IF($A447&lt;&gt;"",VLOOKUP($F447,d110cc_csv_computations!$A$2:$O$1001,15),"")</f>
        <v>86</v>
      </c>
    </row>
    <row collapsed="false" customFormat="false" customHeight="true" hidden="false" ht="15" outlineLevel="0" r="448">
      <c r="A448" s="0" t="n">
        <f aca="false">IF((ROW()-1)&lt;='Project Description'!$B$14,'Project Description'!$B$1, "")</f>
        <v>2013</v>
      </c>
      <c r="B448" s="0" t="n">
        <f aca="false">IF($A448&lt;&gt;"",'Project Description'!$B$2, "")</f>
        <v>14</v>
      </c>
      <c r="C448" s="0" t="n">
        <f aca="false">IF($A448&lt;&gt;"",'Project Description'!$B$3, "")</f>
        <v>1</v>
      </c>
      <c r="D448" s="0" t="str">
        <f aca="false">IF($A448&lt;&gt;"",VLOOKUP($G448,'Tray sheet'!$E$2:$G$121,2), "")</f>
        <v>Brachypodium</v>
      </c>
      <c r="E448" s="0" t="str">
        <f aca="false">IF($A448&lt;&gt;"",VLOOKUP($G448,'Tray sheet'!$E$2:$G$121,3), "")</f>
        <v>distachyon</v>
      </c>
      <c r="F448" s="0" t="n">
        <f aca="false">IF($A448&lt;&gt;"",ROW()-1,"")</f>
        <v>447</v>
      </c>
      <c r="G448" s="0" t="n">
        <f aca="false">IF($A448&lt;&gt;"",VLOOKUP($F448,d110cc_csv_computations!$A$2:$O$1001,12),"")</f>
        <v>24</v>
      </c>
      <c r="H448" s="0" t="n">
        <f aca="false">IF($A448&lt;&gt;"",VLOOKUP($F448,d110cc_csv_computations!$A$2:$O$1001,13),"")</f>
        <v>2</v>
      </c>
      <c r="I448" s="0" t="n">
        <f aca="false">IF($A448&lt;&gt;"",VLOOKUP($F448,d110cc_csv_computations!$A$2:$O$1001,7),"")</f>
        <v>1</v>
      </c>
      <c r="J448" s="0" t="str">
        <f aca="false">IF($A448&lt;&gt;"",VLOOKUP($I448,ColumnNames!$A$2:$B$5,2),"")</f>
        <v>A</v>
      </c>
      <c r="K448" s="0" t="n">
        <f aca="false">IF($A448&lt;&gt;"",VLOOKUP($F448,d110cc_csv_computations!$A$2:$O$1001,6),"")</f>
        <v>2</v>
      </c>
      <c r="L448" s="0" t="n">
        <f aca="false">IF($A448&lt;&gt;"",VLOOKUP($F448,d110cc_csv_computations!$A$2:$O$1001,3),"")</f>
        <v>7</v>
      </c>
      <c r="M448" s="0" t="n">
        <f aca="false">IF($A448&lt;&gt;"",VLOOKUP($F448,d110cc_csv_computations!$A$2:$O$1001,8),"")</f>
        <v>9</v>
      </c>
      <c r="N448" s="0" t="n">
        <f aca="false">IF($A448&lt;&gt;"",VLOOKUP($F448,d110cc_csv_computations!$A$2:$O$1001,4),"")</f>
        <v>45</v>
      </c>
      <c r="O448" s="32" t="str">
        <f aca="false">IF($A448&lt;&gt;"",INDEX('Tray sheet'!$H$2:$H$10000, $G448),"")</f>
        <v>Project#2013-0014_Experiment#0001_Brachypodium.distachyon_Tray#00024</v>
      </c>
      <c r="P448" s="32" t="str">
        <f aca="false">IF($A448&lt;&gt;"",INDEX('Tray sheet'!$J$2:$J$10000,$G448),"")</f>
        <v>Tray note</v>
      </c>
      <c r="Q448" s="0" t="n">
        <f aca="false">IF($A448&lt;&gt;"",VLOOKUP($F448,d110cc_csv_computations!$A$2:$O$1001,9),"")</f>
        <v>2</v>
      </c>
      <c r="R448" s="32" t="str">
        <f aca="false">IF($A448&lt;&gt;"",INDEX('Tray sheet'!$I$2:$I$10000,$G448),"")</f>
        <v>standard</v>
      </c>
      <c r="S448" s="32" t="str">
        <f aca="false">$J448&amp;$K448</f>
        <v>A2</v>
      </c>
      <c r="T448" s="0" t="str">
        <f aca="false">IF($A448&lt;&gt;"","Project#"&amp;$A448&amp;"-"&amp;TEXT($B448,"0000")&amp;"_Experiment#"&amp;TEXT($C448,"0000")&amp;"_"&amp;$D448&amp;"."&amp;$E448&amp;"_Tray#"&amp;TEXT($G448,"0000")&amp;"_"&amp;"Pot#"&amp;TEXT($F448,"00000"),"")</f>
        <v>Project#2013-0014_Experiment#0001_Brachypodium.distachyon_Tray#0024_Pot#00447</v>
      </c>
      <c r="U448" s="0" t="n">
        <f aca="false">IF($A448&lt;&gt;"",VLOOKUP($F448,d110cc_csv_computations!$A$2:$O$1001,2),"")</f>
        <v>94</v>
      </c>
      <c r="V448" s="0" t="n">
        <f aca="false">IF($A448&lt;&gt;"",VLOOKUP($U448,LineNames!$A$2:$B$111,2),"")</f>
        <v>8</v>
      </c>
      <c r="W448" s="11"/>
      <c r="X448" s="0" t="str">
        <f aca="false">IF($A448&lt;&gt;"",VLOOKUP($U448,LineNames!$A$2:$C$111,3),"")</f>
        <v>No</v>
      </c>
      <c r="Y448" s="0" t="n">
        <f aca="false">IF($A448&lt;&gt;"",VLOOKUP($F448,d110cc_csv_computations!$A$2:$O$1001,5),"")</f>
        <v>4</v>
      </c>
      <c r="Z448" s="0" t="n">
        <f aca="false">IF($A448&lt;&gt;"",VLOOKUP($F448,d110cc_csv_computations!$A$2:$O$1001,15),"")</f>
        <v>87</v>
      </c>
    </row>
    <row collapsed="false" customFormat="false" customHeight="true" hidden="false" ht="15" outlineLevel="0" r="449">
      <c r="A449" s="0" t="n">
        <f aca="false">IF((ROW()-1)&lt;='Project Description'!$B$14,'Project Description'!$B$1, "")</f>
        <v>2013</v>
      </c>
      <c r="B449" s="0" t="n">
        <f aca="false">IF($A449&lt;&gt;"",'Project Description'!$B$2, "")</f>
        <v>14</v>
      </c>
      <c r="C449" s="0" t="n">
        <f aca="false">IF($A449&lt;&gt;"",'Project Description'!$B$3, "")</f>
        <v>1</v>
      </c>
      <c r="D449" s="0" t="str">
        <f aca="false">IF($A449&lt;&gt;"",VLOOKUP($G449,'Tray sheet'!$E$2:$G$121,2), "")</f>
        <v>Brachypodium</v>
      </c>
      <c r="E449" s="0" t="str">
        <f aca="false">IF($A449&lt;&gt;"",VLOOKUP($G449,'Tray sheet'!$E$2:$G$121,3), "")</f>
        <v>distachyon</v>
      </c>
      <c r="F449" s="0" t="n">
        <f aca="false">IF($A449&lt;&gt;"",ROW()-1,"")</f>
        <v>448</v>
      </c>
      <c r="G449" s="0" t="n">
        <f aca="false">IF($A449&lt;&gt;"",VLOOKUP($F449,d110cc_csv_computations!$A$2:$O$1001,12),"")</f>
        <v>24</v>
      </c>
      <c r="H449" s="0" t="n">
        <f aca="false">IF($A449&lt;&gt;"",VLOOKUP($F449,d110cc_csv_computations!$A$2:$O$1001,13),"")</f>
        <v>3</v>
      </c>
      <c r="I449" s="0" t="n">
        <f aca="false">IF($A449&lt;&gt;"",VLOOKUP($F449,d110cc_csv_computations!$A$2:$O$1001,7),"")</f>
        <v>1</v>
      </c>
      <c r="J449" s="0" t="str">
        <f aca="false">IF($A449&lt;&gt;"",VLOOKUP($I449,ColumnNames!$A$2:$B$5,2),"")</f>
        <v>A</v>
      </c>
      <c r="K449" s="0" t="n">
        <f aca="false">IF($A449&lt;&gt;"",VLOOKUP($F449,d110cc_csv_computations!$A$2:$O$1001,6),"")</f>
        <v>3</v>
      </c>
      <c r="L449" s="0" t="n">
        <f aca="false">IF($A449&lt;&gt;"",VLOOKUP($F449,d110cc_csv_computations!$A$2:$O$1001,3),"")</f>
        <v>8</v>
      </c>
      <c r="M449" s="0" t="n">
        <f aca="false">IF($A449&lt;&gt;"",VLOOKUP($F449,d110cc_csv_computations!$A$2:$O$1001,8),"")</f>
        <v>9</v>
      </c>
      <c r="N449" s="0" t="n">
        <f aca="false">IF($A449&lt;&gt;"",VLOOKUP($F449,d110cc_csv_computations!$A$2:$O$1001,4),"")</f>
        <v>45</v>
      </c>
      <c r="O449" s="32" t="str">
        <f aca="false">IF($A449&lt;&gt;"",INDEX('Tray sheet'!$H$2:$H$10000, $G449),"")</f>
        <v>Project#2013-0014_Experiment#0001_Brachypodium.distachyon_Tray#00024</v>
      </c>
      <c r="P449" s="32" t="str">
        <f aca="false">IF($A449&lt;&gt;"",INDEX('Tray sheet'!$J$2:$J$10000,$G449),"")</f>
        <v>Tray note</v>
      </c>
      <c r="Q449" s="0" t="n">
        <f aca="false">IF($A449&lt;&gt;"",VLOOKUP($F449,d110cc_csv_computations!$A$2:$O$1001,9),"")</f>
        <v>2</v>
      </c>
      <c r="R449" s="32" t="str">
        <f aca="false">IF($A449&lt;&gt;"",INDEX('Tray sheet'!$I$2:$I$10000,$G449),"")</f>
        <v>standard</v>
      </c>
      <c r="S449" s="32" t="str">
        <f aca="false">$J449&amp;$K449</f>
        <v>A3</v>
      </c>
      <c r="T449" s="0" t="str">
        <f aca="false">IF($A449&lt;&gt;"","Project#"&amp;$A449&amp;"-"&amp;TEXT($B449,"0000")&amp;"_Experiment#"&amp;TEXT($C449,"0000")&amp;"_"&amp;$D449&amp;"."&amp;$E449&amp;"_Tray#"&amp;TEXT($G449,"0000")&amp;"_"&amp;"Pot#"&amp;TEXT($F449,"00000"),"")</f>
        <v>Project#2013-0014_Experiment#0001_Brachypodium.distachyon_Tray#0024_Pot#00448</v>
      </c>
      <c r="U449" s="0" t="n">
        <f aca="false">IF($A449&lt;&gt;"",VLOOKUP($F449,d110cc_csv_computations!$A$2:$O$1001,2),"")</f>
        <v>43</v>
      </c>
      <c r="V449" s="0" t="n">
        <f aca="false">IF($A449&lt;&gt;"",VLOOKUP($U449,LineNames!$A$2:$B$111,2),"")</f>
        <v>122</v>
      </c>
      <c r="W449" s="11"/>
      <c r="X449" s="0" t="str">
        <f aca="false">IF($A449&lt;&gt;"",VLOOKUP($U449,LineNames!$A$2:$C$111,3),"")</f>
        <v>No</v>
      </c>
      <c r="Y449" s="0" t="n">
        <f aca="false">IF($A449&lt;&gt;"",VLOOKUP($F449,d110cc_csv_computations!$A$2:$O$1001,5),"")</f>
        <v>4</v>
      </c>
      <c r="Z449" s="0" t="n">
        <f aca="false">IF($A449&lt;&gt;"",VLOOKUP($F449,d110cc_csv_computations!$A$2:$O$1001,15),"")</f>
        <v>88</v>
      </c>
    </row>
    <row collapsed="false" customFormat="false" customHeight="true" hidden="false" ht="15" outlineLevel="0" r="450">
      <c r="A450" s="0" t="n">
        <f aca="false">IF((ROW()-1)&lt;='Project Description'!$B$14,'Project Description'!$B$1, "")</f>
        <v>2013</v>
      </c>
      <c r="B450" s="0" t="n">
        <f aca="false">IF($A450&lt;&gt;"",'Project Description'!$B$2, "")</f>
        <v>14</v>
      </c>
      <c r="C450" s="0" t="n">
        <f aca="false">IF($A450&lt;&gt;"",'Project Description'!$B$3, "")</f>
        <v>1</v>
      </c>
      <c r="D450" s="0" t="str">
        <f aca="false">IF($A450&lt;&gt;"",VLOOKUP($G450,'Tray sheet'!$E$2:$G$121,2), "")</f>
        <v>Brachypodium</v>
      </c>
      <c r="E450" s="0" t="str">
        <f aca="false">IF($A450&lt;&gt;"",VLOOKUP($G450,'Tray sheet'!$E$2:$G$121,3), "")</f>
        <v>distachyon</v>
      </c>
      <c r="F450" s="0" t="n">
        <f aca="false">IF($A450&lt;&gt;"",ROW()-1,"")</f>
        <v>449</v>
      </c>
      <c r="G450" s="0" t="n">
        <f aca="false">IF($A450&lt;&gt;"",VLOOKUP($F450,d110cc_csv_computations!$A$2:$O$1001,12),"")</f>
        <v>24</v>
      </c>
      <c r="H450" s="0" t="n">
        <f aca="false">IF($A450&lt;&gt;"",VLOOKUP($F450,d110cc_csv_computations!$A$2:$O$1001,13),"")</f>
        <v>4</v>
      </c>
      <c r="I450" s="0" t="n">
        <f aca="false">IF($A450&lt;&gt;"",VLOOKUP($F450,d110cc_csv_computations!$A$2:$O$1001,7),"")</f>
        <v>1</v>
      </c>
      <c r="J450" s="0" t="str">
        <f aca="false">IF($A450&lt;&gt;"",VLOOKUP($I450,ColumnNames!$A$2:$B$5,2),"")</f>
        <v>A</v>
      </c>
      <c r="K450" s="0" t="n">
        <f aca="false">IF($A450&lt;&gt;"",VLOOKUP($F450,d110cc_csv_computations!$A$2:$O$1001,6),"")</f>
        <v>4</v>
      </c>
      <c r="L450" s="0" t="n">
        <f aca="false">IF($A450&lt;&gt;"",VLOOKUP($F450,d110cc_csv_computations!$A$2:$O$1001,3),"")</f>
        <v>9</v>
      </c>
      <c r="M450" s="0" t="n">
        <f aca="false">IF($A450&lt;&gt;"",VLOOKUP($F450,d110cc_csv_computations!$A$2:$O$1001,8),"")</f>
        <v>9</v>
      </c>
      <c r="N450" s="0" t="n">
        <f aca="false">IF($A450&lt;&gt;"",VLOOKUP($F450,d110cc_csv_computations!$A$2:$O$1001,4),"")</f>
        <v>45</v>
      </c>
      <c r="O450" s="32" t="str">
        <f aca="false">IF($A450&lt;&gt;"",INDEX('Tray sheet'!$H$2:$H$10000, $G450),"")</f>
        <v>Project#2013-0014_Experiment#0001_Brachypodium.distachyon_Tray#00024</v>
      </c>
      <c r="P450" s="32" t="str">
        <f aca="false">IF($A450&lt;&gt;"",INDEX('Tray sheet'!$J$2:$J$10000,$G450),"")</f>
        <v>Tray note</v>
      </c>
      <c r="Q450" s="0" t="n">
        <f aca="false">IF($A450&lt;&gt;"",VLOOKUP($F450,d110cc_csv_computations!$A$2:$O$1001,9),"")</f>
        <v>2</v>
      </c>
      <c r="R450" s="32" t="str">
        <f aca="false">IF($A450&lt;&gt;"",INDEX('Tray sheet'!$I$2:$I$10000,$G450),"")</f>
        <v>standard</v>
      </c>
      <c r="S450" s="32" t="str">
        <f aca="false">$J450&amp;$K450</f>
        <v>A4</v>
      </c>
      <c r="T450" s="0" t="str">
        <f aca="false">IF($A450&lt;&gt;"","Project#"&amp;$A450&amp;"-"&amp;TEXT($B450,"0000")&amp;"_Experiment#"&amp;TEXT($C450,"0000")&amp;"_"&amp;$D450&amp;"."&amp;$E450&amp;"_Tray#"&amp;TEXT($G450,"0000")&amp;"_"&amp;"Pot#"&amp;TEXT($F450,"00000"),"")</f>
        <v>Project#2013-0014_Experiment#0001_Brachypodium.distachyon_Tray#0024_Pot#00449</v>
      </c>
      <c r="U450" s="0" t="n">
        <f aca="false">IF($A450&lt;&gt;"",VLOOKUP($F450,d110cc_csv_computations!$A$2:$O$1001,2),"")</f>
        <v>110</v>
      </c>
      <c r="V450" s="0" t="str">
        <f aca="false">IF($A450&lt;&gt;"",VLOOKUP($U450,LineNames!$A$2:$B$111,2),"")</f>
        <v>Bd3-1</v>
      </c>
      <c r="W450" s="11"/>
      <c r="X450" s="0" t="str">
        <f aca="false">IF($A450&lt;&gt;"",VLOOKUP($U450,LineNames!$A$2:$C$111,3),"")</f>
        <v>Yes</v>
      </c>
      <c r="Y450" s="0" t="n">
        <f aca="false">IF($A450&lt;&gt;"",VLOOKUP($F450,d110cc_csv_computations!$A$2:$O$1001,5),"")</f>
        <v>4</v>
      </c>
      <c r="Z450" s="0" t="n">
        <f aca="false">IF($A450&lt;&gt;"",VLOOKUP($F450,d110cc_csv_computations!$A$2:$O$1001,15),"")</f>
        <v>89</v>
      </c>
    </row>
    <row collapsed="false" customFormat="false" customHeight="true" hidden="false" ht="15" outlineLevel="0" r="451">
      <c r="A451" s="0" t="n">
        <f aca="false">IF((ROW()-1)&lt;='Project Description'!$B$14,'Project Description'!$B$1, "")</f>
        <v>2013</v>
      </c>
      <c r="B451" s="0" t="n">
        <f aca="false">IF($A451&lt;&gt;"",'Project Description'!$B$2, "")</f>
        <v>14</v>
      </c>
      <c r="C451" s="0" t="n">
        <f aca="false">IF($A451&lt;&gt;"",'Project Description'!$B$3, "")</f>
        <v>1</v>
      </c>
      <c r="D451" s="0" t="str">
        <f aca="false">IF($A451&lt;&gt;"",VLOOKUP($G451,'Tray sheet'!$E$2:$G$121,2), "")</f>
        <v>Brachypodium</v>
      </c>
      <c r="E451" s="0" t="str">
        <f aca="false">IF($A451&lt;&gt;"",VLOOKUP($G451,'Tray sheet'!$E$2:$G$121,3), "")</f>
        <v>distachyon</v>
      </c>
      <c r="F451" s="0" t="n">
        <f aca="false">IF($A451&lt;&gt;"",ROW()-1,"")</f>
        <v>450</v>
      </c>
      <c r="G451" s="0" t="n">
        <f aca="false">IF($A451&lt;&gt;"",VLOOKUP($F451,d110cc_csv_computations!$A$2:$O$1001,12),"")</f>
        <v>24</v>
      </c>
      <c r="H451" s="0" t="n">
        <f aca="false">IF($A451&lt;&gt;"",VLOOKUP($F451,d110cc_csv_computations!$A$2:$O$1001,13),"")</f>
        <v>5</v>
      </c>
      <c r="I451" s="0" t="n">
        <f aca="false">IF($A451&lt;&gt;"",VLOOKUP($F451,d110cc_csv_computations!$A$2:$O$1001,7),"")</f>
        <v>1</v>
      </c>
      <c r="J451" s="0" t="str">
        <f aca="false">IF($A451&lt;&gt;"",VLOOKUP($I451,ColumnNames!$A$2:$B$5,2),"")</f>
        <v>A</v>
      </c>
      <c r="K451" s="0" t="n">
        <f aca="false">IF($A451&lt;&gt;"",VLOOKUP($F451,d110cc_csv_computations!$A$2:$O$1001,6),"")</f>
        <v>5</v>
      </c>
      <c r="L451" s="0" t="n">
        <f aca="false">IF($A451&lt;&gt;"",VLOOKUP($F451,d110cc_csv_computations!$A$2:$O$1001,3),"")</f>
        <v>10</v>
      </c>
      <c r="M451" s="0" t="n">
        <f aca="false">IF($A451&lt;&gt;"",VLOOKUP($F451,d110cc_csv_computations!$A$2:$O$1001,8),"")</f>
        <v>9</v>
      </c>
      <c r="N451" s="0" t="n">
        <f aca="false">IF($A451&lt;&gt;"",VLOOKUP($F451,d110cc_csv_computations!$A$2:$O$1001,4),"")</f>
        <v>45</v>
      </c>
      <c r="O451" s="32" t="str">
        <f aca="false">IF($A451&lt;&gt;"",INDEX('Tray sheet'!$H$2:$H$10000, $G451),"")</f>
        <v>Project#2013-0014_Experiment#0001_Brachypodium.distachyon_Tray#00024</v>
      </c>
      <c r="P451" s="32" t="str">
        <f aca="false">IF($A451&lt;&gt;"",INDEX('Tray sheet'!$J$2:$J$10000,$G451),"")</f>
        <v>Tray note</v>
      </c>
      <c r="Q451" s="0" t="n">
        <f aca="false">IF($A451&lt;&gt;"",VLOOKUP($F451,d110cc_csv_computations!$A$2:$O$1001,9),"")</f>
        <v>2</v>
      </c>
      <c r="R451" s="32" t="str">
        <f aca="false">IF($A451&lt;&gt;"",INDEX('Tray sheet'!$I$2:$I$10000,$G451),"")</f>
        <v>standard</v>
      </c>
      <c r="S451" s="32" t="str">
        <f aca="false">$J451&amp;$K451</f>
        <v>A5</v>
      </c>
      <c r="T451" s="0" t="str">
        <f aca="false">IF($A451&lt;&gt;"","Project#"&amp;$A451&amp;"-"&amp;TEXT($B451,"0000")&amp;"_Experiment#"&amp;TEXT($C451,"0000")&amp;"_"&amp;$D451&amp;"."&amp;$E451&amp;"_Tray#"&amp;TEXT($G451,"0000")&amp;"_"&amp;"Pot#"&amp;TEXT($F451,"00000"),"")</f>
        <v>Project#2013-0014_Experiment#0001_Brachypodium.distachyon_Tray#0024_Pot#00450</v>
      </c>
      <c r="U451" s="0" t="n">
        <f aca="false">IF($A451&lt;&gt;"",VLOOKUP($F451,d110cc_csv_computations!$A$2:$O$1001,2),"")</f>
        <v>104</v>
      </c>
      <c r="V451" s="0" t="n">
        <f aca="false">IF($A451&lt;&gt;"",VLOOKUP($U451,LineNames!$A$2:$B$111,2),"")</f>
        <v>59</v>
      </c>
      <c r="W451" s="11"/>
      <c r="X451" s="0" t="str">
        <f aca="false">IF($A451&lt;&gt;"",VLOOKUP($U451,LineNames!$A$2:$C$111,3),"")</f>
        <v>No</v>
      </c>
      <c r="Y451" s="0" t="n">
        <f aca="false">IF($A451&lt;&gt;"",VLOOKUP($F451,d110cc_csv_computations!$A$2:$O$1001,5),"")</f>
        <v>4</v>
      </c>
      <c r="Z451" s="0" t="n">
        <f aca="false">IF($A451&lt;&gt;"",VLOOKUP($F451,d110cc_csv_computations!$A$2:$O$1001,15),"")</f>
        <v>90</v>
      </c>
    </row>
    <row collapsed="false" customFormat="false" customHeight="true" hidden="false" ht="15" outlineLevel="0" r="452">
      <c r="A452" s="0" t="n">
        <f aca="false">IF((ROW()-1)&lt;='Project Description'!$B$14,'Project Description'!$B$1, "")</f>
        <v>2013</v>
      </c>
      <c r="B452" s="0" t="n">
        <f aca="false">IF($A452&lt;&gt;"",'Project Description'!$B$2, "")</f>
        <v>14</v>
      </c>
      <c r="C452" s="0" t="n">
        <f aca="false">IF($A452&lt;&gt;"",'Project Description'!$B$3, "")</f>
        <v>1</v>
      </c>
      <c r="D452" s="0" t="str">
        <f aca="false">IF($A452&lt;&gt;"",VLOOKUP($G452,'Tray sheet'!$E$2:$G$121,2), "")</f>
        <v>Brachypodium</v>
      </c>
      <c r="E452" s="0" t="str">
        <f aca="false">IF($A452&lt;&gt;"",VLOOKUP($G452,'Tray sheet'!$E$2:$G$121,3), "")</f>
        <v>distachyon</v>
      </c>
      <c r="F452" s="0" t="n">
        <f aca="false">IF($A452&lt;&gt;"",ROW()-1,"")</f>
        <v>451</v>
      </c>
      <c r="G452" s="0" t="n">
        <f aca="false">IF($A452&lt;&gt;"",VLOOKUP($F452,d110cc_csv_computations!$A$2:$O$1001,12),"")</f>
        <v>23</v>
      </c>
      <c r="H452" s="0" t="n">
        <f aca="false">IF($A452&lt;&gt;"",VLOOKUP($F452,d110cc_csv_computations!$A$2:$O$1001,13),"")</f>
        <v>6</v>
      </c>
      <c r="I452" s="0" t="n">
        <f aca="false">IF($A452&lt;&gt;"",VLOOKUP($F452,d110cc_csv_computations!$A$2:$O$1001,7),"")</f>
        <v>2</v>
      </c>
      <c r="J452" s="0" t="str">
        <f aca="false">IF($A452&lt;&gt;"",VLOOKUP($I452,ColumnNames!$A$2:$B$5,2),"")</f>
        <v>B</v>
      </c>
      <c r="K452" s="0" t="n">
        <f aca="false">IF($A452&lt;&gt;"",VLOOKUP($F452,d110cc_csv_computations!$A$2:$O$1001,6),"")</f>
        <v>1</v>
      </c>
      <c r="L452" s="0" t="n">
        <f aca="false">IF($A452&lt;&gt;"",VLOOKUP($F452,d110cc_csv_computations!$A$2:$O$1001,3),"")</f>
        <v>1</v>
      </c>
      <c r="M452" s="0" t="n">
        <f aca="false">IF($A452&lt;&gt;"",VLOOKUP($F452,d110cc_csv_computations!$A$2:$O$1001,8),"")</f>
        <v>10</v>
      </c>
      <c r="N452" s="0" t="n">
        <f aca="false">IF($A452&lt;&gt;"",VLOOKUP($F452,d110cc_csv_computations!$A$2:$O$1001,4),"")</f>
        <v>46</v>
      </c>
      <c r="O452" s="32" t="str">
        <f aca="false">IF($A452&lt;&gt;"",INDEX('Tray sheet'!$H$2:$H$10000, $G452),"")</f>
        <v>Project#2013-0014_Experiment#0001_Brachypodium.distachyon_Tray#00023</v>
      </c>
      <c r="P452" s="32" t="str">
        <f aca="false">IF($A452&lt;&gt;"",INDEX('Tray sheet'!$J$2:$J$10000,$G452),"")</f>
        <v>Tray note</v>
      </c>
      <c r="Q452" s="0" t="n">
        <f aca="false">IF($A452&lt;&gt;"",VLOOKUP($F452,d110cc_csv_computations!$A$2:$O$1001,9),"")</f>
        <v>1</v>
      </c>
      <c r="R452" s="32" t="str">
        <f aca="false">IF($A452&lt;&gt;"",INDEX('Tray sheet'!$I$2:$I$10000,$G452),"")</f>
        <v>standard</v>
      </c>
      <c r="S452" s="32" t="str">
        <f aca="false">$J452&amp;$K452</f>
        <v>B1</v>
      </c>
      <c r="T452" s="0" t="str">
        <f aca="false">IF($A452&lt;&gt;"","Project#"&amp;$A452&amp;"-"&amp;TEXT($B452,"0000")&amp;"_Experiment#"&amp;TEXT($C452,"0000")&amp;"_"&amp;$D452&amp;"."&amp;$E452&amp;"_Tray#"&amp;TEXT($G452,"0000")&amp;"_"&amp;"Pot#"&amp;TEXT($F452,"00000"),"")</f>
        <v>Project#2013-0014_Experiment#0001_Brachypodium.distachyon_Tray#0023_Pot#00451</v>
      </c>
      <c r="U452" s="0" t="n">
        <f aca="false">IF($A452&lt;&gt;"",VLOOKUP($F452,d110cc_csv_computations!$A$2:$O$1001,2),"")</f>
        <v>74</v>
      </c>
      <c r="V452" s="0" t="n">
        <f aca="false">IF($A452&lt;&gt;"",VLOOKUP($U452,LineNames!$A$2:$B$111,2),"")</f>
        <v>160</v>
      </c>
      <c r="W452" s="11"/>
      <c r="X452" s="0" t="str">
        <f aca="false">IF($A452&lt;&gt;"",VLOOKUP($U452,LineNames!$A$2:$C$111,3),"")</f>
        <v>No</v>
      </c>
      <c r="Y452" s="0" t="n">
        <f aca="false">IF($A452&lt;&gt;"",VLOOKUP($F452,d110cc_csv_computations!$A$2:$O$1001,5),"")</f>
        <v>4</v>
      </c>
      <c r="Z452" s="0" t="n">
        <f aca="false">IF($A452&lt;&gt;"",VLOOKUP($F452,d110cc_csv_computations!$A$2:$O$1001,15),"")</f>
        <v>91</v>
      </c>
    </row>
    <row collapsed="false" customFormat="false" customHeight="true" hidden="false" ht="15" outlineLevel="0" r="453">
      <c r="A453" s="0" t="n">
        <f aca="false">IF((ROW()-1)&lt;='Project Description'!$B$14,'Project Description'!$B$1, "")</f>
        <v>2013</v>
      </c>
      <c r="B453" s="0" t="n">
        <f aca="false">IF($A453&lt;&gt;"",'Project Description'!$B$2, "")</f>
        <v>14</v>
      </c>
      <c r="C453" s="0" t="n">
        <f aca="false">IF($A453&lt;&gt;"",'Project Description'!$B$3, "")</f>
        <v>1</v>
      </c>
      <c r="D453" s="0" t="str">
        <f aca="false">IF($A453&lt;&gt;"",VLOOKUP($G453,'Tray sheet'!$E$2:$G$121,2), "")</f>
        <v>Brachypodium</v>
      </c>
      <c r="E453" s="0" t="str">
        <f aca="false">IF($A453&lt;&gt;"",VLOOKUP($G453,'Tray sheet'!$E$2:$G$121,3), "")</f>
        <v>distachyon</v>
      </c>
      <c r="F453" s="0" t="n">
        <f aca="false">IF($A453&lt;&gt;"",ROW()-1,"")</f>
        <v>452</v>
      </c>
      <c r="G453" s="0" t="n">
        <f aca="false">IF($A453&lt;&gt;"",VLOOKUP($F453,d110cc_csv_computations!$A$2:$O$1001,12),"")</f>
        <v>23</v>
      </c>
      <c r="H453" s="0" t="n">
        <f aca="false">IF($A453&lt;&gt;"",VLOOKUP($F453,d110cc_csv_computations!$A$2:$O$1001,13),"")</f>
        <v>7</v>
      </c>
      <c r="I453" s="0" t="n">
        <f aca="false">IF($A453&lt;&gt;"",VLOOKUP($F453,d110cc_csv_computations!$A$2:$O$1001,7),"")</f>
        <v>2</v>
      </c>
      <c r="J453" s="0" t="str">
        <f aca="false">IF($A453&lt;&gt;"",VLOOKUP($I453,ColumnNames!$A$2:$B$5,2),"")</f>
        <v>B</v>
      </c>
      <c r="K453" s="0" t="n">
        <f aca="false">IF($A453&lt;&gt;"",VLOOKUP($F453,d110cc_csv_computations!$A$2:$O$1001,6),"")</f>
        <v>2</v>
      </c>
      <c r="L453" s="0" t="n">
        <f aca="false">IF($A453&lt;&gt;"",VLOOKUP($F453,d110cc_csv_computations!$A$2:$O$1001,3),"")</f>
        <v>2</v>
      </c>
      <c r="M453" s="0" t="n">
        <f aca="false">IF($A453&lt;&gt;"",VLOOKUP($F453,d110cc_csv_computations!$A$2:$O$1001,8),"")</f>
        <v>10</v>
      </c>
      <c r="N453" s="0" t="n">
        <f aca="false">IF($A453&lt;&gt;"",VLOOKUP($F453,d110cc_csv_computations!$A$2:$O$1001,4),"")</f>
        <v>46</v>
      </c>
      <c r="O453" s="32" t="str">
        <f aca="false">IF($A453&lt;&gt;"",INDEX('Tray sheet'!$H$2:$H$10000, $G453),"")</f>
        <v>Project#2013-0014_Experiment#0001_Brachypodium.distachyon_Tray#00023</v>
      </c>
      <c r="P453" s="32" t="str">
        <f aca="false">IF($A453&lt;&gt;"",INDEX('Tray sheet'!$J$2:$J$10000,$G453),"")</f>
        <v>Tray note</v>
      </c>
      <c r="Q453" s="0" t="n">
        <f aca="false">IF($A453&lt;&gt;"",VLOOKUP($F453,d110cc_csv_computations!$A$2:$O$1001,9),"")</f>
        <v>1</v>
      </c>
      <c r="R453" s="32" t="str">
        <f aca="false">IF($A453&lt;&gt;"",INDEX('Tray sheet'!$I$2:$I$10000,$G453),"")</f>
        <v>standard</v>
      </c>
      <c r="S453" s="32" t="str">
        <f aca="false">$J453&amp;$K453</f>
        <v>B2</v>
      </c>
      <c r="T453" s="0" t="str">
        <f aca="false">IF($A453&lt;&gt;"","Project#"&amp;$A453&amp;"-"&amp;TEXT($B453,"0000")&amp;"_Experiment#"&amp;TEXT($C453,"0000")&amp;"_"&amp;$D453&amp;"."&amp;$E453&amp;"_Tray#"&amp;TEXT($G453,"0000")&amp;"_"&amp;"Pot#"&amp;TEXT($F453,"00000"),"")</f>
        <v>Project#2013-0014_Experiment#0001_Brachypodium.distachyon_Tray#0023_Pot#00452</v>
      </c>
      <c r="U453" s="0" t="n">
        <f aca="false">IF($A453&lt;&gt;"",VLOOKUP($F453,d110cc_csv_computations!$A$2:$O$1001,2),"")</f>
        <v>88</v>
      </c>
      <c r="V453" s="0" t="n">
        <f aca="false">IF($A453&lt;&gt;"",VLOOKUP($U453,LineNames!$A$2:$B$111,2),"")</f>
        <v>175</v>
      </c>
      <c r="W453" s="11"/>
      <c r="X453" s="0" t="str">
        <f aca="false">IF($A453&lt;&gt;"",VLOOKUP($U453,LineNames!$A$2:$C$111,3),"")</f>
        <v>No</v>
      </c>
      <c r="Y453" s="0" t="n">
        <f aca="false">IF($A453&lt;&gt;"",VLOOKUP($F453,d110cc_csv_computations!$A$2:$O$1001,5),"")</f>
        <v>4</v>
      </c>
      <c r="Z453" s="0" t="n">
        <f aca="false">IF($A453&lt;&gt;"",VLOOKUP($F453,d110cc_csv_computations!$A$2:$O$1001,15),"")</f>
        <v>92</v>
      </c>
    </row>
    <row collapsed="false" customFormat="false" customHeight="true" hidden="false" ht="15" outlineLevel="0" r="454">
      <c r="A454" s="0" t="n">
        <f aca="false">IF((ROW()-1)&lt;='Project Description'!$B$14,'Project Description'!$B$1, "")</f>
        <v>2013</v>
      </c>
      <c r="B454" s="0" t="n">
        <f aca="false">IF($A454&lt;&gt;"",'Project Description'!$B$2, "")</f>
        <v>14</v>
      </c>
      <c r="C454" s="0" t="n">
        <f aca="false">IF($A454&lt;&gt;"",'Project Description'!$B$3, "")</f>
        <v>1</v>
      </c>
      <c r="D454" s="0" t="str">
        <f aca="false">IF($A454&lt;&gt;"",VLOOKUP($G454,'Tray sheet'!$E$2:$G$121,2), "")</f>
        <v>Brachypodium</v>
      </c>
      <c r="E454" s="0" t="str">
        <f aca="false">IF($A454&lt;&gt;"",VLOOKUP($G454,'Tray sheet'!$E$2:$G$121,3), "")</f>
        <v>distachyon</v>
      </c>
      <c r="F454" s="0" t="n">
        <f aca="false">IF($A454&lt;&gt;"",ROW()-1,"")</f>
        <v>453</v>
      </c>
      <c r="G454" s="0" t="n">
        <f aca="false">IF($A454&lt;&gt;"",VLOOKUP($F454,d110cc_csv_computations!$A$2:$O$1001,12),"")</f>
        <v>23</v>
      </c>
      <c r="H454" s="0" t="n">
        <f aca="false">IF($A454&lt;&gt;"",VLOOKUP($F454,d110cc_csv_computations!$A$2:$O$1001,13),"")</f>
        <v>8</v>
      </c>
      <c r="I454" s="0" t="n">
        <f aca="false">IF($A454&lt;&gt;"",VLOOKUP($F454,d110cc_csv_computations!$A$2:$O$1001,7),"")</f>
        <v>2</v>
      </c>
      <c r="J454" s="0" t="str">
        <f aca="false">IF($A454&lt;&gt;"",VLOOKUP($I454,ColumnNames!$A$2:$B$5,2),"")</f>
        <v>B</v>
      </c>
      <c r="K454" s="0" t="n">
        <f aca="false">IF($A454&lt;&gt;"",VLOOKUP($F454,d110cc_csv_computations!$A$2:$O$1001,6),"")</f>
        <v>3</v>
      </c>
      <c r="L454" s="0" t="n">
        <f aca="false">IF($A454&lt;&gt;"",VLOOKUP($F454,d110cc_csv_computations!$A$2:$O$1001,3),"")</f>
        <v>3</v>
      </c>
      <c r="M454" s="0" t="n">
        <f aca="false">IF($A454&lt;&gt;"",VLOOKUP($F454,d110cc_csv_computations!$A$2:$O$1001,8),"")</f>
        <v>10</v>
      </c>
      <c r="N454" s="0" t="n">
        <f aca="false">IF($A454&lt;&gt;"",VLOOKUP($F454,d110cc_csv_computations!$A$2:$O$1001,4),"")</f>
        <v>46</v>
      </c>
      <c r="O454" s="32" t="str">
        <f aca="false">IF($A454&lt;&gt;"",INDEX('Tray sheet'!$H$2:$H$10000, $G454),"")</f>
        <v>Project#2013-0014_Experiment#0001_Brachypodium.distachyon_Tray#00023</v>
      </c>
      <c r="P454" s="32" t="str">
        <f aca="false">IF($A454&lt;&gt;"",INDEX('Tray sheet'!$J$2:$J$10000,$G454),"")</f>
        <v>Tray note</v>
      </c>
      <c r="Q454" s="0" t="n">
        <f aca="false">IF($A454&lt;&gt;"",VLOOKUP($F454,d110cc_csv_computations!$A$2:$O$1001,9),"")</f>
        <v>1</v>
      </c>
      <c r="R454" s="32" t="str">
        <f aca="false">IF($A454&lt;&gt;"",INDEX('Tray sheet'!$I$2:$I$10000,$G454),"")</f>
        <v>standard</v>
      </c>
      <c r="S454" s="32" t="str">
        <f aca="false">$J454&amp;$K454</f>
        <v>B3</v>
      </c>
      <c r="T454" s="0" t="str">
        <f aca="false">IF($A454&lt;&gt;"","Project#"&amp;$A454&amp;"-"&amp;TEXT($B454,"0000")&amp;"_Experiment#"&amp;TEXT($C454,"0000")&amp;"_"&amp;$D454&amp;"."&amp;$E454&amp;"_Tray#"&amp;TEXT($G454,"0000")&amp;"_"&amp;"Pot#"&amp;TEXT($F454,"00000"),"")</f>
        <v>Project#2013-0014_Experiment#0001_Brachypodium.distachyon_Tray#0023_Pot#00453</v>
      </c>
      <c r="U454" s="0" t="n">
        <f aca="false">IF($A454&lt;&gt;"",VLOOKUP($F454,d110cc_csv_computations!$A$2:$O$1001,2),"")</f>
        <v>52</v>
      </c>
      <c r="V454" s="0" t="n">
        <f aca="false">IF($A454&lt;&gt;"",VLOOKUP($U454,LineNames!$A$2:$B$111,2),"")</f>
        <v>131</v>
      </c>
      <c r="W454" s="11"/>
      <c r="X454" s="0" t="str">
        <f aca="false">IF($A454&lt;&gt;"",VLOOKUP($U454,LineNames!$A$2:$C$111,3),"")</f>
        <v>No</v>
      </c>
      <c r="Y454" s="0" t="n">
        <f aca="false">IF($A454&lt;&gt;"",VLOOKUP($F454,d110cc_csv_computations!$A$2:$O$1001,5),"")</f>
        <v>4</v>
      </c>
      <c r="Z454" s="0" t="n">
        <f aca="false">IF($A454&lt;&gt;"",VLOOKUP($F454,d110cc_csv_computations!$A$2:$O$1001,15),"")</f>
        <v>93</v>
      </c>
    </row>
    <row collapsed="false" customFormat="false" customHeight="true" hidden="false" ht="15" outlineLevel="0" r="455">
      <c r="A455" s="0" t="n">
        <f aca="false">IF((ROW()-1)&lt;='Project Description'!$B$14,'Project Description'!$B$1, "")</f>
        <v>2013</v>
      </c>
      <c r="B455" s="0" t="n">
        <f aca="false">IF($A455&lt;&gt;"",'Project Description'!$B$2, "")</f>
        <v>14</v>
      </c>
      <c r="C455" s="0" t="n">
        <f aca="false">IF($A455&lt;&gt;"",'Project Description'!$B$3, "")</f>
        <v>1</v>
      </c>
      <c r="D455" s="0" t="str">
        <f aca="false">IF($A455&lt;&gt;"",VLOOKUP($G455,'Tray sheet'!$E$2:$G$121,2), "")</f>
        <v>Brachypodium</v>
      </c>
      <c r="E455" s="0" t="str">
        <f aca="false">IF($A455&lt;&gt;"",VLOOKUP($G455,'Tray sheet'!$E$2:$G$121,3), "")</f>
        <v>distachyon</v>
      </c>
      <c r="F455" s="0" t="n">
        <f aca="false">IF($A455&lt;&gt;"",ROW()-1,"")</f>
        <v>454</v>
      </c>
      <c r="G455" s="0" t="n">
        <f aca="false">IF($A455&lt;&gt;"",VLOOKUP($F455,d110cc_csv_computations!$A$2:$O$1001,12),"")</f>
        <v>23</v>
      </c>
      <c r="H455" s="0" t="n">
        <f aca="false">IF($A455&lt;&gt;"",VLOOKUP($F455,d110cc_csv_computations!$A$2:$O$1001,13),"")</f>
        <v>9</v>
      </c>
      <c r="I455" s="0" t="n">
        <f aca="false">IF($A455&lt;&gt;"",VLOOKUP($F455,d110cc_csv_computations!$A$2:$O$1001,7),"")</f>
        <v>2</v>
      </c>
      <c r="J455" s="0" t="str">
        <f aca="false">IF($A455&lt;&gt;"",VLOOKUP($I455,ColumnNames!$A$2:$B$5,2),"")</f>
        <v>B</v>
      </c>
      <c r="K455" s="0" t="n">
        <f aca="false">IF($A455&lt;&gt;"",VLOOKUP($F455,d110cc_csv_computations!$A$2:$O$1001,6),"")</f>
        <v>4</v>
      </c>
      <c r="L455" s="0" t="n">
        <f aca="false">IF($A455&lt;&gt;"",VLOOKUP($F455,d110cc_csv_computations!$A$2:$O$1001,3),"")</f>
        <v>4</v>
      </c>
      <c r="M455" s="0" t="n">
        <f aca="false">IF($A455&lt;&gt;"",VLOOKUP($F455,d110cc_csv_computations!$A$2:$O$1001,8),"")</f>
        <v>10</v>
      </c>
      <c r="N455" s="0" t="n">
        <f aca="false">IF($A455&lt;&gt;"",VLOOKUP($F455,d110cc_csv_computations!$A$2:$O$1001,4),"")</f>
        <v>46</v>
      </c>
      <c r="O455" s="32" t="str">
        <f aca="false">IF($A455&lt;&gt;"",INDEX('Tray sheet'!$H$2:$H$10000, $G455),"")</f>
        <v>Project#2013-0014_Experiment#0001_Brachypodium.distachyon_Tray#00023</v>
      </c>
      <c r="P455" s="32" t="str">
        <f aca="false">IF($A455&lt;&gt;"",INDEX('Tray sheet'!$J$2:$J$10000,$G455),"")</f>
        <v>Tray note</v>
      </c>
      <c r="Q455" s="0" t="n">
        <f aca="false">IF($A455&lt;&gt;"",VLOOKUP($F455,d110cc_csv_computations!$A$2:$O$1001,9),"")</f>
        <v>1</v>
      </c>
      <c r="R455" s="32" t="str">
        <f aca="false">IF($A455&lt;&gt;"",INDEX('Tray sheet'!$I$2:$I$10000,$G455),"")</f>
        <v>standard</v>
      </c>
      <c r="S455" s="32" t="str">
        <f aca="false">$J455&amp;$K455</f>
        <v>B4</v>
      </c>
      <c r="T455" s="0" t="str">
        <f aca="false">IF($A455&lt;&gt;"","Project#"&amp;$A455&amp;"-"&amp;TEXT($B455,"0000")&amp;"_Experiment#"&amp;TEXT($C455,"0000")&amp;"_"&amp;$D455&amp;"."&amp;$E455&amp;"_Tray#"&amp;TEXT($G455,"0000")&amp;"_"&amp;"Pot#"&amp;TEXT($F455,"00000"),"")</f>
        <v>Project#2013-0014_Experiment#0001_Brachypodium.distachyon_Tray#0023_Pot#00454</v>
      </c>
      <c r="U455" s="0" t="n">
        <f aca="false">IF($A455&lt;&gt;"",VLOOKUP($F455,d110cc_csv_computations!$A$2:$O$1001,2),"")</f>
        <v>92</v>
      </c>
      <c r="V455" s="0" t="n">
        <f aca="false">IF($A455&lt;&gt;"",VLOOKUP($U455,LineNames!$A$2:$B$111,2),"")</f>
        <v>183</v>
      </c>
      <c r="W455" s="11"/>
      <c r="X455" s="0" t="str">
        <f aca="false">IF($A455&lt;&gt;"",VLOOKUP($U455,LineNames!$A$2:$C$111,3),"")</f>
        <v>No</v>
      </c>
      <c r="Y455" s="0" t="n">
        <f aca="false">IF($A455&lt;&gt;"",VLOOKUP($F455,d110cc_csv_computations!$A$2:$O$1001,5),"")</f>
        <v>4</v>
      </c>
      <c r="Z455" s="0" t="n">
        <f aca="false">IF($A455&lt;&gt;"",VLOOKUP($F455,d110cc_csv_computations!$A$2:$O$1001,15),"")</f>
        <v>94</v>
      </c>
    </row>
    <row collapsed="false" customFormat="false" customHeight="true" hidden="false" ht="15" outlineLevel="0" r="456">
      <c r="A456" s="0" t="n">
        <f aca="false">IF((ROW()-1)&lt;='Project Description'!$B$14,'Project Description'!$B$1, "")</f>
        <v>2013</v>
      </c>
      <c r="B456" s="0" t="n">
        <f aca="false">IF($A456&lt;&gt;"",'Project Description'!$B$2, "")</f>
        <v>14</v>
      </c>
      <c r="C456" s="0" t="n">
        <f aca="false">IF($A456&lt;&gt;"",'Project Description'!$B$3, "")</f>
        <v>1</v>
      </c>
      <c r="D456" s="0" t="str">
        <f aca="false">IF($A456&lt;&gt;"",VLOOKUP($G456,'Tray sheet'!$E$2:$G$121,2), "")</f>
        <v>Brachypodium</v>
      </c>
      <c r="E456" s="0" t="str">
        <f aca="false">IF($A456&lt;&gt;"",VLOOKUP($G456,'Tray sheet'!$E$2:$G$121,3), "")</f>
        <v>distachyon</v>
      </c>
      <c r="F456" s="0" t="n">
        <f aca="false">IF($A456&lt;&gt;"",ROW()-1,"")</f>
        <v>455</v>
      </c>
      <c r="G456" s="0" t="n">
        <f aca="false">IF($A456&lt;&gt;"",VLOOKUP($F456,d110cc_csv_computations!$A$2:$O$1001,12),"")</f>
        <v>23</v>
      </c>
      <c r="H456" s="0" t="n">
        <f aca="false">IF($A456&lt;&gt;"",VLOOKUP($F456,d110cc_csv_computations!$A$2:$O$1001,13),"")</f>
        <v>10</v>
      </c>
      <c r="I456" s="0" t="n">
        <f aca="false">IF($A456&lt;&gt;"",VLOOKUP($F456,d110cc_csv_computations!$A$2:$O$1001,7),"")</f>
        <v>2</v>
      </c>
      <c r="J456" s="0" t="str">
        <f aca="false">IF($A456&lt;&gt;"",VLOOKUP($I456,ColumnNames!$A$2:$B$5,2),"")</f>
        <v>B</v>
      </c>
      <c r="K456" s="0" t="n">
        <f aca="false">IF($A456&lt;&gt;"",VLOOKUP($F456,d110cc_csv_computations!$A$2:$O$1001,6),"")</f>
        <v>5</v>
      </c>
      <c r="L456" s="0" t="n">
        <f aca="false">IF($A456&lt;&gt;"",VLOOKUP($F456,d110cc_csv_computations!$A$2:$O$1001,3),"")</f>
        <v>5</v>
      </c>
      <c r="M456" s="0" t="n">
        <f aca="false">IF($A456&lt;&gt;"",VLOOKUP($F456,d110cc_csv_computations!$A$2:$O$1001,8),"")</f>
        <v>10</v>
      </c>
      <c r="N456" s="0" t="n">
        <f aca="false">IF($A456&lt;&gt;"",VLOOKUP($F456,d110cc_csv_computations!$A$2:$O$1001,4),"")</f>
        <v>46</v>
      </c>
      <c r="O456" s="32" t="str">
        <f aca="false">IF($A456&lt;&gt;"",INDEX('Tray sheet'!$H$2:$H$10000, $G456),"")</f>
        <v>Project#2013-0014_Experiment#0001_Brachypodium.distachyon_Tray#00023</v>
      </c>
      <c r="P456" s="32" t="str">
        <f aca="false">IF($A456&lt;&gt;"",INDEX('Tray sheet'!$J$2:$J$10000,$G456),"")</f>
        <v>Tray note</v>
      </c>
      <c r="Q456" s="0" t="n">
        <f aca="false">IF($A456&lt;&gt;"",VLOOKUP($F456,d110cc_csv_computations!$A$2:$O$1001,9),"")</f>
        <v>1</v>
      </c>
      <c r="R456" s="32" t="str">
        <f aca="false">IF($A456&lt;&gt;"",INDEX('Tray sheet'!$I$2:$I$10000,$G456),"")</f>
        <v>standard</v>
      </c>
      <c r="S456" s="32" t="str">
        <f aca="false">$J456&amp;$K456</f>
        <v>B5</v>
      </c>
      <c r="T456" s="0" t="str">
        <f aca="false">IF($A456&lt;&gt;"","Project#"&amp;$A456&amp;"-"&amp;TEXT($B456,"0000")&amp;"_Experiment#"&amp;TEXT($C456,"0000")&amp;"_"&amp;$D456&amp;"."&amp;$E456&amp;"_Tray#"&amp;TEXT($G456,"0000")&amp;"_"&amp;"Pot#"&amp;TEXT($F456,"00000"),"")</f>
        <v>Project#2013-0014_Experiment#0001_Brachypodium.distachyon_Tray#0023_Pot#00455</v>
      </c>
      <c r="U456" s="0" t="n">
        <f aca="false">IF($A456&lt;&gt;"",VLOOKUP($F456,d110cc_csv_computations!$A$2:$O$1001,2),"")</f>
        <v>72</v>
      </c>
      <c r="V456" s="0" t="n">
        <f aca="false">IF($A456&lt;&gt;"",VLOOKUP($U456,LineNames!$A$2:$B$111,2),"")</f>
        <v>158</v>
      </c>
      <c r="W456" s="11"/>
      <c r="X456" s="0" t="str">
        <f aca="false">IF($A456&lt;&gt;"",VLOOKUP($U456,LineNames!$A$2:$C$111,3),"")</f>
        <v>No</v>
      </c>
      <c r="Y456" s="0" t="n">
        <f aca="false">IF($A456&lt;&gt;"",VLOOKUP($F456,d110cc_csv_computations!$A$2:$O$1001,5),"")</f>
        <v>4</v>
      </c>
      <c r="Z456" s="0" t="n">
        <f aca="false">IF($A456&lt;&gt;"",VLOOKUP($F456,d110cc_csv_computations!$A$2:$O$1001,15),"")</f>
        <v>95</v>
      </c>
    </row>
    <row collapsed="false" customFormat="false" customHeight="true" hidden="false" ht="15" outlineLevel="0" r="457">
      <c r="A457" s="0" t="n">
        <f aca="false">IF((ROW()-1)&lt;='Project Description'!$B$14,'Project Description'!$B$1, "")</f>
        <v>2013</v>
      </c>
      <c r="B457" s="0" t="n">
        <f aca="false">IF($A457&lt;&gt;"",'Project Description'!$B$2, "")</f>
        <v>14</v>
      </c>
      <c r="C457" s="0" t="n">
        <f aca="false">IF($A457&lt;&gt;"",'Project Description'!$B$3, "")</f>
        <v>1</v>
      </c>
      <c r="D457" s="0" t="str">
        <f aca="false">IF($A457&lt;&gt;"",VLOOKUP($G457,'Tray sheet'!$E$2:$G$121,2), "")</f>
        <v>Brachypodium</v>
      </c>
      <c r="E457" s="0" t="str">
        <f aca="false">IF($A457&lt;&gt;"",VLOOKUP($G457,'Tray sheet'!$E$2:$G$121,3), "")</f>
        <v>distachyon</v>
      </c>
      <c r="F457" s="0" t="n">
        <f aca="false">IF($A457&lt;&gt;"",ROW()-1,"")</f>
        <v>456</v>
      </c>
      <c r="G457" s="0" t="n">
        <f aca="false">IF($A457&lt;&gt;"",VLOOKUP($F457,d110cc_csv_computations!$A$2:$O$1001,12),"")</f>
        <v>24</v>
      </c>
      <c r="H457" s="0" t="n">
        <f aca="false">IF($A457&lt;&gt;"",VLOOKUP($F457,d110cc_csv_computations!$A$2:$O$1001,13),"")</f>
        <v>6</v>
      </c>
      <c r="I457" s="0" t="n">
        <f aca="false">IF($A457&lt;&gt;"",VLOOKUP($F457,d110cc_csv_computations!$A$2:$O$1001,7),"")</f>
        <v>2</v>
      </c>
      <c r="J457" s="0" t="str">
        <f aca="false">IF($A457&lt;&gt;"",VLOOKUP($I457,ColumnNames!$A$2:$B$5,2),"")</f>
        <v>B</v>
      </c>
      <c r="K457" s="0" t="n">
        <f aca="false">IF($A457&lt;&gt;"",VLOOKUP($F457,d110cc_csv_computations!$A$2:$O$1001,6),"")</f>
        <v>1</v>
      </c>
      <c r="L457" s="0" t="n">
        <f aca="false">IF($A457&lt;&gt;"",VLOOKUP($F457,d110cc_csv_computations!$A$2:$O$1001,3),"")</f>
        <v>6</v>
      </c>
      <c r="M457" s="0" t="n">
        <f aca="false">IF($A457&lt;&gt;"",VLOOKUP($F457,d110cc_csv_computations!$A$2:$O$1001,8),"")</f>
        <v>10</v>
      </c>
      <c r="N457" s="0" t="n">
        <f aca="false">IF($A457&lt;&gt;"",VLOOKUP($F457,d110cc_csv_computations!$A$2:$O$1001,4),"")</f>
        <v>46</v>
      </c>
      <c r="O457" s="32" t="str">
        <f aca="false">IF($A457&lt;&gt;"",INDEX('Tray sheet'!$H$2:$H$10000, $G457),"")</f>
        <v>Project#2013-0014_Experiment#0001_Brachypodium.distachyon_Tray#00024</v>
      </c>
      <c r="P457" s="32" t="str">
        <f aca="false">IF($A457&lt;&gt;"",INDEX('Tray sheet'!$J$2:$J$10000,$G457),"")</f>
        <v>Tray note</v>
      </c>
      <c r="Q457" s="0" t="n">
        <f aca="false">IF($A457&lt;&gt;"",VLOOKUP($F457,d110cc_csv_computations!$A$2:$O$1001,9),"")</f>
        <v>2</v>
      </c>
      <c r="R457" s="32" t="str">
        <f aca="false">IF($A457&lt;&gt;"",INDEX('Tray sheet'!$I$2:$I$10000,$G457),"")</f>
        <v>standard</v>
      </c>
      <c r="S457" s="32" t="str">
        <f aca="false">$J457&amp;$K457</f>
        <v>B1</v>
      </c>
      <c r="T457" s="0" t="str">
        <f aca="false">IF($A457&lt;&gt;"","Project#"&amp;$A457&amp;"-"&amp;TEXT($B457,"0000")&amp;"_Experiment#"&amp;TEXT($C457,"0000")&amp;"_"&amp;$D457&amp;"."&amp;$E457&amp;"_Tray#"&amp;TEXT($G457,"0000")&amp;"_"&amp;"Pot#"&amp;TEXT($F457,"00000"),"")</f>
        <v>Project#2013-0014_Experiment#0001_Brachypodium.distachyon_Tray#0024_Pot#00456</v>
      </c>
      <c r="U457" s="0" t="n">
        <f aca="false">IF($A457&lt;&gt;"",VLOOKUP($F457,d110cc_csv_computations!$A$2:$O$1001,2),"")</f>
        <v>27</v>
      </c>
      <c r="V457" s="0" t="n">
        <f aca="false">IF($A457&lt;&gt;"",VLOOKUP($U457,LineNames!$A$2:$B$111,2),"")</f>
        <v>104</v>
      </c>
      <c r="W457" s="11"/>
      <c r="X457" s="0" t="str">
        <f aca="false">IF($A457&lt;&gt;"",VLOOKUP($U457,LineNames!$A$2:$C$111,3),"")</f>
        <v>No</v>
      </c>
      <c r="Y457" s="0" t="n">
        <f aca="false">IF($A457&lt;&gt;"",VLOOKUP($F457,d110cc_csv_computations!$A$2:$O$1001,5),"")</f>
        <v>4</v>
      </c>
      <c r="Z457" s="0" t="n">
        <f aca="false">IF($A457&lt;&gt;"",VLOOKUP($F457,d110cc_csv_computations!$A$2:$O$1001,15),"")</f>
        <v>96</v>
      </c>
    </row>
    <row collapsed="false" customFormat="false" customHeight="true" hidden="false" ht="15" outlineLevel="0" r="458">
      <c r="A458" s="0" t="n">
        <f aca="false">IF((ROW()-1)&lt;='Project Description'!$B$14,'Project Description'!$B$1, "")</f>
        <v>2013</v>
      </c>
      <c r="B458" s="0" t="n">
        <f aca="false">IF($A458&lt;&gt;"",'Project Description'!$B$2, "")</f>
        <v>14</v>
      </c>
      <c r="C458" s="0" t="n">
        <f aca="false">IF($A458&lt;&gt;"",'Project Description'!$B$3, "")</f>
        <v>1</v>
      </c>
      <c r="D458" s="0" t="str">
        <f aca="false">IF($A458&lt;&gt;"",VLOOKUP($G458,'Tray sheet'!$E$2:$G$121,2), "")</f>
        <v>Brachypodium</v>
      </c>
      <c r="E458" s="0" t="str">
        <f aca="false">IF($A458&lt;&gt;"",VLOOKUP($G458,'Tray sheet'!$E$2:$G$121,3), "")</f>
        <v>distachyon</v>
      </c>
      <c r="F458" s="0" t="n">
        <f aca="false">IF($A458&lt;&gt;"",ROW()-1,"")</f>
        <v>457</v>
      </c>
      <c r="G458" s="0" t="n">
        <f aca="false">IF($A458&lt;&gt;"",VLOOKUP($F458,d110cc_csv_computations!$A$2:$O$1001,12),"")</f>
        <v>24</v>
      </c>
      <c r="H458" s="0" t="n">
        <f aca="false">IF($A458&lt;&gt;"",VLOOKUP($F458,d110cc_csv_computations!$A$2:$O$1001,13),"")</f>
        <v>7</v>
      </c>
      <c r="I458" s="0" t="n">
        <f aca="false">IF($A458&lt;&gt;"",VLOOKUP($F458,d110cc_csv_computations!$A$2:$O$1001,7),"")</f>
        <v>2</v>
      </c>
      <c r="J458" s="0" t="str">
        <f aca="false">IF($A458&lt;&gt;"",VLOOKUP($I458,ColumnNames!$A$2:$B$5,2),"")</f>
        <v>B</v>
      </c>
      <c r="K458" s="0" t="n">
        <f aca="false">IF($A458&lt;&gt;"",VLOOKUP($F458,d110cc_csv_computations!$A$2:$O$1001,6),"")</f>
        <v>2</v>
      </c>
      <c r="L458" s="0" t="n">
        <f aca="false">IF($A458&lt;&gt;"",VLOOKUP($F458,d110cc_csv_computations!$A$2:$O$1001,3),"")</f>
        <v>7</v>
      </c>
      <c r="M458" s="0" t="n">
        <f aca="false">IF($A458&lt;&gt;"",VLOOKUP($F458,d110cc_csv_computations!$A$2:$O$1001,8),"")</f>
        <v>10</v>
      </c>
      <c r="N458" s="0" t="n">
        <f aca="false">IF($A458&lt;&gt;"",VLOOKUP($F458,d110cc_csv_computations!$A$2:$O$1001,4),"")</f>
        <v>46</v>
      </c>
      <c r="O458" s="32" t="str">
        <f aca="false">IF($A458&lt;&gt;"",INDEX('Tray sheet'!$H$2:$H$10000, $G458),"")</f>
        <v>Project#2013-0014_Experiment#0001_Brachypodium.distachyon_Tray#00024</v>
      </c>
      <c r="P458" s="32" t="str">
        <f aca="false">IF($A458&lt;&gt;"",INDEX('Tray sheet'!$J$2:$J$10000,$G458),"")</f>
        <v>Tray note</v>
      </c>
      <c r="Q458" s="0" t="n">
        <f aca="false">IF($A458&lt;&gt;"",VLOOKUP($F458,d110cc_csv_computations!$A$2:$O$1001,9),"")</f>
        <v>2</v>
      </c>
      <c r="R458" s="32" t="str">
        <f aca="false">IF($A458&lt;&gt;"",INDEX('Tray sheet'!$I$2:$I$10000,$G458),"")</f>
        <v>standard</v>
      </c>
      <c r="S458" s="32" t="str">
        <f aca="false">$J458&amp;$K458</f>
        <v>B2</v>
      </c>
      <c r="T458" s="0" t="str">
        <f aca="false">IF($A458&lt;&gt;"","Project#"&amp;$A458&amp;"-"&amp;TEXT($B458,"0000")&amp;"_Experiment#"&amp;TEXT($C458,"0000")&amp;"_"&amp;$D458&amp;"."&amp;$E458&amp;"_Tray#"&amp;TEXT($G458,"0000")&amp;"_"&amp;"Pot#"&amp;TEXT($F458,"00000"),"")</f>
        <v>Project#2013-0014_Experiment#0001_Brachypodium.distachyon_Tray#0024_Pot#00457</v>
      </c>
      <c r="U458" s="0" t="n">
        <f aca="false">IF($A458&lt;&gt;"",VLOOKUP($F458,d110cc_csv_computations!$A$2:$O$1001,2),"")</f>
        <v>62</v>
      </c>
      <c r="V458" s="0" t="n">
        <f aca="false">IF($A458&lt;&gt;"",VLOOKUP($U458,LineNames!$A$2:$B$111,2),"")</f>
        <v>146</v>
      </c>
      <c r="W458" s="11"/>
      <c r="X458" s="0" t="str">
        <f aca="false">IF($A458&lt;&gt;"",VLOOKUP($U458,LineNames!$A$2:$C$111,3),"")</f>
        <v>No</v>
      </c>
      <c r="Y458" s="0" t="n">
        <f aca="false">IF($A458&lt;&gt;"",VLOOKUP($F458,d110cc_csv_computations!$A$2:$O$1001,5),"")</f>
        <v>4</v>
      </c>
      <c r="Z458" s="0" t="n">
        <f aca="false">IF($A458&lt;&gt;"",VLOOKUP($F458,d110cc_csv_computations!$A$2:$O$1001,15),"")</f>
        <v>97</v>
      </c>
    </row>
    <row collapsed="false" customFormat="false" customHeight="true" hidden="false" ht="15" outlineLevel="0" r="459">
      <c r="A459" s="0" t="n">
        <f aca="false">IF((ROW()-1)&lt;='Project Description'!$B$14,'Project Description'!$B$1, "")</f>
        <v>2013</v>
      </c>
      <c r="B459" s="0" t="n">
        <f aca="false">IF($A459&lt;&gt;"",'Project Description'!$B$2, "")</f>
        <v>14</v>
      </c>
      <c r="C459" s="0" t="n">
        <f aca="false">IF($A459&lt;&gt;"",'Project Description'!$B$3, "")</f>
        <v>1</v>
      </c>
      <c r="D459" s="0" t="str">
        <f aca="false">IF($A459&lt;&gt;"",VLOOKUP($G459,'Tray sheet'!$E$2:$G$121,2), "")</f>
        <v>Brachypodium</v>
      </c>
      <c r="E459" s="0" t="str">
        <f aca="false">IF($A459&lt;&gt;"",VLOOKUP($G459,'Tray sheet'!$E$2:$G$121,3), "")</f>
        <v>distachyon</v>
      </c>
      <c r="F459" s="0" t="n">
        <f aca="false">IF($A459&lt;&gt;"",ROW()-1,"")</f>
        <v>458</v>
      </c>
      <c r="G459" s="0" t="n">
        <f aca="false">IF($A459&lt;&gt;"",VLOOKUP($F459,d110cc_csv_computations!$A$2:$O$1001,12),"")</f>
        <v>24</v>
      </c>
      <c r="H459" s="0" t="n">
        <f aca="false">IF($A459&lt;&gt;"",VLOOKUP($F459,d110cc_csv_computations!$A$2:$O$1001,13),"")</f>
        <v>8</v>
      </c>
      <c r="I459" s="0" t="n">
        <f aca="false">IF($A459&lt;&gt;"",VLOOKUP($F459,d110cc_csv_computations!$A$2:$O$1001,7),"")</f>
        <v>2</v>
      </c>
      <c r="J459" s="0" t="str">
        <f aca="false">IF($A459&lt;&gt;"",VLOOKUP($I459,ColumnNames!$A$2:$B$5,2),"")</f>
        <v>B</v>
      </c>
      <c r="K459" s="0" t="n">
        <f aca="false">IF($A459&lt;&gt;"",VLOOKUP($F459,d110cc_csv_computations!$A$2:$O$1001,6),"")</f>
        <v>3</v>
      </c>
      <c r="L459" s="0" t="n">
        <f aca="false">IF($A459&lt;&gt;"",VLOOKUP($F459,d110cc_csv_computations!$A$2:$O$1001,3),"")</f>
        <v>8</v>
      </c>
      <c r="M459" s="0" t="n">
        <f aca="false">IF($A459&lt;&gt;"",VLOOKUP($F459,d110cc_csv_computations!$A$2:$O$1001,8),"")</f>
        <v>10</v>
      </c>
      <c r="N459" s="0" t="n">
        <f aca="false">IF($A459&lt;&gt;"",VLOOKUP($F459,d110cc_csv_computations!$A$2:$O$1001,4),"")</f>
        <v>46</v>
      </c>
      <c r="O459" s="32" t="str">
        <f aca="false">IF($A459&lt;&gt;"",INDEX('Tray sheet'!$H$2:$H$10000, $G459),"")</f>
        <v>Project#2013-0014_Experiment#0001_Brachypodium.distachyon_Tray#00024</v>
      </c>
      <c r="P459" s="32" t="str">
        <f aca="false">IF($A459&lt;&gt;"",INDEX('Tray sheet'!$J$2:$J$10000,$G459),"")</f>
        <v>Tray note</v>
      </c>
      <c r="Q459" s="0" t="n">
        <f aca="false">IF($A459&lt;&gt;"",VLOOKUP($F459,d110cc_csv_computations!$A$2:$O$1001,9),"")</f>
        <v>2</v>
      </c>
      <c r="R459" s="32" t="str">
        <f aca="false">IF($A459&lt;&gt;"",INDEX('Tray sheet'!$I$2:$I$10000,$G459),"")</f>
        <v>standard</v>
      </c>
      <c r="S459" s="32" t="str">
        <f aca="false">$J459&amp;$K459</f>
        <v>B3</v>
      </c>
      <c r="T459" s="0" t="str">
        <f aca="false">IF($A459&lt;&gt;"","Project#"&amp;$A459&amp;"-"&amp;TEXT($B459,"0000")&amp;"_Experiment#"&amp;TEXT($C459,"0000")&amp;"_"&amp;$D459&amp;"."&amp;$E459&amp;"_Tray#"&amp;TEXT($G459,"0000")&amp;"_"&amp;"Pot#"&amp;TEXT($F459,"00000"),"")</f>
        <v>Project#2013-0014_Experiment#0001_Brachypodium.distachyon_Tray#0024_Pot#00458</v>
      </c>
      <c r="U459" s="0" t="n">
        <f aca="false">IF($A459&lt;&gt;"",VLOOKUP($F459,d110cc_csv_computations!$A$2:$O$1001,2),"")</f>
        <v>101</v>
      </c>
      <c r="V459" s="0" t="n">
        <f aca="false">IF($A459&lt;&gt;"",VLOOKUP($U459,LineNames!$A$2:$B$111,2),"")</f>
        <v>42</v>
      </c>
      <c r="W459" s="11"/>
      <c r="X459" s="0" t="str">
        <f aca="false">IF($A459&lt;&gt;"",VLOOKUP($U459,LineNames!$A$2:$C$111,3),"")</f>
        <v>No</v>
      </c>
      <c r="Y459" s="0" t="n">
        <f aca="false">IF($A459&lt;&gt;"",VLOOKUP($F459,d110cc_csv_computations!$A$2:$O$1001,5),"")</f>
        <v>4</v>
      </c>
      <c r="Z459" s="0" t="n">
        <f aca="false">IF($A459&lt;&gt;"",VLOOKUP($F459,d110cc_csv_computations!$A$2:$O$1001,15),"")</f>
        <v>98</v>
      </c>
    </row>
    <row collapsed="false" customFormat="false" customHeight="true" hidden="false" ht="15" outlineLevel="0" r="460">
      <c r="A460" s="0" t="n">
        <f aca="false">IF((ROW()-1)&lt;='Project Description'!$B$14,'Project Description'!$B$1, "")</f>
        <v>2013</v>
      </c>
      <c r="B460" s="0" t="n">
        <f aca="false">IF($A460&lt;&gt;"",'Project Description'!$B$2, "")</f>
        <v>14</v>
      </c>
      <c r="C460" s="0" t="n">
        <f aca="false">IF($A460&lt;&gt;"",'Project Description'!$B$3, "")</f>
        <v>1</v>
      </c>
      <c r="D460" s="0" t="str">
        <f aca="false">IF($A460&lt;&gt;"",VLOOKUP($G460,'Tray sheet'!$E$2:$G$121,2), "")</f>
        <v>Brachypodium</v>
      </c>
      <c r="E460" s="0" t="str">
        <f aca="false">IF($A460&lt;&gt;"",VLOOKUP($G460,'Tray sheet'!$E$2:$G$121,3), "")</f>
        <v>distachyon</v>
      </c>
      <c r="F460" s="0" t="n">
        <f aca="false">IF($A460&lt;&gt;"",ROW()-1,"")</f>
        <v>459</v>
      </c>
      <c r="G460" s="0" t="n">
        <f aca="false">IF($A460&lt;&gt;"",VLOOKUP($F460,d110cc_csv_computations!$A$2:$O$1001,12),"")</f>
        <v>24</v>
      </c>
      <c r="H460" s="0" t="n">
        <f aca="false">IF($A460&lt;&gt;"",VLOOKUP($F460,d110cc_csv_computations!$A$2:$O$1001,13),"")</f>
        <v>9</v>
      </c>
      <c r="I460" s="0" t="n">
        <f aca="false">IF($A460&lt;&gt;"",VLOOKUP($F460,d110cc_csv_computations!$A$2:$O$1001,7),"")</f>
        <v>2</v>
      </c>
      <c r="J460" s="0" t="str">
        <f aca="false">IF($A460&lt;&gt;"",VLOOKUP($I460,ColumnNames!$A$2:$B$5,2),"")</f>
        <v>B</v>
      </c>
      <c r="K460" s="0" t="n">
        <f aca="false">IF($A460&lt;&gt;"",VLOOKUP($F460,d110cc_csv_computations!$A$2:$O$1001,6),"")</f>
        <v>4</v>
      </c>
      <c r="L460" s="0" t="n">
        <f aca="false">IF($A460&lt;&gt;"",VLOOKUP($F460,d110cc_csv_computations!$A$2:$O$1001,3),"")</f>
        <v>9</v>
      </c>
      <c r="M460" s="0" t="n">
        <f aca="false">IF($A460&lt;&gt;"",VLOOKUP($F460,d110cc_csv_computations!$A$2:$O$1001,8),"")</f>
        <v>10</v>
      </c>
      <c r="N460" s="0" t="n">
        <f aca="false">IF($A460&lt;&gt;"",VLOOKUP($F460,d110cc_csv_computations!$A$2:$O$1001,4),"")</f>
        <v>46</v>
      </c>
      <c r="O460" s="32" t="str">
        <f aca="false">IF($A460&lt;&gt;"",INDEX('Tray sheet'!$H$2:$H$10000, $G460),"")</f>
        <v>Project#2013-0014_Experiment#0001_Brachypodium.distachyon_Tray#00024</v>
      </c>
      <c r="P460" s="32" t="str">
        <f aca="false">IF($A460&lt;&gt;"",INDEX('Tray sheet'!$J$2:$J$10000,$G460),"")</f>
        <v>Tray note</v>
      </c>
      <c r="Q460" s="0" t="n">
        <f aca="false">IF($A460&lt;&gt;"",VLOOKUP($F460,d110cc_csv_computations!$A$2:$O$1001,9),"")</f>
        <v>2</v>
      </c>
      <c r="R460" s="32" t="str">
        <f aca="false">IF($A460&lt;&gt;"",INDEX('Tray sheet'!$I$2:$I$10000,$G460),"")</f>
        <v>standard</v>
      </c>
      <c r="S460" s="32" t="str">
        <f aca="false">$J460&amp;$K460</f>
        <v>B4</v>
      </c>
      <c r="T460" s="0" t="str">
        <f aca="false">IF($A460&lt;&gt;"","Project#"&amp;$A460&amp;"-"&amp;TEXT($B460,"0000")&amp;"_Experiment#"&amp;TEXT($C460,"0000")&amp;"_"&amp;$D460&amp;"."&amp;$E460&amp;"_Tray#"&amp;TEXT($G460,"0000")&amp;"_"&amp;"Pot#"&amp;TEXT($F460,"00000"),"")</f>
        <v>Project#2013-0014_Experiment#0001_Brachypodium.distachyon_Tray#0024_Pot#00459</v>
      </c>
      <c r="U460" s="0" t="n">
        <f aca="false">IF($A460&lt;&gt;"",VLOOKUP($F460,d110cc_csv_computations!$A$2:$O$1001,2),"")</f>
        <v>2</v>
      </c>
      <c r="V460" s="0" t="n">
        <f aca="false">IF($A460&lt;&gt;"",VLOOKUP($U460,LineNames!$A$2:$B$111,2),"")</f>
        <v>77</v>
      </c>
      <c r="W460" s="11"/>
      <c r="X460" s="0" t="str">
        <f aca="false">IF($A460&lt;&gt;"",VLOOKUP($U460,LineNames!$A$2:$C$111,3),"")</f>
        <v>No</v>
      </c>
      <c r="Y460" s="0" t="n">
        <f aca="false">IF($A460&lt;&gt;"",VLOOKUP($F460,d110cc_csv_computations!$A$2:$O$1001,5),"")</f>
        <v>4</v>
      </c>
      <c r="Z460" s="0" t="n">
        <f aca="false">IF($A460&lt;&gt;"",VLOOKUP($F460,d110cc_csv_computations!$A$2:$O$1001,15),"")</f>
        <v>99</v>
      </c>
    </row>
    <row collapsed="false" customFormat="false" customHeight="true" hidden="false" ht="15" outlineLevel="0" r="461">
      <c r="A461" s="0" t="n">
        <f aca="false">IF((ROW()-1)&lt;='Project Description'!$B$14,'Project Description'!$B$1, "")</f>
        <v>2013</v>
      </c>
      <c r="B461" s="0" t="n">
        <f aca="false">IF($A461&lt;&gt;"",'Project Description'!$B$2, "")</f>
        <v>14</v>
      </c>
      <c r="C461" s="0" t="n">
        <f aca="false">IF($A461&lt;&gt;"",'Project Description'!$B$3, "")</f>
        <v>1</v>
      </c>
      <c r="D461" s="0" t="str">
        <f aca="false">IF($A461&lt;&gt;"",VLOOKUP($G461,'Tray sheet'!$E$2:$G$121,2), "")</f>
        <v>Brachypodium</v>
      </c>
      <c r="E461" s="0" t="str">
        <f aca="false">IF($A461&lt;&gt;"",VLOOKUP($G461,'Tray sheet'!$E$2:$G$121,3), "")</f>
        <v>distachyon</v>
      </c>
      <c r="F461" s="0" t="n">
        <f aca="false">IF($A461&lt;&gt;"",ROW()-1,"")</f>
        <v>460</v>
      </c>
      <c r="G461" s="0" t="n">
        <f aca="false">IF($A461&lt;&gt;"",VLOOKUP($F461,d110cc_csv_computations!$A$2:$O$1001,12),"")</f>
        <v>24</v>
      </c>
      <c r="H461" s="0" t="n">
        <f aca="false">IF($A461&lt;&gt;"",VLOOKUP($F461,d110cc_csv_computations!$A$2:$O$1001,13),"")</f>
        <v>10</v>
      </c>
      <c r="I461" s="0" t="n">
        <f aca="false">IF($A461&lt;&gt;"",VLOOKUP($F461,d110cc_csv_computations!$A$2:$O$1001,7),"")</f>
        <v>2</v>
      </c>
      <c r="J461" s="0" t="str">
        <f aca="false">IF($A461&lt;&gt;"",VLOOKUP($I461,ColumnNames!$A$2:$B$5,2),"")</f>
        <v>B</v>
      </c>
      <c r="K461" s="0" t="n">
        <f aca="false">IF($A461&lt;&gt;"",VLOOKUP($F461,d110cc_csv_computations!$A$2:$O$1001,6),"")</f>
        <v>5</v>
      </c>
      <c r="L461" s="0" t="n">
        <f aca="false">IF($A461&lt;&gt;"",VLOOKUP($F461,d110cc_csv_computations!$A$2:$O$1001,3),"")</f>
        <v>10</v>
      </c>
      <c r="M461" s="0" t="n">
        <f aca="false">IF($A461&lt;&gt;"",VLOOKUP($F461,d110cc_csv_computations!$A$2:$O$1001,8),"")</f>
        <v>10</v>
      </c>
      <c r="N461" s="0" t="n">
        <f aca="false">IF($A461&lt;&gt;"",VLOOKUP($F461,d110cc_csv_computations!$A$2:$O$1001,4),"")</f>
        <v>46</v>
      </c>
      <c r="O461" s="32" t="str">
        <f aca="false">IF($A461&lt;&gt;"",INDEX('Tray sheet'!$H$2:$H$10000, $G461),"")</f>
        <v>Project#2013-0014_Experiment#0001_Brachypodium.distachyon_Tray#00024</v>
      </c>
      <c r="P461" s="32" t="str">
        <f aca="false">IF($A461&lt;&gt;"",INDEX('Tray sheet'!$J$2:$J$10000,$G461),"")</f>
        <v>Tray note</v>
      </c>
      <c r="Q461" s="0" t="n">
        <f aca="false">IF($A461&lt;&gt;"",VLOOKUP($F461,d110cc_csv_computations!$A$2:$O$1001,9),"")</f>
        <v>2</v>
      </c>
      <c r="R461" s="32" t="str">
        <f aca="false">IF($A461&lt;&gt;"",INDEX('Tray sheet'!$I$2:$I$10000,$G461),"")</f>
        <v>standard</v>
      </c>
      <c r="S461" s="32" t="str">
        <f aca="false">$J461&amp;$K461</f>
        <v>B5</v>
      </c>
      <c r="T461" s="0" t="str">
        <f aca="false">IF($A461&lt;&gt;"","Project#"&amp;$A461&amp;"-"&amp;TEXT($B461,"0000")&amp;"_Experiment#"&amp;TEXT($C461,"0000")&amp;"_"&amp;$D461&amp;"."&amp;$E461&amp;"_Tray#"&amp;TEXT($G461,"0000")&amp;"_"&amp;"Pot#"&amp;TEXT($F461,"00000"),"")</f>
        <v>Project#2013-0014_Experiment#0001_Brachypodium.distachyon_Tray#0024_Pot#00460</v>
      </c>
      <c r="U461" s="0" t="n">
        <f aca="false">IF($A461&lt;&gt;"",VLOOKUP($F461,d110cc_csv_computations!$A$2:$O$1001,2),"")</f>
        <v>57</v>
      </c>
      <c r="V461" s="0" t="n">
        <f aca="false">IF($A461&lt;&gt;"",VLOOKUP($U461,LineNames!$A$2:$B$111,2),"")</f>
        <v>139</v>
      </c>
      <c r="W461" s="11"/>
      <c r="X461" s="0" t="str">
        <f aca="false">IF($A461&lt;&gt;"",VLOOKUP($U461,LineNames!$A$2:$C$111,3),"")</f>
        <v>No</v>
      </c>
      <c r="Y461" s="0" t="n">
        <f aca="false">IF($A461&lt;&gt;"",VLOOKUP($F461,d110cc_csv_computations!$A$2:$O$1001,5),"")</f>
        <v>4</v>
      </c>
      <c r="Z461" s="0" t="n">
        <f aca="false">IF($A461&lt;&gt;"",VLOOKUP($F461,d110cc_csv_computations!$A$2:$O$1001,15),"")</f>
        <v>100</v>
      </c>
    </row>
    <row collapsed="false" customFormat="false" customHeight="true" hidden="false" ht="15" outlineLevel="0" r="462">
      <c r="A462" s="0" t="n">
        <f aca="false">IF((ROW()-1)&lt;='Project Description'!$B$14,'Project Description'!$B$1, "")</f>
        <v>2013</v>
      </c>
      <c r="B462" s="0" t="n">
        <f aca="false">IF($A462&lt;&gt;"",'Project Description'!$B$2, "")</f>
        <v>14</v>
      </c>
      <c r="C462" s="0" t="n">
        <f aca="false">IF($A462&lt;&gt;"",'Project Description'!$B$3, "")</f>
        <v>1</v>
      </c>
      <c r="D462" s="0" t="str">
        <f aca="false">IF($A462&lt;&gt;"",VLOOKUP($G462,'Tray sheet'!$E$2:$G$121,2), "")</f>
        <v>Brachypodium</v>
      </c>
      <c r="E462" s="0" t="str">
        <f aca="false">IF($A462&lt;&gt;"",VLOOKUP($G462,'Tray sheet'!$E$2:$G$121,3), "")</f>
        <v>distachyon</v>
      </c>
      <c r="F462" s="0" t="n">
        <f aca="false">IF($A462&lt;&gt;"",ROW()-1,"")</f>
        <v>461</v>
      </c>
      <c r="G462" s="0" t="n">
        <f aca="false">IF($A462&lt;&gt;"",VLOOKUP($F462,d110cc_csv_computations!$A$2:$O$1001,12),"")</f>
        <v>23</v>
      </c>
      <c r="H462" s="0" t="n">
        <f aca="false">IF($A462&lt;&gt;"",VLOOKUP($F462,d110cc_csv_computations!$A$2:$O$1001,13),"")</f>
        <v>11</v>
      </c>
      <c r="I462" s="0" t="n">
        <f aca="false">IF($A462&lt;&gt;"",VLOOKUP($F462,d110cc_csv_computations!$A$2:$O$1001,7),"")</f>
        <v>3</v>
      </c>
      <c r="J462" s="0" t="str">
        <f aca="false">IF($A462&lt;&gt;"",VLOOKUP($I462,ColumnNames!$A$2:$B$5,2),"")</f>
        <v>C</v>
      </c>
      <c r="K462" s="0" t="n">
        <f aca="false">IF($A462&lt;&gt;"",VLOOKUP($F462,d110cc_csv_computations!$A$2:$O$1001,6),"")</f>
        <v>1</v>
      </c>
      <c r="L462" s="0" t="n">
        <f aca="false">IF($A462&lt;&gt;"",VLOOKUP($F462,d110cc_csv_computations!$A$2:$O$1001,3),"")</f>
        <v>1</v>
      </c>
      <c r="M462" s="0" t="n">
        <f aca="false">IF($A462&lt;&gt;"",VLOOKUP($F462,d110cc_csv_computations!$A$2:$O$1001,8),"")</f>
        <v>11</v>
      </c>
      <c r="N462" s="0" t="n">
        <f aca="false">IF($A462&lt;&gt;"",VLOOKUP($F462,d110cc_csv_computations!$A$2:$O$1001,4),"")</f>
        <v>47</v>
      </c>
      <c r="O462" s="32" t="str">
        <f aca="false">IF($A462&lt;&gt;"",INDEX('Tray sheet'!$H$2:$H$10000, $G462),"")</f>
        <v>Project#2013-0014_Experiment#0001_Brachypodium.distachyon_Tray#00023</v>
      </c>
      <c r="P462" s="32" t="str">
        <f aca="false">IF($A462&lt;&gt;"",INDEX('Tray sheet'!$J$2:$J$10000,$G462),"")</f>
        <v>Tray note</v>
      </c>
      <c r="Q462" s="0" t="n">
        <f aca="false">IF($A462&lt;&gt;"",VLOOKUP($F462,d110cc_csv_computations!$A$2:$O$1001,9),"")</f>
        <v>1</v>
      </c>
      <c r="R462" s="32" t="str">
        <f aca="false">IF($A462&lt;&gt;"",INDEX('Tray sheet'!$I$2:$I$10000,$G462),"")</f>
        <v>standard</v>
      </c>
      <c r="S462" s="32" t="str">
        <f aca="false">$J462&amp;$K462</f>
        <v>C1</v>
      </c>
      <c r="T462" s="0" t="str">
        <f aca="false">IF($A462&lt;&gt;"","Project#"&amp;$A462&amp;"-"&amp;TEXT($B462,"0000")&amp;"_Experiment#"&amp;TEXT($C462,"0000")&amp;"_"&amp;$D462&amp;"."&amp;$E462&amp;"_Tray#"&amp;TEXT($G462,"0000")&amp;"_"&amp;"Pot#"&amp;TEXT($F462,"00000"),"")</f>
        <v>Project#2013-0014_Experiment#0001_Brachypodium.distachyon_Tray#0023_Pot#00461</v>
      </c>
      <c r="U462" s="0" t="n">
        <f aca="false">IF($A462&lt;&gt;"",VLOOKUP($F462,d110cc_csv_computations!$A$2:$O$1001,2),"")</f>
        <v>14</v>
      </c>
      <c r="V462" s="0" t="n">
        <f aca="false">IF($A462&lt;&gt;"",VLOOKUP($U462,LineNames!$A$2:$B$111,2),"")</f>
        <v>90</v>
      </c>
      <c r="W462" s="11"/>
      <c r="X462" s="0" t="str">
        <f aca="false">IF($A462&lt;&gt;"",VLOOKUP($U462,LineNames!$A$2:$C$111,3),"")</f>
        <v>No</v>
      </c>
      <c r="Y462" s="0" t="n">
        <f aca="false">IF($A462&lt;&gt;"",VLOOKUP($F462,d110cc_csv_computations!$A$2:$O$1001,5),"")</f>
        <v>4</v>
      </c>
      <c r="Z462" s="0" t="n">
        <f aca="false">IF($A462&lt;&gt;"",VLOOKUP($F462,d110cc_csv_computations!$A$2:$O$1001,15),"")</f>
        <v>101</v>
      </c>
    </row>
    <row collapsed="false" customFormat="false" customHeight="true" hidden="false" ht="15" outlineLevel="0" r="463">
      <c r="A463" s="0" t="n">
        <f aca="false">IF((ROW()-1)&lt;='Project Description'!$B$14,'Project Description'!$B$1, "")</f>
        <v>2013</v>
      </c>
      <c r="B463" s="0" t="n">
        <f aca="false">IF($A463&lt;&gt;"",'Project Description'!$B$2, "")</f>
        <v>14</v>
      </c>
      <c r="C463" s="0" t="n">
        <f aca="false">IF($A463&lt;&gt;"",'Project Description'!$B$3, "")</f>
        <v>1</v>
      </c>
      <c r="D463" s="0" t="str">
        <f aca="false">IF($A463&lt;&gt;"",VLOOKUP($G463,'Tray sheet'!$E$2:$G$121,2), "")</f>
        <v>Brachypodium</v>
      </c>
      <c r="E463" s="0" t="str">
        <f aca="false">IF($A463&lt;&gt;"",VLOOKUP($G463,'Tray sheet'!$E$2:$G$121,3), "")</f>
        <v>distachyon</v>
      </c>
      <c r="F463" s="0" t="n">
        <f aca="false">IF($A463&lt;&gt;"",ROW()-1,"")</f>
        <v>462</v>
      </c>
      <c r="G463" s="0" t="n">
        <f aca="false">IF($A463&lt;&gt;"",VLOOKUP($F463,d110cc_csv_computations!$A$2:$O$1001,12),"")</f>
        <v>23</v>
      </c>
      <c r="H463" s="0" t="n">
        <f aca="false">IF($A463&lt;&gt;"",VLOOKUP($F463,d110cc_csv_computations!$A$2:$O$1001,13),"")</f>
        <v>12</v>
      </c>
      <c r="I463" s="0" t="n">
        <f aca="false">IF($A463&lt;&gt;"",VLOOKUP($F463,d110cc_csv_computations!$A$2:$O$1001,7),"")</f>
        <v>3</v>
      </c>
      <c r="J463" s="0" t="str">
        <f aca="false">IF($A463&lt;&gt;"",VLOOKUP($I463,ColumnNames!$A$2:$B$5,2),"")</f>
        <v>C</v>
      </c>
      <c r="K463" s="0" t="n">
        <f aca="false">IF($A463&lt;&gt;"",VLOOKUP($F463,d110cc_csv_computations!$A$2:$O$1001,6),"")</f>
        <v>2</v>
      </c>
      <c r="L463" s="0" t="n">
        <f aca="false">IF($A463&lt;&gt;"",VLOOKUP($F463,d110cc_csv_computations!$A$2:$O$1001,3),"")</f>
        <v>2</v>
      </c>
      <c r="M463" s="0" t="n">
        <f aca="false">IF($A463&lt;&gt;"",VLOOKUP($F463,d110cc_csv_computations!$A$2:$O$1001,8),"")</f>
        <v>11</v>
      </c>
      <c r="N463" s="0" t="n">
        <f aca="false">IF($A463&lt;&gt;"",VLOOKUP($F463,d110cc_csv_computations!$A$2:$O$1001,4),"")</f>
        <v>47</v>
      </c>
      <c r="O463" s="32" t="str">
        <f aca="false">IF($A463&lt;&gt;"",INDEX('Tray sheet'!$H$2:$H$10000, $G463),"")</f>
        <v>Project#2013-0014_Experiment#0001_Brachypodium.distachyon_Tray#00023</v>
      </c>
      <c r="P463" s="32" t="str">
        <f aca="false">IF($A463&lt;&gt;"",INDEX('Tray sheet'!$J$2:$J$10000,$G463),"")</f>
        <v>Tray note</v>
      </c>
      <c r="Q463" s="0" t="n">
        <f aca="false">IF($A463&lt;&gt;"",VLOOKUP($F463,d110cc_csv_computations!$A$2:$O$1001,9),"")</f>
        <v>1</v>
      </c>
      <c r="R463" s="32" t="str">
        <f aca="false">IF($A463&lt;&gt;"",INDEX('Tray sheet'!$I$2:$I$10000,$G463),"")</f>
        <v>standard</v>
      </c>
      <c r="S463" s="32" t="str">
        <f aca="false">$J463&amp;$K463</f>
        <v>C2</v>
      </c>
      <c r="T463" s="0" t="str">
        <f aca="false">IF($A463&lt;&gt;"","Project#"&amp;$A463&amp;"-"&amp;TEXT($B463,"0000")&amp;"_Experiment#"&amp;TEXT($C463,"0000")&amp;"_"&amp;$D463&amp;"."&amp;$E463&amp;"_Tray#"&amp;TEXT($G463,"0000")&amp;"_"&amp;"Pot#"&amp;TEXT($F463,"00000"),"")</f>
        <v>Project#2013-0014_Experiment#0001_Brachypodium.distachyon_Tray#0023_Pot#00462</v>
      </c>
      <c r="U463" s="0" t="n">
        <f aca="false">IF($A463&lt;&gt;"",VLOOKUP($F463,d110cc_csv_computations!$A$2:$O$1001,2),"")</f>
        <v>31</v>
      </c>
      <c r="V463" s="0" t="n">
        <f aca="false">IF($A463&lt;&gt;"",VLOOKUP($U463,LineNames!$A$2:$B$111,2),"")</f>
        <v>109</v>
      </c>
      <c r="W463" s="11"/>
      <c r="X463" s="0" t="str">
        <f aca="false">IF($A463&lt;&gt;"",VLOOKUP($U463,LineNames!$A$2:$C$111,3),"")</f>
        <v>No</v>
      </c>
      <c r="Y463" s="0" t="n">
        <f aca="false">IF($A463&lt;&gt;"",VLOOKUP($F463,d110cc_csv_computations!$A$2:$O$1001,5),"")</f>
        <v>4</v>
      </c>
      <c r="Z463" s="0" t="n">
        <f aca="false">IF($A463&lt;&gt;"",VLOOKUP($F463,d110cc_csv_computations!$A$2:$O$1001,15),"")</f>
        <v>102</v>
      </c>
    </row>
    <row collapsed="false" customFormat="false" customHeight="true" hidden="false" ht="15" outlineLevel="0" r="464">
      <c r="A464" s="0" t="n">
        <f aca="false">IF((ROW()-1)&lt;='Project Description'!$B$14,'Project Description'!$B$1, "")</f>
        <v>2013</v>
      </c>
      <c r="B464" s="0" t="n">
        <f aca="false">IF($A464&lt;&gt;"",'Project Description'!$B$2, "")</f>
        <v>14</v>
      </c>
      <c r="C464" s="0" t="n">
        <f aca="false">IF($A464&lt;&gt;"",'Project Description'!$B$3, "")</f>
        <v>1</v>
      </c>
      <c r="D464" s="0" t="str">
        <f aca="false">IF($A464&lt;&gt;"",VLOOKUP($G464,'Tray sheet'!$E$2:$G$121,2), "")</f>
        <v>Brachypodium</v>
      </c>
      <c r="E464" s="0" t="str">
        <f aca="false">IF($A464&lt;&gt;"",VLOOKUP($G464,'Tray sheet'!$E$2:$G$121,3), "")</f>
        <v>distachyon</v>
      </c>
      <c r="F464" s="0" t="n">
        <f aca="false">IF($A464&lt;&gt;"",ROW()-1,"")</f>
        <v>463</v>
      </c>
      <c r="G464" s="0" t="n">
        <f aca="false">IF($A464&lt;&gt;"",VLOOKUP($F464,d110cc_csv_computations!$A$2:$O$1001,12),"")</f>
        <v>23</v>
      </c>
      <c r="H464" s="0" t="n">
        <f aca="false">IF($A464&lt;&gt;"",VLOOKUP($F464,d110cc_csv_computations!$A$2:$O$1001,13),"")</f>
        <v>13</v>
      </c>
      <c r="I464" s="0" t="n">
        <f aca="false">IF($A464&lt;&gt;"",VLOOKUP($F464,d110cc_csv_computations!$A$2:$O$1001,7),"")</f>
        <v>3</v>
      </c>
      <c r="J464" s="0" t="str">
        <f aca="false">IF($A464&lt;&gt;"",VLOOKUP($I464,ColumnNames!$A$2:$B$5,2),"")</f>
        <v>C</v>
      </c>
      <c r="K464" s="0" t="n">
        <f aca="false">IF($A464&lt;&gt;"",VLOOKUP($F464,d110cc_csv_computations!$A$2:$O$1001,6),"")</f>
        <v>3</v>
      </c>
      <c r="L464" s="0" t="n">
        <f aca="false">IF($A464&lt;&gt;"",VLOOKUP($F464,d110cc_csv_computations!$A$2:$O$1001,3),"")</f>
        <v>3</v>
      </c>
      <c r="M464" s="0" t="n">
        <f aca="false">IF($A464&lt;&gt;"",VLOOKUP($F464,d110cc_csv_computations!$A$2:$O$1001,8),"")</f>
        <v>11</v>
      </c>
      <c r="N464" s="0" t="n">
        <f aca="false">IF($A464&lt;&gt;"",VLOOKUP($F464,d110cc_csv_computations!$A$2:$O$1001,4),"")</f>
        <v>47</v>
      </c>
      <c r="O464" s="32" t="str">
        <f aca="false">IF($A464&lt;&gt;"",INDEX('Tray sheet'!$H$2:$H$10000, $G464),"")</f>
        <v>Project#2013-0014_Experiment#0001_Brachypodium.distachyon_Tray#00023</v>
      </c>
      <c r="P464" s="32" t="str">
        <f aca="false">IF($A464&lt;&gt;"",INDEX('Tray sheet'!$J$2:$J$10000,$G464),"")</f>
        <v>Tray note</v>
      </c>
      <c r="Q464" s="0" t="n">
        <f aca="false">IF($A464&lt;&gt;"",VLOOKUP($F464,d110cc_csv_computations!$A$2:$O$1001,9),"")</f>
        <v>1</v>
      </c>
      <c r="R464" s="32" t="str">
        <f aca="false">IF($A464&lt;&gt;"",INDEX('Tray sheet'!$I$2:$I$10000,$G464),"")</f>
        <v>standard</v>
      </c>
      <c r="S464" s="32" t="str">
        <f aca="false">$J464&amp;$K464</f>
        <v>C3</v>
      </c>
      <c r="T464" s="0" t="str">
        <f aca="false">IF($A464&lt;&gt;"","Project#"&amp;$A464&amp;"-"&amp;TEXT($B464,"0000")&amp;"_Experiment#"&amp;TEXT($C464,"0000")&amp;"_"&amp;$D464&amp;"."&amp;$E464&amp;"_Tray#"&amp;TEXT($G464,"0000")&amp;"_"&amp;"Pot#"&amp;TEXT($F464,"00000"),"")</f>
        <v>Project#2013-0014_Experiment#0001_Brachypodium.distachyon_Tray#0023_Pot#00463</v>
      </c>
      <c r="U464" s="0" t="n">
        <f aca="false">IF($A464&lt;&gt;"",VLOOKUP($F464,d110cc_csv_computations!$A$2:$O$1001,2),"")</f>
        <v>69</v>
      </c>
      <c r="V464" s="0" t="n">
        <f aca="false">IF($A464&lt;&gt;"",VLOOKUP($U464,LineNames!$A$2:$B$111,2),"")</f>
        <v>155</v>
      </c>
      <c r="W464" s="11"/>
      <c r="X464" s="0" t="str">
        <f aca="false">IF($A464&lt;&gt;"",VLOOKUP($U464,LineNames!$A$2:$C$111,3),"")</f>
        <v>No</v>
      </c>
      <c r="Y464" s="0" t="n">
        <f aca="false">IF($A464&lt;&gt;"",VLOOKUP($F464,d110cc_csv_computations!$A$2:$O$1001,5),"")</f>
        <v>4</v>
      </c>
      <c r="Z464" s="0" t="n">
        <f aca="false">IF($A464&lt;&gt;"",VLOOKUP($F464,d110cc_csv_computations!$A$2:$O$1001,15),"")</f>
        <v>103</v>
      </c>
    </row>
    <row collapsed="false" customFormat="false" customHeight="true" hidden="false" ht="15" outlineLevel="0" r="465">
      <c r="A465" s="0" t="n">
        <f aca="false">IF((ROW()-1)&lt;='Project Description'!$B$14,'Project Description'!$B$1, "")</f>
        <v>2013</v>
      </c>
      <c r="B465" s="0" t="n">
        <f aca="false">IF($A465&lt;&gt;"",'Project Description'!$B$2, "")</f>
        <v>14</v>
      </c>
      <c r="C465" s="0" t="n">
        <f aca="false">IF($A465&lt;&gt;"",'Project Description'!$B$3, "")</f>
        <v>1</v>
      </c>
      <c r="D465" s="0" t="str">
        <f aca="false">IF($A465&lt;&gt;"",VLOOKUP($G465,'Tray sheet'!$E$2:$G$121,2), "")</f>
        <v>Brachypodium</v>
      </c>
      <c r="E465" s="0" t="str">
        <f aca="false">IF($A465&lt;&gt;"",VLOOKUP($G465,'Tray sheet'!$E$2:$G$121,3), "")</f>
        <v>distachyon</v>
      </c>
      <c r="F465" s="0" t="n">
        <f aca="false">IF($A465&lt;&gt;"",ROW()-1,"")</f>
        <v>464</v>
      </c>
      <c r="G465" s="0" t="n">
        <f aca="false">IF($A465&lt;&gt;"",VLOOKUP($F465,d110cc_csv_computations!$A$2:$O$1001,12),"")</f>
        <v>23</v>
      </c>
      <c r="H465" s="0" t="n">
        <f aca="false">IF($A465&lt;&gt;"",VLOOKUP($F465,d110cc_csv_computations!$A$2:$O$1001,13),"")</f>
        <v>14</v>
      </c>
      <c r="I465" s="0" t="n">
        <f aca="false">IF($A465&lt;&gt;"",VLOOKUP($F465,d110cc_csv_computations!$A$2:$O$1001,7),"")</f>
        <v>3</v>
      </c>
      <c r="J465" s="0" t="str">
        <f aca="false">IF($A465&lt;&gt;"",VLOOKUP($I465,ColumnNames!$A$2:$B$5,2),"")</f>
        <v>C</v>
      </c>
      <c r="K465" s="0" t="n">
        <f aca="false">IF($A465&lt;&gt;"",VLOOKUP($F465,d110cc_csv_computations!$A$2:$O$1001,6),"")</f>
        <v>4</v>
      </c>
      <c r="L465" s="0" t="n">
        <f aca="false">IF($A465&lt;&gt;"",VLOOKUP($F465,d110cc_csv_computations!$A$2:$O$1001,3),"")</f>
        <v>4</v>
      </c>
      <c r="M465" s="0" t="n">
        <f aca="false">IF($A465&lt;&gt;"",VLOOKUP($F465,d110cc_csv_computations!$A$2:$O$1001,8),"")</f>
        <v>11</v>
      </c>
      <c r="N465" s="0" t="n">
        <f aca="false">IF($A465&lt;&gt;"",VLOOKUP($F465,d110cc_csv_computations!$A$2:$O$1001,4),"")</f>
        <v>47</v>
      </c>
      <c r="O465" s="32" t="str">
        <f aca="false">IF($A465&lt;&gt;"",INDEX('Tray sheet'!$H$2:$H$10000, $G465),"")</f>
        <v>Project#2013-0014_Experiment#0001_Brachypodium.distachyon_Tray#00023</v>
      </c>
      <c r="P465" s="32" t="str">
        <f aca="false">IF($A465&lt;&gt;"",INDEX('Tray sheet'!$J$2:$J$10000,$G465),"")</f>
        <v>Tray note</v>
      </c>
      <c r="Q465" s="0" t="n">
        <f aca="false">IF($A465&lt;&gt;"",VLOOKUP($F465,d110cc_csv_computations!$A$2:$O$1001,9),"")</f>
        <v>1</v>
      </c>
      <c r="R465" s="32" t="str">
        <f aca="false">IF($A465&lt;&gt;"",INDEX('Tray sheet'!$I$2:$I$10000,$G465),"")</f>
        <v>standard</v>
      </c>
      <c r="S465" s="32" t="str">
        <f aca="false">$J465&amp;$K465</f>
        <v>C4</v>
      </c>
      <c r="T465" s="0" t="str">
        <f aca="false">IF($A465&lt;&gt;"","Project#"&amp;$A465&amp;"-"&amp;TEXT($B465,"0000")&amp;"_Experiment#"&amp;TEXT($C465,"0000")&amp;"_"&amp;$D465&amp;"."&amp;$E465&amp;"_Tray#"&amp;TEXT($G465,"0000")&amp;"_"&amp;"Pot#"&amp;TEXT($F465,"00000"),"")</f>
        <v>Project#2013-0014_Experiment#0001_Brachypodium.distachyon_Tray#0023_Pot#00464</v>
      </c>
      <c r="U465" s="0" t="n">
        <f aca="false">IF($A465&lt;&gt;"",VLOOKUP($F465,d110cc_csv_computations!$A$2:$O$1001,2),"")</f>
        <v>110</v>
      </c>
      <c r="V465" s="0" t="str">
        <f aca="false">IF($A465&lt;&gt;"",VLOOKUP($U465,LineNames!$A$2:$B$111,2),"")</f>
        <v>Bd3-1</v>
      </c>
      <c r="W465" s="11"/>
      <c r="X465" s="0" t="str">
        <f aca="false">IF($A465&lt;&gt;"",VLOOKUP($U465,LineNames!$A$2:$C$111,3),"")</f>
        <v>Yes</v>
      </c>
      <c r="Y465" s="0" t="n">
        <f aca="false">IF($A465&lt;&gt;"",VLOOKUP($F465,d110cc_csv_computations!$A$2:$O$1001,5),"")</f>
        <v>4</v>
      </c>
      <c r="Z465" s="0" t="n">
        <f aca="false">IF($A465&lt;&gt;"",VLOOKUP($F465,d110cc_csv_computations!$A$2:$O$1001,15),"")</f>
        <v>104</v>
      </c>
    </row>
    <row collapsed="false" customFormat="false" customHeight="true" hidden="false" ht="15" outlineLevel="0" r="466">
      <c r="A466" s="0" t="n">
        <f aca="false">IF((ROW()-1)&lt;='Project Description'!$B$14,'Project Description'!$B$1, "")</f>
        <v>2013</v>
      </c>
      <c r="B466" s="0" t="n">
        <f aca="false">IF($A466&lt;&gt;"",'Project Description'!$B$2, "")</f>
        <v>14</v>
      </c>
      <c r="C466" s="0" t="n">
        <f aca="false">IF($A466&lt;&gt;"",'Project Description'!$B$3, "")</f>
        <v>1</v>
      </c>
      <c r="D466" s="0" t="str">
        <f aca="false">IF($A466&lt;&gt;"",VLOOKUP($G466,'Tray sheet'!$E$2:$G$121,2), "")</f>
        <v>Brachypodium</v>
      </c>
      <c r="E466" s="0" t="str">
        <f aca="false">IF($A466&lt;&gt;"",VLOOKUP($G466,'Tray sheet'!$E$2:$G$121,3), "")</f>
        <v>distachyon</v>
      </c>
      <c r="F466" s="0" t="n">
        <f aca="false">IF($A466&lt;&gt;"",ROW()-1,"")</f>
        <v>465</v>
      </c>
      <c r="G466" s="0" t="n">
        <f aca="false">IF($A466&lt;&gt;"",VLOOKUP($F466,d110cc_csv_computations!$A$2:$O$1001,12),"")</f>
        <v>23</v>
      </c>
      <c r="H466" s="0" t="n">
        <f aca="false">IF($A466&lt;&gt;"",VLOOKUP($F466,d110cc_csv_computations!$A$2:$O$1001,13),"")</f>
        <v>15</v>
      </c>
      <c r="I466" s="0" t="n">
        <f aca="false">IF($A466&lt;&gt;"",VLOOKUP($F466,d110cc_csv_computations!$A$2:$O$1001,7),"")</f>
        <v>3</v>
      </c>
      <c r="J466" s="0" t="str">
        <f aca="false">IF($A466&lt;&gt;"",VLOOKUP($I466,ColumnNames!$A$2:$B$5,2),"")</f>
        <v>C</v>
      </c>
      <c r="K466" s="0" t="n">
        <f aca="false">IF($A466&lt;&gt;"",VLOOKUP($F466,d110cc_csv_computations!$A$2:$O$1001,6),"")</f>
        <v>5</v>
      </c>
      <c r="L466" s="0" t="n">
        <f aca="false">IF($A466&lt;&gt;"",VLOOKUP($F466,d110cc_csv_computations!$A$2:$O$1001,3),"")</f>
        <v>5</v>
      </c>
      <c r="M466" s="0" t="n">
        <f aca="false">IF($A466&lt;&gt;"",VLOOKUP($F466,d110cc_csv_computations!$A$2:$O$1001,8),"")</f>
        <v>11</v>
      </c>
      <c r="N466" s="0" t="n">
        <f aca="false">IF($A466&lt;&gt;"",VLOOKUP($F466,d110cc_csv_computations!$A$2:$O$1001,4),"")</f>
        <v>47</v>
      </c>
      <c r="O466" s="32" t="str">
        <f aca="false">IF($A466&lt;&gt;"",INDEX('Tray sheet'!$H$2:$H$10000, $G466),"")</f>
        <v>Project#2013-0014_Experiment#0001_Brachypodium.distachyon_Tray#00023</v>
      </c>
      <c r="P466" s="32" t="str">
        <f aca="false">IF($A466&lt;&gt;"",INDEX('Tray sheet'!$J$2:$J$10000,$G466),"")</f>
        <v>Tray note</v>
      </c>
      <c r="Q466" s="0" t="n">
        <f aca="false">IF($A466&lt;&gt;"",VLOOKUP($F466,d110cc_csv_computations!$A$2:$O$1001,9),"")</f>
        <v>1</v>
      </c>
      <c r="R466" s="32" t="str">
        <f aca="false">IF($A466&lt;&gt;"",INDEX('Tray sheet'!$I$2:$I$10000,$G466),"")</f>
        <v>standard</v>
      </c>
      <c r="S466" s="32" t="str">
        <f aca="false">$J466&amp;$K466</f>
        <v>C5</v>
      </c>
      <c r="T466" s="0" t="str">
        <f aca="false">IF($A466&lt;&gt;"","Project#"&amp;$A466&amp;"-"&amp;TEXT($B466,"0000")&amp;"_Experiment#"&amp;TEXT($C466,"0000")&amp;"_"&amp;$D466&amp;"."&amp;$E466&amp;"_Tray#"&amp;TEXT($G466,"0000")&amp;"_"&amp;"Pot#"&amp;TEXT($F466,"00000"),"")</f>
        <v>Project#2013-0014_Experiment#0001_Brachypodium.distachyon_Tray#0023_Pot#00465</v>
      </c>
      <c r="U466" s="0" t="n">
        <f aca="false">IF($A466&lt;&gt;"",VLOOKUP($F466,d110cc_csv_computations!$A$2:$O$1001,2),"")</f>
        <v>109</v>
      </c>
      <c r="V466" s="0" t="str">
        <f aca="false">IF($A466&lt;&gt;"",VLOOKUP($U466,LineNames!$A$2:$B$111,2),"")</f>
        <v>Bd21</v>
      </c>
      <c r="W466" s="11"/>
      <c r="X466" s="0" t="str">
        <f aca="false">IF($A466&lt;&gt;"",VLOOKUP($U466,LineNames!$A$2:$C$111,3),"")</f>
        <v>Yes</v>
      </c>
      <c r="Y466" s="0" t="n">
        <f aca="false">IF($A466&lt;&gt;"",VLOOKUP($F466,d110cc_csv_computations!$A$2:$O$1001,5),"")</f>
        <v>4</v>
      </c>
      <c r="Z466" s="0" t="n">
        <f aca="false">IF($A466&lt;&gt;"",VLOOKUP($F466,d110cc_csv_computations!$A$2:$O$1001,15),"")</f>
        <v>105</v>
      </c>
    </row>
    <row collapsed="false" customFormat="false" customHeight="true" hidden="false" ht="15" outlineLevel="0" r="467">
      <c r="A467" s="0" t="n">
        <f aca="false">IF((ROW()-1)&lt;='Project Description'!$B$14,'Project Description'!$B$1, "")</f>
        <v>2013</v>
      </c>
      <c r="B467" s="0" t="n">
        <f aca="false">IF($A467&lt;&gt;"",'Project Description'!$B$2, "")</f>
        <v>14</v>
      </c>
      <c r="C467" s="0" t="n">
        <f aca="false">IF($A467&lt;&gt;"",'Project Description'!$B$3, "")</f>
        <v>1</v>
      </c>
      <c r="D467" s="0" t="str">
        <f aca="false">IF($A467&lt;&gt;"",VLOOKUP($G467,'Tray sheet'!$E$2:$G$121,2), "")</f>
        <v>Brachypodium</v>
      </c>
      <c r="E467" s="0" t="str">
        <f aca="false">IF($A467&lt;&gt;"",VLOOKUP($G467,'Tray sheet'!$E$2:$G$121,3), "")</f>
        <v>distachyon</v>
      </c>
      <c r="F467" s="0" t="n">
        <f aca="false">IF($A467&lt;&gt;"",ROW()-1,"")</f>
        <v>466</v>
      </c>
      <c r="G467" s="0" t="n">
        <f aca="false">IF($A467&lt;&gt;"",VLOOKUP($F467,d110cc_csv_computations!$A$2:$O$1001,12),"")</f>
        <v>24</v>
      </c>
      <c r="H467" s="0" t="n">
        <f aca="false">IF($A467&lt;&gt;"",VLOOKUP($F467,d110cc_csv_computations!$A$2:$O$1001,13),"")</f>
        <v>11</v>
      </c>
      <c r="I467" s="0" t="n">
        <f aca="false">IF($A467&lt;&gt;"",VLOOKUP($F467,d110cc_csv_computations!$A$2:$O$1001,7),"")</f>
        <v>3</v>
      </c>
      <c r="J467" s="0" t="str">
        <f aca="false">IF($A467&lt;&gt;"",VLOOKUP($I467,ColumnNames!$A$2:$B$5,2),"")</f>
        <v>C</v>
      </c>
      <c r="K467" s="0" t="n">
        <f aca="false">IF($A467&lt;&gt;"",VLOOKUP($F467,d110cc_csv_computations!$A$2:$O$1001,6),"")</f>
        <v>1</v>
      </c>
      <c r="L467" s="0" t="n">
        <f aca="false">IF($A467&lt;&gt;"",VLOOKUP($F467,d110cc_csv_computations!$A$2:$O$1001,3),"")</f>
        <v>6</v>
      </c>
      <c r="M467" s="0" t="n">
        <f aca="false">IF($A467&lt;&gt;"",VLOOKUP($F467,d110cc_csv_computations!$A$2:$O$1001,8),"")</f>
        <v>11</v>
      </c>
      <c r="N467" s="0" t="n">
        <f aca="false">IF($A467&lt;&gt;"",VLOOKUP($F467,d110cc_csv_computations!$A$2:$O$1001,4),"")</f>
        <v>47</v>
      </c>
      <c r="O467" s="32" t="str">
        <f aca="false">IF($A467&lt;&gt;"",INDEX('Tray sheet'!$H$2:$H$10000, $G467),"")</f>
        <v>Project#2013-0014_Experiment#0001_Brachypodium.distachyon_Tray#00024</v>
      </c>
      <c r="P467" s="32" t="str">
        <f aca="false">IF($A467&lt;&gt;"",INDEX('Tray sheet'!$J$2:$J$10000,$G467),"")</f>
        <v>Tray note</v>
      </c>
      <c r="Q467" s="0" t="n">
        <f aca="false">IF($A467&lt;&gt;"",VLOOKUP($F467,d110cc_csv_computations!$A$2:$O$1001,9),"")</f>
        <v>2</v>
      </c>
      <c r="R467" s="32" t="str">
        <f aca="false">IF($A467&lt;&gt;"",INDEX('Tray sheet'!$I$2:$I$10000,$G467),"")</f>
        <v>standard</v>
      </c>
      <c r="S467" s="32" t="str">
        <f aca="false">$J467&amp;$K467</f>
        <v>C1</v>
      </c>
      <c r="T467" s="0" t="str">
        <f aca="false">IF($A467&lt;&gt;"","Project#"&amp;$A467&amp;"-"&amp;TEXT($B467,"0000")&amp;"_Experiment#"&amp;TEXT($C467,"0000")&amp;"_"&amp;$D467&amp;"."&amp;$E467&amp;"_Tray#"&amp;TEXT($G467,"0000")&amp;"_"&amp;"Pot#"&amp;TEXT($F467,"00000"),"")</f>
        <v>Project#2013-0014_Experiment#0001_Brachypodium.distachyon_Tray#0024_Pot#00466</v>
      </c>
      <c r="U467" s="0" t="n">
        <f aca="false">IF($A467&lt;&gt;"",VLOOKUP($F467,d110cc_csv_computations!$A$2:$O$1001,2),"")</f>
        <v>48</v>
      </c>
      <c r="V467" s="0" t="n">
        <f aca="false">IF($A467&lt;&gt;"",VLOOKUP($U467,LineNames!$A$2:$B$111,2),"")</f>
        <v>127</v>
      </c>
      <c r="W467" s="11"/>
      <c r="X467" s="0" t="str">
        <f aca="false">IF($A467&lt;&gt;"",VLOOKUP($U467,LineNames!$A$2:$C$111,3),"")</f>
        <v>No</v>
      </c>
      <c r="Y467" s="0" t="n">
        <f aca="false">IF($A467&lt;&gt;"",VLOOKUP($F467,d110cc_csv_computations!$A$2:$O$1001,5),"")</f>
        <v>4</v>
      </c>
      <c r="Z467" s="0" t="n">
        <f aca="false">IF($A467&lt;&gt;"",VLOOKUP($F467,d110cc_csv_computations!$A$2:$O$1001,15),"")</f>
        <v>106</v>
      </c>
    </row>
    <row collapsed="false" customFormat="false" customHeight="true" hidden="false" ht="15" outlineLevel="0" r="468">
      <c r="A468" s="0" t="n">
        <f aca="false">IF((ROW()-1)&lt;='Project Description'!$B$14,'Project Description'!$B$1, "")</f>
        <v>2013</v>
      </c>
      <c r="B468" s="0" t="n">
        <f aca="false">IF($A468&lt;&gt;"",'Project Description'!$B$2, "")</f>
        <v>14</v>
      </c>
      <c r="C468" s="0" t="n">
        <f aca="false">IF($A468&lt;&gt;"",'Project Description'!$B$3, "")</f>
        <v>1</v>
      </c>
      <c r="D468" s="0" t="str">
        <f aca="false">IF($A468&lt;&gt;"",VLOOKUP($G468,'Tray sheet'!$E$2:$G$121,2), "")</f>
        <v>Brachypodium</v>
      </c>
      <c r="E468" s="0" t="str">
        <f aca="false">IF($A468&lt;&gt;"",VLOOKUP($G468,'Tray sheet'!$E$2:$G$121,3), "")</f>
        <v>distachyon</v>
      </c>
      <c r="F468" s="0" t="n">
        <f aca="false">IF($A468&lt;&gt;"",ROW()-1,"")</f>
        <v>467</v>
      </c>
      <c r="G468" s="0" t="n">
        <f aca="false">IF($A468&lt;&gt;"",VLOOKUP($F468,d110cc_csv_computations!$A$2:$O$1001,12),"")</f>
        <v>24</v>
      </c>
      <c r="H468" s="0" t="n">
        <f aca="false">IF($A468&lt;&gt;"",VLOOKUP($F468,d110cc_csv_computations!$A$2:$O$1001,13),"")</f>
        <v>12</v>
      </c>
      <c r="I468" s="0" t="n">
        <f aca="false">IF($A468&lt;&gt;"",VLOOKUP($F468,d110cc_csv_computations!$A$2:$O$1001,7),"")</f>
        <v>3</v>
      </c>
      <c r="J468" s="0" t="str">
        <f aca="false">IF($A468&lt;&gt;"",VLOOKUP($I468,ColumnNames!$A$2:$B$5,2),"")</f>
        <v>C</v>
      </c>
      <c r="K468" s="0" t="n">
        <f aca="false">IF($A468&lt;&gt;"",VLOOKUP($F468,d110cc_csv_computations!$A$2:$O$1001,6),"")</f>
        <v>2</v>
      </c>
      <c r="L468" s="0" t="n">
        <f aca="false">IF($A468&lt;&gt;"",VLOOKUP($F468,d110cc_csv_computations!$A$2:$O$1001,3),"")</f>
        <v>7</v>
      </c>
      <c r="M468" s="0" t="n">
        <f aca="false">IF($A468&lt;&gt;"",VLOOKUP($F468,d110cc_csv_computations!$A$2:$O$1001,8),"")</f>
        <v>11</v>
      </c>
      <c r="N468" s="0" t="n">
        <f aca="false">IF($A468&lt;&gt;"",VLOOKUP($F468,d110cc_csv_computations!$A$2:$O$1001,4),"")</f>
        <v>47</v>
      </c>
      <c r="O468" s="32" t="str">
        <f aca="false">IF($A468&lt;&gt;"",INDEX('Tray sheet'!$H$2:$H$10000, $G468),"")</f>
        <v>Project#2013-0014_Experiment#0001_Brachypodium.distachyon_Tray#00024</v>
      </c>
      <c r="P468" s="32" t="str">
        <f aca="false">IF($A468&lt;&gt;"",INDEX('Tray sheet'!$J$2:$J$10000,$G468),"")</f>
        <v>Tray note</v>
      </c>
      <c r="Q468" s="0" t="n">
        <f aca="false">IF($A468&lt;&gt;"",VLOOKUP($F468,d110cc_csv_computations!$A$2:$O$1001,9),"")</f>
        <v>2</v>
      </c>
      <c r="R468" s="32" t="str">
        <f aca="false">IF($A468&lt;&gt;"",INDEX('Tray sheet'!$I$2:$I$10000,$G468),"")</f>
        <v>standard</v>
      </c>
      <c r="S468" s="32" t="str">
        <f aca="false">$J468&amp;$K468</f>
        <v>C2</v>
      </c>
      <c r="T468" s="0" t="str">
        <f aca="false">IF($A468&lt;&gt;"","Project#"&amp;$A468&amp;"-"&amp;TEXT($B468,"0000")&amp;"_Experiment#"&amp;TEXT($C468,"0000")&amp;"_"&amp;$D468&amp;"."&amp;$E468&amp;"_Tray#"&amp;TEXT($G468,"0000")&amp;"_"&amp;"Pot#"&amp;TEXT($F468,"00000"),"")</f>
        <v>Project#2013-0014_Experiment#0001_Brachypodium.distachyon_Tray#0024_Pot#00467</v>
      </c>
      <c r="U468" s="0" t="n">
        <f aca="false">IF($A468&lt;&gt;"",VLOOKUP($F468,d110cc_csv_computations!$A$2:$O$1001,2),"")</f>
        <v>42</v>
      </c>
      <c r="V468" s="0" t="n">
        <f aca="false">IF($A468&lt;&gt;"",VLOOKUP($U468,LineNames!$A$2:$B$111,2),"")</f>
        <v>121</v>
      </c>
      <c r="W468" s="11"/>
      <c r="X468" s="0" t="str">
        <f aca="false">IF($A468&lt;&gt;"",VLOOKUP($U468,LineNames!$A$2:$C$111,3),"")</f>
        <v>No</v>
      </c>
      <c r="Y468" s="0" t="n">
        <f aca="false">IF($A468&lt;&gt;"",VLOOKUP($F468,d110cc_csv_computations!$A$2:$O$1001,5),"")</f>
        <v>4</v>
      </c>
      <c r="Z468" s="0" t="n">
        <f aca="false">IF($A468&lt;&gt;"",VLOOKUP($F468,d110cc_csv_computations!$A$2:$O$1001,15),"")</f>
        <v>107</v>
      </c>
    </row>
    <row collapsed="false" customFormat="false" customHeight="true" hidden="false" ht="15" outlineLevel="0" r="469">
      <c r="A469" s="0" t="n">
        <f aca="false">IF((ROW()-1)&lt;='Project Description'!$B$14,'Project Description'!$B$1, "")</f>
        <v>2013</v>
      </c>
      <c r="B469" s="0" t="n">
        <f aca="false">IF($A469&lt;&gt;"",'Project Description'!$B$2, "")</f>
        <v>14</v>
      </c>
      <c r="C469" s="0" t="n">
        <f aca="false">IF($A469&lt;&gt;"",'Project Description'!$B$3, "")</f>
        <v>1</v>
      </c>
      <c r="D469" s="0" t="str">
        <f aca="false">IF($A469&lt;&gt;"",VLOOKUP($G469,'Tray sheet'!$E$2:$G$121,2), "")</f>
        <v>Brachypodium</v>
      </c>
      <c r="E469" s="0" t="str">
        <f aca="false">IF($A469&lt;&gt;"",VLOOKUP($G469,'Tray sheet'!$E$2:$G$121,3), "")</f>
        <v>distachyon</v>
      </c>
      <c r="F469" s="0" t="n">
        <f aca="false">IF($A469&lt;&gt;"",ROW()-1,"")</f>
        <v>468</v>
      </c>
      <c r="G469" s="0" t="n">
        <f aca="false">IF($A469&lt;&gt;"",VLOOKUP($F469,d110cc_csv_computations!$A$2:$O$1001,12),"")</f>
        <v>24</v>
      </c>
      <c r="H469" s="0" t="n">
        <f aca="false">IF($A469&lt;&gt;"",VLOOKUP($F469,d110cc_csv_computations!$A$2:$O$1001,13),"")</f>
        <v>13</v>
      </c>
      <c r="I469" s="0" t="n">
        <f aca="false">IF($A469&lt;&gt;"",VLOOKUP($F469,d110cc_csv_computations!$A$2:$O$1001,7),"")</f>
        <v>3</v>
      </c>
      <c r="J469" s="0" t="str">
        <f aca="false">IF($A469&lt;&gt;"",VLOOKUP($I469,ColumnNames!$A$2:$B$5,2),"")</f>
        <v>C</v>
      </c>
      <c r="K469" s="0" t="n">
        <f aca="false">IF($A469&lt;&gt;"",VLOOKUP($F469,d110cc_csv_computations!$A$2:$O$1001,6),"")</f>
        <v>3</v>
      </c>
      <c r="L469" s="0" t="n">
        <f aca="false">IF($A469&lt;&gt;"",VLOOKUP($F469,d110cc_csv_computations!$A$2:$O$1001,3),"")</f>
        <v>8</v>
      </c>
      <c r="M469" s="0" t="n">
        <f aca="false">IF($A469&lt;&gt;"",VLOOKUP($F469,d110cc_csv_computations!$A$2:$O$1001,8),"")</f>
        <v>11</v>
      </c>
      <c r="N469" s="0" t="n">
        <f aca="false">IF($A469&lt;&gt;"",VLOOKUP($F469,d110cc_csv_computations!$A$2:$O$1001,4),"")</f>
        <v>47</v>
      </c>
      <c r="O469" s="32" t="str">
        <f aca="false">IF($A469&lt;&gt;"",INDEX('Tray sheet'!$H$2:$H$10000, $G469),"")</f>
        <v>Project#2013-0014_Experiment#0001_Brachypodium.distachyon_Tray#00024</v>
      </c>
      <c r="P469" s="32" t="str">
        <f aca="false">IF($A469&lt;&gt;"",INDEX('Tray sheet'!$J$2:$J$10000,$G469),"")</f>
        <v>Tray note</v>
      </c>
      <c r="Q469" s="0" t="n">
        <f aca="false">IF($A469&lt;&gt;"",VLOOKUP($F469,d110cc_csv_computations!$A$2:$O$1001,9),"")</f>
        <v>2</v>
      </c>
      <c r="R469" s="32" t="str">
        <f aca="false">IF($A469&lt;&gt;"",INDEX('Tray sheet'!$I$2:$I$10000,$G469),"")</f>
        <v>standard</v>
      </c>
      <c r="S469" s="32" t="str">
        <f aca="false">$J469&amp;$K469</f>
        <v>C3</v>
      </c>
      <c r="T469" s="0" t="str">
        <f aca="false">IF($A469&lt;&gt;"","Project#"&amp;$A469&amp;"-"&amp;TEXT($B469,"0000")&amp;"_Experiment#"&amp;TEXT($C469,"0000")&amp;"_"&amp;$D469&amp;"."&amp;$E469&amp;"_Tray#"&amp;TEXT($G469,"0000")&amp;"_"&amp;"Pot#"&amp;TEXT($F469,"00000"),"")</f>
        <v>Project#2013-0014_Experiment#0001_Brachypodium.distachyon_Tray#0024_Pot#00468</v>
      </c>
      <c r="U469" s="0" t="n">
        <f aca="false">IF($A469&lt;&gt;"",VLOOKUP($F469,d110cc_csv_computations!$A$2:$O$1001,2),"")</f>
        <v>89</v>
      </c>
      <c r="V469" s="0" t="n">
        <f aca="false">IF($A469&lt;&gt;"",VLOOKUP($U469,LineNames!$A$2:$B$111,2),"")</f>
        <v>176</v>
      </c>
      <c r="W469" s="11"/>
      <c r="X469" s="0" t="str">
        <f aca="false">IF($A469&lt;&gt;"",VLOOKUP($U469,LineNames!$A$2:$C$111,3),"")</f>
        <v>No</v>
      </c>
      <c r="Y469" s="0" t="n">
        <f aca="false">IF($A469&lt;&gt;"",VLOOKUP($F469,d110cc_csv_computations!$A$2:$O$1001,5),"")</f>
        <v>4</v>
      </c>
      <c r="Z469" s="0" t="n">
        <f aca="false">IF($A469&lt;&gt;"",VLOOKUP($F469,d110cc_csv_computations!$A$2:$O$1001,15),"")</f>
        <v>108</v>
      </c>
    </row>
    <row collapsed="false" customFormat="false" customHeight="true" hidden="false" ht="15" outlineLevel="0" r="470">
      <c r="A470" s="0" t="n">
        <f aca="false">IF((ROW()-1)&lt;='Project Description'!$B$14,'Project Description'!$B$1, "")</f>
        <v>2013</v>
      </c>
      <c r="B470" s="0" t="n">
        <f aca="false">IF($A470&lt;&gt;"",'Project Description'!$B$2, "")</f>
        <v>14</v>
      </c>
      <c r="C470" s="0" t="n">
        <f aca="false">IF($A470&lt;&gt;"",'Project Description'!$B$3, "")</f>
        <v>1</v>
      </c>
      <c r="D470" s="0" t="str">
        <f aca="false">IF($A470&lt;&gt;"",VLOOKUP($G470,'Tray sheet'!$E$2:$G$121,2), "")</f>
        <v>Brachypodium</v>
      </c>
      <c r="E470" s="0" t="str">
        <f aca="false">IF($A470&lt;&gt;"",VLOOKUP($G470,'Tray sheet'!$E$2:$G$121,3), "")</f>
        <v>distachyon</v>
      </c>
      <c r="F470" s="0" t="n">
        <f aca="false">IF($A470&lt;&gt;"",ROW()-1,"")</f>
        <v>469</v>
      </c>
      <c r="G470" s="0" t="n">
        <f aca="false">IF($A470&lt;&gt;"",VLOOKUP($F470,d110cc_csv_computations!$A$2:$O$1001,12),"")</f>
        <v>24</v>
      </c>
      <c r="H470" s="0" t="n">
        <f aca="false">IF($A470&lt;&gt;"",VLOOKUP($F470,d110cc_csv_computations!$A$2:$O$1001,13),"")</f>
        <v>14</v>
      </c>
      <c r="I470" s="0" t="n">
        <f aca="false">IF($A470&lt;&gt;"",VLOOKUP($F470,d110cc_csv_computations!$A$2:$O$1001,7),"")</f>
        <v>3</v>
      </c>
      <c r="J470" s="0" t="str">
        <f aca="false">IF($A470&lt;&gt;"",VLOOKUP($I470,ColumnNames!$A$2:$B$5,2),"")</f>
        <v>C</v>
      </c>
      <c r="K470" s="0" t="n">
        <f aca="false">IF($A470&lt;&gt;"",VLOOKUP($F470,d110cc_csv_computations!$A$2:$O$1001,6),"")</f>
        <v>4</v>
      </c>
      <c r="L470" s="0" t="n">
        <f aca="false">IF($A470&lt;&gt;"",VLOOKUP($F470,d110cc_csv_computations!$A$2:$O$1001,3),"")</f>
        <v>9</v>
      </c>
      <c r="M470" s="0" t="n">
        <f aca="false">IF($A470&lt;&gt;"",VLOOKUP($F470,d110cc_csv_computations!$A$2:$O$1001,8),"")</f>
        <v>11</v>
      </c>
      <c r="N470" s="0" t="n">
        <f aca="false">IF($A470&lt;&gt;"",VLOOKUP($F470,d110cc_csv_computations!$A$2:$O$1001,4),"")</f>
        <v>47</v>
      </c>
      <c r="O470" s="32" t="str">
        <f aca="false">IF($A470&lt;&gt;"",INDEX('Tray sheet'!$H$2:$H$10000, $G470),"")</f>
        <v>Project#2013-0014_Experiment#0001_Brachypodium.distachyon_Tray#00024</v>
      </c>
      <c r="P470" s="32" t="str">
        <f aca="false">IF($A470&lt;&gt;"",INDEX('Tray sheet'!$J$2:$J$10000,$G470),"")</f>
        <v>Tray note</v>
      </c>
      <c r="Q470" s="0" t="n">
        <f aca="false">IF($A470&lt;&gt;"",VLOOKUP($F470,d110cc_csv_computations!$A$2:$O$1001,9),"")</f>
        <v>2</v>
      </c>
      <c r="R470" s="32" t="str">
        <f aca="false">IF($A470&lt;&gt;"",INDEX('Tray sheet'!$I$2:$I$10000,$G470),"")</f>
        <v>standard</v>
      </c>
      <c r="S470" s="32" t="str">
        <f aca="false">$J470&amp;$K470</f>
        <v>C4</v>
      </c>
      <c r="T470" s="0" t="str">
        <f aca="false">IF($A470&lt;&gt;"","Project#"&amp;$A470&amp;"-"&amp;TEXT($B470,"0000")&amp;"_Experiment#"&amp;TEXT($C470,"0000")&amp;"_"&amp;$D470&amp;"."&amp;$E470&amp;"_Tray#"&amp;TEXT($G470,"0000")&amp;"_"&amp;"Pot#"&amp;TEXT($F470,"00000"),"")</f>
        <v>Project#2013-0014_Experiment#0001_Brachypodium.distachyon_Tray#0024_Pot#00469</v>
      </c>
      <c r="U470" s="0" t="n">
        <f aca="false">IF($A470&lt;&gt;"",VLOOKUP($F470,d110cc_csv_computations!$A$2:$O$1001,2),"")</f>
        <v>7</v>
      </c>
      <c r="V470" s="0" t="n">
        <f aca="false">IF($A470&lt;&gt;"",VLOOKUP($U470,LineNames!$A$2:$B$111,2),"")</f>
        <v>83</v>
      </c>
      <c r="W470" s="11"/>
      <c r="X470" s="0" t="str">
        <f aca="false">IF($A470&lt;&gt;"",VLOOKUP($U470,LineNames!$A$2:$C$111,3),"")</f>
        <v>No</v>
      </c>
      <c r="Y470" s="0" t="n">
        <f aca="false">IF($A470&lt;&gt;"",VLOOKUP($F470,d110cc_csv_computations!$A$2:$O$1001,5),"")</f>
        <v>4</v>
      </c>
      <c r="Z470" s="0" t="n">
        <f aca="false">IF($A470&lt;&gt;"",VLOOKUP($F470,d110cc_csv_computations!$A$2:$O$1001,15),"")</f>
        <v>109</v>
      </c>
    </row>
    <row collapsed="false" customFormat="false" customHeight="true" hidden="false" ht="15" outlineLevel="0" r="471">
      <c r="A471" s="0" t="n">
        <f aca="false">IF((ROW()-1)&lt;='Project Description'!$B$14,'Project Description'!$B$1, "")</f>
        <v>2013</v>
      </c>
      <c r="B471" s="0" t="n">
        <f aca="false">IF($A471&lt;&gt;"",'Project Description'!$B$2, "")</f>
        <v>14</v>
      </c>
      <c r="C471" s="0" t="n">
        <f aca="false">IF($A471&lt;&gt;"",'Project Description'!$B$3, "")</f>
        <v>1</v>
      </c>
      <c r="D471" s="0" t="str">
        <f aca="false">IF($A471&lt;&gt;"",VLOOKUP($G471,'Tray sheet'!$E$2:$G$121,2), "")</f>
        <v>Brachypodium</v>
      </c>
      <c r="E471" s="0" t="str">
        <f aca="false">IF($A471&lt;&gt;"",VLOOKUP($G471,'Tray sheet'!$E$2:$G$121,3), "")</f>
        <v>distachyon</v>
      </c>
      <c r="F471" s="0" t="n">
        <f aca="false">IF($A471&lt;&gt;"",ROW()-1,"")</f>
        <v>470</v>
      </c>
      <c r="G471" s="0" t="n">
        <f aca="false">IF($A471&lt;&gt;"",VLOOKUP($F471,d110cc_csv_computations!$A$2:$O$1001,12),"")</f>
        <v>24</v>
      </c>
      <c r="H471" s="0" t="n">
        <f aca="false">IF($A471&lt;&gt;"",VLOOKUP($F471,d110cc_csv_computations!$A$2:$O$1001,13),"")</f>
        <v>15</v>
      </c>
      <c r="I471" s="0" t="n">
        <f aca="false">IF($A471&lt;&gt;"",VLOOKUP($F471,d110cc_csv_computations!$A$2:$O$1001,7),"")</f>
        <v>3</v>
      </c>
      <c r="J471" s="0" t="str">
        <f aca="false">IF($A471&lt;&gt;"",VLOOKUP($I471,ColumnNames!$A$2:$B$5,2),"")</f>
        <v>C</v>
      </c>
      <c r="K471" s="0" t="n">
        <f aca="false">IF($A471&lt;&gt;"",VLOOKUP($F471,d110cc_csv_computations!$A$2:$O$1001,6),"")</f>
        <v>5</v>
      </c>
      <c r="L471" s="0" t="n">
        <f aca="false">IF($A471&lt;&gt;"",VLOOKUP($F471,d110cc_csv_computations!$A$2:$O$1001,3),"")</f>
        <v>10</v>
      </c>
      <c r="M471" s="0" t="n">
        <f aca="false">IF($A471&lt;&gt;"",VLOOKUP($F471,d110cc_csv_computations!$A$2:$O$1001,8),"")</f>
        <v>11</v>
      </c>
      <c r="N471" s="0" t="n">
        <f aca="false">IF($A471&lt;&gt;"",VLOOKUP($F471,d110cc_csv_computations!$A$2:$O$1001,4),"")</f>
        <v>47</v>
      </c>
      <c r="O471" s="32" t="str">
        <f aca="false">IF($A471&lt;&gt;"",INDEX('Tray sheet'!$H$2:$H$10000, $G471),"")</f>
        <v>Project#2013-0014_Experiment#0001_Brachypodium.distachyon_Tray#00024</v>
      </c>
      <c r="P471" s="32" t="str">
        <f aca="false">IF($A471&lt;&gt;"",INDEX('Tray sheet'!$J$2:$J$10000,$G471),"")</f>
        <v>Tray note</v>
      </c>
      <c r="Q471" s="0" t="n">
        <f aca="false">IF($A471&lt;&gt;"",VLOOKUP($F471,d110cc_csv_computations!$A$2:$O$1001,9),"")</f>
        <v>2</v>
      </c>
      <c r="R471" s="32" t="str">
        <f aca="false">IF($A471&lt;&gt;"",INDEX('Tray sheet'!$I$2:$I$10000,$G471),"")</f>
        <v>standard</v>
      </c>
      <c r="S471" s="32" t="str">
        <f aca="false">$J471&amp;$K471</f>
        <v>C5</v>
      </c>
      <c r="T471" s="0" t="str">
        <f aca="false">IF($A471&lt;&gt;"","Project#"&amp;$A471&amp;"-"&amp;TEXT($B471,"0000")&amp;"_Experiment#"&amp;TEXT($C471,"0000")&amp;"_"&amp;$D471&amp;"."&amp;$E471&amp;"_Tray#"&amp;TEXT($G471,"0000")&amp;"_"&amp;"Pot#"&amp;TEXT($F471,"00000"),"")</f>
        <v>Project#2013-0014_Experiment#0001_Brachypodium.distachyon_Tray#0024_Pot#00470</v>
      </c>
      <c r="U471" s="0" t="n">
        <f aca="false">IF($A471&lt;&gt;"",VLOOKUP($F471,d110cc_csv_computations!$A$2:$O$1001,2),"")</f>
        <v>47</v>
      </c>
      <c r="V471" s="0" t="n">
        <f aca="false">IF($A471&lt;&gt;"",VLOOKUP($U471,LineNames!$A$2:$B$111,2),"")</f>
        <v>126</v>
      </c>
      <c r="W471" s="11"/>
      <c r="X471" s="0" t="str">
        <f aca="false">IF($A471&lt;&gt;"",VLOOKUP($U471,LineNames!$A$2:$C$111,3),"")</f>
        <v>No</v>
      </c>
      <c r="Y471" s="0" t="n">
        <f aca="false">IF($A471&lt;&gt;"",VLOOKUP($F471,d110cc_csv_computations!$A$2:$O$1001,5),"")</f>
        <v>4</v>
      </c>
      <c r="Z471" s="0" t="n">
        <f aca="false">IF($A471&lt;&gt;"",VLOOKUP($F471,d110cc_csv_computations!$A$2:$O$1001,15),"")</f>
        <v>110</v>
      </c>
    </row>
    <row collapsed="false" customFormat="false" customHeight="true" hidden="false" ht="15" outlineLevel="0" r="472">
      <c r="A472" s="0" t="n">
        <f aca="false">IF((ROW()-1)&lt;='Project Description'!$B$14,'Project Description'!$B$1, "")</f>
        <v>2013</v>
      </c>
      <c r="B472" s="0" t="n">
        <f aca="false">IF($A472&lt;&gt;"",'Project Description'!$B$2, "")</f>
        <v>14</v>
      </c>
      <c r="C472" s="0" t="n">
        <f aca="false">IF($A472&lt;&gt;"",'Project Description'!$B$3, "")</f>
        <v>1</v>
      </c>
      <c r="D472" s="0" t="str">
        <f aca="false">IF($A472&lt;&gt;"",VLOOKUP($G472,'Tray sheet'!$E$2:$G$121,2), "")</f>
        <v>Brachypodium</v>
      </c>
      <c r="E472" s="0" t="str">
        <f aca="false">IF($A472&lt;&gt;"",VLOOKUP($G472,'Tray sheet'!$E$2:$G$121,3), "")</f>
        <v>distachyon</v>
      </c>
      <c r="F472" s="0" t="n">
        <f aca="false">IF($A472&lt;&gt;"",ROW()-1,"")</f>
        <v>471</v>
      </c>
      <c r="G472" s="0" t="n">
        <f aca="false">IF($A472&lt;&gt;"",VLOOKUP($F472,d110cc_csv_computations!$A$2:$O$1001,12),"")</f>
        <v>23</v>
      </c>
      <c r="H472" s="0" t="n">
        <f aca="false">IF($A472&lt;&gt;"",VLOOKUP($F472,d110cc_csv_computations!$A$2:$O$1001,13),"")</f>
        <v>16</v>
      </c>
      <c r="I472" s="0" t="n">
        <f aca="false">IF($A472&lt;&gt;"",VLOOKUP($F472,d110cc_csv_computations!$A$2:$O$1001,7),"")</f>
        <v>4</v>
      </c>
      <c r="J472" s="0" t="str">
        <f aca="false">IF($A472&lt;&gt;"",VLOOKUP($I472,ColumnNames!$A$2:$B$5,2),"")</f>
        <v>D</v>
      </c>
      <c r="K472" s="0" t="n">
        <f aca="false">IF($A472&lt;&gt;"",VLOOKUP($F472,d110cc_csv_computations!$A$2:$O$1001,6),"")</f>
        <v>1</v>
      </c>
      <c r="L472" s="0" t="n">
        <f aca="false">IF($A472&lt;&gt;"",VLOOKUP($F472,d110cc_csv_computations!$A$2:$O$1001,3),"")</f>
        <v>1</v>
      </c>
      <c r="M472" s="0" t="n">
        <f aca="false">IF($A472&lt;&gt;"",VLOOKUP($F472,d110cc_csv_computations!$A$2:$O$1001,8),"")</f>
        <v>12</v>
      </c>
      <c r="N472" s="0" t="n">
        <f aca="false">IF($A472&lt;&gt;"",VLOOKUP($F472,d110cc_csv_computations!$A$2:$O$1001,4),"")</f>
        <v>48</v>
      </c>
      <c r="O472" s="32" t="str">
        <f aca="false">IF($A472&lt;&gt;"",INDEX('Tray sheet'!$H$2:$H$10000, $G472),"")</f>
        <v>Project#2013-0014_Experiment#0001_Brachypodium.distachyon_Tray#00023</v>
      </c>
      <c r="P472" s="32" t="str">
        <f aca="false">IF($A472&lt;&gt;"",INDEX('Tray sheet'!$J$2:$J$10000,$G472),"")</f>
        <v>Tray note</v>
      </c>
      <c r="Q472" s="0" t="n">
        <f aca="false">IF($A472&lt;&gt;"",VLOOKUP($F472,d110cc_csv_computations!$A$2:$O$1001,9),"")</f>
        <v>1</v>
      </c>
      <c r="R472" s="32" t="str">
        <f aca="false">IF($A472&lt;&gt;"",INDEX('Tray sheet'!$I$2:$I$10000,$G472),"")</f>
        <v>standard</v>
      </c>
      <c r="S472" s="32" t="str">
        <f aca="false">$J472&amp;$K472</f>
        <v>D1</v>
      </c>
      <c r="T472" s="0" t="str">
        <f aca="false">IF($A472&lt;&gt;"","Project#"&amp;$A472&amp;"-"&amp;TEXT($B472,"0000")&amp;"_Experiment#"&amp;TEXT($C472,"0000")&amp;"_"&amp;$D472&amp;"."&amp;$E472&amp;"_Tray#"&amp;TEXT($G472,"0000")&amp;"_"&amp;"Pot#"&amp;TEXT($F472,"00000"),"")</f>
        <v>Project#2013-0014_Experiment#0001_Brachypodium.distachyon_Tray#0023_Pot#00471</v>
      </c>
      <c r="U472" s="0" t="n">
        <f aca="false">IF($A472&lt;&gt;"",VLOOKUP($F472,d110cc_csv_computations!$A$2:$O$1001,2),"")</f>
        <v>40</v>
      </c>
      <c r="V472" s="0" t="n">
        <f aca="false">IF($A472&lt;&gt;"",VLOOKUP($U472,LineNames!$A$2:$B$111,2),"")</f>
        <v>119</v>
      </c>
      <c r="W472" s="11"/>
      <c r="X472" s="0" t="str">
        <f aca="false">IF($A472&lt;&gt;"",VLOOKUP($U472,LineNames!$A$2:$C$111,3),"")</f>
        <v>No</v>
      </c>
      <c r="Y472" s="0" t="n">
        <f aca="false">IF($A472&lt;&gt;"",VLOOKUP($F472,d110cc_csv_computations!$A$2:$O$1001,5),"")</f>
        <v>4</v>
      </c>
      <c r="Z472" s="0" t="n">
        <f aca="false">IF($A472&lt;&gt;"",VLOOKUP($F472,d110cc_csv_computations!$A$2:$O$1001,15),"")</f>
        <v>111</v>
      </c>
    </row>
    <row collapsed="false" customFormat="false" customHeight="true" hidden="false" ht="15" outlineLevel="0" r="473">
      <c r="A473" s="0" t="n">
        <f aca="false">IF((ROW()-1)&lt;='Project Description'!$B$14,'Project Description'!$B$1, "")</f>
        <v>2013</v>
      </c>
      <c r="B473" s="0" t="n">
        <f aca="false">IF($A473&lt;&gt;"",'Project Description'!$B$2, "")</f>
        <v>14</v>
      </c>
      <c r="C473" s="0" t="n">
        <f aca="false">IF($A473&lt;&gt;"",'Project Description'!$B$3, "")</f>
        <v>1</v>
      </c>
      <c r="D473" s="0" t="str">
        <f aca="false">IF($A473&lt;&gt;"",VLOOKUP($G473,'Tray sheet'!$E$2:$G$121,2), "")</f>
        <v>Brachypodium</v>
      </c>
      <c r="E473" s="0" t="str">
        <f aca="false">IF($A473&lt;&gt;"",VLOOKUP($G473,'Tray sheet'!$E$2:$G$121,3), "")</f>
        <v>distachyon</v>
      </c>
      <c r="F473" s="0" t="n">
        <f aca="false">IF($A473&lt;&gt;"",ROW()-1,"")</f>
        <v>472</v>
      </c>
      <c r="G473" s="0" t="n">
        <f aca="false">IF($A473&lt;&gt;"",VLOOKUP($F473,d110cc_csv_computations!$A$2:$O$1001,12),"")</f>
        <v>23</v>
      </c>
      <c r="H473" s="0" t="n">
        <f aca="false">IF($A473&lt;&gt;"",VLOOKUP($F473,d110cc_csv_computations!$A$2:$O$1001,13),"")</f>
        <v>17</v>
      </c>
      <c r="I473" s="0" t="n">
        <f aca="false">IF($A473&lt;&gt;"",VLOOKUP($F473,d110cc_csv_computations!$A$2:$O$1001,7),"")</f>
        <v>4</v>
      </c>
      <c r="J473" s="0" t="str">
        <f aca="false">IF($A473&lt;&gt;"",VLOOKUP($I473,ColumnNames!$A$2:$B$5,2),"")</f>
        <v>D</v>
      </c>
      <c r="K473" s="0" t="n">
        <f aca="false">IF($A473&lt;&gt;"",VLOOKUP($F473,d110cc_csv_computations!$A$2:$O$1001,6),"")</f>
        <v>2</v>
      </c>
      <c r="L473" s="0" t="n">
        <f aca="false">IF($A473&lt;&gt;"",VLOOKUP($F473,d110cc_csv_computations!$A$2:$O$1001,3),"")</f>
        <v>2</v>
      </c>
      <c r="M473" s="0" t="n">
        <f aca="false">IF($A473&lt;&gt;"",VLOOKUP($F473,d110cc_csv_computations!$A$2:$O$1001,8),"")</f>
        <v>12</v>
      </c>
      <c r="N473" s="0" t="n">
        <f aca="false">IF($A473&lt;&gt;"",VLOOKUP($F473,d110cc_csv_computations!$A$2:$O$1001,4),"")</f>
        <v>48</v>
      </c>
      <c r="O473" s="32" t="str">
        <f aca="false">IF($A473&lt;&gt;"",INDEX('Tray sheet'!$H$2:$H$10000, $G473),"")</f>
        <v>Project#2013-0014_Experiment#0001_Brachypodium.distachyon_Tray#00023</v>
      </c>
      <c r="P473" s="32" t="str">
        <f aca="false">IF($A473&lt;&gt;"",INDEX('Tray sheet'!$J$2:$J$10000,$G473),"")</f>
        <v>Tray note</v>
      </c>
      <c r="Q473" s="0" t="n">
        <f aca="false">IF($A473&lt;&gt;"",VLOOKUP($F473,d110cc_csv_computations!$A$2:$O$1001,9),"")</f>
        <v>1</v>
      </c>
      <c r="R473" s="32" t="str">
        <f aca="false">IF($A473&lt;&gt;"",INDEX('Tray sheet'!$I$2:$I$10000,$G473),"")</f>
        <v>standard</v>
      </c>
      <c r="S473" s="32" t="str">
        <f aca="false">$J473&amp;$K473</f>
        <v>D2</v>
      </c>
      <c r="T473" s="0" t="str">
        <f aca="false">IF($A473&lt;&gt;"","Project#"&amp;$A473&amp;"-"&amp;TEXT($B473,"0000")&amp;"_Experiment#"&amp;TEXT($C473,"0000")&amp;"_"&amp;$D473&amp;"."&amp;$E473&amp;"_Tray#"&amp;TEXT($G473,"0000")&amp;"_"&amp;"Pot#"&amp;TEXT($F473,"00000"),"")</f>
        <v>Project#2013-0014_Experiment#0001_Brachypodium.distachyon_Tray#0023_Pot#00472</v>
      </c>
      <c r="U473" s="0" t="n">
        <f aca="false">IF($A473&lt;&gt;"",VLOOKUP($F473,d110cc_csv_computations!$A$2:$O$1001,2),"")</f>
        <v>71</v>
      </c>
      <c r="V473" s="0" t="n">
        <f aca="false">IF($A473&lt;&gt;"",VLOOKUP($U473,LineNames!$A$2:$B$111,2),"")</f>
        <v>157</v>
      </c>
      <c r="W473" s="11"/>
      <c r="X473" s="0" t="str">
        <f aca="false">IF($A473&lt;&gt;"",VLOOKUP($U473,LineNames!$A$2:$C$111,3),"")</f>
        <v>No</v>
      </c>
      <c r="Y473" s="0" t="n">
        <f aca="false">IF($A473&lt;&gt;"",VLOOKUP($F473,d110cc_csv_computations!$A$2:$O$1001,5),"")</f>
        <v>4</v>
      </c>
      <c r="Z473" s="0" t="n">
        <f aca="false">IF($A473&lt;&gt;"",VLOOKUP($F473,d110cc_csv_computations!$A$2:$O$1001,15),"")</f>
        <v>112</v>
      </c>
    </row>
    <row collapsed="false" customFormat="false" customHeight="true" hidden="false" ht="15" outlineLevel="0" r="474">
      <c r="A474" s="0" t="n">
        <f aca="false">IF((ROW()-1)&lt;='Project Description'!$B$14,'Project Description'!$B$1, "")</f>
        <v>2013</v>
      </c>
      <c r="B474" s="0" t="n">
        <f aca="false">IF($A474&lt;&gt;"",'Project Description'!$B$2, "")</f>
        <v>14</v>
      </c>
      <c r="C474" s="0" t="n">
        <f aca="false">IF($A474&lt;&gt;"",'Project Description'!$B$3, "")</f>
        <v>1</v>
      </c>
      <c r="D474" s="0" t="str">
        <f aca="false">IF($A474&lt;&gt;"",VLOOKUP($G474,'Tray sheet'!$E$2:$G$121,2), "")</f>
        <v>Brachypodium</v>
      </c>
      <c r="E474" s="0" t="str">
        <f aca="false">IF($A474&lt;&gt;"",VLOOKUP($G474,'Tray sheet'!$E$2:$G$121,3), "")</f>
        <v>distachyon</v>
      </c>
      <c r="F474" s="0" t="n">
        <f aca="false">IF($A474&lt;&gt;"",ROW()-1,"")</f>
        <v>473</v>
      </c>
      <c r="G474" s="0" t="n">
        <f aca="false">IF($A474&lt;&gt;"",VLOOKUP($F474,d110cc_csv_computations!$A$2:$O$1001,12),"")</f>
        <v>23</v>
      </c>
      <c r="H474" s="0" t="n">
        <f aca="false">IF($A474&lt;&gt;"",VLOOKUP($F474,d110cc_csv_computations!$A$2:$O$1001,13),"")</f>
        <v>18</v>
      </c>
      <c r="I474" s="0" t="n">
        <f aca="false">IF($A474&lt;&gt;"",VLOOKUP($F474,d110cc_csv_computations!$A$2:$O$1001,7),"")</f>
        <v>4</v>
      </c>
      <c r="J474" s="0" t="str">
        <f aca="false">IF($A474&lt;&gt;"",VLOOKUP($I474,ColumnNames!$A$2:$B$5,2),"")</f>
        <v>D</v>
      </c>
      <c r="K474" s="0" t="n">
        <f aca="false">IF($A474&lt;&gt;"",VLOOKUP($F474,d110cc_csv_computations!$A$2:$O$1001,6),"")</f>
        <v>3</v>
      </c>
      <c r="L474" s="0" t="n">
        <f aca="false">IF($A474&lt;&gt;"",VLOOKUP($F474,d110cc_csv_computations!$A$2:$O$1001,3),"")</f>
        <v>3</v>
      </c>
      <c r="M474" s="0" t="n">
        <f aca="false">IF($A474&lt;&gt;"",VLOOKUP($F474,d110cc_csv_computations!$A$2:$O$1001,8),"")</f>
        <v>12</v>
      </c>
      <c r="N474" s="0" t="n">
        <f aca="false">IF($A474&lt;&gt;"",VLOOKUP($F474,d110cc_csv_computations!$A$2:$O$1001,4),"")</f>
        <v>48</v>
      </c>
      <c r="O474" s="32" t="str">
        <f aca="false">IF($A474&lt;&gt;"",INDEX('Tray sheet'!$H$2:$H$10000, $G474),"")</f>
        <v>Project#2013-0014_Experiment#0001_Brachypodium.distachyon_Tray#00023</v>
      </c>
      <c r="P474" s="32" t="str">
        <f aca="false">IF($A474&lt;&gt;"",INDEX('Tray sheet'!$J$2:$J$10000,$G474),"")</f>
        <v>Tray note</v>
      </c>
      <c r="Q474" s="0" t="n">
        <f aca="false">IF($A474&lt;&gt;"",VLOOKUP($F474,d110cc_csv_computations!$A$2:$O$1001,9),"")</f>
        <v>1</v>
      </c>
      <c r="R474" s="32" t="str">
        <f aca="false">IF($A474&lt;&gt;"",INDEX('Tray sheet'!$I$2:$I$10000,$G474),"")</f>
        <v>standard</v>
      </c>
      <c r="S474" s="32" t="str">
        <f aca="false">$J474&amp;$K474</f>
        <v>D3</v>
      </c>
      <c r="T474" s="0" t="str">
        <f aca="false">IF($A474&lt;&gt;"","Project#"&amp;$A474&amp;"-"&amp;TEXT($B474,"0000")&amp;"_Experiment#"&amp;TEXT($C474,"0000")&amp;"_"&amp;$D474&amp;"."&amp;$E474&amp;"_Tray#"&amp;TEXT($G474,"0000")&amp;"_"&amp;"Pot#"&amp;TEXT($F474,"00000"),"")</f>
        <v>Project#2013-0014_Experiment#0001_Brachypodium.distachyon_Tray#0023_Pot#00473</v>
      </c>
      <c r="U474" s="0" t="n">
        <f aca="false">IF($A474&lt;&gt;"",VLOOKUP($F474,d110cc_csv_computations!$A$2:$O$1001,2),"")</f>
        <v>103</v>
      </c>
      <c r="V474" s="0" t="n">
        <f aca="false">IF($A474&lt;&gt;"",VLOOKUP($U474,LineNames!$A$2:$B$111,2),"")</f>
        <v>54</v>
      </c>
      <c r="W474" s="11"/>
      <c r="X474" s="0" t="str">
        <f aca="false">IF($A474&lt;&gt;"",VLOOKUP($U474,LineNames!$A$2:$C$111,3),"")</f>
        <v>No</v>
      </c>
      <c r="Y474" s="0" t="n">
        <f aca="false">IF($A474&lt;&gt;"",VLOOKUP($F474,d110cc_csv_computations!$A$2:$O$1001,5),"")</f>
        <v>4</v>
      </c>
      <c r="Z474" s="0" t="n">
        <f aca="false">IF($A474&lt;&gt;"",VLOOKUP($F474,d110cc_csv_computations!$A$2:$O$1001,15),"")</f>
        <v>113</v>
      </c>
    </row>
    <row collapsed="false" customFormat="false" customHeight="true" hidden="false" ht="15" outlineLevel="0" r="475">
      <c r="A475" s="0" t="n">
        <f aca="false">IF((ROW()-1)&lt;='Project Description'!$B$14,'Project Description'!$B$1, "")</f>
        <v>2013</v>
      </c>
      <c r="B475" s="0" t="n">
        <f aca="false">IF($A475&lt;&gt;"",'Project Description'!$B$2, "")</f>
        <v>14</v>
      </c>
      <c r="C475" s="0" t="n">
        <f aca="false">IF($A475&lt;&gt;"",'Project Description'!$B$3, "")</f>
        <v>1</v>
      </c>
      <c r="D475" s="0" t="str">
        <f aca="false">IF($A475&lt;&gt;"",VLOOKUP($G475,'Tray sheet'!$E$2:$G$121,2), "")</f>
        <v>Brachypodium</v>
      </c>
      <c r="E475" s="0" t="str">
        <f aca="false">IF($A475&lt;&gt;"",VLOOKUP($G475,'Tray sheet'!$E$2:$G$121,3), "")</f>
        <v>distachyon</v>
      </c>
      <c r="F475" s="0" t="n">
        <f aca="false">IF($A475&lt;&gt;"",ROW()-1,"")</f>
        <v>474</v>
      </c>
      <c r="G475" s="0" t="n">
        <f aca="false">IF($A475&lt;&gt;"",VLOOKUP($F475,d110cc_csv_computations!$A$2:$O$1001,12),"")</f>
        <v>23</v>
      </c>
      <c r="H475" s="0" t="n">
        <f aca="false">IF($A475&lt;&gt;"",VLOOKUP($F475,d110cc_csv_computations!$A$2:$O$1001,13),"")</f>
        <v>19</v>
      </c>
      <c r="I475" s="0" t="n">
        <f aca="false">IF($A475&lt;&gt;"",VLOOKUP($F475,d110cc_csv_computations!$A$2:$O$1001,7),"")</f>
        <v>4</v>
      </c>
      <c r="J475" s="0" t="str">
        <f aca="false">IF($A475&lt;&gt;"",VLOOKUP($I475,ColumnNames!$A$2:$B$5,2),"")</f>
        <v>D</v>
      </c>
      <c r="K475" s="0" t="n">
        <f aca="false">IF($A475&lt;&gt;"",VLOOKUP($F475,d110cc_csv_computations!$A$2:$O$1001,6),"")</f>
        <v>4</v>
      </c>
      <c r="L475" s="0" t="n">
        <f aca="false">IF($A475&lt;&gt;"",VLOOKUP($F475,d110cc_csv_computations!$A$2:$O$1001,3),"")</f>
        <v>4</v>
      </c>
      <c r="M475" s="0" t="n">
        <f aca="false">IF($A475&lt;&gt;"",VLOOKUP($F475,d110cc_csv_computations!$A$2:$O$1001,8),"")</f>
        <v>12</v>
      </c>
      <c r="N475" s="0" t="n">
        <f aca="false">IF($A475&lt;&gt;"",VLOOKUP($F475,d110cc_csv_computations!$A$2:$O$1001,4),"")</f>
        <v>48</v>
      </c>
      <c r="O475" s="32" t="str">
        <f aca="false">IF($A475&lt;&gt;"",INDEX('Tray sheet'!$H$2:$H$10000, $G475),"")</f>
        <v>Project#2013-0014_Experiment#0001_Brachypodium.distachyon_Tray#00023</v>
      </c>
      <c r="P475" s="32" t="str">
        <f aca="false">IF($A475&lt;&gt;"",INDEX('Tray sheet'!$J$2:$J$10000,$G475),"")</f>
        <v>Tray note</v>
      </c>
      <c r="Q475" s="0" t="n">
        <f aca="false">IF($A475&lt;&gt;"",VLOOKUP($F475,d110cc_csv_computations!$A$2:$O$1001,9),"")</f>
        <v>1</v>
      </c>
      <c r="R475" s="32" t="str">
        <f aca="false">IF($A475&lt;&gt;"",INDEX('Tray sheet'!$I$2:$I$10000,$G475),"")</f>
        <v>standard</v>
      </c>
      <c r="S475" s="32" t="str">
        <f aca="false">$J475&amp;$K475</f>
        <v>D4</v>
      </c>
      <c r="T475" s="0" t="str">
        <f aca="false">IF($A475&lt;&gt;"","Project#"&amp;$A475&amp;"-"&amp;TEXT($B475,"0000")&amp;"_Experiment#"&amp;TEXT($C475,"0000")&amp;"_"&amp;$D475&amp;"."&amp;$E475&amp;"_Tray#"&amp;TEXT($G475,"0000")&amp;"_"&amp;"Pot#"&amp;TEXT($F475,"00000"),"")</f>
        <v>Project#2013-0014_Experiment#0001_Brachypodium.distachyon_Tray#0023_Pot#00474</v>
      </c>
      <c r="U475" s="0" t="n">
        <f aca="false">IF($A475&lt;&gt;"",VLOOKUP($F475,d110cc_csv_computations!$A$2:$O$1001,2),"")</f>
        <v>97</v>
      </c>
      <c r="V475" s="0" t="n">
        <f aca="false">IF($A475&lt;&gt;"",VLOOKUP($U475,LineNames!$A$2:$B$111,2),"")</f>
        <v>26</v>
      </c>
      <c r="W475" s="11"/>
      <c r="X475" s="0" t="str">
        <f aca="false">IF($A475&lt;&gt;"",VLOOKUP($U475,LineNames!$A$2:$C$111,3),"")</f>
        <v>No</v>
      </c>
      <c r="Y475" s="0" t="n">
        <f aca="false">IF($A475&lt;&gt;"",VLOOKUP($F475,d110cc_csv_computations!$A$2:$O$1001,5),"")</f>
        <v>4</v>
      </c>
      <c r="Z475" s="0" t="n">
        <f aca="false">IF($A475&lt;&gt;"",VLOOKUP($F475,d110cc_csv_computations!$A$2:$O$1001,15),"")</f>
        <v>114</v>
      </c>
    </row>
    <row collapsed="false" customFormat="false" customHeight="true" hidden="false" ht="15" outlineLevel="0" r="476">
      <c r="A476" s="0" t="n">
        <f aca="false">IF((ROW()-1)&lt;='Project Description'!$B$14,'Project Description'!$B$1, "")</f>
        <v>2013</v>
      </c>
      <c r="B476" s="0" t="n">
        <f aca="false">IF($A476&lt;&gt;"",'Project Description'!$B$2, "")</f>
        <v>14</v>
      </c>
      <c r="C476" s="0" t="n">
        <f aca="false">IF($A476&lt;&gt;"",'Project Description'!$B$3, "")</f>
        <v>1</v>
      </c>
      <c r="D476" s="0" t="str">
        <f aca="false">IF($A476&lt;&gt;"",VLOOKUP($G476,'Tray sheet'!$E$2:$G$121,2), "")</f>
        <v>Brachypodium</v>
      </c>
      <c r="E476" s="0" t="str">
        <f aca="false">IF($A476&lt;&gt;"",VLOOKUP($G476,'Tray sheet'!$E$2:$G$121,3), "")</f>
        <v>distachyon</v>
      </c>
      <c r="F476" s="0" t="n">
        <f aca="false">IF($A476&lt;&gt;"",ROW()-1,"")</f>
        <v>475</v>
      </c>
      <c r="G476" s="0" t="n">
        <f aca="false">IF($A476&lt;&gt;"",VLOOKUP($F476,d110cc_csv_computations!$A$2:$O$1001,12),"")</f>
        <v>23</v>
      </c>
      <c r="H476" s="0" t="n">
        <f aca="false">IF($A476&lt;&gt;"",VLOOKUP($F476,d110cc_csv_computations!$A$2:$O$1001,13),"")</f>
        <v>20</v>
      </c>
      <c r="I476" s="0" t="n">
        <f aca="false">IF($A476&lt;&gt;"",VLOOKUP($F476,d110cc_csv_computations!$A$2:$O$1001,7),"")</f>
        <v>4</v>
      </c>
      <c r="J476" s="0" t="str">
        <f aca="false">IF($A476&lt;&gt;"",VLOOKUP($I476,ColumnNames!$A$2:$B$5,2),"")</f>
        <v>D</v>
      </c>
      <c r="K476" s="0" t="n">
        <f aca="false">IF($A476&lt;&gt;"",VLOOKUP($F476,d110cc_csv_computations!$A$2:$O$1001,6),"")</f>
        <v>5</v>
      </c>
      <c r="L476" s="0" t="n">
        <f aca="false">IF($A476&lt;&gt;"",VLOOKUP($F476,d110cc_csv_computations!$A$2:$O$1001,3),"")</f>
        <v>5</v>
      </c>
      <c r="M476" s="0" t="n">
        <f aca="false">IF($A476&lt;&gt;"",VLOOKUP($F476,d110cc_csv_computations!$A$2:$O$1001,8),"")</f>
        <v>12</v>
      </c>
      <c r="N476" s="0" t="n">
        <f aca="false">IF($A476&lt;&gt;"",VLOOKUP($F476,d110cc_csv_computations!$A$2:$O$1001,4),"")</f>
        <v>48</v>
      </c>
      <c r="O476" s="32" t="str">
        <f aca="false">IF($A476&lt;&gt;"",INDEX('Tray sheet'!$H$2:$H$10000, $G476),"")</f>
        <v>Project#2013-0014_Experiment#0001_Brachypodium.distachyon_Tray#00023</v>
      </c>
      <c r="P476" s="32" t="str">
        <f aca="false">IF($A476&lt;&gt;"",INDEX('Tray sheet'!$J$2:$J$10000,$G476),"")</f>
        <v>Tray note</v>
      </c>
      <c r="Q476" s="0" t="n">
        <f aca="false">IF($A476&lt;&gt;"",VLOOKUP($F476,d110cc_csv_computations!$A$2:$O$1001,9),"")</f>
        <v>1</v>
      </c>
      <c r="R476" s="32" t="str">
        <f aca="false">IF($A476&lt;&gt;"",INDEX('Tray sheet'!$I$2:$I$10000,$G476),"")</f>
        <v>standard</v>
      </c>
      <c r="S476" s="32" t="str">
        <f aca="false">$J476&amp;$K476</f>
        <v>D5</v>
      </c>
      <c r="T476" s="0" t="str">
        <f aca="false">IF($A476&lt;&gt;"","Project#"&amp;$A476&amp;"-"&amp;TEXT($B476,"0000")&amp;"_Experiment#"&amp;TEXT($C476,"0000")&amp;"_"&amp;$D476&amp;"."&amp;$E476&amp;"_Tray#"&amp;TEXT($G476,"0000")&amp;"_"&amp;"Pot#"&amp;TEXT($F476,"00000"),"")</f>
        <v>Project#2013-0014_Experiment#0001_Brachypodium.distachyon_Tray#0023_Pot#00475</v>
      </c>
      <c r="U476" s="0" t="n">
        <f aca="false">IF($A476&lt;&gt;"",VLOOKUP($F476,d110cc_csv_computations!$A$2:$O$1001,2),"")</f>
        <v>32</v>
      </c>
      <c r="V476" s="0" t="n">
        <f aca="false">IF($A476&lt;&gt;"",VLOOKUP($U476,LineNames!$A$2:$B$111,2),"")</f>
        <v>111</v>
      </c>
      <c r="W476" s="11"/>
      <c r="X476" s="0" t="str">
        <f aca="false">IF($A476&lt;&gt;"",VLOOKUP($U476,LineNames!$A$2:$C$111,3),"")</f>
        <v>No</v>
      </c>
      <c r="Y476" s="0" t="n">
        <f aca="false">IF($A476&lt;&gt;"",VLOOKUP($F476,d110cc_csv_computations!$A$2:$O$1001,5),"")</f>
        <v>4</v>
      </c>
      <c r="Z476" s="0" t="n">
        <f aca="false">IF($A476&lt;&gt;"",VLOOKUP($F476,d110cc_csv_computations!$A$2:$O$1001,15),"")</f>
        <v>115</v>
      </c>
    </row>
    <row collapsed="false" customFormat="false" customHeight="true" hidden="false" ht="15" outlineLevel="0" r="477">
      <c r="A477" s="0" t="n">
        <f aca="false">IF((ROW()-1)&lt;='Project Description'!$B$14,'Project Description'!$B$1, "")</f>
        <v>2013</v>
      </c>
      <c r="B477" s="0" t="n">
        <f aca="false">IF($A477&lt;&gt;"",'Project Description'!$B$2, "")</f>
        <v>14</v>
      </c>
      <c r="C477" s="0" t="n">
        <f aca="false">IF($A477&lt;&gt;"",'Project Description'!$B$3, "")</f>
        <v>1</v>
      </c>
      <c r="D477" s="0" t="str">
        <f aca="false">IF($A477&lt;&gt;"",VLOOKUP($G477,'Tray sheet'!$E$2:$G$121,2), "")</f>
        <v>Brachypodium</v>
      </c>
      <c r="E477" s="0" t="str">
        <f aca="false">IF($A477&lt;&gt;"",VLOOKUP($G477,'Tray sheet'!$E$2:$G$121,3), "")</f>
        <v>distachyon</v>
      </c>
      <c r="F477" s="0" t="n">
        <f aca="false">IF($A477&lt;&gt;"",ROW()-1,"")</f>
        <v>476</v>
      </c>
      <c r="G477" s="0" t="n">
        <f aca="false">IF($A477&lt;&gt;"",VLOOKUP($F477,d110cc_csv_computations!$A$2:$O$1001,12),"")</f>
        <v>24</v>
      </c>
      <c r="H477" s="0" t="n">
        <f aca="false">IF($A477&lt;&gt;"",VLOOKUP($F477,d110cc_csv_computations!$A$2:$O$1001,13),"")</f>
        <v>16</v>
      </c>
      <c r="I477" s="0" t="n">
        <f aca="false">IF($A477&lt;&gt;"",VLOOKUP($F477,d110cc_csv_computations!$A$2:$O$1001,7),"")</f>
        <v>4</v>
      </c>
      <c r="J477" s="0" t="str">
        <f aca="false">IF($A477&lt;&gt;"",VLOOKUP($I477,ColumnNames!$A$2:$B$5,2),"")</f>
        <v>D</v>
      </c>
      <c r="K477" s="0" t="n">
        <f aca="false">IF($A477&lt;&gt;"",VLOOKUP($F477,d110cc_csv_computations!$A$2:$O$1001,6),"")</f>
        <v>1</v>
      </c>
      <c r="L477" s="0" t="n">
        <f aca="false">IF($A477&lt;&gt;"",VLOOKUP($F477,d110cc_csv_computations!$A$2:$O$1001,3),"")</f>
        <v>6</v>
      </c>
      <c r="M477" s="0" t="n">
        <f aca="false">IF($A477&lt;&gt;"",VLOOKUP($F477,d110cc_csv_computations!$A$2:$O$1001,8),"")</f>
        <v>12</v>
      </c>
      <c r="N477" s="0" t="n">
        <f aca="false">IF($A477&lt;&gt;"",VLOOKUP($F477,d110cc_csv_computations!$A$2:$O$1001,4),"")</f>
        <v>48</v>
      </c>
      <c r="O477" s="32" t="str">
        <f aca="false">IF($A477&lt;&gt;"",INDEX('Tray sheet'!$H$2:$H$10000, $G477),"")</f>
        <v>Project#2013-0014_Experiment#0001_Brachypodium.distachyon_Tray#00024</v>
      </c>
      <c r="P477" s="32" t="str">
        <f aca="false">IF($A477&lt;&gt;"",INDEX('Tray sheet'!$J$2:$J$10000,$G477),"")</f>
        <v>Tray note</v>
      </c>
      <c r="Q477" s="0" t="n">
        <f aca="false">IF($A477&lt;&gt;"",VLOOKUP($F477,d110cc_csv_computations!$A$2:$O$1001,9),"")</f>
        <v>2</v>
      </c>
      <c r="R477" s="32" t="str">
        <f aca="false">IF($A477&lt;&gt;"",INDEX('Tray sheet'!$I$2:$I$10000,$G477),"")</f>
        <v>standard</v>
      </c>
      <c r="S477" s="32" t="str">
        <f aca="false">$J477&amp;$K477</f>
        <v>D1</v>
      </c>
      <c r="T477" s="0" t="str">
        <f aca="false">IF($A477&lt;&gt;"","Project#"&amp;$A477&amp;"-"&amp;TEXT($B477,"0000")&amp;"_Experiment#"&amp;TEXT($C477,"0000")&amp;"_"&amp;$D477&amp;"."&amp;$E477&amp;"_Tray#"&amp;TEXT($G477,"0000")&amp;"_"&amp;"Pot#"&amp;TEXT($F477,"00000"),"")</f>
        <v>Project#2013-0014_Experiment#0001_Brachypodium.distachyon_Tray#0024_Pot#00476</v>
      </c>
      <c r="U477" s="0" t="n">
        <f aca="false">IF($A477&lt;&gt;"",VLOOKUP($F477,d110cc_csv_computations!$A$2:$O$1001,2),"")</f>
        <v>106</v>
      </c>
      <c r="V477" s="0" t="n">
        <f aca="false">IF($A477&lt;&gt;"",VLOOKUP($U477,LineNames!$A$2:$B$111,2),"")</f>
        <v>66</v>
      </c>
      <c r="W477" s="11"/>
      <c r="X477" s="0" t="str">
        <f aca="false">IF($A477&lt;&gt;"",VLOOKUP($U477,LineNames!$A$2:$C$111,3),"")</f>
        <v>No</v>
      </c>
      <c r="Y477" s="0" t="n">
        <f aca="false">IF($A477&lt;&gt;"",VLOOKUP($F477,d110cc_csv_computations!$A$2:$O$1001,5),"")</f>
        <v>4</v>
      </c>
      <c r="Z477" s="0" t="n">
        <f aca="false">IF($A477&lt;&gt;"",VLOOKUP($F477,d110cc_csv_computations!$A$2:$O$1001,15),"")</f>
        <v>116</v>
      </c>
    </row>
    <row collapsed="false" customFormat="false" customHeight="true" hidden="false" ht="15" outlineLevel="0" r="478">
      <c r="A478" s="0" t="n">
        <f aca="false">IF((ROW()-1)&lt;='Project Description'!$B$14,'Project Description'!$B$1, "")</f>
        <v>2013</v>
      </c>
      <c r="B478" s="0" t="n">
        <f aca="false">IF($A478&lt;&gt;"",'Project Description'!$B$2, "")</f>
        <v>14</v>
      </c>
      <c r="C478" s="0" t="n">
        <f aca="false">IF($A478&lt;&gt;"",'Project Description'!$B$3, "")</f>
        <v>1</v>
      </c>
      <c r="D478" s="0" t="str">
        <f aca="false">IF($A478&lt;&gt;"",VLOOKUP($G478,'Tray sheet'!$E$2:$G$121,2), "")</f>
        <v>Brachypodium</v>
      </c>
      <c r="E478" s="0" t="str">
        <f aca="false">IF($A478&lt;&gt;"",VLOOKUP($G478,'Tray sheet'!$E$2:$G$121,3), "")</f>
        <v>distachyon</v>
      </c>
      <c r="F478" s="0" t="n">
        <f aca="false">IF($A478&lt;&gt;"",ROW()-1,"")</f>
        <v>477</v>
      </c>
      <c r="G478" s="0" t="n">
        <f aca="false">IF($A478&lt;&gt;"",VLOOKUP($F478,d110cc_csv_computations!$A$2:$O$1001,12),"")</f>
        <v>24</v>
      </c>
      <c r="H478" s="0" t="n">
        <f aca="false">IF($A478&lt;&gt;"",VLOOKUP($F478,d110cc_csv_computations!$A$2:$O$1001,13),"")</f>
        <v>17</v>
      </c>
      <c r="I478" s="0" t="n">
        <f aca="false">IF($A478&lt;&gt;"",VLOOKUP($F478,d110cc_csv_computations!$A$2:$O$1001,7),"")</f>
        <v>4</v>
      </c>
      <c r="J478" s="0" t="str">
        <f aca="false">IF($A478&lt;&gt;"",VLOOKUP($I478,ColumnNames!$A$2:$B$5,2),"")</f>
        <v>D</v>
      </c>
      <c r="K478" s="0" t="n">
        <f aca="false">IF($A478&lt;&gt;"",VLOOKUP($F478,d110cc_csv_computations!$A$2:$O$1001,6),"")</f>
        <v>2</v>
      </c>
      <c r="L478" s="0" t="n">
        <f aca="false">IF($A478&lt;&gt;"",VLOOKUP($F478,d110cc_csv_computations!$A$2:$O$1001,3),"")</f>
        <v>7</v>
      </c>
      <c r="M478" s="0" t="n">
        <f aca="false">IF($A478&lt;&gt;"",VLOOKUP($F478,d110cc_csv_computations!$A$2:$O$1001,8),"")</f>
        <v>12</v>
      </c>
      <c r="N478" s="0" t="n">
        <f aca="false">IF($A478&lt;&gt;"",VLOOKUP($F478,d110cc_csv_computations!$A$2:$O$1001,4),"")</f>
        <v>48</v>
      </c>
      <c r="O478" s="32" t="str">
        <f aca="false">IF($A478&lt;&gt;"",INDEX('Tray sheet'!$H$2:$H$10000, $G478),"")</f>
        <v>Project#2013-0014_Experiment#0001_Brachypodium.distachyon_Tray#00024</v>
      </c>
      <c r="P478" s="32" t="str">
        <f aca="false">IF($A478&lt;&gt;"",INDEX('Tray sheet'!$J$2:$J$10000,$G478),"")</f>
        <v>Tray note</v>
      </c>
      <c r="Q478" s="0" t="n">
        <f aca="false">IF($A478&lt;&gt;"",VLOOKUP($F478,d110cc_csv_computations!$A$2:$O$1001,9),"")</f>
        <v>2</v>
      </c>
      <c r="R478" s="32" t="str">
        <f aca="false">IF($A478&lt;&gt;"",INDEX('Tray sheet'!$I$2:$I$10000,$G478),"")</f>
        <v>standard</v>
      </c>
      <c r="S478" s="32" t="str">
        <f aca="false">$J478&amp;$K478</f>
        <v>D2</v>
      </c>
      <c r="T478" s="0" t="str">
        <f aca="false">IF($A478&lt;&gt;"","Project#"&amp;$A478&amp;"-"&amp;TEXT($B478,"0000")&amp;"_Experiment#"&amp;TEXT($C478,"0000")&amp;"_"&amp;$D478&amp;"."&amp;$E478&amp;"_Tray#"&amp;TEXT($G478,"0000")&amp;"_"&amp;"Pot#"&amp;TEXT($F478,"00000"),"")</f>
        <v>Project#2013-0014_Experiment#0001_Brachypodium.distachyon_Tray#0024_Pot#00477</v>
      </c>
      <c r="U478" s="0" t="n">
        <f aca="false">IF($A478&lt;&gt;"",VLOOKUP($F478,d110cc_csv_computations!$A$2:$O$1001,2),"")</f>
        <v>59</v>
      </c>
      <c r="V478" s="0" t="n">
        <f aca="false">IF($A478&lt;&gt;"",VLOOKUP($U478,LineNames!$A$2:$B$111,2),"")</f>
        <v>141</v>
      </c>
      <c r="W478" s="11"/>
      <c r="X478" s="0" t="str">
        <f aca="false">IF($A478&lt;&gt;"",VLOOKUP($U478,LineNames!$A$2:$C$111,3),"")</f>
        <v>No</v>
      </c>
      <c r="Y478" s="0" t="n">
        <f aca="false">IF($A478&lt;&gt;"",VLOOKUP($F478,d110cc_csv_computations!$A$2:$O$1001,5),"")</f>
        <v>4</v>
      </c>
      <c r="Z478" s="0" t="n">
        <f aca="false">IF($A478&lt;&gt;"",VLOOKUP($F478,d110cc_csv_computations!$A$2:$O$1001,15),"")</f>
        <v>117</v>
      </c>
    </row>
    <row collapsed="false" customFormat="false" customHeight="true" hidden="false" ht="15" outlineLevel="0" r="479">
      <c r="A479" s="0" t="n">
        <f aca="false">IF((ROW()-1)&lt;='Project Description'!$B$14,'Project Description'!$B$1, "")</f>
        <v>2013</v>
      </c>
      <c r="B479" s="0" t="n">
        <f aca="false">IF($A479&lt;&gt;"",'Project Description'!$B$2, "")</f>
        <v>14</v>
      </c>
      <c r="C479" s="0" t="n">
        <f aca="false">IF($A479&lt;&gt;"",'Project Description'!$B$3, "")</f>
        <v>1</v>
      </c>
      <c r="D479" s="0" t="str">
        <f aca="false">IF($A479&lt;&gt;"",VLOOKUP($G479,'Tray sheet'!$E$2:$G$121,2), "")</f>
        <v>Brachypodium</v>
      </c>
      <c r="E479" s="0" t="str">
        <f aca="false">IF($A479&lt;&gt;"",VLOOKUP($G479,'Tray sheet'!$E$2:$G$121,3), "")</f>
        <v>distachyon</v>
      </c>
      <c r="F479" s="0" t="n">
        <f aca="false">IF($A479&lt;&gt;"",ROW()-1,"")</f>
        <v>478</v>
      </c>
      <c r="G479" s="0" t="n">
        <f aca="false">IF($A479&lt;&gt;"",VLOOKUP($F479,d110cc_csv_computations!$A$2:$O$1001,12),"")</f>
        <v>24</v>
      </c>
      <c r="H479" s="0" t="n">
        <f aca="false">IF($A479&lt;&gt;"",VLOOKUP($F479,d110cc_csv_computations!$A$2:$O$1001,13),"")</f>
        <v>18</v>
      </c>
      <c r="I479" s="0" t="n">
        <f aca="false">IF($A479&lt;&gt;"",VLOOKUP($F479,d110cc_csv_computations!$A$2:$O$1001,7),"")</f>
        <v>4</v>
      </c>
      <c r="J479" s="0" t="str">
        <f aca="false">IF($A479&lt;&gt;"",VLOOKUP($I479,ColumnNames!$A$2:$B$5,2),"")</f>
        <v>D</v>
      </c>
      <c r="K479" s="0" t="n">
        <f aca="false">IF($A479&lt;&gt;"",VLOOKUP($F479,d110cc_csv_computations!$A$2:$O$1001,6),"")</f>
        <v>3</v>
      </c>
      <c r="L479" s="0" t="n">
        <f aca="false">IF($A479&lt;&gt;"",VLOOKUP($F479,d110cc_csv_computations!$A$2:$O$1001,3),"")</f>
        <v>8</v>
      </c>
      <c r="M479" s="0" t="n">
        <f aca="false">IF($A479&lt;&gt;"",VLOOKUP($F479,d110cc_csv_computations!$A$2:$O$1001,8),"")</f>
        <v>12</v>
      </c>
      <c r="N479" s="0" t="n">
        <f aca="false">IF($A479&lt;&gt;"",VLOOKUP($F479,d110cc_csv_computations!$A$2:$O$1001,4),"")</f>
        <v>48</v>
      </c>
      <c r="O479" s="32" t="str">
        <f aca="false">IF($A479&lt;&gt;"",INDEX('Tray sheet'!$H$2:$H$10000, $G479),"")</f>
        <v>Project#2013-0014_Experiment#0001_Brachypodium.distachyon_Tray#00024</v>
      </c>
      <c r="P479" s="32" t="str">
        <f aca="false">IF($A479&lt;&gt;"",INDEX('Tray sheet'!$J$2:$J$10000,$G479),"")</f>
        <v>Tray note</v>
      </c>
      <c r="Q479" s="0" t="n">
        <f aca="false">IF($A479&lt;&gt;"",VLOOKUP($F479,d110cc_csv_computations!$A$2:$O$1001,9),"")</f>
        <v>2</v>
      </c>
      <c r="R479" s="32" t="str">
        <f aca="false">IF($A479&lt;&gt;"",INDEX('Tray sheet'!$I$2:$I$10000,$G479),"")</f>
        <v>standard</v>
      </c>
      <c r="S479" s="32" t="str">
        <f aca="false">$J479&amp;$K479</f>
        <v>D3</v>
      </c>
      <c r="T479" s="0" t="str">
        <f aca="false">IF($A479&lt;&gt;"","Project#"&amp;$A479&amp;"-"&amp;TEXT($B479,"0000")&amp;"_Experiment#"&amp;TEXT($C479,"0000")&amp;"_"&amp;$D479&amp;"."&amp;$E479&amp;"_Tray#"&amp;TEXT($G479,"0000")&amp;"_"&amp;"Pot#"&amp;TEXT($F479,"00000"),"")</f>
        <v>Project#2013-0014_Experiment#0001_Brachypodium.distachyon_Tray#0024_Pot#00478</v>
      </c>
      <c r="U479" s="0" t="n">
        <f aca="false">IF($A479&lt;&gt;"",VLOOKUP($F479,d110cc_csv_computations!$A$2:$O$1001,2),"")</f>
        <v>24</v>
      </c>
      <c r="V479" s="0" t="n">
        <f aca="false">IF($A479&lt;&gt;"",VLOOKUP($U479,LineNames!$A$2:$B$111,2),"")</f>
        <v>101</v>
      </c>
      <c r="W479" s="11"/>
      <c r="X479" s="0" t="str">
        <f aca="false">IF($A479&lt;&gt;"",VLOOKUP($U479,LineNames!$A$2:$C$111,3),"")</f>
        <v>No</v>
      </c>
      <c r="Y479" s="0" t="n">
        <f aca="false">IF($A479&lt;&gt;"",VLOOKUP($F479,d110cc_csv_computations!$A$2:$O$1001,5),"")</f>
        <v>4</v>
      </c>
      <c r="Z479" s="0" t="n">
        <f aca="false">IF($A479&lt;&gt;"",VLOOKUP($F479,d110cc_csv_computations!$A$2:$O$1001,15),"")</f>
        <v>118</v>
      </c>
    </row>
    <row collapsed="false" customFormat="false" customHeight="true" hidden="false" ht="15" outlineLevel="0" r="480">
      <c r="A480" s="0" t="n">
        <f aca="false">IF((ROW()-1)&lt;='Project Description'!$B$14,'Project Description'!$B$1, "")</f>
        <v>2013</v>
      </c>
      <c r="B480" s="0" t="n">
        <f aca="false">IF($A480&lt;&gt;"",'Project Description'!$B$2, "")</f>
        <v>14</v>
      </c>
      <c r="C480" s="0" t="n">
        <f aca="false">IF($A480&lt;&gt;"",'Project Description'!$B$3, "")</f>
        <v>1</v>
      </c>
      <c r="D480" s="0" t="str">
        <f aca="false">IF($A480&lt;&gt;"",VLOOKUP($G480,'Tray sheet'!$E$2:$G$121,2), "")</f>
        <v>Brachypodium</v>
      </c>
      <c r="E480" s="0" t="str">
        <f aca="false">IF($A480&lt;&gt;"",VLOOKUP($G480,'Tray sheet'!$E$2:$G$121,3), "")</f>
        <v>distachyon</v>
      </c>
      <c r="F480" s="0" t="n">
        <f aca="false">IF($A480&lt;&gt;"",ROW()-1,"")</f>
        <v>479</v>
      </c>
      <c r="G480" s="0" t="n">
        <f aca="false">IF($A480&lt;&gt;"",VLOOKUP($F480,d110cc_csv_computations!$A$2:$O$1001,12),"")</f>
        <v>24</v>
      </c>
      <c r="H480" s="0" t="n">
        <f aca="false">IF($A480&lt;&gt;"",VLOOKUP($F480,d110cc_csv_computations!$A$2:$O$1001,13),"")</f>
        <v>19</v>
      </c>
      <c r="I480" s="0" t="n">
        <f aca="false">IF($A480&lt;&gt;"",VLOOKUP($F480,d110cc_csv_computations!$A$2:$O$1001,7),"")</f>
        <v>4</v>
      </c>
      <c r="J480" s="0" t="str">
        <f aca="false">IF($A480&lt;&gt;"",VLOOKUP($I480,ColumnNames!$A$2:$B$5,2),"")</f>
        <v>D</v>
      </c>
      <c r="K480" s="0" t="n">
        <f aca="false">IF($A480&lt;&gt;"",VLOOKUP($F480,d110cc_csv_computations!$A$2:$O$1001,6),"")</f>
        <v>4</v>
      </c>
      <c r="L480" s="0" t="n">
        <f aca="false">IF($A480&lt;&gt;"",VLOOKUP($F480,d110cc_csv_computations!$A$2:$O$1001,3),"")</f>
        <v>9</v>
      </c>
      <c r="M480" s="0" t="n">
        <f aca="false">IF($A480&lt;&gt;"",VLOOKUP($F480,d110cc_csv_computations!$A$2:$O$1001,8),"")</f>
        <v>12</v>
      </c>
      <c r="N480" s="0" t="n">
        <f aca="false">IF($A480&lt;&gt;"",VLOOKUP($F480,d110cc_csv_computations!$A$2:$O$1001,4),"")</f>
        <v>48</v>
      </c>
      <c r="O480" s="32" t="str">
        <f aca="false">IF($A480&lt;&gt;"",INDEX('Tray sheet'!$H$2:$H$10000, $G480),"")</f>
        <v>Project#2013-0014_Experiment#0001_Brachypodium.distachyon_Tray#00024</v>
      </c>
      <c r="P480" s="32" t="str">
        <f aca="false">IF($A480&lt;&gt;"",INDEX('Tray sheet'!$J$2:$J$10000,$G480),"")</f>
        <v>Tray note</v>
      </c>
      <c r="Q480" s="0" t="n">
        <f aca="false">IF($A480&lt;&gt;"",VLOOKUP($F480,d110cc_csv_computations!$A$2:$O$1001,9),"")</f>
        <v>2</v>
      </c>
      <c r="R480" s="32" t="str">
        <f aca="false">IF($A480&lt;&gt;"",INDEX('Tray sheet'!$I$2:$I$10000,$G480),"")</f>
        <v>standard</v>
      </c>
      <c r="S480" s="32" t="str">
        <f aca="false">$J480&amp;$K480</f>
        <v>D4</v>
      </c>
      <c r="T480" s="0" t="str">
        <f aca="false">IF($A480&lt;&gt;"","Project#"&amp;$A480&amp;"-"&amp;TEXT($B480,"0000")&amp;"_Experiment#"&amp;TEXT($C480,"0000")&amp;"_"&amp;$D480&amp;"."&amp;$E480&amp;"_Tray#"&amp;TEXT($G480,"0000")&amp;"_"&amp;"Pot#"&amp;TEXT($F480,"00000"),"")</f>
        <v>Project#2013-0014_Experiment#0001_Brachypodium.distachyon_Tray#0024_Pot#00479</v>
      </c>
      <c r="U480" s="0" t="n">
        <f aca="false">IF($A480&lt;&gt;"",VLOOKUP($F480,d110cc_csv_computations!$A$2:$O$1001,2),"")</f>
        <v>109</v>
      </c>
      <c r="V480" s="0" t="str">
        <f aca="false">IF($A480&lt;&gt;"",VLOOKUP($U480,LineNames!$A$2:$B$111,2),"")</f>
        <v>Bd21</v>
      </c>
      <c r="W480" s="11"/>
      <c r="X480" s="0" t="str">
        <f aca="false">IF($A480&lt;&gt;"",VLOOKUP($U480,LineNames!$A$2:$C$111,3),"")</f>
        <v>Yes</v>
      </c>
      <c r="Y480" s="0" t="n">
        <f aca="false">IF($A480&lt;&gt;"",VLOOKUP($F480,d110cc_csv_computations!$A$2:$O$1001,5),"")</f>
        <v>4</v>
      </c>
      <c r="Z480" s="0" t="n">
        <f aca="false">IF($A480&lt;&gt;"",VLOOKUP($F480,d110cc_csv_computations!$A$2:$O$1001,15),"")</f>
        <v>119</v>
      </c>
    </row>
    <row collapsed="false" customFormat="false" customHeight="true" hidden="false" ht="15" outlineLevel="0" r="481">
      <c r="A481" s="0" t="n">
        <f aca="false">IF((ROW()-1)&lt;='Project Description'!$B$14,'Project Description'!$B$1, "")</f>
        <v>2013</v>
      </c>
      <c r="B481" s="0" t="n">
        <f aca="false">IF($A481&lt;&gt;"",'Project Description'!$B$2, "")</f>
        <v>14</v>
      </c>
      <c r="C481" s="0" t="n">
        <f aca="false">IF($A481&lt;&gt;"",'Project Description'!$B$3, "")</f>
        <v>1</v>
      </c>
      <c r="D481" s="0" t="str">
        <f aca="false">IF($A481&lt;&gt;"",VLOOKUP($G481,'Tray sheet'!$E$2:$G$121,2), "")</f>
        <v>Brachypodium</v>
      </c>
      <c r="E481" s="0" t="str">
        <f aca="false">IF($A481&lt;&gt;"",VLOOKUP($G481,'Tray sheet'!$E$2:$G$121,3), "")</f>
        <v>distachyon</v>
      </c>
      <c r="F481" s="0" t="n">
        <f aca="false">IF($A481&lt;&gt;"",ROW()-1,"")</f>
        <v>480</v>
      </c>
      <c r="G481" s="0" t="n">
        <f aca="false">IF($A481&lt;&gt;"",VLOOKUP($F481,d110cc_csv_computations!$A$2:$O$1001,12),"")</f>
        <v>24</v>
      </c>
      <c r="H481" s="0" t="n">
        <f aca="false">IF($A481&lt;&gt;"",VLOOKUP($F481,d110cc_csv_computations!$A$2:$O$1001,13),"")</f>
        <v>20</v>
      </c>
      <c r="I481" s="0" t="n">
        <f aca="false">IF($A481&lt;&gt;"",VLOOKUP($F481,d110cc_csv_computations!$A$2:$O$1001,7),"")</f>
        <v>4</v>
      </c>
      <c r="J481" s="0" t="str">
        <f aca="false">IF($A481&lt;&gt;"",VLOOKUP($I481,ColumnNames!$A$2:$B$5,2),"")</f>
        <v>D</v>
      </c>
      <c r="K481" s="0" t="n">
        <f aca="false">IF($A481&lt;&gt;"",VLOOKUP($F481,d110cc_csv_computations!$A$2:$O$1001,6),"")</f>
        <v>5</v>
      </c>
      <c r="L481" s="0" t="n">
        <f aca="false">IF($A481&lt;&gt;"",VLOOKUP($F481,d110cc_csv_computations!$A$2:$O$1001,3),"")</f>
        <v>10</v>
      </c>
      <c r="M481" s="0" t="n">
        <f aca="false">IF($A481&lt;&gt;"",VLOOKUP($F481,d110cc_csv_computations!$A$2:$O$1001,8),"")</f>
        <v>12</v>
      </c>
      <c r="N481" s="0" t="n">
        <f aca="false">IF($A481&lt;&gt;"",VLOOKUP($F481,d110cc_csv_computations!$A$2:$O$1001,4),"")</f>
        <v>48</v>
      </c>
      <c r="O481" s="32" t="str">
        <f aca="false">IF($A481&lt;&gt;"",INDEX('Tray sheet'!$H$2:$H$10000, $G481),"")</f>
        <v>Project#2013-0014_Experiment#0001_Brachypodium.distachyon_Tray#00024</v>
      </c>
      <c r="P481" s="32" t="str">
        <f aca="false">IF($A481&lt;&gt;"",INDEX('Tray sheet'!$J$2:$J$10000,$G481),"")</f>
        <v>Tray note</v>
      </c>
      <c r="Q481" s="0" t="n">
        <f aca="false">IF($A481&lt;&gt;"",VLOOKUP($F481,d110cc_csv_computations!$A$2:$O$1001,9),"")</f>
        <v>2</v>
      </c>
      <c r="R481" s="32" t="str">
        <f aca="false">IF($A481&lt;&gt;"",INDEX('Tray sheet'!$I$2:$I$10000,$G481),"")</f>
        <v>standard</v>
      </c>
      <c r="S481" s="32" t="str">
        <f aca="false">$J481&amp;$K481</f>
        <v>D5</v>
      </c>
      <c r="T481" s="0" t="str">
        <f aca="false">IF($A481&lt;&gt;"","Project#"&amp;$A481&amp;"-"&amp;TEXT($B481,"0000")&amp;"_Experiment#"&amp;TEXT($C481,"0000")&amp;"_"&amp;$D481&amp;"."&amp;$E481&amp;"_Tray#"&amp;TEXT($G481,"0000")&amp;"_"&amp;"Pot#"&amp;TEXT($F481,"00000"),"")</f>
        <v>Project#2013-0014_Experiment#0001_Brachypodium.distachyon_Tray#0024_Pot#00480</v>
      </c>
      <c r="U481" s="0" t="n">
        <f aca="false">IF($A481&lt;&gt;"",VLOOKUP($F481,d110cc_csv_computations!$A$2:$O$1001,2),"")</f>
        <v>1</v>
      </c>
      <c r="V481" s="0" t="n">
        <f aca="false">IF($A481&lt;&gt;"",VLOOKUP($U481,LineNames!$A$2:$B$111,2),"")</f>
        <v>76</v>
      </c>
      <c r="W481" s="11"/>
      <c r="X481" s="0" t="str">
        <f aca="false">IF($A481&lt;&gt;"",VLOOKUP($U481,LineNames!$A$2:$C$111,3),"")</f>
        <v>No</v>
      </c>
      <c r="Y481" s="0" t="n">
        <f aca="false">IF($A481&lt;&gt;"",VLOOKUP($F481,d110cc_csv_computations!$A$2:$O$1001,5),"")</f>
        <v>4</v>
      </c>
      <c r="Z481" s="0" t="n">
        <f aca="false">IF($A481&lt;&gt;"",VLOOKUP($F481,d110cc_csv_computations!$A$2:$O$1001,15),"")</f>
        <v>120</v>
      </c>
    </row>
    <row collapsed="false" customFormat="false" customHeight="true" hidden="false" ht="15" outlineLevel="0" r="482">
      <c r="A482" s="0" t="n">
        <f aca="false">IF((ROW()-1)&lt;='Project Description'!$B$14,'Project Description'!$B$1, "")</f>
        <v>2013</v>
      </c>
      <c r="B482" s="0" t="n">
        <f aca="false">IF($A482&lt;&gt;"",'Project Description'!$B$2, "")</f>
        <v>14</v>
      </c>
      <c r="C482" s="0" t="n">
        <f aca="false">IF($A482&lt;&gt;"",'Project Description'!$B$3, "")</f>
        <v>1</v>
      </c>
      <c r="D482" s="0" t="str">
        <f aca="false">IF($A482&lt;&gt;"",VLOOKUP($G482,'Tray sheet'!$E$2:$G$121,2), "")</f>
        <v>Brachypodium</v>
      </c>
      <c r="E482" s="0" t="str">
        <f aca="false">IF($A482&lt;&gt;"",VLOOKUP($G482,'Tray sheet'!$E$2:$G$121,3), "")</f>
        <v>distachyon</v>
      </c>
      <c r="F482" s="0" t="n">
        <f aca="false">IF($A482&lt;&gt;"",ROW()-1,"")</f>
        <v>481</v>
      </c>
      <c r="G482" s="0" t="n">
        <f aca="false">IF($A482&lt;&gt;"",VLOOKUP($F482,d110cc_csv_computations!$A$2:$O$1001,12),"")</f>
        <v>25</v>
      </c>
      <c r="H482" s="0" t="n">
        <f aca="false">IF($A482&lt;&gt;"",VLOOKUP($F482,d110cc_csv_computations!$A$2:$O$1001,13),"")</f>
        <v>1</v>
      </c>
      <c r="I482" s="0" t="n">
        <f aca="false">IF($A482&lt;&gt;"",VLOOKUP($F482,d110cc_csv_computations!$A$2:$O$1001,7),"")</f>
        <v>1</v>
      </c>
      <c r="J482" s="0" t="str">
        <f aca="false">IF($A482&lt;&gt;"",VLOOKUP($I482,ColumnNames!$A$2:$B$5,2),"")</f>
        <v>A</v>
      </c>
      <c r="K482" s="0" t="n">
        <f aca="false">IF($A482&lt;&gt;"",VLOOKUP($F482,d110cc_csv_computations!$A$2:$O$1001,6),"")</f>
        <v>1</v>
      </c>
      <c r="L482" s="0" t="n">
        <f aca="false">IF($A482&lt;&gt;"",VLOOKUP($F482,d110cc_csv_computations!$A$2:$O$1001,3),"")</f>
        <v>1</v>
      </c>
      <c r="M482" s="0" t="n">
        <f aca="false">IF($A482&lt;&gt;"",VLOOKUP($F482,d110cc_csv_computations!$A$2:$O$1001,8),"")</f>
        <v>1</v>
      </c>
      <c r="N482" s="0" t="n">
        <f aca="false">IF($A482&lt;&gt;"",VLOOKUP($F482,d110cc_csv_computations!$A$2:$O$1001,4),"")</f>
        <v>49</v>
      </c>
      <c r="O482" s="32" t="str">
        <f aca="false">IF($A482&lt;&gt;"",INDEX('Tray sheet'!$H$2:$H$10000, $G482),"")</f>
        <v>Project#2013-0014_Experiment#0001_Brachypodium.distachyon_Tray#00025</v>
      </c>
      <c r="P482" s="32" t="str">
        <f aca="false">IF($A482&lt;&gt;"",INDEX('Tray sheet'!$J$2:$J$10000,$G482),"")</f>
        <v>Tray note</v>
      </c>
      <c r="Q482" s="0" t="n">
        <f aca="false">IF($A482&lt;&gt;"",VLOOKUP($F482,d110cc_csv_computations!$A$2:$O$1001,9),"")</f>
        <v>1</v>
      </c>
      <c r="R482" s="32" t="str">
        <f aca="false">IF($A482&lt;&gt;"",INDEX('Tray sheet'!$I$2:$I$10000,$G482),"")</f>
        <v>standard</v>
      </c>
      <c r="S482" s="32" t="str">
        <f aca="false">$J482&amp;$K482</f>
        <v>A1</v>
      </c>
      <c r="T482" s="0" t="str">
        <f aca="false">IF($A482&lt;&gt;"","Project#"&amp;$A482&amp;"-"&amp;TEXT($B482,"0000")&amp;"_Experiment#"&amp;TEXT($C482,"0000")&amp;"_"&amp;$D482&amp;"."&amp;$E482&amp;"_Tray#"&amp;TEXT($G482,"0000")&amp;"_"&amp;"Pot#"&amp;TEXT($F482,"00000"),"")</f>
        <v>Project#2013-0014_Experiment#0001_Brachypodium.distachyon_Tray#0025_Pot#00481</v>
      </c>
      <c r="U482" s="0" t="n">
        <f aca="false">IF($A482&lt;&gt;"",VLOOKUP($F482,d110cc_csv_computations!$A$2:$O$1001,2),"")</f>
        <v>85</v>
      </c>
      <c r="V482" s="0" t="n">
        <f aca="false">IF($A482&lt;&gt;"",VLOOKUP($U482,LineNames!$A$2:$B$111,2),"")</f>
        <v>172</v>
      </c>
      <c r="W482" s="11"/>
      <c r="X482" s="0" t="str">
        <f aca="false">IF($A482&lt;&gt;"",VLOOKUP($U482,LineNames!$A$2:$C$111,3),"")</f>
        <v>No</v>
      </c>
      <c r="Y482" s="0" t="n">
        <f aca="false">IF($A482&lt;&gt;"",VLOOKUP($F482,d110cc_csv_computations!$A$2:$O$1001,5),"")</f>
        <v>5</v>
      </c>
      <c r="Z482" s="0" t="n">
        <f aca="false">IF($A482&lt;&gt;"",VLOOKUP($F482,d110cc_csv_computations!$A$2:$O$1001,15),"")</f>
        <v>1</v>
      </c>
    </row>
    <row collapsed="false" customFormat="false" customHeight="true" hidden="false" ht="15" outlineLevel="0" r="483">
      <c r="A483" s="0" t="n">
        <f aca="false">IF((ROW()-1)&lt;='Project Description'!$B$14,'Project Description'!$B$1, "")</f>
        <v>2013</v>
      </c>
      <c r="B483" s="0" t="n">
        <f aca="false">IF($A483&lt;&gt;"",'Project Description'!$B$2, "")</f>
        <v>14</v>
      </c>
      <c r="C483" s="0" t="n">
        <f aca="false">IF($A483&lt;&gt;"",'Project Description'!$B$3, "")</f>
        <v>1</v>
      </c>
      <c r="D483" s="0" t="str">
        <f aca="false">IF($A483&lt;&gt;"",VLOOKUP($G483,'Tray sheet'!$E$2:$G$121,2), "")</f>
        <v>Brachypodium</v>
      </c>
      <c r="E483" s="0" t="str">
        <f aca="false">IF($A483&lt;&gt;"",VLOOKUP($G483,'Tray sheet'!$E$2:$G$121,3), "")</f>
        <v>distachyon</v>
      </c>
      <c r="F483" s="0" t="n">
        <f aca="false">IF($A483&lt;&gt;"",ROW()-1,"")</f>
        <v>482</v>
      </c>
      <c r="G483" s="0" t="n">
        <f aca="false">IF($A483&lt;&gt;"",VLOOKUP($F483,d110cc_csv_computations!$A$2:$O$1001,12),"")</f>
        <v>25</v>
      </c>
      <c r="H483" s="0" t="n">
        <f aca="false">IF($A483&lt;&gt;"",VLOOKUP($F483,d110cc_csv_computations!$A$2:$O$1001,13),"")</f>
        <v>2</v>
      </c>
      <c r="I483" s="0" t="n">
        <f aca="false">IF($A483&lt;&gt;"",VLOOKUP($F483,d110cc_csv_computations!$A$2:$O$1001,7),"")</f>
        <v>1</v>
      </c>
      <c r="J483" s="0" t="str">
        <f aca="false">IF($A483&lt;&gt;"",VLOOKUP($I483,ColumnNames!$A$2:$B$5,2),"")</f>
        <v>A</v>
      </c>
      <c r="K483" s="0" t="n">
        <f aca="false">IF($A483&lt;&gt;"",VLOOKUP($F483,d110cc_csv_computations!$A$2:$O$1001,6),"")</f>
        <v>2</v>
      </c>
      <c r="L483" s="0" t="n">
        <f aca="false">IF($A483&lt;&gt;"",VLOOKUP($F483,d110cc_csv_computations!$A$2:$O$1001,3),"")</f>
        <v>2</v>
      </c>
      <c r="M483" s="0" t="n">
        <f aca="false">IF($A483&lt;&gt;"",VLOOKUP($F483,d110cc_csv_computations!$A$2:$O$1001,8),"")</f>
        <v>1</v>
      </c>
      <c r="N483" s="0" t="n">
        <f aca="false">IF($A483&lt;&gt;"",VLOOKUP($F483,d110cc_csv_computations!$A$2:$O$1001,4),"")</f>
        <v>49</v>
      </c>
      <c r="O483" s="32" t="str">
        <f aca="false">IF($A483&lt;&gt;"",INDEX('Tray sheet'!$H$2:$H$10000, $G483),"")</f>
        <v>Project#2013-0014_Experiment#0001_Brachypodium.distachyon_Tray#00025</v>
      </c>
      <c r="P483" s="32" t="str">
        <f aca="false">IF($A483&lt;&gt;"",INDEX('Tray sheet'!$J$2:$J$10000,$G483),"")</f>
        <v>Tray note</v>
      </c>
      <c r="Q483" s="0" t="n">
        <f aca="false">IF($A483&lt;&gt;"",VLOOKUP($F483,d110cc_csv_computations!$A$2:$O$1001,9),"")</f>
        <v>1</v>
      </c>
      <c r="R483" s="32" t="str">
        <f aca="false">IF($A483&lt;&gt;"",INDEX('Tray sheet'!$I$2:$I$10000,$G483),"")</f>
        <v>standard</v>
      </c>
      <c r="S483" s="32" t="str">
        <f aca="false">$J483&amp;$K483</f>
        <v>A2</v>
      </c>
      <c r="T483" s="0" t="str">
        <f aca="false">IF($A483&lt;&gt;"","Project#"&amp;$A483&amp;"-"&amp;TEXT($B483,"0000")&amp;"_Experiment#"&amp;TEXT($C483,"0000")&amp;"_"&amp;$D483&amp;"."&amp;$E483&amp;"_Tray#"&amp;TEXT($G483,"0000")&amp;"_"&amp;"Pot#"&amp;TEXT($F483,"00000"),"")</f>
        <v>Project#2013-0014_Experiment#0001_Brachypodium.distachyon_Tray#0025_Pot#00482</v>
      </c>
      <c r="U483" s="0" t="n">
        <f aca="false">IF($A483&lt;&gt;"",VLOOKUP($F483,d110cc_csv_computations!$A$2:$O$1001,2),"")</f>
        <v>74</v>
      </c>
      <c r="V483" s="0" t="n">
        <f aca="false">IF($A483&lt;&gt;"",VLOOKUP($U483,LineNames!$A$2:$B$111,2),"")</f>
        <v>160</v>
      </c>
      <c r="W483" s="11"/>
      <c r="X483" s="0" t="str">
        <f aca="false">IF($A483&lt;&gt;"",VLOOKUP($U483,LineNames!$A$2:$C$111,3),"")</f>
        <v>No</v>
      </c>
      <c r="Y483" s="0" t="n">
        <f aca="false">IF($A483&lt;&gt;"",VLOOKUP($F483,d110cc_csv_computations!$A$2:$O$1001,5),"")</f>
        <v>5</v>
      </c>
      <c r="Z483" s="0" t="n">
        <f aca="false">IF($A483&lt;&gt;"",VLOOKUP($F483,d110cc_csv_computations!$A$2:$O$1001,15),"")</f>
        <v>2</v>
      </c>
    </row>
    <row collapsed="false" customFormat="false" customHeight="true" hidden="false" ht="15" outlineLevel="0" r="484">
      <c r="A484" s="0" t="n">
        <f aca="false">IF((ROW()-1)&lt;='Project Description'!$B$14,'Project Description'!$B$1, "")</f>
        <v>2013</v>
      </c>
      <c r="B484" s="0" t="n">
        <f aca="false">IF($A484&lt;&gt;"",'Project Description'!$B$2, "")</f>
        <v>14</v>
      </c>
      <c r="C484" s="0" t="n">
        <f aca="false">IF($A484&lt;&gt;"",'Project Description'!$B$3, "")</f>
        <v>1</v>
      </c>
      <c r="D484" s="0" t="str">
        <f aca="false">IF($A484&lt;&gt;"",VLOOKUP($G484,'Tray sheet'!$E$2:$G$121,2), "")</f>
        <v>Brachypodium</v>
      </c>
      <c r="E484" s="0" t="str">
        <f aca="false">IF($A484&lt;&gt;"",VLOOKUP($G484,'Tray sheet'!$E$2:$G$121,3), "")</f>
        <v>distachyon</v>
      </c>
      <c r="F484" s="0" t="n">
        <f aca="false">IF($A484&lt;&gt;"",ROW()-1,"")</f>
        <v>483</v>
      </c>
      <c r="G484" s="0" t="n">
        <f aca="false">IF($A484&lt;&gt;"",VLOOKUP($F484,d110cc_csv_computations!$A$2:$O$1001,12),"")</f>
        <v>25</v>
      </c>
      <c r="H484" s="0" t="n">
        <f aca="false">IF($A484&lt;&gt;"",VLOOKUP($F484,d110cc_csv_computations!$A$2:$O$1001,13),"")</f>
        <v>3</v>
      </c>
      <c r="I484" s="0" t="n">
        <f aca="false">IF($A484&lt;&gt;"",VLOOKUP($F484,d110cc_csv_computations!$A$2:$O$1001,7),"")</f>
        <v>1</v>
      </c>
      <c r="J484" s="0" t="str">
        <f aca="false">IF($A484&lt;&gt;"",VLOOKUP($I484,ColumnNames!$A$2:$B$5,2),"")</f>
        <v>A</v>
      </c>
      <c r="K484" s="0" t="n">
        <f aca="false">IF($A484&lt;&gt;"",VLOOKUP($F484,d110cc_csv_computations!$A$2:$O$1001,6),"")</f>
        <v>3</v>
      </c>
      <c r="L484" s="0" t="n">
        <f aca="false">IF($A484&lt;&gt;"",VLOOKUP($F484,d110cc_csv_computations!$A$2:$O$1001,3),"")</f>
        <v>3</v>
      </c>
      <c r="M484" s="0" t="n">
        <f aca="false">IF($A484&lt;&gt;"",VLOOKUP($F484,d110cc_csv_computations!$A$2:$O$1001,8),"")</f>
        <v>1</v>
      </c>
      <c r="N484" s="0" t="n">
        <f aca="false">IF($A484&lt;&gt;"",VLOOKUP($F484,d110cc_csv_computations!$A$2:$O$1001,4),"")</f>
        <v>49</v>
      </c>
      <c r="O484" s="32" t="str">
        <f aca="false">IF($A484&lt;&gt;"",INDEX('Tray sheet'!$H$2:$H$10000, $G484),"")</f>
        <v>Project#2013-0014_Experiment#0001_Brachypodium.distachyon_Tray#00025</v>
      </c>
      <c r="P484" s="32" t="str">
        <f aca="false">IF($A484&lt;&gt;"",INDEX('Tray sheet'!$J$2:$J$10000,$G484),"")</f>
        <v>Tray note</v>
      </c>
      <c r="Q484" s="0" t="n">
        <f aca="false">IF($A484&lt;&gt;"",VLOOKUP($F484,d110cc_csv_computations!$A$2:$O$1001,9),"")</f>
        <v>1</v>
      </c>
      <c r="R484" s="32" t="str">
        <f aca="false">IF($A484&lt;&gt;"",INDEX('Tray sheet'!$I$2:$I$10000,$G484),"")</f>
        <v>standard</v>
      </c>
      <c r="S484" s="32" t="str">
        <f aca="false">$J484&amp;$K484</f>
        <v>A3</v>
      </c>
      <c r="T484" s="0" t="str">
        <f aca="false">IF($A484&lt;&gt;"","Project#"&amp;$A484&amp;"-"&amp;TEXT($B484,"0000")&amp;"_Experiment#"&amp;TEXT($C484,"0000")&amp;"_"&amp;$D484&amp;"."&amp;$E484&amp;"_Tray#"&amp;TEXT($G484,"0000")&amp;"_"&amp;"Pot#"&amp;TEXT($F484,"00000"),"")</f>
        <v>Project#2013-0014_Experiment#0001_Brachypodium.distachyon_Tray#0025_Pot#00483</v>
      </c>
      <c r="U484" s="0" t="n">
        <f aca="false">IF($A484&lt;&gt;"",VLOOKUP($F484,d110cc_csv_computations!$A$2:$O$1001,2),"")</f>
        <v>67</v>
      </c>
      <c r="V484" s="0" t="n">
        <f aca="false">IF($A484&lt;&gt;"",VLOOKUP($U484,LineNames!$A$2:$B$111,2),"")</f>
        <v>153</v>
      </c>
      <c r="W484" s="11"/>
      <c r="X484" s="0" t="str">
        <f aca="false">IF($A484&lt;&gt;"",VLOOKUP($U484,LineNames!$A$2:$C$111,3),"")</f>
        <v>No</v>
      </c>
      <c r="Y484" s="0" t="n">
        <f aca="false">IF($A484&lt;&gt;"",VLOOKUP($F484,d110cc_csv_computations!$A$2:$O$1001,5),"")</f>
        <v>5</v>
      </c>
      <c r="Z484" s="0" t="n">
        <f aca="false">IF($A484&lt;&gt;"",VLOOKUP($F484,d110cc_csv_computations!$A$2:$O$1001,15),"")</f>
        <v>3</v>
      </c>
    </row>
    <row collapsed="false" customFormat="false" customHeight="true" hidden="false" ht="15" outlineLevel="0" r="485">
      <c r="A485" s="0" t="n">
        <f aca="false">IF((ROW()-1)&lt;='Project Description'!$B$14,'Project Description'!$B$1, "")</f>
        <v>2013</v>
      </c>
      <c r="B485" s="0" t="n">
        <f aca="false">IF($A485&lt;&gt;"",'Project Description'!$B$2, "")</f>
        <v>14</v>
      </c>
      <c r="C485" s="0" t="n">
        <f aca="false">IF($A485&lt;&gt;"",'Project Description'!$B$3, "")</f>
        <v>1</v>
      </c>
      <c r="D485" s="0" t="str">
        <f aca="false">IF($A485&lt;&gt;"",VLOOKUP($G485,'Tray sheet'!$E$2:$G$121,2), "")</f>
        <v>Brachypodium</v>
      </c>
      <c r="E485" s="0" t="str">
        <f aca="false">IF($A485&lt;&gt;"",VLOOKUP($G485,'Tray sheet'!$E$2:$G$121,3), "")</f>
        <v>distachyon</v>
      </c>
      <c r="F485" s="0" t="n">
        <f aca="false">IF($A485&lt;&gt;"",ROW()-1,"")</f>
        <v>484</v>
      </c>
      <c r="G485" s="0" t="n">
        <f aca="false">IF($A485&lt;&gt;"",VLOOKUP($F485,d110cc_csv_computations!$A$2:$O$1001,12),"")</f>
        <v>25</v>
      </c>
      <c r="H485" s="0" t="n">
        <f aca="false">IF($A485&lt;&gt;"",VLOOKUP($F485,d110cc_csv_computations!$A$2:$O$1001,13),"")</f>
        <v>4</v>
      </c>
      <c r="I485" s="0" t="n">
        <f aca="false">IF($A485&lt;&gt;"",VLOOKUP($F485,d110cc_csv_computations!$A$2:$O$1001,7),"")</f>
        <v>1</v>
      </c>
      <c r="J485" s="0" t="str">
        <f aca="false">IF($A485&lt;&gt;"",VLOOKUP($I485,ColumnNames!$A$2:$B$5,2),"")</f>
        <v>A</v>
      </c>
      <c r="K485" s="0" t="n">
        <f aca="false">IF($A485&lt;&gt;"",VLOOKUP($F485,d110cc_csv_computations!$A$2:$O$1001,6),"")</f>
        <v>4</v>
      </c>
      <c r="L485" s="0" t="n">
        <f aca="false">IF($A485&lt;&gt;"",VLOOKUP($F485,d110cc_csv_computations!$A$2:$O$1001,3),"")</f>
        <v>4</v>
      </c>
      <c r="M485" s="0" t="n">
        <f aca="false">IF($A485&lt;&gt;"",VLOOKUP($F485,d110cc_csv_computations!$A$2:$O$1001,8),"")</f>
        <v>1</v>
      </c>
      <c r="N485" s="0" t="n">
        <f aca="false">IF($A485&lt;&gt;"",VLOOKUP($F485,d110cc_csv_computations!$A$2:$O$1001,4),"")</f>
        <v>49</v>
      </c>
      <c r="O485" s="32" t="str">
        <f aca="false">IF($A485&lt;&gt;"",INDEX('Tray sheet'!$H$2:$H$10000, $G485),"")</f>
        <v>Project#2013-0014_Experiment#0001_Brachypodium.distachyon_Tray#00025</v>
      </c>
      <c r="P485" s="32" t="str">
        <f aca="false">IF($A485&lt;&gt;"",INDEX('Tray sheet'!$J$2:$J$10000,$G485),"")</f>
        <v>Tray note</v>
      </c>
      <c r="Q485" s="0" t="n">
        <f aca="false">IF($A485&lt;&gt;"",VLOOKUP($F485,d110cc_csv_computations!$A$2:$O$1001,9),"")</f>
        <v>1</v>
      </c>
      <c r="R485" s="32" t="str">
        <f aca="false">IF($A485&lt;&gt;"",INDEX('Tray sheet'!$I$2:$I$10000,$G485),"")</f>
        <v>standard</v>
      </c>
      <c r="S485" s="32" t="str">
        <f aca="false">$J485&amp;$K485</f>
        <v>A4</v>
      </c>
      <c r="T485" s="0" t="str">
        <f aca="false">IF($A485&lt;&gt;"","Project#"&amp;$A485&amp;"-"&amp;TEXT($B485,"0000")&amp;"_Experiment#"&amp;TEXT($C485,"0000")&amp;"_"&amp;$D485&amp;"."&amp;$E485&amp;"_Tray#"&amp;TEXT($G485,"0000")&amp;"_"&amp;"Pot#"&amp;TEXT($F485,"00000"),"")</f>
        <v>Project#2013-0014_Experiment#0001_Brachypodium.distachyon_Tray#0025_Pot#00484</v>
      </c>
      <c r="U485" s="0" t="n">
        <f aca="false">IF($A485&lt;&gt;"",VLOOKUP($F485,d110cc_csv_computations!$A$2:$O$1001,2),"")</f>
        <v>107</v>
      </c>
      <c r="V485" s="0" t="n">
        <f aca="false">IF($A485&lt;&gt;"",VLOOKUP($U485,LineNames!$A$2:$B$111,2),"")</f>
        <v>71</v>
      </c>
      <c r="W485" s="11"/>
      <c r="X485" s="0" t="str">
        <f aca="false">IF($A485&lt;&gt;"",VLOOKUP($U485,LineNames!$A$2:$C$111,3),"")</f>
        <v>No</v>
      </c>
      <c r="Y485" s="0" t="n">
        <f aca="false">IF($A485&lt;&gt;"",VLOOKUP($F485,d110cc_csv_computations!$A$2:$O$1001,5),"")</f>
        <v>5</v>
      </c>
      <c r="Z485" s="0" t="n">
        <f aca="false">IF($A485&lt;&gt;"",VLOOKUP($F485,d110cc_csv_computations!$A$2:$O$1001,15),"")</f>
        <v>4</v>
      </c>
    </row>
    <row collapsed="false" customFormat="false" customHeight="true" hidden="false" ht="15" outlineLevel="0" r="486">
      <c r="A486" s="0" t="n">
        <f aca="false">IF((ROW()-1)&lt;='Project Description'!$B$14,'Project Description'!$B$1, "")</f>
        <v>2013</v>
      </c>
      <c r="B486" s="0" t="n">
        <f aca="false">IF($A486&lt;&gt;"",'Project Description'!$B$2, "")</f>
        <v>14</v>
      </c>
      <c r="C486" s="0" t="n">
        <f aca="false">IF($A486&lt;&gt;"",'Project Description'!$B$3, "")</f>
        <v>1</v>
      </c>
      <c r="D486" s="0" t="str">
        <f aca="false">IF($A486&lt;&gt;"",VLOOKUP($G486,'Tray sheet'!$E$2:$G$121,2), "")</f>
        <v>Brachypodium</v>
      </c>
      <c r="E486" s="0" t="str">
        <f aca="false">IF($A486&lt;&gt;"",VLOOKUP($G486,'Tray sheet'!$E$2:$G$121,3), "")</f>
        <v>distachyon</v>
      </c>
      <c r="F486" s="0" t="n">
        <f aca="false">IF($A486&lt;&gt;"",ROW()-1,"")</f>
        <v>485</v>
      </c>
      <c r="G486" s="0" t="n">
        <f aca="false">IF($A486&lt;&gt;"",VLOOKUP($F486,d110cc_csv_computations!$A$2:$O$1001,12),"")</f>
        <v>25</v>
      </c>
      <c r="H486" s="0" t="n">
        <f aca="false">IF($A486&lt;&gt;"",VLOOKUP($F486,d110cc_csv_computations!$A$2:$O$1001,13),"")</f>
        <v>5</v>
      </c>
      <c r="I486" s="0" t="n">
        <f aca="false">IF($A486&lt;&gt;"",VLOOKUP($F486,d110cc_csv_computations!$A$2:$O$1001,7),"")</f>
        <v>1</v>
      </c>
      <c r="J486" s="0" t="str">
        <f aca="false">IF($A486&lt;&gt;"",VLOOKUP($I486,ColumnNames!$A$2:$B$5,2),"")</f>
        <v>A</v>
      </c>
      <c r="K486" s="0" t="n">
        <f aca="false">IF($A486&lt;&gt;"",VLOOKUP($F486,d110cc_csv_computations!$A$2:$O$1001,6),"")</f>
        <v>5</v>
      </c>
      <c r="L486" s="0" t="n">
        <f aca="false">IF($A486&lt;&gt;"",VLOOKUP($F486,d110cc_csv_computations!$A$2:$O$1001,3),"")</f>
        <v>5</v>
      </c>
      <c r="M486" s="0" t="n">
        <f aca="false">IF($A486&lt;&gt;"",VLOOKUP($F486,d110cc_csv_computations!$A$2:$O$1001,8),"")</f>
        <v>1</v>
      </c>
      <c r="N486" s="0" t="n">
        <f aca="false">IF($A486&lt;&gt;"",VLOOKUP($F486,d110cc_csv_computations!$A$2:$O$1001,4),"")</f>
        <v>49</v>
      </c>
      <c r="O486" s="32" t="str">
        <f aca="false">IF($A486&lt;&gt;"",INDEX('Tray sheet'!$H$2:$H$10000, $G486),"")</f>
        <v>Project#2013-0014_Experiment#0001_Brachypodium.distachyon_Tray#00025</v>
      </c>
      <c r="P486" s="32" t="str">
        <f aca="false">IF($A486&lt;&gt;"",INDEX('Tray sheet'!$J$2:$J$10000,$G486),"")</f>
        <v>Tray note</v>
      </c>
      <c r="Q486" s="0" t="n">
        <f aca="false">IF($A486&lt;&gt;"",VLOOKUP($F486,d110cc_csv_computations!$A$2:$O$1001,9),"")</f>
        <v>1</v>
      </c>
      <c r="R486" s="32" t="str">
        <f aca="false">IF($A486&lt;&gt;"",INDEX('Tray sheet'!$I$2:$I$10000,$G486),"")</f>
        <v>standard</v>
      </c>
      <c r="S486" s="32" t="str">
        <f aca="false">$J486&amp;$K486</f>
        <v>A5</v>
      </c>
      <c r="T486" s="0" t="str">
        <f aca="false">IF($A486&lt;&gt;"","Project#"&amp;$A486&amp;"-"&amp;TEXT($B486,"0000")&amp;"_Experiment#"&amp;TEXT($C486,"0000")&amp;"_"&amp;$D486&amp;"."&amp;$E486&amp;"_Tray#"&amp;TEXT($G486,"0000")&amp;"_"&amp;"Pot#"&amp;TEXT($F486,"00000"),"")</f>
        <v>Project#2013-0014_Experiment#0001_Brachypodium.distachyon_Tray#0025_Pot#00485</v>
      </c>
      <c r="U486" s="0" t="n">
        <f aca="false">IF($A486&lt;&gt;"",VLOOKUP($F486,d110cc_csv_computations!$A$2:$O$1001,2),"")</f>
        <v>21</v>
      </c>
      <c r="V486" s="0" t="n">
        <f aca="false">IF($A486&lt;&gt;"",VLOOKUP($U486,LineNames!$A$2:$B$111,2),"")</f>
        <v>98</v>
      </c>
      <c r="W486" s="11"/>
      <c r="X486" s="0" t="str">
        <f aca="false">IF($A486&lt;&gt;"",VLOOKUP($U486,LineNames!$A$2:$C$111,3),"")</f>
        <v>No</v>
      </c>
      <c r="Y486" s="0" t="n">
        <f aca="false">IF($A486&lt;&gt;"",VLOOKUP($F486,d110cc_csv_computations!$A$2:$O$1001,5),"")</f>
        <v>5</v>
      </c>
      <c r="Z486" s="0" t="n">
        <f aca="false">IF($A486&lt;&gt;"",VLOOKUP($F486,d110cc_csv_computations!$A$2:$O$1001,15),"")</f>
        <v>5</v>
      </c>
    </row>
    <row collapsed="false" customFormat="false" customHeight="true" hidden="false" ht="15" outlineLevel="0" r="487">
      <c r="A487" s="0" t="n">
        <f aca="false">IF((ROW()-1)&lt;='Project Description'!$B$14,'Project Description'!$B$1, "")</f>
        <v>2013</v>
      </c>
      <c r="B487" s="0" t="n">
        <f aca="false">IF($A487&lt;&gt;"",'Project Description'!$B$2, "")</f>
        <v>14</v>
      </c>
      <c r="C487" s="0" t="n">
        <f aca="false">IF($A487&lt;&gt;"",'Project Description'!$B$3, "")</f>
        <v>1</v>
      </c>
      <c r="D487" s="0" t="str">
        <f aca="false">IF($A487&lt;&gt;"",VLOOKUP($G487,'Tray sheet'!$E$2:$G$121,2), "")</f>
        <v>Brachypodium</v>
      </c>
      <c r="E487" s="0" t="str">
        <f aca="false">IF($A487&lt;&gt;"",VLOOKUP($G487,'Tray sheet'!$E$2:$G$121,3), "")</f>
        <v>distachyon</v>
      </c>
      <c r="F487" s="0" t="n">
        <f aca="false">IF($A487&lt;&gt;"",ROW()-1,"")</f>
        <v>486</v>
      </c>
      <c r="G487" s="0" t="n">
        <f aca="false">IF($A487&lt;&gt;"",VLOOKUP($F487,d110cc_csv_computations!$A$2:$O$1001,12),"")</f>
        <v>26</v>
      </c>
      <c r="H487" s="0" t="n">
        <f aca="false">IF($A487&lt;&gt;"",VLOOKUP($F487,d110cc_csv_computations!$A$2:$O$1001,13),"")</f>
        <v>1</v>
      </c>
      <c r="I487" s="0" t="n">
        <f aca="false">IF($A487&lt;&gt;"",VLOOKUP($F487,d110cc_csv_computations!$A$2:$O$1001,7),"")</f>
        <v>1</v>
      </c>
      <c r="J487" s="0" t="str">
        <f aca="false">IF($A487&lt;&gt;"",VLOOKUP($I487,ColumnNames!$A$2:$B$5,2),"")</f>
        <v>A</v>
      </c>
      <c r="K487" s="0" t="n">
        <f aca="false">IF($A487&lt;&gt;"",VLOOKUP($F487,d110cc_csv_computations!$A$2:$O$1001,6),"")</f>
        <v>1</v>
      </c>
      <c r="L487" s="0" t="n">
        <f aca="false">IF($A487&lt;&gt;"",VLOOKUP($F487,d110cc_csv_computations!$A$2:$O$1001,3),"")</f>
        <v>6</v>
      </c>
      <c r="M487" s="0" t="n">
        <f aca="false">IF($A487&lt;&gt;"",VLOOKUP($F487,d110cc_csv_computations!$A$2:$O$1001,8),"")</f>
        <v>1</v>
      </c>
      <c r="N487" s="0" t="n">
        <f aca="false">IF($A487&lt;&gt;"",VLOOKUP($F487,d110cc_csv_computations!$A$2:$O$1001,4),"")</f>
        <v>49</v>
      </c>
      <c r="O487" s="32" t="str">
        <f aca="false">IF($A487&lt;&gt;"",INDEX('Tray sheet'!$H$2:$H$10000, $G487),"")</f>
        <v>Project#2013-0014_Experiment#0001_Brachypodium.distachyon_Tray#00026</v>
      </c>
      <c r="P487" s="32" t="str">
        <f aca="false">IF($A487&lt;&gt;"",INDEX('Tray sheet'!$J$2:$J$10000,$G487),"")</f>
        <v>Tray note</v>
      </c>
      <c r="Q487" s="0" t="n">
        <f aca="false">IF($A487&lt;&gt;"",VLOOKUP($F487,d110cc_csv_computations!$A$2:$O$1001,9),"")</f>
        <v>2</v>
      </c>
      <c r="R487" s="32" t="str">
        <f aca="false">IF($A487&lt;&gt;"",INDEX('Tray sheet'!$I$2:$I$10000,$G487),"")</f>
        <v>standard</v>
      </c>
      <c r="S487" s="32" t="str">
        <f aca="false">$J487&amp;$K487</f>
        <v>A1</v>
      </c>
      <c r="T487" s="0" t="str">
        <f aca="false">IF($A487&lt;&gt;"","Project#"&amp;$A487&amp;"-"&amp;TEXT($B487,"0000")&amp;"_Experiment#"&amp;TEXT($C487,"0000")&amp;"_"&amp;$D487&amp;"."&amp;$E487&amp;"_Tray#"&amp;TEXT($G487,"0000")&amp;"_"&amp;"Pot#"&amp;TEXT($F487,"00000"),"")</f>
        <v>Project#2013-0014_Experiment#0001_Brachypodium.distachyon_Tray#0026_Pot#00486</v>
      </c>
      <c r="U487" s="0" t="n">
        <f aca="false">IF($A487&lt;&gt;"",VLOOKUP($F487,d110cc_csv_computations!$A$2:$O$1001,2),"")</f>
        <v>109</v>
      </c>
      <c r="V487" s="0" t="str">
        <f aca="false">IF($A487&lt;&gt;"",VLOOKUP($U487,LineNames!$A$2:$B$111,2),"")</f>
        <v>Bd21</v>
      </c>
      <c r="W487" s="11"/>
      <c r="X487" s="0" t="str">
        <f aca="false">IF($A487&lt;&gt;"",VLOOKUP($U487,LineNames!$A$2:$C$111,3),"")</f>
        <v>Yes</v>
      </c>
      <c r="Y487" s="0" t="n">
        <f aca="false">IF($A487&lt;&gt;"",VLOOKUP($F487,d110cc_csv_computations!$A$2:$O$1001,5),"")</f>
        <v>5</v>
      </c>
      <c r="Z487" s="0" t="n">
        <f aca="false">IF($A487&lt;&gt;"",VLOOKUP($F487,d110cc_csv_computations!$A$2:$O$1001,15),"")</f>
        <v>6</v>
      </c>
    </row>
    <row collapsed="false" customFormat="false" customHeight="true" hidden="false" ht="15" outlineLevel="0" r="488">
      <c r="A488" s="0" t="n">
        <f aca="false">IF((ROW()-1)&lt;='Project Description'!$B$14,'Project Description'!$B$1, "")</f>
        <v>2013</v>
      </c>
      <c r="B488" s="0" t="n">
        <f aca="false">IF($A488&lt;&gt;"",'Project Description'!$B$2, "")</f>
        <v>14</v>
      </c>
      <c r="C488" s="0" t="n">
        <f aca="false">IF($A488&lt;&gt;"",'Project Description'!$B$3, "")</f>
        <v>1</v>
      </c>
      <c r="D488" s="0" t="str">
        <f aca="false">IF($A488&lt;&gt;"",VLOOKUP($G488,'Tray sheet'!$E$2:$G$121,2), "")</f>
        <v>Brachypodium</v>
      </c>
      <c r="E488" s="0" t="str">
        <f aca="false">IF($A488&lt;&gt;"",VLOOKUP($G488,'Tray sheet'!$E$2:$G$121,3), "")</f>
        <v>distachyon</v>
      </c>
      <c r="F488" s="0" t="n">
        <f aca="false">IF($A488&lt;&gt;"",ROW()-1,"")</f>
        <v>487</v>
      </c>
      <c r="G488" s="0" t="n">
        <f aca="false">IF($A488&lt;&gt;"",VLOOKUP($F488,d110cc_csv_computations!$A$2:$O$1001,12),"")</f>
        <v>26</v>
      </c>
      <c r="H488" s="0" t="n">
        <f aca="false">IF($A488&lt;&gt;"",VLOOKUP($F488,d110cc_csv_computations!$A$2:$O$1001,13),"")</f>
        <v>2</v>
      </c>
      <c r="I488" s="0" t="n">
        <f aca="false">IF($A488&lt;&gt;"",VLOOKUP($F488,d110cc_csv_computations!$A$2:$O$1001,7),"")</f>
        <v>1</v>
      </c>
      <c r="J488" s="0" t="str">
        <f aca="false">IF($A488&lt;&gt;"",VLOOKUP($I488,ColumnNames!$A$2:$B$5,2),"")</f>
        <v>A</v>
      </c>
      <c r="K488" s="0" t="n">
        <f aca="false">IF($A488&lt;&gt;"",VLOOKUP($F488,d110cc_csv_computations!$A$2:$O$1001,6),"")</f>
        <v>2</v>
      </c>
      <c r="L488" s="0" t="n">
        <f aca="false">IF($A488&lt;&gt;"",VLOOKUP($F488,d110cc_csv_computations!$A$2:$O$1001,3),"")</f>
        <v>7</v>
      </c>
      <c r="M488" s="0" t="n">
        <f aca="false">IF($A488&lt;&gt;"",VLOOKUP($F488,d110cc_csv_computations!$A$2:$O$1001,8),"")</f>
        <v>1</v>
      </c>
      <c r="N488" s="0" t="n">
        <f aca="false">IF($A488&lt;&gt;"",VLOOKUP($F488,d110cc_csv_computations!$A$2:$O$1001,4),"")</f>
        <v>49</v>
      </c>
      <c r="O488" s="32" t="str">
        <f aca="false">IF($A488&lt;&gt;"",INDEX('Tray sheet'!$H$2:$H$10000, $G488),"")</f>
        <v>Project#2013-0014_Experiment#0001_Brachypodium.distachyon_Tray#00026</v>
      </c>
      <c r="P488" s="32" t="str">
        <f aca="false">IF($A488&lt;&gt;"",INDEX('Tray sheet'!$J$2:$J$10000,$G488),"")</f>
        <v>Tray note</v>
      </c>
      <c r="Q488" s="0" t="n">
        <f aca="false">IF($A488&lt;&gt;"",VLOOKUP($F488,d110cc_csv_computations!$A$2:$O$1001,9),"")</f>
        <v>2</v>
      </c>
      <c r="R488" s="32" t="str">
        <f aca="false">IF($A488&lt;&gt;"",INDEX('Tray sheet'!$I$2:$I$10000,$G488),"")</f>
        <v>standard</v>
      </c>
      <c r="S488" s="32" t="str">
        <f aca="false">$J488&amp;$K488</f>
        <v>A2</v>
      </c>
      <c r="T488" s="0" t="str">
        <f aca="false">IF($A488&lt;&gt;"","Project#"&amp;$A488&amp;"-"&amp;TEXT($B488,"0000")&amp;"_Experiment#"&amp;TEXT($C488,"0000")&amp;"_"&amp;$D488&amp;"."&amp;$E488&amp;"_Tray#"&amp;TEXT($G488,"0000")&amp;"_"&amp;"Pot#"&amp;TEXT($F488,"00000"),"")</f>
        <v>Project#2013-0014_Experiment#0001_Brachypodium.distachyon_Tray#0026_Pot#00487</v>
      </c>
      <c r="U488" s="0" t="n">
        <f aca="false">IF($A488&lt;&gt;"",VLOOKUP($F488,d110cc_csv_computations!$A$2:$O$1001,2),"")</f>
        <v>35</v>
      </c>
      <c r="V488" s="0" t="n">
        <f aca="false">IF($A488&lt;&gt;"",VLOOKUP($U488,LineNames!$A$2:$B$111,2),"")</f>
        <v>114</v>
      </c>
      <c r="W488" s="11"/>
      <c r="X488" s="0" t="str">
        <f aca="false">IF($A488&lt;&gt;"",VLOOKUP($U488,LineNames!$A$2:$C$111,3),"")</f>
        <v>No</v>
      </c>
      <c r="Y488" s="0" t="n">
        <f aca="false">IF($A488&lt;&gt;"",VLOOKUP($F488,d110cc_csv_computations!$A$2:$O$1001,5),"")</f>
        <v>5</v>
      </c>
      <c r="Z488" s="0" t="n">
        <f aca="false">IF($A488&lt;&gt;"",VLOOKUP($F488,d110cc_csv_computations!$A$2:$O$1001,15),"")</f>
        <v>7</v>
      </c>
    </row>
    <row collapsed="false" customFormat="false" customHeight="true" hidden="false" ht="15" outlineLevel="0" r="489">
      <c r="A489" s="0" t="n">
        <f aca="false">IF((ROW()-1)&lt;='Project Description'!$B$14,'Project Description'!$B$1, "")</f>
        <v>2013</v>
      </c>
      <c r="B489" s="0" t="n">
        <f aca="false">IF($A489&lt;&gt;"",'Project Description'!$B$2, "")</f>
        <v>14</v>
      </c>
      <c r="C489" s="0" t="n">
        <f aca="false">IF($A489&lt;&gt;"",'Project Description'!$B$3, "")</f>
        <v>1</v>
      </c>
      <c r="D489" s="0" t="str">
        <f aca="false">IF($A489&lt;&gt;"",VLOOKUP($G489,'Tray sheet'!$E$2:$G$121,2), "")</f>
        <v>Brachypodium</v>
      </c>
      <c r="E489" s="0" t="str">
        <f aca="false">IF($A489&lt;&gt;"",VLOOKUP($G489,'Tray sheet'!$E$2:$G$121,3), "")</f>
        <v>distachyon</v>
      </c>
      <c r="F489" s="0" t="n">
        <f aca="false">IF($A489&lt;&gt;"",ROW()-1,"")</f>
        <v>488</v>
      </c>
      <c r="G489" s="0" t="n">
        <f aca="false">IF($A489&lt;&gt;"",VLOOKUP($F489,d110cc_csv_computations!$A$2:$O$1001,12),"")</f>
        <v>26</v>
      </c>
      <c r="H489" s="0" t="n">
        <f aca="false">IF($A489&lt;&gt;"",VLOOKUP($F489,d110cc_csv_computations!$A$2:$O$1001,13),"")</f>
        <v>3</v>
      </c>
      <c r="I489" s="0" t="n">
        <f aca="false">IF($A489&lt;&gt;"",VLOOKUP($F489,d110cc_csv_computations!$A$2:$O$1001,7),"")</f>
        <v>1</v>
      </c>
      <c r="J489" s="0" t="str">
        <f aca="false">IF($A489&lt;&gt;"",VLOOKUP($I489,ColumnNames!$A$2:$B$5,2),"")</f>
        <v>A</v>
      </c>
      <c r="K489" s="0" t="n">
        <f aca="false">IF($A489&lt;&gt;"",VLOOKUP($F489,d110cc_csv_computations!$A$2:$O$1001,6),"")</f>
        <v>3</v>
      </c>
      <c r="L489" s="0" t="n">
        <f aca="false">IF($A489&lt;&gt;"",VLOOKUP($F489,d110cc_csv_computations!$A$2:$O$1001,3),"")</f>
        <v>8</v>
      </c>
      <c r="M489" s="0" t="n">
        <f aca="false">IF($A489&lt;&gt;"",VLOOKUP($F489,d110cc_csv_computations!$A$2:$O$1001,8),"")</f>
        <v>1</v>
      </c>
      <c r="N489" s="0" t="n">
        <f aca="false">IF($A489&lt;&gt;"",VLOOKUP($F489,d110cc_csv_computations!$A$2:$O$1001,4),"")</f>
        <v>49</v>
      </c>
      <c r="O489" s="32" t="str">
        <f aca="false">IF($A489&lt;&gt;"",INDEX('Tray sheet'!$H$2:$H$10000, $G489),"")</f>
        <v>Project#2013-0014_Experiment#0001_Brachypodium.distachyon_Tray#00026</v>
      </c>
      <c r="P489" s="32" t="str">
        <f aca="false">IF($A489&lt;&gt;"",INDEX('Tray sheet'!$J$2:$J$10000,$G489),"")</f>
        <v>Tray note</v>
      </c>
      <c r="Q489" s="0" t="n">
        <f aca="false">IF($A489&lt;&gt;"",VLOOKUP($F489,d110cc_csv_computations!$A$2:$O$1001,9),"")</f>
        <v>2</v>
      </c>
      <c r="R489" s="32" t="str">
        <f aca="false">IF($A489&lt;&gt;"",INDEX('Tray sheet'!$I$2:$I$10000,$G489),"")</f>
        <v>standard</v>
      </c>
      <c r="S489" s="32" t="str">
        <f aca="false">$J489&amp;$K489</f>
        <v>A3</v>
      </c>
      <c r="T489" s="0" t="str">
        <f aca="false">IF($A489&lt;&gt;"","Project#"&amp;$A489&amp;"-"&amp;TEXT($B489,"0000")&amp;"_Experiment#"&amp;TEXT($C489,"0000")&amp;"_"&amp;$D489&amp;"."&amp;$E489&amp;"_Tray#"&amp;TEXT($G489,"0000")&amp;"_"&amp;"Pot#"&amp;TEXT($F489,"00000"),"")</f>
        <v>Project#2013-0014_Experiment#0001_Brachypodium.distachyon_Tray#0026_Pot#00488</v>
      </c>
      <c r="U489" s="0" t="n">
        <f aca="false">IF($A489&lt;&gt;"",VLOOKUP($F489,d110cc_csv_computations!$A$2:$O$1001,2),"")</f>
        <v>88</v>
      </c>
      <c r="V489" s="0" t="n">
        <f aca="false">IF($A489&lt;&gt;"",VLOOKUP($U489,LineNames!$A$2:$B$111,2),"")</f>
        <v>175</v>
      </c>
      <c r="W489" s="11"/>
      <c r="X489" s="0" t="str">
        <f aca="false">IF($A489&lt;&gt;"",VLOOKUP($U489,LineNames!$A$2:$C$111,3),"")</f>
        <v>No</v>
      </c>
      <c r="Y489" s="0" t="n">
        <f aca="false">IF($A489&lt;&gt;"",VLOOKUP($F489,d110cc_csv_computations!$A$2:$O$1001,5),"")</f>
        <v>5</v>
      </c>
      <c r="Z489" s="0" t="n">
        <f aca="false">IF($A489&lt;&gt;"",VLOOKUP($F489,d110cc_csv_computations!$A$2:$O$1001,15),"")</f>
        <v>8</v>
      </c>
    </row>
    <row collapsed="false" customFormat="false" customHeight="true" hidden="false" ht="15" outlineLevel="0" r="490">
      <c r="A490" s="0" t="n">
        <f aca="false">IF((ROW()-1)&lt;='Project Description'!$B$14,'Project Description'!$B$1, "")</f>
        <v>2013</v>
      </c>
      <c r="B490" s="0" t="n">
        <f aca="false">IF($A490&lt;&gt;"",'Project Description'!$B$2, "")</f>
        <v>14</v>
      </c>
      <c r="C490" s="0" t="n">
        <f aca="false">IF($A490&lt;&gt;"",'Project Description'!$B$3, "")</f>
        <v>1</v>
      </c>
      <c r="D490" s="0" t="str">
        <f aca="false">IF($A490&lt;&gt;"",VLOOKUP($G490,'Tray sheet'!$E$2:$G$121,2), "")</f>
        <v>Brachypodium</v>
      </c>
      <c r="E490" s="0" t="str">
        <f aca="false">IF($A490&lt;&gt;"",VLOOKUP($G490,'Tray sheet'!$E$2:$G$121,3), "")</f>
        <v>distachyon</v>
      </c>
      <c r="F490" s="0" t="n">
        <f aca="false">IF($A490&lt;&gt;"",ROW()-1,"")</f>
        <v>489</v>
      </c>
      <c r="G490" s="0" t="n">
        <f aca="false">IF($A490&lt;&gt;"",VLOOKUP($F490,d110cc_csv_computations!$A$2:$O$1001,12),"")</f>
        <v>26</v>
      </c>
      <c r="H490" s="0" t="n">
        <f aca="false">IF($A490&lt;&gt;"",VLOOKUP($F490,d110cc_csv_computations!$A$2:$O$1001,13),"")</f>
        <v>4</v>
      </c>
      <c r="I490" s="0" t="n">
        <f aca="false">IF($A490&lt;&gt;"",VLOOKUP($F490,d110cc_csv_computations!$A$2:$O$1001,7),"")</f>
        <v>1</v>
      </c>
      <c r="J490" s="0" t="str">
        <f aca="false">IF($A490&lt;&gt;"",VLOOKUP($I490,ColumnNames!$A$2:$B$5,2),"")</f>
        <v>A</v>
      </c>
      <c r="K490" s="0" t="n">
        <f aca="false">IF($A490&lt;&gt;"",VLOOKUP($F490,d110cc_csv_computations!$A$2:$O$1001,6),"")</f>
        <v>4</v>
      </c>
      <c r="L490" s="0" t="n">
        <f aca="false">IF($A490&lt;&gt;"",VLOOKUP($F490,d110cc_csv_computations!$A$2:$O$1001,3),"")</f>
        <v>9</v>
      </c>
      <c r="M490" s="0" t="n">
        <f aca="false">IF($A490&lt;&gt;"",VLOOKUP($F490,d110cc_csv_computations!$A$2:$O$1001,8),"")</f>
        <v>1</v>
      </c>
      <c r="N490" s="0" t="n">
        <f aca="false">IF($A490&lt;&gt;"",VLOOKUP($F490,d110cc_csv_computations!$A$2:$O$1001,4),"")</f>
        <v>49</v>
      </c>
      <c r="O490" s="32" t="str">
        <f aca="false">IF($A490&lt;&gt;"",INDEX('Tray sheet'!$H$2:$H$10000, $G490),"")</f>
        <v>Project#2013-0014_Experiment#0001_Brachypodium.distachyon_Tray#00026</v>
      </c>
      <c r="P490" s="32" t="str">
        <f aca="false">IF($A490&lt;&gt;"",INDEX('Tray sheet'!$J$2:$J$10000,$G490),"")</f>
        <v>Tray note</v>
      </c>
      <c r="Q490" s="0" t="n">
        <f aca="false">IF($A490&lt;&gt;"",VLOOKUP($F490,d110cc_csv_computations!$A$2:$O$1001,9),"")</f>
        <v>2</v>
      </c>
      <c r="R490" s="32" t="str">
        <f aca="false">IF($A490&lt;&gt;"",INDEX('Tray sheet'!$I$2:$I$10000,$G490),"")</f>
        <v>standard</v>
      </c>
      <c r="S490" s="32" t="str">
        <f aca="false">$J490&amp;$K490</f>
        <v>A4</v>
      </c>
      <c r="T490" s="0" t="str">
        <f aca="false">IF($A490&lt;&gt;"","Project#"&amp;$A490&amp;"-"&amp;TEXT($B490,"0000")&amp;"_Experiment#"&amp;TEXT($C490,"0000")&amp;"_"&amp;$D490&amp;"."&amp;$E490&amp;"_Tray#"&amp;TEXT($G490,"0000")&amp;"_"&amp;"Pot#"&amp;TEXT($F490,"00000"),"")</f>
        <v>Project#2013-0014_Experiment#0001_Brachypodium.distachyon_Tray#0026_Pot#00489</v>
      </c>
      <c r="U490" s="0" t="n">
        <f aca="false">IF($A490&lt;&gt;"",VLOOKUP($F490,d110cc_csv_computations!$A$2:$O$1001,2),"")</f>
        <v>73</v>
      </c>
      <c r="V490" s="0" t="n">
        <f aca="false">IF($A490&lt;&gt;"",VLOOKUP($U490,LineNames!$A$2:$B$111,2),"")</f>
        <v>159</v>
      </c>
      <c r="W490" s="11"/>
      <c r="X490" s="0" t="str">
        <f aca="false">IF($A490&lt;&gt;"",VLOOKUP($U490,LineNames!$A$2:$C$111,3),"")</f>
        <v>No</v>
      </c>
      <c r="Y490" s="0" t="n">
        <f aca="false">IF($A490&lt;&gt;"",VLOOKUP($F490,d110cc_csv_computations!$A$2:$O$1001,5),"")</f>
        <v>5</v>
      </c>
      <c r="Z490" s="0" t="n">
        <f aca="false">IF($A490&lt;&gt;"",VLOOKUP($F490,d110cc_csv_computations!$A$2:$O$1001,15),"")</f>
        <v>9</v>
      </c>
    </row>
    <row collapsed="false" customFormat="false" customHeight="true" hidden="false" ht="15" outlineLevel="0" r="491">
      <c r="A491" s="0" t="n">
        <f aca="false">IF((ROW()-1)&lt;='Project Description'!$B$14,'Project Description'!$B$1, "")</f>
        <v>2013</v>
      </c>
      <c r="B491" s="0" t="n">
        <f aca="false">IF($A491&lt;&gt;"",'Project Description'!$B$2, "")</f>
        <v>14</v>
      </c>
      <c r="C491" s="0" t="n">
        <f aca="false">IF($A491&lt;&gt;"",'Project Description'!$B$3, "")</f>
        <v>1</v>
      </c>
      <c r="D491" s="0" t="str">
        <f aca="false">IF($A491&lt;&gt;"",VLOOKUP($G491,'Tray sheet'!$E$2:$G$121,2), "")</f>
        <v>Brachypodium</v>
      </c>
      <c r="E491" s="0" t="str">
        <f aca="false">IF($A491&lt;&gt;"",VLOOKUP($G491,'Tray sheet'!$E$2:$G$121,3), "")</f>
        <v>distachyon</v>
      </c>
      <c r="F491" s="0" t="n">
        <f aca="false">IF($A491&lt;&gt;"",ROW()-1,"")</f>
        <v>490</v>
      </c>
      <c r="G491" s="0" t="n">
        <f aca="false">IF($A491&lt;&gt;"",VLOOKUP($F491,d110cc_csv_computations!$A$2:$O$1001,12),"")</f>
        <v>26</v>
      </c>
      <c r="H491" s="0" t="n">
        <f aca="false">IF($A491&lt;&gt;"",VLOOKUP($F491,d110cc_csv_computations!$A$2:$O$1001,13),"")</f>
        <v>5</v>
      </c>
      <c r="I491" s="0" t="n">
        <f aca="false">IF($A491&lt;&gt;"",VLOOKUP($F491,d110cc_csv_computations!$A$2:$O$1001,7),"")</f>
        <v>1</v>
      </c>
      <c r="J491" s="0" t="str">
        <f aca="false">IF($A491&lt;&gt;"",VLOOKUP($I491,ColumnNames!$A$2:$B$5,2),"")</f>
        <v>A</v>
      </c>
      <c r="K491" s="0" t="n">
        <f aca="false">IF($A491&lt;&gt;"",VLOOKUP($F491,d110cc_csv_computations!$A$2:$O$1001,6),"")</f>
        <v>5</v>
      </c>
      <c r="L491" s="0" t="n">
        <f aca="false">IF($A491&lt;&gt;"",VLOOKUP($F491,d110cc_csv_computations!$A$2:$O$1001,3),"")</f>
        <v>10</v>
      </c>
      <c r="M491" s="0" t="n">
        <f aca="false">IF($A491&lt;&gt;"",VLOOKUP($F491,d110cc_csv_computations!$A$2:$O$1001,8),"")</f>
        <v>1</v>
      </c>
      <c r="N491" s="0" t="n">
        <f aca="false">IF($A491&lt;&gt;"",VLOOKUP($F491,d110cc_csv_computations!$A$2:$O$1001,4),"")</f>
        <v>49</v>
      </c>
      <c r="O491" s="32" t="str">
        <f aca="false">IF($A491&lt;&gt;"",INDEX('Tray sheet'!$H$2:$H$10000, $G491),"")</f>
        <v>Project#2013-0014_Experiment#0001_Brachypodium.distachyon_Tray#00026</v>
      </c>
      <c r="P491" s="32" t="str">
        <f aca="false">IF($A491&lt;&gt;"",INDEX('Tray sheet'!$J$2:$J$10000,$G491),"")</f>
        <v>Tray note</v>
      </c>
      <c r="Q491" s="0" t="n">
        <f aca="false">IF($A491&lt;&gt;"",VLOOKUP($F491,d110cc_csv_computations!$A$2:$O$1001,9),"")</f>
        <v>2</v>
      </c>
      <c r="R491" s="32" t="str">
        <f aca="false">IF($A491&lt;&gt;"",INDEX('Tray sheet'!$I$2:$I$10000,$G491),"")</f>
        <v>standard</v>
      </c>
      <c r="S491" s="32" t="str">
        <f aca="false">$J491&amp;$K491</f>
        <v>A5</v>
      </c>
      <c r="T491" s="0" t="str">
        <f aca="false">IF($A491&lt;&gt;"","Project#"&amp;$A491&amp;"-"&amp;TEXT($B491,"0000")&amp;"_Experiment#"&amp;TEXT($C491,"0000")&amp;"_"&amp;$D491&amp;"."&amp;$E491&amp;"_Tray#"&amp;TEXT($G491,"0000")&amp;"_"&amp;"Pot#"&amp;TEXT($F491,"00000"),"")</f>
        <v>Project#2013-0014_Experiment#0001_Brachypodium.distachyon_Tray#0026_Pot#00490</v>
      </c>
      <c r="U491" s="0" t="n">
        <f aca="false">IF($A491&lt;&gt;"",VLOOKUP($F491,d110cc_csv_computations!$A$2:$O$1001,2),"")</f>
        <v>70</v>
      </c>
      <c r="V491" s="0" t="n">
        <f aca="false">IF($A491&lt;&gt;"",VLOOKUP($U491,LineNames!$A$2:$B$111,2),"")</f>
        <v>156</v>
      </c>
      <c r="W491" s="11"/>
      <c r="X491" s="0" t="str">
        <f aca="false">IF($A491&lt;&gt;"",VLOOKUP($U491,LineNames!$A$2:$C$111,3),"")</f>
        <v>No</v>
      </c>
      <c r="Y491" s="0" t="n">
        <f aca="false">IF($A491&lt;&gt;"",VLOOKUP($F491,d110cc_csv_computations!$A$2:$O$1001,5),"")</f>
        <v>5</v>
      </c>
      <c r="Z491" s="0" t="n">
        <f aca="false">IF($A491&lt;&gt;"",VLOOKUP($F491,d110cc_csv_computations!$A$2:$O$1001,15),"")</f>
        <v>10</v>
      </c>
    </row>
    <row collapsed="false" customFormat="false" customHeight="true" hidden="false" ht="15" outlineLevel="0" r="492">
      <c r="A492" s="0" t="n">
        <f aca="false">IF((ROW()-1)&lt;='Project Description'!$B$14,'Project Description'!$B$1, "")</f>
        <v>2013</v>
      </c>
      <c r="B492" s="0" t="n">
        <f aca="false">IF($A492&lt;&gt;"",'Project Description'!$B$2, "")</f>
        <v>14</v>
      </c>
      <c r="C492" s="0" t="n">
        <f aca="false">IF($A492&lt;&gt;"",'Project Description'!$B$3, "")</f>
        <v>1</v>
      </c>
      <c r="D492" s="0" t="str">
        <f aca="false">IF($A492&lt;&gt;"",VLOOKUP($G492,'Tray sheet'!$E$2:$G$121,2), "")</f>
        <v>Brachypodium</v>
      </c>
      <c r="E492" s="0" t="str">
        <f aca="false">IF($A492&lt;&gt;"",VLOOKUP($G492,'Tray sheet'!$E$2:$G$121,3), "")</f>
        <v>distachyon</v>
      </c>
      <c r="F492" s="0" t="n">
        <f aca="false">IF($A492&lt;&gt;"",ROW()-1,"")</f>
        <v>491</v>
      </c>
      <c r="G492" s="0" t="n">
        <f aca="false">IF($A492&lt;&gt;"",VLOOKUP($F492,d110cc_csv_computations!$A$2:$O$1001,12),"")</f>
        <v>25</v>
      </c>
      <c r="H492" s="0" t="n">
        <f aca="false">IF($A492&lt;&gt;"",VLOOKUP($F492,d110cc_csv_computations!$A$2:$O$1001,13),"")</f>
        <v>6</v>
      </c>
      <c r="I492" s="0" t="n">
        <f aca="false">IF($A492&lt;&gt;"",VLOOKUP($F492,d110cc_csv_computations!$A$2:$O$1001,7),"")</f>
        <v>2</v>
      </c>
      <c r="J492" s="0" t="str">
        <f aca="false">IF($A492&lt;&gt;"",VLOOKUP($I492,ColumnNames!$A$2:$B$5,2),"")</f>
        <v>B</v>
      </c>
      <c r="K492" s="0" t="n">
        <f aca="false">IF($A492&lt;&gt;"",VLOOKUP($F492,d110cc_csv_computations!$A$2:$O$1001,6),"")</f>
        <v>1</v>
      </c>
      <c r="L492" s="0" t="n">
        <f aca="false">IF($A492&lt;&gt;"",VLOOKUP($F492,d110cc_csv_computations!$A$2:$O$1001,3),"")</f>
        <v>1</v>
      </c>
      <c r="M492" s="0" t="n">
        <f aca="false">IF($A492&lt;&gt;"",VLOOKUP($F492,d110cc_csv_computations!$A$2:$O$1001,8),"")</f>
        <v>2</v>
      </c>
      <c r="N492" s="0" t="n">
        <f aca="false">IF($A492&lt;&gt;"",VLOOKUP($F492,d110cc_csv_computations!$A$2:$O$1001,4),"")</f>
        <v>50</v>
      </c>
      <c r="O492" s="32" t="str">
        <f aca="false">IF($A492&lt;&gt;"",INDEX('Tray sheet'!$H$2:$H$10000, $G492),"")</f>
        <v>Project#2013-0014_Experiment#0001_Brachypodium.distachyon_Tray#00025</v>
      </c>
      <c r="P492" s="32" t="str">
        <f aca="false">IF($A492&lt;&gt;"",INDEX('Tray sheet'!$J$2:$J$10000,$G492),"")</f>
        <v>Tray note</v>
      </c>
      <c r="Q492" s="0" t="n">
        <f aca="false">IF($A492&lt;&gt;"",VLOOKUP($F492,d110cc_csv_computations!$A$2:$O$1001,9),"")</f>
        <v>1</v>
      </c>
      <c r="R492" s="32" t="str">
        <f aca="false">IF($A492&lt;&gt;"",INDEX('Tray sheet'!$I$2:$I$10000,$G492),"")</f>
        <v>standard</v>
      </c>
      <c r="S492" s="32" t="str">
        <f aca="false">$J492&amp;$K492</f>
        <v>B1</v>
      </c>
      <c r="T492" s="0" t="str">
        <f aca="false">IF($A492&lt;&gt;"","Project#"&amp;$A492&amp;"-"&amp;TEXT($B492,"0000")&amp;"_Experiment#"&amp;TEXT($C492,"0000")&amp;"_"&amp;$D492&amp;"."&amp;$E492&amp;"_Tray#"&amp;TEXT($G492,"0000")&amp;"_"&amp;"Pot#"&amp;TEXT($F492,"00000"),"")</f>
        <v>Project#2013-0014_Experiment#0001_Brachypodium.distachyon_Tray#0025_Pot#00491</v>
      </c>
      <c r="U492" s="0" t="n">
        <f aca="false">IF($A492&lt;&gt;"",VLOOKUP($F492,d110cc_csv_computations!$A$2:$O$1001,2),"")</f>
        <v>103</v>
      </c>
      <c r="V492" s="0" t="n">
        <f aca="false">IF($A492&lt;&gt;"",VLOOKUP($U492,LineNames!$A$2:$B$111,2),"")</f>
        <v>54</v>
      </c>
      <c r="W492" s="11"/>
      <c r="X492" s="0" t="str">
        <f aca="false">IF($A492&lt;&gt;"",VLOOKUP($U492,LineNames!$A$2:$C$111,3),"")</f>
        <v>No</v>
      </c>
      <c r="Y492" s="0" t="n">
        <f aca="false">IF($A492&lt;&gt;"",VLOOKUP($F492,d110cc_csv_computations!$A$2:$O$1001,5),"")</f>
        <v>5</v>
      </c>
      <c r="Z492" s="0" t="n">
        <f aca="false">IF($A492&lt;&gt;"",VLOOKUP($F492,d110cc_csv_computations!$A$2:$O$1001,15),"")</f>
        <v>11</v>
      </c>
    </row>
    <row collapsed="false" customFormat="false" customHeight="true" hidden="false" ht="15" outlineLevel="0" r="493">
      <c r="A493" s="0" t="n">
        <f aca="false">IF((ROW()-1)&lt;='Project Description'!$B$14,'Project Description'!$B$1, "")</f>
        <v>2013</v>
      </c>
      <c r="B493" s="0" t="n">
        <f aca="false">IF($A493&lt;&gt;"",'Project Description'!$B$2, "")</f>
        <v>14</v>
      </c>
      <c r="C493" s="0" t="n">
        <f aca="false">IF($A493&lt;&gt;"",'Project Description'!$B$3, "")</f>
        <v>1</v>
      </c>
      <c r="D493" s="0" t="str">
        <f aca="false">IF($A493&lt;&gt;"",VLOOKUP($G493,'Tray sheet'!$E$2:$G$121,2), "")</f>
        <v>Brachypodium</v>
      </c>
      <c r="E493" s="0" t="str">
        <f aca="false">IF($A493&lt;&gt;"",VLOOKUP($G493,'Tray sheet'!$E$2:$G$121,3), "")</f>
        <v>distachyon</v>
      </c>
      <c r="F493" s="0" t="n">
        <f aca="false">IF($A493&lt;&gt;"",ROW()-1,"")</f>
        <v>492</v>
      </c>
      <c r="G493" s="0" t="n">
        <f aca="false">IF($A493&lt;&gt;"",VLOOKUP($F493,d110cc_csv_computations!$A$2:$O$1001,12),"")</f>
        <v>25</v>
      </c>
      <c r="H493" s="0" t="n">
        <f aca="false">IF($A493&lt;&gt;"",VLOOKUP($F493,d110cc_csv_computations!$A$2:$O$1001,13),"")</f>
        <v>7</v>
      </c>
      <c r="I493" s="0" t="n">
        <f aca="false">IF($A493&lt;&gt;"",VLOOKUP($F493,d110cc_csv_computations!$A$2:$O$1001,7),"")</f>
        <v>2</v>
      </c>
      <c r="J493" s="0" t="str">
        <f aca="false">IF($A493&lt;&gt;"",VLOOKUP($I493,ColumnNames!$A$2:$B$5,2),"")</f>
        <v>B</v>
      </c>
      <c r="K493" s="0" t="n">
        <f aca="false">IF($A493&lt;&gt;"",VLOOKUP($F493,d110cc_csv_computations!$A$2:$O$1001,6),"")</f>
        <v>2</v>
      </c>
      <c r="L493" s="0" t="n">
        <f aca="false">IF($A493&lt;&gt;"",VLOOKUP($F493,d110cc_csv_computations!$A$2:$O$1001,3),"")</f>
        <v>2</v>
      </c>
      <c r="M493" s="0" t="n">
        <f aca="false">IF($A493&lt;&gt;"",VLOOKUP($F493,d110cc_csv_computations!$A$2:$O$1001,8),"")</f>
        <v>2</v>
      </c>
      <c r="N493" s="0" t="n">
        <f aca="false">IF($A493&lt;&gt;"",VLOOKUP($F493,d110cc_csv_computations!$A$2:$O$1001,4),"")</f>
        <v>50</v>
      </c>
      <c r="O493" s="32" t="str">
        <f aca="false">IF($A493&lt;&gt;"",INDEX('Tray sheet'!$H$2:$H$10000, $G493),"")</f>
        <v>Project#2013-0014_Experiment#0001_Brachypodium.distachyon_Tray#00025</v>
      </c>
      <c r="P493" s="32" t="str">
        <f aca="false">IF($A493&lt;&gt;"",INDEX('Tray sheet'!$J$2:$J$10000,$G493),"")</f>
        <v>Tray note</v>
      </c>
      <c r="Q493" s="0" t="n">
        <f aca="false">IF($A493&lt;&gt;"",VLOOKUP($F493,d110cc_csv_computations!$A$2:$O$1001,9),"")</f>
        <v>1</v>
      </c>
      <c r="R493" s="32" t="str">
        <f aca="false">IF($A493&lt;&gt;"",INDEX('Tray sheet'!$I$2:$I$10000,$G493),"")</f>
        <v>standard</v>
      </c>
      <c r="S493" s="32" t="str">
        <f aca="false">$J493&amp;$K493</f>
        <v>B2</v>
      </c>
      <c r="T493" s="0" t="str">
        <f aca="false">IF($A493&lt;&gt;"","Project#"&amp;$A493&amp;"-"&amp;TEXT($B493,"0000")&amp;"_Experiment#"&amp;TEXT($C493,"0000")&amp;"_"&amp;$D493&amp;"."&amp;$E493&amp;"_Tray#"&amp;TEXT($G493,"0000")&amp;"_"&amp;"Pot#"&amp;TEXT($F493,"00000"),"")</f>
        <v>Project#2013-0014_Experiment#0001_Brachypodium.distachyon_Tray#0025_Pot#00492</v>
      </c>
      <c r="U493" s="0" t="n">
        <f aca="false">IF($A493&lt;&gt;"",VLOOKUP($F493,d110cc_csv_computations!$A$2:$O$1001,2),"")</f>
        <v>50</v>
      </c>
      <c r="V493" s="0" t="n">
        <f aca="false">IF($A493&lt;&gt;"",VLOOKUP($U493,LineNames!$A$2:$B$111,2),"")</f>
        <v>129</v>
      </c>
      <c r="W493" s="11"/>
      <c r="X493" s="0" t="str">
        <f aca="false">IF($A493&lt;&gt;"",VLOOKUP($U493,LineNames!$A$2:$C$111,3),"")</f>
        <v>No</v>
      </c>
      <c r="Y493" s="0" t="n">
        <f aca="false">IF($A493&lt;&gt;"",VLOOKUP($F493,d110cc_csv_computations!$A$2:$O$1001,5),"")</f>
        <v>5</v>
      </c>
      <c r="Z493" s="0" t="n">
        <f aca="false">IF($A493&lt;&gt;"",VLOOKUP($F493,d110cc_csv_computations!$A$2:$O$1001,15),"")</f>
        <v>12</v>
      </c>
    </row>
    <row collapsed="false" customFormat="false" customHeight="true" hidden="false" ht="15" outlineLevel="0" r="494">
      <c r="A494" s="0" t="n">
        <f aca="false">IF((ROW()-1)&lt;='Project Description'!$B$14,'Project Description'!$B$1, "")</f>
        <v>2013</v>
      </c>
      <c r="B494" s="0" t="n">
        <f aca="false">IF($A494&lt;&gt;"",'Project Description'!$B$2, "")</f>
        <v>14</v>
      </c>
      <c r="C494" s="0" t="n">
        <f aca="false">IF($A494&lt;&gt;"",'Project Description'!$B$3, "")</f>
        <v>1</v>
      </c>
      <c r="D494" s="0" t="str">
        <f aca="false">IF($A494&lt;&gt;"",VLOOKUP($G494,'Tray sheet'!$E$2:$G$121,2), "")</f>
        <v>Brachypodium</v>
      </c>
      <c r="E494" s="0" t="str">
        <f aca="false">IF($A494&lt;&gt;"",VLOOKUP($G494,'Tray sheet'!$E$2:$G$121,3), "")</f>
        <v>distachyon</v>
      </c>
      <c r="F494" s="0" t="n">
        <f aca="false">IF($A494&lt;&gt;"",ROW()-1,"")</f>
        <v>493</v>
      </c>
      <c r="G494" s="0" t="n">
        <f aca="false">IF($A494&lt;&gt;"",VLOOKUP($F494,d110cc_csv_computations!$A$2:$O$1001,12),"")</f>
        <v>25</v>
      </c>
      <c r="H494" s="0" t="n">
        <f aca="false">IF($A494&lt;&gt;"",VLOOKUP($F494,d110cc_csv_computations!$A$2:$O$1001,13),"")</f>
        <v>8</v>
      </c>
      <c r="I494" s="0" t="n">
        <f aca="false">IF($A494&lt;&gt;"",VLOOKUP($F494,d110cc_csv_computations!$A$2:$O$1001,7),"")</f>
        <v>2</v>
      </c>
      <c r="J494" s="0" t="str">
        <f aca="false">IF($A494&lt;&gt;"",VLOOKUP($I494,ColumnNames!$A$2:$B$5,2),"")</f>
        <v>B</v>
      </c>
      <c r="K494" s="0" t="n">
        <f aca="false">IF($A494&lt;&gt;"",VLOOKUP($F494,d110cc_csv_computations!$A$2:$O$1001,6),"")</f>
        <v>3</v>
      </c>
      <c r="L494" s="0" t="n">
        <f aca="false">IF($A494&lt;&gt;"",VLOOKUP($F494,d110cc_csv_computations!$A$2:$O$1001,3),"")</f>
        <v>3</v>
      </c>
      <c r="M494" s="0" t="n">
        <f aca="false">IF($A494&lt;&gt;"",VLOOKUP($F494,d110cc_csv_computations!$A$2:$O$1001,8),"")</f>
        <v>2</v>
      </c>
      <c r="N494" s="0" t="n">
        <f aca="false">IF($A494&lt;&gt;"",VLOOKUP($F494,d110cc_csv_computations!$A$2:$O$1001,4),"")</f>
        <v>50</v>
      </c>
      <c r="O494" s="32" t="str">
        <f aca="false">IF($A494&lt;&gt;"",INDEX('Tray sheet'!$H$2:$H$10000, $G494),"")</f>
        <v>Project#2013-0014_Experiment#0001_Brachypodium.distachyon_Tray#00025</v>
      </c>
      <c r="P494" s="32" t="str">
        <f aca="false">IF($A494&lt;&gt;"",INDEX('Tray sheet'!$J$2:$J$10000,$G494),"")</f>
        <v>Tray note</v>
      </c>
      <c r="Q494" s="0" t="n">
        <f aca="false">IF($A494&lt;&gt;"",VLOOKUP($F494,d110cc_csv_computations!$A$2:$O$1001,9),"")</f>
        <v>1</v>
      </c>
      <c r="R494" s="32" t="str">
        <f aca="false">IF($A494&lt;&gt;"",INDEX('Tray sheet'!$I$2:$I$10000,$G494),"")</f>
        <v>standard</v>
      </c>
      <c r="S494" s="32" t="str">
        <f aca="false">$J494&amp;$K494</f>
        <v>B3</v>
      </c>
      <c r="T494" s="0" t="str">
        <f aca="false">IF($A494&lt;&gt;"","Project#"&amp;$A494&amp;"-"&amp;TEXT($B494,"0000")&amp;"_Experiment#"&amp;TEXT($C494,"0000")&amp;"_"&amp;$D494&amp;"."&amp;$E494&amp;"_Tray#"&amp;TEXT($G494,"0000")&amp;"_"&amp;"Pot#"&amp;TEXT($F494,"00000"),"")</f>
        <v>Project#2013-0014_Experiment#0001_Brachypodium.distachyon_Tray#0025_Pot#00493</v>
      </c>
      <c r="U494" s="0" t="n">
        <f aca="false">IF($A494&lt;&gt;"",VLOOKUP($F494,d110cc_csv_computations!$A$2:$O$1001,2),"")</f>
        <v>99</v>
      </c>
      <c r="V494" s="0" t="n">
        <f aca="false">IF($A494&lt;&gt;"",VLOOKUP($U494,LineNames!$A$2:$B$111,2),"")</f>
        <v>31</v>
      </c>
      <c r="W494" s="11"/>
      <c r="X494" s="0" t="str">
        <f aca="false">IF($A494&lt;&gt;"",VLOOKUP($U494,LineNames!$A$2:$C$111,3),"")</f>
        <v>No</v>
      </c>
      <c r="Y494" s="0" t="n">
        <f aca="false">IF($A494&lt;&gt;"",VLOOKUP($F494,d110cc_csv_computations!$A$2:$O$1001,5),"")</f>
        <v>5</v>
      </c>
      <c r="Z494" s="0" t="n">
        <f aca="false">IF($A494&lt;&gt;"",VLOOKUP($F494,d110cc_csv_computations!$A$2:$O$1001,15),"")</f>
        <v>13</v>
      </c>
    </row>
    <row collapsed="false" customFormat="false" customHeight="true" hidden="false" ht="15" outlineLevel="0" r="495">
      <c r="A495" s="0" t="n">
        <f aca="false">IF((ROW()-1)&lt;='Project Description'!$B$14,'Project Description'!$B$1, "")</f>
        <v>2013</v>
      </c>
      <c r="B495" s="0" t="n">
        <f aca="false">IF($A495&lt;&gt;"",'Project Description'!$B$2, "")</f>
        <v>14</v>
      </c>
      <c r="C495" s="0" t="n">
        <f aca="false">IF($A495&lt;&gt;"",'Project Description'!$B$3, "")</f>
        <v>1</v>
      </c>
      <c r="D495" s="0" t="str">
        <f aca="false">IF($A495&lt;&gt;"",VLOOKUP($G495,'Tray sheet'!$E$2:$G$121,2), "")</f>
        <v>Brachypodium</v>
      </c>
      <c r="E495" s="0" t="str">
        <f aca="false">IF($A495&lt;&gt;"",VLOOKUP($G495,'Tray sheet'!$E$2:$G$121,3), "")</f>
        <v>distachyon</v>
      </c>
      <c r="F495" s="0" t="n">
        <f aca="false">IF($A495&lt;&gt;"",ROW()-1,"")</f>
        <v>494</v>
      </c>
      <c r="G495" s="0" t="n">
        <f aca="false">IF($A495&lt;&gt;"",VLOOKUP($F495,d110cc_csv_computations!$A$2:$O$1001,12),"")</f>
        <v>25</v>
      </c>
      <c r="H495" s="0" t="n">
        <f aca="false">IF($A495&lt;&gt;"",VLOOKUP($F495,d110cc_csv_computations!$A$2:$O$1001,13),"")</f>
        <v>9</v>
      </c>
      <c r="I495" s="0" t="n">
        <f aca="false">IF($A495&lt;&gt;"",VLOOKUP($F495,d110cc_csv_computations!$A$2:$O$1001,7),"")</f>
        <v>2</v>
      </c>
      <c r="J495" s="0" t="str">
        <f aca="false">IF($A495&lt;&gt;"",VLOOKUP($I495,ColumnNames!$A$2:$B$5,2),"")</f>
        <v>B</v>
      </c>
      <c r="K495" s="0" t="n">
        <f aca="false">IF($A495&lt;&gt;"",VLOOKUP($F495,d110cc_csv_computations!$A$2:$O$1001,6),"")</f>
        <v>4</v>
      </c>
      <c r="L495" s="0" t="n">
        <f aca="false">IF($A495&lt;&gt;"",VLOOKUP($F495,d110cc_csv_computations!$A$2:$O$1001,3),"")</f>
        <v>4</v>
      </c>
      <c r="M495" s="0" t="n">
        <f aca="false">IF($A495&lt;&gt;"",VLOOKUP($F495,d110cc_csv_computations!$A$2:$O$1001,8),"")</f>
        <v>2</v>
      </c>
      <c r="N495" s="0" t="n">
        <f aca="false">IF($A495&lt;&gt;"",VLOOKUP($F495,d110cc_csv_computations!$A$2:$O$1001,4),"")</f>
        <v>50</v>
      </c>
      <c r="O495" s="32" t="str">
        <f aca="false">IF($A495&lt;&gt;"",INDEX('Tray sheet'!$H$2:$H$10000, $G495),"")</f>
        <v>Project#2013-0014_Experiment#0001_Brachypodium.distachyon_Tray#00025</v>
      </c>
      <c r="P495" s="32" t="str">
        <f aca="false">IF($A495&lt;&gt;"",INDEX('Tray sheet'!$J$2:$J$10000,$G495),"")</f>
        <v>Tray note</v>
      </c>
      <c r="Q495" s="0" t="n">
        <f aca="false">IF($A495&lt;&gt;"",VLOOKUP($F495,d110cc_csv_computations!$A$2:$O$1001,9),"")</f>
        <v>1</v>
      </c>
      <c r="R495" s="32" t="str">
        <f aca="false">IF($A495&lt;&gt;"",INDEX('Tray sheet'!$I$2:$I$10000,$G495),"")</f>
        <v>standard</v>
      </c>
      <c r="S495" s="32" t="str">
        <f aca="false">$J495&amp;$K495</f>
        <v>B4</v>
      </c>
      <c r="T495" s="0" t="str">
        <f aca="false">IF($A495&lt;&gt;"","Project#"&amp;$A495&amp;"-"&amp;TEXT($B495,"0000")&amp;"_Experiment#"&amp;TEXT($C495,"0000")&amp;"_"&amp;$D495&amp;"."&amp;$E495&amp;"_Tray#"&amp;TEXT($G495,"0000")&amp;"_"&amp;"Pot#"&amp;TEXT($F495,"00000"),"")</f>
        <v>Project#2013-0014_Experiment#0001_Brachypodium.distachyon_Tray#0025_Pot#00494</v>
      </c>
      <c r="U495" s="0" t="n">
        <f aca="false">IF($A495&lt;&gt;"",VLOOKUP($F495,d110cc_csv_computations!$A$2:$O$1001,2),"")</f>
        <v>84</v>
      </c>
      <c r="V495" s="0" t="n">
        <f aca="false">IF($A495&lt;&gt;"",VLOOKUP($U495,LineNames!$A$2:$B$111,2),"")</f>
        <v>171</v>
      </c>
      <c r="W495" s="11"/>
      <c r="X495" s="0" t="str">
        <f aca="false">IF($A495&lt;&gt;"",VLOOKUP($U495,LineNames!$A$2:$C$111,3),"")</f>
        <v>No</v>
      </c>
      <c r="Y495" s="0" t="n">
        <f aca="false">IF($A495&lt;&gt;"",VLOOKUP($F495,d110cc_csv_computations!$A$2:$O$1001,5),"")</f>
        <v>5</v>
      </c>
      <c r="Z495" s="0" t="n">
        <f aca="false">IF($A495&lt;&gt;"",VLOOKUP($F495,d110cc_csv_computations!$A$2:$O$1001,15),"")</f>
        <v>14</v>
      </c>
    </row>
    <row collapsed="false" customFormat="false" customHeight="true" hidden="false" ht="15" outlineLevel="0" r="496">
      <c r="A496" s="0" t="n">
        <f aca="false">IF((ROW()-1)&lt;='Project Description'!$B$14,'Project Description'!$B$1, "")</f>
        <v>2013</v>
      </c>
      <c r="B496" s="0" t="n">
        <f aca="false">IF($A496&lt;&gt;"",'Project Description'!$B$2, "")</f>
        <v>14</v>
      </c>
      <c r="C496" s="0" t="n">
        <f aca="false">IF($A496&lt;&gt;"",'Project Description'!$B$3, "")</f>
        <v>1</v>
      </c>
      <c r="D496" s="0" t="str">
        <f aca="false">IF($A496&lt;&gt;"",VLOOKUP($G496,'Tray sheet'!$E$2:$G$121,2), "")</f>
        <v>Brachypodium</v>
      </c>
      <c r="E496" s="0" t="str">
        <f aca="false">IF($A496&lt;&gt;"",VLOOKUP($G496,'Tray sheet'!$E$2:$G$121,3), "")</f>
        <v>distachyon</v>
      </c>
      <c r="F496" s="0" t="n">
        <f aca="false">IF($A496&lt;&gt;"",ROW()-1,"")</f>
        <v>495</v>
      </c>
      <c r="G496" s="0" t="n">
        <f aca="false">IF($A496&lt;&gt;"",VLOOKUP($F496,d110cc_csv_computations!$A$2:$O$1001,12),"")</f>
        <v>25</v>
      </c>
      <c r="H496" s="0" t="n">
        <f aca="false">IF($A496&lt;&gt;"",VLOOKUP($F496,d110cc_csv_computations!$A$2:$O$1001,13),"")</f>
        <v>10</v>
      </c>
      <c r="I496" s="0" t="n">
        <f aca="false">IF($A496&lt;&gt;"",VLOOKUP($F496,d110cc_csv_computations!$A$2:$O$1001,7),"")</f>
        <v>2</v>
      </c>
      <c r="J496" s="0" t="str">
        <f aca="false">IF($A496&lt;&gt;"",VLOOKUP($I496,ColumnNames!$A$2:$B$5,2),"")</f>
        <v>B</v>
      </c>
      <c r="K496" s="0" t="n">
        <f aca="false">IF($A496&lt;&gt;"",VLOOKUP($F496,d110cc_csv_computations!$A$2:$O$1001,6),"")</f>
        <v>5</v>
      </c>
      <c r="L496" s="0" t="n">
        <f aca="false">IF($A496&lt;&gt;"",VLOOKUP($F496,d110cc_csv_computations!$A$2:$O$1001,3),"")</f>
        <v>5</v>
      </c>
      <c r="M496" s="0" t="n">
        <f aca="false">IF($A496&lt;&gt;"",VLOOKUP($F496,d110cc_csv_computations!$A$2:$O$1001,8),"")</f>
        <v>2</v>
      </c>
      <c r="N496" s="0" t="n">
        <f aca="false">IF($A496&lt;&gt;"",VLOOKUP($F496,d110cc_csv_computations!$A$2:$O$1001,4),"")</f>
        <v>50</v>
      </c>
      <c r="O496" s="32" t="str">
        <f aca="false">IF($A496&lt;&gt;"",INDEX('Tray sheet'!$H$2:$H$10000, $G496),"")</f>
        <v>Project#2013-0014_Experiment#0001_Brachypodium.distachyon_Tray#00025</v>
      </c>
      <c r="P496" s="32" t="str">
        <f aca="false">IF($A496&lt;&gt;"",INDEX('Tray sheet'!$J$2:$J$10000,$G496),"")</f>
        <v>Tray note</v>
      </c>
      <c r="Q496" s="0" t="n">
        <f aca="false">IF($A496&lt;&gt;"",VLOOKUP($F496,d110cc_csv_computations!$A$2:$O$1001,9),"")</f>
        <v>1</v>
      </c>
      <c r="R496" s="32" t="str">
        <f aca="false">IF($A496&lt;&gt;"",INDEX('Tray sheet'!$I$2:$I$10000,$G496),"")</f>
        <v>standard</v>
      </c>
      <c r="S496" s="32" t="str">
        <f aca="false">$J496&amp;$K496</f>
        <v>B5</v>
      </c>
      <c r="T496" s="0" t="str">
        <f aca="false">IF($A496&lt;&gt;"","Project#"&amp;$A496&amp;"-"&amp;TEXT($B496,"0000")&amp;"_Experiment#"&amp;TEXT($C496,"0000")&amp;"_"&amp;$D496&amp;"."&amp;$E496&amp;"_Tray#"&amp;TEXT($G496,"0000")&amp;"_"&amp;"Pot#"&amp;TEXT($F496,"00000"),"")</f>
        <v>Project#2013-0014_Experiment#0001_Brachypodium.distachyon_Tray#0025_Pot#00495</v>
      </c>
      <c r="U496" s="0" t="n">
        <f aca="false">IF($A496&lt;&gt;"",VLOOKUP($F496,d110cc_csv_computations!$A$2:$O$1001,2),"")</f>
        <v>77</v>
      </c>
      <c r="V496" s="0" t="n">
        <f aca="false">IF($A496&lt;&gt;"",VLOOKUP($U496,LineNames!$A$2:$B$111,2),"")</f>
        <v>163</v>
      </c>
      <c r="W496" s="11"/>
      <c r="X496" s="0" t="str">
        <f aca="false">IF($A496&lt;&gt;"",VLOOKUP($U496,LineNames!$A$2:$C$111,3),"")</f>
        <v>No</v>
      </c>
      <c r="Y496" s="0" t="n">
        <f aca="false">IF($A496&lt;&gt;"",VLOOKUP($F496,d110cc_csv_computations!$A$2:$O$1001,5),"")</f>
        <v>5</v>
      </c>
      <c r="Z496" s="0" t="n">
        <f aca="false">IF($A496&lt;&gt;"",VLOOKUP($F496,d110cc_csv_computations!$A$2:$O$1001,15),"")</f>
        <v>15</v>
      </c>
    </row>
    <row collapsed="false" customFormat="false" customHeight="true" hidden="false" ht="15" outlineLevel="0" r="497">
      <c r="A497" s="0" t="n">
        <f aca="false">IF((ROW()-1)&lt;='Project Description'!$B$14,'Project Description'!$B$1, "")</f>
        <v>2013</v>
      </c>
      <c r="B497" s="0" t="n">
        <f aca="false">IF($A497&lt;&gt;"",'Project Description'!$B$2, "")</f>
        <v>14</v>
      </c>
      <c r="C497" s="0" t="n">
        <f aca="false">IF($A497&lt;&gt;"",'Project Description'!$B$3, "")</f>
        <v>1</v>
      </c>
      <c r="D497" s="0" t="str">
        <f aca="false">IF($A497&lt;&gt;"",VLOOKUP($G497,'Tray sheet'!$E$2:$G$121,2), "")</f>
        <v>Brachypodium</v>
      </c>
      <c r="E497" s="0" t="str">
        <f aca="false">IF($A497&lt;&gt;"",VLOOKUP($G497,'Tray sheet'!$E$2:$G$121,3), "")</f>
        <v>distachyon</v>
      </c>
      <c r="F497" s="0" t="n">
        <f aca="false">IF($A497&lt;&gt;"",ROW()-1,"")</f>
        <v>496</v>
      </c>
      <c r="G497" s="0" t="n">
        <f aca="false">IF($A497&lt;&gt;"",VLOOKUP($F497,d110cc_csv_computations!$A$2:$O$1001,12),"")</f>
        <v>26</v>
      </c>
      <c r="H497" s="0" t="n">
        <f aca="false">IF($A497&lt;&gt;"",VLOOKUP($F497,d110cc_csv_computations!$A$2:$O$1001,13),"")</f>
        <v>6</v>
      </c>
      <c r="I497" s="0" t="n">
        <f aca="false">IF($A497&lt;&gt;"",VLOOKUP($F497,d110cc_csv_computations!$A$2:$O$1001,7),"")</f>
        <v>2</v>
      </c>
      <c r="J497" s="0" t="str">
        <f aca="false">IF($A497&lt;&gt;"",VLOOKUP($I497,ColumnNames!$A$2:$B$5,2),"")</f>
        <v>B</v>
      </c>
      <c r="K497" s="0" t="n">
        <f aca="false">IF($A497&lt;&gt;"",VLOOKUP($F497,d110cc_csv_computations!$A$2:$O$1001,6),"")</f>
        <v>1</v>
      </c>
      <c r="L497" s="0" t="n">
        <f aca="false">IF($A497&lt;&gt;"",VLOOKUP($F497,d110cc_csv_computations!$A$2:$O$1001,3),"")</f>
        <v>6</v>
      </c>
      <c r="M497" s="0" t="n">
        <f aca="false">IF($A497&lt;&gt;"",VLOOKUP($F497,d110cc_csv_computations!$A$2:$O$1001,8),"")</f>
        <v>2</v>
      </c>
      <c r="N497" s="0" t="n">
        <f aca="false">IF($A497&lt;&gt;"",VLOOKUP($F497,d110cc_csv_computations!$A$2:$O$1001,4),"")</f>
        <v>50</v>
      </c>
      <c r="O497" s="32" t="str">
        <f aca="false">IF($A497&lt;&gt;"",INDEX('Tray sheet'!$H$2:$H$10000, $G497),"")</f>
        <v>Project#2013-0014_Experiment#0001_Brachypodium.distachyon_Tray#00026</v>
      </c>
      <c r="P497" s="32" t="str">
        <f aca="false">IF($A497&lt;&gt;"",INDEX('Tray sheet'!$J$2:$J$10000,$G497),"")</f>
        <v>Tray note</v>
      </c>
      <c r="Q497" s="0" t="n">
        <f aca="false">IF($A497&lt;&gt;"",VLOOKUP($F497,d110cc_csv_computations!$A$2:$O$1001,9),"")</f>
        <v>2</v>
      </c>
      <c r="R497" s="32" t="str">
        <f aca="false">IF($A497&lt;&gt;"",INDEX('Tray sheet'!$I$2:$I$10000,$G497),"")</f>
        <v>standard</v>
      </c>
      <c r="S497" s="32" t="str">
        <f aca="false">$J497&amp;$K497</f>
        <v>B1</v>
      </c>
      <c r="T497" s="0" t="str">
        <f aca="false">IF($A497&lt;&gt;"","Project#"&amp;$A497&amp;"-"&amp;TEXT($B497,"0000")&amp;"_Experiment#"&amp;TEXT($C497,"0000")&amp;"_"&amp;$D497&amp;"."&amp;$E497&amp;"_Tray#"&amp;TEXT($G497,"0000")&amp;"_"&amp;"Pot#"&amp;TEXT($F497,"00000"),"")</f>
        <v>Project#2013-0014_Experiment#0001_Brachypodium.distachyon_Tray#0026_Pot#00496</v>
      </c>
      <c r="U497" s="0" t="n">
        <f aca="false">IF($A497&lt;&gt;"",VLOOKUP($F497,d110cc_csv_computations!$A$2:$O$1001,2),"")</f>
        <v>110</v>
      </c>
      <c r="V497" s="0" t="str">
        <f aca="false">IF($A497&lt;&gt;"",VLOOKUP($U497,LineNames!$A$2:$B$111,2),"")</f>
        <v>Bd3-1</v>
      </c>
      <c r="W497" s="11"/>
      <c r="X497" s="0" t="str">
        <f aca="false">IF($A497&lt;&gt;"",VLOOKUP($U497,LineNames!$A$2:$C$111,3),"")</f>
        <v>Yes</v>
      </c>
      <c r="Y497" s="0" t="n">
        <f aca="false">IF($A497&lt;&gt;"",VLOOKUP($F497,d110cc_csv_computations!$A$2:$O$1001,5),"")</f>
        <v>5</v>
      </c>
      <c r="Z497" s="0" t="n">
        <f aca="false">IF($A497&lt;&gt;"",VLOOKUP($F497,d110cc_csv_computations!$A$2:$O$1001,15),"")</f>
        <v>16</v>
      </c>
    </row>
    <row collapsed="false" customFormat="false" customHeight="true" hidden="false" ht="15" outlineLevel="0" r="498">
      <c r="A498" s="0" t="n">
        <f aca="false">IF((ROW()-1)&lt;='Project Description'!$B$14,'Project Description'!$B$1, "")</f>
        <v>2013</v>
      </c>
      <c r="B498" s="0" t="n">
        <f aca="false">IF($A498&lt;&gt;"",'Project Description'!$B$2, "")</f>
        <v>14</v>
      </c>
      <c r="C498" s="0" t="n">
        <f aca="false">IF($A498&lt;&gt;"",'Project Description'!$B$3, "")</f>
        <v>1</v>
      </c>
      <c r="D498" s="0" t="str">
        <f aca="false">IF($A498&lt;&gt;"",VLOOKUP($G498,'Tray sheet'!$E$2:$G$121,2), "")</f>
        <v>Brachypodium</v>
      </c>
      <c r="E498" s="0" t="str">
        <f aca="false">IF($A498&lt;&gt;"",VLOOKUP($G498,'Tray sheet'!$E$2:$G$121,3), "")</f>
        <v>distachyon</v>
      </c>
      <c r="F498" s="0" t="n">
        <f aca="false">IF($A498&lt;&gt;"",ROW()-1,"")</f>
        <v>497</v>
      </c>
      <c r="G498" s="0" t="n">
        <f aca="false">IF($A498&lt;&gt;"",VLOOKUP($F498,d110cc_csv_computations!$A$2:$O$1001,12),"")</f>
        <v>26</v>
      </c>
      <c r="H498" s="0" t="n">
        <f aca="false">IF($A498&lt;&gt;"",VLOOKUP($F498,d110cc_csv_computations!$A$2:$O$1001,13),"")</f>
        <v>7</v>
      </c>
      <c r="I498" s="0" t="n">
        <f aca="false">IF($A498&lt;&gt;"",VLOOKUP($F498,d110cc_csv_computations!$A$2:$O$1001,7),"")</f>
        <v>2</v>
      </c>
      <c r="J498" s="0" t="str">
        <f aca="false">IF($A498&lt;&gt;"",VLOOKUP($I498,ColumnNames!$A$2:$B$5,2),"")</f>
        <v>B</v>
      </c>
      <c r="K498" s="0" t="n">
        <f aca="false">IF($A498&lt;&gt;"",VLOOKUP($F498,d110cc_csv_computations!$A$2:$O$1001,6),"")</f>
        <v>2</v>
      </c>
      <c r="L498" s="0" t="n">
        <f aca="false">IF($A498&lt;&gt;"",VLOOKUP($F498,d110cc_csv_computations!$A$2:$O$1001,3),"")</f>
        <v>7</v>
      </c>
      <c r="M498" s="0" t="n">
        <f aca="false">IF($A498&lt;&gt;"",VLOOKUP($F498,d110cc_csv_computations!$A$2:$O$1001,8),"")</f>
        <v>2</v>
      </c>
      <c r="N498" s="0" t="n">
        <f aca="false">IF($A498&lt;&gt;"",VLOOKUP($F498,d110cc_csv_computations!$A$2:$O$1001,4),"")</f>
        <v>50</v>
      </c>
      <c r="O498" s="32" t="str">
        <f aca="false">IF($A498&lt;&gt;"",INDEX('Tray sheet'!$H$2:$H$10000, $G498),"")</f>
        <v>Project#2013-0014_Experiment#0001_Brachypodium.distachyon_Tray#00026</v>
      </c>
      <c r="P498" s="32" t="str">
        <f aca="false">IF($A498&lt;&gt;"",INDEX('Tray sheet'!$J$2:$J$10000,$G498),"")</f>
        <v>Tray note</v>
      </c>
      <c r="Q498" s="0" t="n">
        <f aca="false">IF($A498&lt;&gt;"",VLOOKUP($F498,d110cc_csv_computations!$A$2:$O$1001,9),"")</f>
        <v>2</v>
      </c>
      <c r="R498" s="32" t="str">
        <f aca="false">IF($A498&lt;&gt;"",INDEX('Tray sheet'!$I$2:$I$10000,$G498),"")</f>
        <v>standard</v>
      </c>
      <c r="S498" s="32" t="str">
        <f aca="false">$J498&amp;$K498</f>
        <v>B2</v>
      </c>
      <c r="T498" s="0" t="str">
        <f aca="false">IF($A498&lt;&gt;"","Project#"&amp;$A498&amp;"-"&amp;TEXT($B498,"0000")&amp;"_Experiment#"&amp;TEXT($C498,"0000")&amp;"_"&amp;$D498&amp;"."&amp;$E498&amp;"_Tray#"&amp;TEXT($G498,"0000")&amp;"_"&amp;"Pot#"&amp;TEXT($F498,"00000"),"")</f>
        <v>Project#2013-0014_Experiment#0001_Brachypodium.distachyon_Tray#0026_Pot#00497</v>
      </c>
      <c r="U498" s="0" t="n">
        <f aca="false">IF($A498&lt;&gt;"",VLOOKUP($F498,d110cc_csv_computations!$A$2:$O$1001,2),"")</f>
        <v>27</v>
      </c>
      <c r="V498" s="0" t="n">
        <f aca="false">IF($A498&lt;&gt;"",VLOOKUP($U498,LineNames!$A$2:$B$111,2),"")</f>
        <v>104</v>
      </c>
      <c r="W498" s="11"/>
      <c r="X498" s="0" t="str">
        <f aca="false">IF($A498&lt;&gt;"",VLOOKUP($U498,LineNames!$A$2:$C$111,3),"")</f>
        <v>No</v>
      </c>
      <c r="Y498" s="0" t="n">
        <f aca="false">IF($A498&lt;&gt;"",VLOOKUP($F498,d110cc_csv_computations!$A$2:$O$1001,5),"")</f>
        <v>5</v>
      </c>
      <c r="Z498" s="0" t="n">
        <f aca="false">IF($A498&lt;&gt;"",VLOOKUP($F498,d110cc_csv_computations!$A$2:$O$1001,15),"")</f>
        <v>17</v>
      </c>
    </row>
    <row collapsed="false" customFormat="false" customHeight="true" hidden="false" ht="15" outlineLevel="0" r="499">
      <c r="A499" s="0" t="n">
        <f aca="false">IF((ROW()-1)&lt;='Project Description'!$B$14,'Project Description'!$B$1, "")</f>
        <v>2013</v>
      </c>
      <c r="B499" s="0" t="n">
        <f aca="false">IF($A499&lt;&gt;"",'Project Description'!$B$2, "")</f>
        <v>14</v>
      </c>
      <c r="C499" s="0" t="n">
        <f aca="false">IF($A499&lt;&gt;"",'Project Description'!$B$3, "")</f>
        <v>1</v>
      </c>
      <c r="D499" s="0" t="str">
        <f aca="false">IF($A499&lt;&gt;"",VLOOKUP($G499,'Tray sheet'!$E$2:$G$121,2), "")</f>
        <v>Brachypodium</v>
      </c>
      <c r="E499" s="0" t="str">
        <f aca="false">IF($A499&lt;&gt;"",VLOOKUP($G499,'Tray sheet'!$E$2:$G$121,3), "")</f>
        <v>distachyon</v>
      </c>
      <c r="F499" s="0" t="n">
        <f aca="false">IF($A499&lt;&gt;"",ROW()-1,"")</f>
        <v>498</v>
      </c>
      <c r="G499" s="0" t="n">
        <f aca="false">IF($A499&lt;&gt;"",VLOOKUP($F499,d110cc_csv_computations!$A$2:$O$1001,12),"")</f>
        <v>26</v>
      </c>
      <c r="H499" s="0" t="n">
        <f aca="false">IF($A499&lt;&gt;"",VLOOKUP($F499,d110cc_csv_computations!$A$2:$O$1001,13),"")</f>
        <v>8</v>
      </c>
      <c r="I499" s="0" t="n">
        <f aca="false">IF($A499&lt;&gt;"",VLOOKUP($F499,d110cc_csv_computations!$A$2:$O$1001,7),"")</f>
        <v>2</v>
      </c>
      <c r="J499" s="0" t="str">
        <f aca="false">IF($A499&lt;&gt;"",VLOOKUP($I499,ColumnNames!$A$2:$B$5,2),"")</f>
        <v>B</v>
      </c>
      <c r="K499" s="0" t="n">
        <f aca="false">IF($A499&lt;&gt;"",VLOOKUP($F499,d110cc_csv_computations!$A$2:$O$1001,6),"")</f>
        <v>3</v>
      </c>
      <c r="L499" s="0" t="n">
        <f aca="false">IF($A499&lt;&gt;"",VLOOKUP($F499,d110cc_csv_computations!$A$2:$O$1001,3),"")</f>
        <v>8</v>
      </c>
      <c r="M499" s="0" t="n">
        <f aca="false">IF($A499&lt;&gt;"",VLOOKUP($F499,d110cc_csv_computations!$A$2:$O$1001,8),"")</f>
        <v>2</v>
      </c>
      <c r="N499" s="0" t="n">
        <f aca="false">IF($A499&lt;&gt;"",VLOOKUP($F499,d110cc_csv_computations!$A$2:$O$1001,4),"")</f>
        <v>50</v>
      </c>
      <c r="O499" s="32" t="str">
        <f aca="false">IF($A499&lt;&gt;"",INDEX('Tray sheet'!$H$2:$H$10000, $G499),"")</f>
        <v>Project#2013-0014_Experiment#0001_Brachypodium.distachyon_Tray#00026</v>
      </c>
      <c r="P499" s="32" t="str">
        <f aca="false">IF($A499&lt;&gt;"",INDEX('Tray sheet'!$J$2:$J$10000,$G499),"")</f>
        <v>Tray note</v>
      </c>
      <c r="Q499" s="0" t="n">
        <f aca="false">IF($A499&lt;&gt;"",VLOOKUP($F499,d110cc_csv_computations!$A$2:$O$1001,9),"")</f>
        <v>2</v>
      </c>
      <c r="R499" s="32" t="str">
        <f aca="false">IF($A499&lt;&gt;"",INDEX('Tray sheet'!$I$2:$I$10000,$G499),"")</f>
        <v>standard</v>
      </c>
      <c r="S499" s="32" t="str">
        <f aca="false">$J499&amp;$K499</f>
        <v>B3</v>
      </c>
      <c r="T499" s="0" t="str">
        <f aca="false">IF($A499&lt;&gt;"","Project#"&amp;$A499&amp;"-"&amp;TEXT($B499,"0000")&amp;"_Experiment#"&amp;TEXT($C499,"0000")&amp;"_"&amp;$D499&amp;"."&amp;$E499&amp;"_Tray#"&amp;TEXT($G499,"0000")&amp;"_"&amp;"Pot#"&amp;TEXT($F499,"00000"),"")</f>
        <v>Project#2013-0014_Experiment#0001_Brachypodium.distachyon_Tray#0026_Pot#00498</v>
      </c>
      <c r="U499" s="0" t="n">
        <f aca="false">IF($A499&lt;&gt;"",VLOOKUP($F499,d110cc_csv_computations!$A$2:$O$1001,2),"")</f>
        <v>17</v>
      </c>
      <c r="V499" s="0" t="n">
        <f aca="false">IF($A499&lt;&gt;"",VLOOKUP($U499,LineNames!$A$2:$B$111,2),"")</f>
        <v>94</v>
      </c>
      <c r="W499" s="11"/>
      <c r="X499" s="0" t="str">
        <f aca="false">IF($A499&lt;&gt;"",VLOOKUP($U499,LineNames!$A$2:$C$111,3),"")</f>
        <v>No</v>
      </c>
      <c r="Y499" s="0" t="n">
        <f aca="false">IF($A499&lt;&gt;"",VLOOKUP($F499,d110cc_csv_computations!$A$2:$O$1001,5),"")</f>
        <v>5</v>
      </c>
      <c r="Z499" s="0" t="n">
        <f aca="false">IF($A499&lt;&gt;"",VLOOKUP($F499,d110cc_csv_computations!$A$2:$O$1001,15),"")</f>
        <v>18</v>
      </c>
    </row>
    <row collapsed="false" customFormat="false" customHeight="true" hidden="false" ht="15" outlineLevel="0" r="500">
      <c r="A500" s="0" t="n">
        <f aca="false">IF((ROW()-1)&lt;='Project Description'!$B$14,'Project Description'!$B$1, "")</f>
        <v>2013</v>
      </c>
      <c r="B500" s="0" t="n">
        <f aca="false">IF($A500&lt;&gt;"",'Project Description'!$B$2, "")</f>
        <v>14</v>
      </c>
      <c r="C500" s="0" t="n">
        <f aca="false">IF($A500&lt;&gt;"",'Project Description'!$B$3, "")</f>
        <v>1</v>
      </c>
      <c r="D500" s="0" t="str">
        <f aca="false">IF($A500&lt;&gt;"",VLOOKUP($G500,'Tray sheet'!$E$2:$G$121,2), "")</f>
        <v>Brachypodium</v>
      </c>
      <c r="E500" s="0" t="str">
        <f aca="false">IF($A500&lt;&gt;"",VLOOKUP($G500,'Tray sheet'!$E$2:$G$121,3), "")</f>
        <v>distachyon</v>
      </c>
      <c r="F500" s="0" t="n">
        <f aca="false">IF($A500&lt;&gt;"",ROW()-1,"")</f>
        <v>499</v>
      </c>
      <c r="G500" s="0" t="n">
        <f aca="false">IF($A500&lt;&gt;"",VLOOKUP($F500,d110cc_csv_computations!$A$2:$O$1001,12),"")</f>
        <v>26</v>
      </c>
      <c r="H500" s="0" t="n">
        <f aca="false">IF($A500&lt;&gt;"",VLOOKUP($F500,d110cc_csv_computations!$A$2:$O$1001,13),"")</f>
        <v>9</v>
      </c>
      <c r="I500" s="0" t="n">
        <f aca="false">IF($A500&lt;&gt;"",VLOOKUP($F500,d110cc_csv_computations!$A$2:$O$1001,7),"")</f>
        <v>2</v>
      </c>
      <c r="J500" s="0" t="str">
        <f aca="false">IF($A500&lt;&gt;"",VLOOKUP($I500,ColumnNames!$A$2:$B$5,2),"")</f>
        <v>B</v>
      </c>
      <c r="K500" s="0" t="n">
        <f aca="false">IF($A500&lt;&gt;"",VLOOKUP($F500,d110cc_csv_computations!$A$2:$O$1001,6),"")</f>
        <v>4</v>
      </c>
      <c r="L500" s="0" t="n">
        <f aca="false">IF($A500&lt;&gt;"",VLOOKUP($F500,d110cc_csv_computations!$A$2:$O$1001,3),"")</f>
        <v>9</v>
      </c>
      <c r="M500" s="0" t="n">
        <f aca="false">IF($A500&lt;&gt;"",VLOOKUP($F500,d110cc_csv_computations!$A$2:$O$1001,8),"")</f>
        <v>2</v>
      </c>
      <c r="N500" s="0" t="n">
        <f aca="false">IF($A500&lt;&gt;"",VLOOKUP($F500,d110cc_csv_computations!$A$2:$O$1001,4),"")</f>
        <v>50</v>
      </c>
      <c r="O500" s="32" t="str">
        <f aca="false">IF($A500&lt;&gt;"",INDEX('Tray sheet'!$H$2:$H$10000, $G500),"")</f>
        <v>Project#2013-0014_Experiment#0001_Brachypodium.distachyon_Tray#00026</v>
      </c>
      <c r="P500" s="32" t="str">
        <f aca="false">IF($A500&lt;&gt;"",INDEX('Tray sheet'!$J$2:$J$10000,$G500),"")</f>
        <v>Tray note</v>
      </c>
      <c r="Q500" s="0" t="n">
        <f aca="false">IF($A500&lt;&gt;"",VLOOKUP($F500,d110cc_csv_computations!$A$2:$O$1001,9),"")</f>
        <v>2</v>
      </c>
      <c r="R500" s="32" t="str">
        <f aca="false">IF($A500&lt;&gt;"",INDEX('Tray sheet'!$I$2:$I$10000,$G500),"")</f>
        <v>standard</v>
      </c>
      <c r="S500" s="32" t="str">
        <f aca="false">$J500&amp;$K500</f>
        <v>B4</v>
      </c>
      <c r="T500" s="0" t="str">
        <f aca="false">IF($A500&lt;&gt;"","Project#"&amp;$A500&amp;"-"&amp;TEXT($B500,"0000")&amp;"_Experiment#"&amp;TEXT($C500,"0000")&amp;"_"&amp;$D500&amp;"."&amp;$E500&amp;"_Tray#"&amp;TEXT($G500,"0000")&amp;"_"&amp;"Pot#"&amp;TEXT($F500,"00000"),"")</f>
        <v>Project#2013-0014_Experiment#0001_Brachypodium.distachyon_Tray#0026_Pot#00499</v>
      </c>
      <c r="U500" s="0" t="n">
        <f aca="false">IF($A500&lt;&gt;"",VLOOKUP($F500,d110cc_csv_computations!$A$2:$O$1001,2),"")</f>
        <v>9</v>
      </c>
      <c r="V500" s="0" t="n">
        <f aca="false">IF($A500&lt;&gt;"",VLOOKUP($U500,LineNames!$A$2:$B$111,2),"")</f>
        <v>85</v>
      </c>
      <c r="W500" s="11"/>
      <c r="X500" s="0" t="str">
        <f aca="false">IF($A500&lt;&gt;"",VLOOKUP($U500,LineNames!$A$2:$C$111,3),"")</f>
        <v>No</v>
      </c>
      <c r="Y500" s="0" t="n">
        <f aca="false">IF($A500&lt;&gt;"",VLOOKUP($F500,d110cc_csv_computations!$A$2:$O$1001,5),"")</f>
        <v>5</v>
      </c>
      <c r="Z500" s="0" t="n">
        <f aca="false">IF($A500&lt;&gt;"",VLOOKUP($F500,d110cc_csv_computations!$A$2:$O$1001,15),"")</f>
        <v>19</v>
      </c>
    </row>
    <row collapsed="false" customFormat="false" customHeight="true" hidden="false" ht="15" outlineLevel="0" r="501">
      <c r="A501" s="0" t="n">
        <f aca="false">IF((ROW()-1)&lt;='Project Description'!$B$14,'Project Description'!$B$1, "")</f>
        <v>2013</v>
      </c>
      <c r="B501" s="0" t="n">
        <f aca="false">IF($A501&lt;&gt;"",'Project Description'!$B$2, "")</f>
        <v>14</v>
      </c>
      <c r="C501" s="0" t="n">
        <f aca="false">IF($A501&lt;&gt;"",'Project Description'!$B$3, "")</f>
        <v>1</v>
      </c>
      <c r="D501" s="0" t="str">
        <f aca="false">IF($A501&lt;&gt;"",VLOOKUP($G501,'Tray sheet'!$E$2:$G$121,2), "")</f>
        <v>Brachypodium</v>
      </c>
      <c r="E501" s="0" t="str">
        <f aca="false">IF($A501&lt;&gt;"",VLOOKUP($G501,'Tray sheet'!$E$2:$G$121,3), "")</f>
        <v>distachyon</v>
      </c>
      <c r="F501" s="0" t="n">
        <f aca="false">IF($A501&lt;&gt;"",ROW()-1,"")</f>
        <v>500</v>
      </c>
      <c r="G501" s="0" t="n">
        <f aca="false">IF($A501&lt;&gt;"",VLOOKUP($F501,d110cc_csv_computations!$A$2:$O$1001,12),"")</f>
        <v>26</v>
      </c>
      <c r="H501" s="0" t="n">
        <f aca="false">IF($A501&lt;&gt;"",VLOOKUP($F501,d110cc_csv_computations!$A$2:$O$1001,13),"")</f>
        <v>10</v>
      </c>
      <c r="I501" s="0" t="n">
        <f aca="false">IF($A501&lt;&gt;"",VLOOKUP($F501,d110cc_csv_computations!$A$2:$O$1001,7),"")</f>
        <v>2</v>
      </c>
      <c r="J501" s="0" t="str">
        <f aca="false">IF($A501&lt;&gt;"",VLOOKUP($I501,ColumnNames!$A$2:$B$5,2),"")</f>
        <v>B</v>
      </c>
      <c r="K501" s="0" t="n">
        <f aca="false">IF($A501&lt;&gt;"",VLOOKUP($F501,d110cc_csv_computations!$A$2:$O$1001,6),"")</f>
        <v>5</v>
      </c>
      <c r="L501" s="0" t="n">
        <f aca="false">IF($A501&lt;&gt;"",VLOOKUP($F501,d110cc_csv_computations!$A$2:$O$1001,3),"")</f>
        <v>10</v>
      </c>
      <c r="M501" s="0" t="n">
        <f aca="false">IF($A501&lt;&gt;"",VLOOKUP($F501,d110cc_csv_computations!$A$2:$O$1001,8),"")</f>
        <v>2</v>
      </c>
      <c r="N501" s="0" t="n">
        <f aca="false">IF($A501&lt;&gt;"",VLOOKUP($F501,d110cc_csv_computations!$A$2:$O$1001,4),"")</f>
        <v>50</v>
      </c>
      <c r="O501" s="32" t="str">
        <f aca="false">IF($A501&lt;&gt;"",INDEX('Tray sheet'!$H$2:$H$10000, $G501),"")</f>
        <v>Project#2013-0014_Experiment#0001_Brachypodium.distachyon_Tray#00026</v>
      </c>
      <c r="P501" s="32" t="str">
        <f aca="false">IF($A501&lt;&gt;"",INDEX('Tray sheet'!$J$2:$J$10000,$G501),"")</f>
        <v>Tray note</v>
      </c>
      <c r="Q501" s="0" t="n">
        <f aca="false">IF($A501&lt;&gt;"",VLOOKUP($F501,d110cc_csv_computations!$A$2:$O$1001,9),"")</f>
        <v>2</v>
      </c>
      <c r="R501" s="32" t="str">
        <f aca="false">IF($A501&lt;&gt;"",INDEX('Tray sheet'!$I$2:$I$10000,$G501),"")</f>
        <v>standard</v>
      </c>
      <c r="S501" s="32" t="str">
        <f aca="false">$J501&amp;$K501</f>
        <v>B5</v>
      </c>
      <c r="T501" s="0" t="str">
        <f aca="false">IF($A501&lt;&gt;"","Project#"&amp;$A501&amp;"-"&amp;TEXT($B501,"0000")&amp;"_Experiment#"&amp;TEXT($C501,"0000")&amp;"_"&amp;$D501&amp;"."&amp;$E501&amp;"_Tray#"&amp;TEXT($G501,"0000")&amp;"_"&amp;"Pot#"&amp;TEXT($F501,"00000"),"")</f>
        <v>Project#2013-0014_Experiment#0001_Brachypodium.distachyon_Tray#0026_Pot#00500</v>
      </c>
      <c r="U501" s="0" t="n">
        <f aca="false">IF($A501&lt;&gt;"",VLOOKUP($F501,d110cc_csv_computations!$A$2:$O$1001,2),"")</f>
        <v>47</v>
      </c>
      <c r="V501" s="0" t="n">
        <f aca="false">IF($A501&lt;&gt;"",VLOOKUP($U501,LineNames!$A$2:$B$111,2),"")</f>
        <v>126</v>
      </c>
      <c r="W501" s="11"/>
      <c r="X501" s="0" t="str">
        <f aca="false">IF($A501&lt;&gt;"",VLOOKUP($U501,LineNames!$A$2:$C$111,3),"")</f>
        <v>No</v>
      </c>
      <c r="Y501" s="0" t="n">
        <f aca="false">IF($A501&lt;&gt;"",VLOOKUP($F501,d110cc_csv_computations!$A$2:$O$1001,5),"")</f>
        <v>5</v>
      </c>
      <c r="Z501" s="0" t="n">
        <f aca="false">IF($A501&lt;&gt;"",VLOOKUP($F501,d110cc_csv_computations!$A$2:$O$1001,15),"")</f>
        <v>20</v>
      </c>
    </row>
    <row collapsed="false" customFormat="false" customHeight="true" hidden="false" ht="15" outlineLevel="0" r="502">
      <c r="A502" s="0" t="n">
        <f aca="false">IF((ROW()-1)&lt;='Project Description'!$B$14,'Project Description'!$B$1, "")</f>
        <v>2013</v>
      </c>
      <c r="B502" s="0" t="n">
        <f aca="false">IF($A502&lt;&gt;"",'Project Description'!$B$2, "")</f>
        <v>14</v>
      </c>
      <c r="C502" s="0" t="n">
        <f aca="false">IF($A502&lt;&gt;"",'Project Description'!$B$3, "")</f>
        <v>1</v>
      </c>
      <c r="D502" s="0" t="str">
        <f aca="false">IF($A502&lt;&gt;"",VLOOKUP($G502,'Tray sheet'!$E$2:$G$121,2), "")</f>
        <v>Brachypodium</v>
      </c>
      <c r="E502" s="0" t="str">
        <f aca="false">IF($A502&lt;&gt;"",VLOOKUP($G502,'Tray sheet'!$E$2:$G$121,3), "")</f>
        <v>distachyon</v>
      </c>
      <c r="F502" s="0" t="n">
        <f aca="false">IF($A502&lt;&gt;"",ROW()-1,"")</f>
        <v>501</v>
      </c>
      <c r="G502" s="0" t="n">
        <f aca="false">IF($A502&lt;&gt;"",VLOOKUP($F502,d110cc_csv_computations!$A$2:$O$1001,12),"")</f>
        <v>25</v>
      </c>
      <c r="H502" s="0" t="n">
        <f aca="false">IF($A502&lt;&gt;"",VLOOKUP($F502,d110cc_csv_computations!$A$2:$O$1001,13),"")</f>
        <v>11</v>
      </c>
      <c r="I502" s="0" t="n">
        <f aca="false">IF($A502&lt;&gt;"",VLOOKUP($F502,d110cc_csv_computations!$A$2:$O$1001,7),"")</f>
        <v>3</v>
      </c>
      <c r="J502" s="0" t="str">
        <f aca="false">IF($A502&lt;&gt;"",VLOOKUP($I502,ColumnNames!$A$2:$B$5,2),"")</f>
        <v>C</v>
      </c>
      <c r="K502" s="0" t="n">
        <f aca="false">IF($A502&lt;&gt;"",VLOOKUP($F502,d110cc_csv_computations!$A$2:$O$1001,6),"")</f>
        <v>1</v>
      </c>
      <c r="L502" s="0" t="n">
        <f aca="false">IF($A502&lt;&gt;"",VLOOKUP($F502,d110cc_csv_computations!$A$2:$O$1001,3),"")</f>
        <v>1</v>
      </c>
      <c r="M502" s="0" t="n">
        <f aca="false">IF($A502&lt;&gt;"",VLOOKUP($F502,d110cc_csv_computations!$A$2:$O$1001,8),"")</f>
        <v>3</v>
      </c>
      <c r="N502" s="0" t="n">
        <f aca="false">IF($A502&lt;&gt;"",VLOOKUP($F502,d110cc_csv_computations!$A$2:$O$1001,4),"")</f>
        <v>51</v>
      </c>
      <c r="O502" s="32" t="str">
        <f aca="false">IF($A502&lt;&gt;"",INDEX('Tray sheet'!$H$2:$H$10000, $G502),"")</f>
        <v>Project#2013-0014_Experiment#0001_Brachypodium.distachyon_Tray#00025</v>
      </c>
      <c r="P502" s="32" t="str">
        <f aca="false">IF($A502&lt;&gt;"",INDEX('Tray sheet'!$J$2:$J$10000,$G502),"")</f>
        <v>Tray note</v>
      </c>
      <c r="Q502" s="0" t="n">
        <f aca="false">IF($A502&lt;&gt;"",VLOOKUP($F502,d110cc_csv_computations!$A$2:$O$1001,9),"")</f>
        <v>1</v>
      </c>
      <c r="R502" s="32" t="str">
        <f aca="false">IF($A502&lt;&gt;"",INDEX('Tray sheet'!$I$2:$I$10000,$G502),"")</f>
        <v>standard</v>
      </c>
      <c r="S502" s="32" t="str">
        <f aca="false">$J502&amp;$K502</f>
        <v>C1</v>
      </c>
      <c r="T502" s="0" t="str">
        <f aca="false">IF($A502&lt;&gt;"","Project#"&amp;$A502&amp;"-"&amp;TEXT($B502,"0000")&amp;"_Experiment#"&amp;TEXT($C502,"0000")&amp;"_"&amp;$D502&amp;"."&amp;$E502&amp;"_Tray#"&amp;TEXT($G502,"0000")&amp;"_"&amp;"Pot#"&amp;TEXT($F502,"00000"),"")</f>
        <v>Project#2013-0014_Experiment#0001_Brachypodium.distachyon_Tray#0025_Pot#00501</v>
      </c>
      <c r="U502" s="0" t="n">
        <f aca="false">IF($A502&lt;&gt;"",VLOOKUP($F502,d110cc_csv_computations!$A$2:$O$1001,2),"")</f>
        <v>33</v>
      </c>
      <c r="V502" s="0" t="n">
        <f aca="false">IF($A502&lt;&gt;"",VLOOKUP($U502,LineNames!$A$2:$B$111,2),"")</f>
        <v>112</v>
      </c>
      <c r="W502" s="11"/>
      <c r="X502" s="0" t="str">
        <f aca="false">IF($A502&lt;&gt;"",VLOOKUP($U502,LineNames!$A$2:$C$111,3),"")</f>
        <v>No</v>
      </c>
      <c r="Y502" s="0" t="n">
        <f aca="false">IF($A502&lt;&gt;"",VLOOKUP($F502,d110cc_csv_computations!$A$2:$O$1001,5),"")</f>
        <v>5</v>
      </c>
      <c r="Z502" s="0" t="n">
        <f aca="false">IF($A502&lt;&gt;"",VLOOKUP($F502,d110cc_csv_computations!$A$2:$O$1001,15),"")</f>
        <v>21</v>
      </c>
    </row>
    <row collapsed="false" customFormat="false" customHeight="true" hidden="false" ht="15" outlineLevel="0" r="503">
      <c r="A503" s="0" t="n">
        <f aca="false">IF((ROW()-1)&lt;='Project Description'!$B$14,'Project Description'!$B$1, "")</f>
        <v>2013</v>
      </c>
      <c r="B503" s="0" t="n">
        <f aca="false">IF($A503&lt;&gt;"",'Project Description'!$B$2, "")</f>
        <v>14</v>
      </c>
      <c r="C503" s="0" t="n">
        <f aca="false">IF($A503&lt;&gt;"",'Project Description'!$B$3, "")</f>
        <v>1</v>
      </c>
      <c r="D503" s="0" t="str">
        <f aca="false">IF($A503&lt;&gt;"",VLOOKUP($G503,'Tray sheet'!$E$2:$G$121,2), "")</f>
        <v>Brachypodium</v>
      </c>
      <c r="E503" s="0" t="str">
        <f aca="false">IF($A503&lt;&gt;"",VLOOKUP($G503,'Tray sheet'!$E$2:$G$121,3), "")</f>
        <v>distachyon</v>
      </c>
      <c r="F503" s="0" t="n">
        <f aca="false">IF($A503&lt;&gt;"",ROW()-1,"")</f>
        <v>502</v>
      </c>
      <c r="G503" s="0" t="n">
        <f aca="false">IF($A503&lt;&gt;"",VLOOKUP($F503,d110cc_csv_computations!$A$2:$O$1001,12),"")</f>
        <v>25</v>
      </c>
      <c r="H503" s="0" t="n">
        <f aca="false">IF($A503&lt;&gt;"",VLOOKUP($F503,d110cc_csv_computations!$A$2:$O$1001,13),"")</f>
        <v>12</v>
      </c>
      <c r="I503" s="0" t="n">
        <f aca="false">IF($A503&lt;&gt;"",VLOOKUP($F503,d110cc_csv_computations!$A$2:$O$1001,7),"")</f>
        <v>3</v>
      </c>
      <c r="J503" s="0" t="str">
        <f aca="false">IF($A503&lt;&gt;"",VLOOKUP($I503,ColumnNames!$A$2:$B$5,2),"")</f>
        <v>C</v>
      </c>
      <c r="K503" s="0" t="n">
        <f aca="false">IF($A503&lt;&gt;"",VLOOKUP($F503,d110cc_csv_computations!$A$2:$O$1001,6),"")</f>
        <v>2</v>
      </c>
      <c r="L503" s="0" t="n">
        <f aca="false">IF($A503&lt;&gt;"",VLOOKUP($F503,d110cc_csv_computations!$A$2:$O$1001,3),"")</f>
        <v>2</v>
      </c>
      <c r="M503" s="0" t="n">
        <f aca="false">IF($A503&lt;&gt;"",VLOOKUP($F503,d110cc_csv_computations!$A$2:$O$1001,8),"")</f>
        <v>3</v>
      </c>
      <c r="N503" s="0" t="n">
        <f aca="false">IF($A503&lt;&gt;"",VLOOKUP($F503,d110cc_csv_computations!$A$2:$O$1001,4),"")</f>
        <v>51</v>
      </c>
      <c r="O503" s="32" t="str">
        <f aca="false">IF($A503&lt;&gt;"",INDEX('Tray sheet'!$H$2:$H$10000, $G503),"")</f>
        <v>Project#2013-0014_Experiment#0001_Brachypodium.distachyon_Tray#00025</v>
      </c>
      <c r="P503" s="32" t="str">
        <f aca="false">IF($A503&lt;&gt;"",INDEX('Tray sheet'!$J$2:$J$10000,$G503),"")</f>
        <v>Tray note</v>
      </c>
      <c r="Q503" s="0" t="n">
        <f aca="false">IF($A503&lt;&gt;"",VLOOKUP($F503,d110cc_csv_computations!$A$2:$O$1001,9),"")</f>
        <v>1</v>
      </c>
      <c r="R503" s="32" t="str">
        <f aca="false">IF($A503&lt;&gt;"",INDEX('Tray sheet'!$I$2:$I$10000,$G503),"")</f>
        <v>standard</v>
      </c>
      <c r="S503" s="32" t="str">
        <f aca="false">$J503&amp;$K503</f>
        <v>C2</v>
      </c>
      <c r="T503" s="0" t="str">
        <f aca="false">IF($A503&lt;&gt;"","Project#"&amp;$A503&amp;"-"&amp;TEXT($B503,"0000")&amp;"_Experiment#"&amp;TEXT($C503,"0000")&amp;"_"&amp;$D503&amp;"."&amp;$E503&amp;"_Tray#"&amp;TEXT($G503,"0000")&amp;"_"&amp;"Pot#"&amp;TEXT($F503,"00000"),"")</f>
        <v>Project#2013-0014_Experiment#0001_Brachypodium.distachyon_Tray#0025_Pot#00502</v>
      </c>
      <c r="U503" s="0" t="n">
        <f aca="false">IF($A503&lt;&gt;"",VLOOKUP($F503,d110cc_csv_computations!$A$2:$O$1001,2),"")</f>
        <v>45</v>
      </c>
      <c r="V503" s="0" t="n">
        <f aca="false">IF($A503&lt;&gt;"",VLOOKUP($U503,LineNames!$A$2:$B$111,2),"")</f>
        <v>124</v>
      </c>
      <c r="W503" s="11"/>
      <c r="X503" s="0" t="str">
        <f aca="false">IF($A503&lt;&gt;"",VLOOKUP($U503,LineNames!$A$2:$C$111,3),"")</f>
        <v>No</v>
      </c>
      <c r="Y503" s="0" t="n">
        <f aca="false">IF($A503&lt;&gt;"",VLOOKUP($F503,d110cc_csv_computations!$A$2:$O$1001,5),"")</f>
        <v>5</v>
      </c>
      <c r="Z503" s="0" t="n">
        <f aca="false">IF($A503&lt;&gt;"",VLOOKUP($F503,d110cc_csv_computations!$A$2:$O$1001,15),"")</f>
        <v>22</v>
      </c>
    </row>
    <row collapsed="false" customFormat="false" customHeight="true" hidden="false" ht="15" outlineLevel="0" r="504">
      <c r="A504" s="0" t="n">
        <f aca="false">IF((ROW()-1)&lt;='Project Description'!$B$14,'Project Description'!$B$1, "")</f>
        <v>2013</v>
      </c>
      <c r="B504" s="0" t="n">
        <f aca="false">IF($A504&lt;&gt;"",'Project Description'!$B$2, "")</f>
        <v>14</v>
      </c>
      <c r="C504" s="0" t="n">
        <f aca="false">IF($A504&lt;&gt;"",'Project Description'!$B$3, "")</f>
        <v>1</v>
      </c>
      <c r="D504" s="0" t="str">
        <f aca="false">IF($A504&lt;&gt;"",VLOOKUP($G504,'Tray sheet'!$E$2:$G$121,2), "")</f>
        <v>Brachypodium</v>
      </c>
      <c r="E504" s="0" t="str">
        <f aca="false">IF($A504&lt;&gt;"",VLOOKUP($G504,'Tray sheet'!$E$2:$G$121,3), "")</f>
        <v>distachyon</v>
      </c>
      <c r="F504" s="0" t="n">
        <f aca="false">IF($A504&lt;&gt;"",ROW()-1,"")</f>
        <v>503</v>
      </c>
      <c r="G504" s="0" t="n">
        <f aca="false">IF($A504&lt;&gt;"",VLOOKUP($F504,d110cc_csv_computations!$A$2:$O$1001,12),"")</f>
        <v>25</v>
      </c>
      <c r="H504" s="0" t="n">
        <f aca="false">IF($A504&lt;&gt;"",VLOOKUP($F504,d110cc_csv_computations!$A$2:$O$1001,13),"")</f>
        <v>13</v>
      </c>
      <c r="I504" s="0" t="n">
        <f aca="false">IF($A504&lt;&gt;"",VLOOKUP($F504,d110cc_csv_computations!$A$2:$O$1001,7),"")</f>
        <v>3</v>
      </c>
      <c r="J504" s="0" t="str">
        <f aca="false">IF($A504&lt;&gt;"",VLOOKUP($I504,ColumnNames!$A$2:$B$5,2),"")</f>
        <v>C</v>
      </c>
      <c r="K504" s="0" t="n">
        <f aca="false">IF($A504&lt;&gt;"",VLOOKUP($F504,d110cc_csv_computations!$A$2:$O$1001,6),"")</f>
        <v>3</v>
      </c>
      <c r="L504" s="0" t="n">
        <f aca="false">IF($A504&lt;&gt;"",VLOOKUP($F504,d110cc_csv_computations!$A$2:$O$1001,3),"")</f>
        <v>3</v>
      </c>
      <c r="M504" s="0" t="n">
        <f aca="false">IF($A504&lt;&gt;"",VLOOKUP($F504,d110cc_csv_computations!$A$2:$O$1001,8),"")</f>
        <v>3</v>
      </c>
      <c r="N504" s="0" t="n">
        <f aca="false">IF($A504&lt;&gt;"",VLOOKUP($F504,d110cc_csv_computations!$A$2:$O$1001,4),"")</f>
        <v>51</v>
      </c>
      <c r="O504" s="32" t="str">
        <f aca="false">IF($A504&lt;&gt;"",INDEX('Tray sheet'!$H$2:$H$10000, $G504),"")</f>
        <v>Project#2013-0014_Experiment#0001_Brachypodium.distachyon_Tray#00025</v>
      </c>
      <c r="P504" s="32" t="str">
        <f aca="false">IF($A504&lt;&gt;"",INDEX('Tray sheet'!$J$2:$J$10000,$G504),"")</f>
        <v>Tray note</v>
      </c>
      <c r="Q504" s="0" t="n">
        <f aca="false">IF($A504&lt;&gt;"",VLOOKUP($F504,d110cc_csv_computations!$A$2:$O$1001,9),"")</f>
        <v>1</v>
      </c>
      <c r="R504" s="32" t="str">
        <f aca="false">IF($A504&lt;&gt;"",INDEX('Tray sheet'!$I$2:$I$10000,$G504),"")</f>
        <v>standard</v>
      </c>
      <c r="S504" s="32" t="str">
        <f aca="false">$J504&amp;$K504</f>
        <v>C3</v>
      </c>
      <c r="T504" s="0" t="str">
        <f aca="false">IF($A504&lt;&gt;"","Project#"&amp;$A504&amp;"-"&amp;TEXT($B504,"0000")&amp;"_Experiment#"&amp;TEXT($C504,"0000")&amp;"_"&amp;$D504&amp;"."&amp;$E504&amp;"_Tray#"&amp;TEXT($G504,"0000")&amp;"_"&amp;"Pot#"&amp;TEXT($F504,"00000"),"")</f>
        <v>Project#2013-0014_Experiment#0001_Brachypodium.distachyon_Tray#0025_Pot#00503</v>
      </c>
      <c r="U504" s="0" t="n">
        <f aca="false">IF($A504&lt;&gt;"",VLOOKUP($F504,d110cc_csv_computations!$A$2:$O$1001,2),"")</f>
        <v>32</v>
      </c>
      <c r="V504" s="0" t="n">
        <f aca="false">IF($A504&lt;&gt;"",VLOOKUP($U504,LineNames!$A$2:$B$111,2),"")</f>
        <v>111</v>
      </c>
      <c r="W504" s="11"/>
      <c r="X504" s="0" t="str">
        <f aca="false">IF($A504&lt;&gt;"",VLOOKUP($U504,LineNames!$A$2:$C$111,3),"")</f>
        <v>No</v>
      </c>
      <c r="Y504" s="0" t="n">
        <f aca="false">IF($A504&lt;&gt;"",VLOOKUP($F504,d110cc_csv_computations!$A$2:$O$1001,5),"")</f>
        <v>5</v>
      </c>
      <c r="Z504" s="0" t="n">
        <f aca="false">IF($A504&lt;&gt;"",VLOOKUP($F504,d110cc_csv_computations!$A$2:$O$1001,15),"")</f>
        <v>23</v>
      </c>
    </row>
    <row collapsed="false" customFormat="false" customHeight="true" hidden="false" ht="15" outlineLevel="0" r="505">
      <c r="A505" s="0" t="n">
        <f aca="false">IF((ROW()-1)&lt;='Project Description'!$B$14,'Project Description'!$B$1, "")</f>
        <v>2013</v>
      </c>
      <c r="B505" s="0" t="n">
        <f aca="false">IF($A505&lt;&gt;"",'Project Description'!$B$2, "")</f>
        <v>14</v>
      </c>
      <c r="C505" s="0" t="n">
        <f aca="false">IF($A505&lt;&gt;"",'Project Description'!$B$3, "")</f>
        <v>1</v>
      </c>
      <c r="D505" s="0" t="str">
        <f aca="false">IF($A505&lt;&gt;"",VLOOKUP($G505,'Tray sheet'!$E$2:$G$121,2), "")</f>
        <v>Brachypodium</v>
      </c>
      <c r="E505" s="0" t="str">
        <f aca="false">IF($A505&lt;&gt;"",VLOOKUP($G505,'Tray sheet'!$E$2:$G$121,3), "")</f>
        <v>distachyon</v>
      </c>
      <c r="F505" s="0" t="n">
        <f aca="false">IF($A505&lt;&gt;"",ROW()-1,"")</f>
        <v>504</v>
      </c>
      <c r="G505" s="0" t="n">
        <f aca="false">IF($A505&lt;&gt;"",VLOOKUP($F505,d110cc_csv_computations!$A$2:$O$1001,12),"")</f>
        <v>25</v>
      </c>
      <c r="H505" s="0" t="n">
        <f aca="false">IF($A505&lt;&gt;"",VLOOKUP($F505,d110cc_csv_computations!$A$2:$O$1001,13),"")</f>
        <v>14</v>
      </c>
      <c r="I505" s="0" t="n">
        <f aca="false">IF($A505&lt;&gt;"",VLOOKUP($F505,d110cc_csv_computations!$A$2:$O$1001,7),"")</f>
        <v>3</v>
      </c>
      <c r="J505" s="0" t="str">
        <f aca="false">IF($A505&lt;&gt;"",VLOOKUP($I505,ColumnNames!$A$2:$B$5,2),"")</f>
        <v>C</v>
      </c>
      <c r="K505" s="0" t="n">
        <f aca="false">IF($A505&lt;&gt;"",VLOOKUP($F505,d110cc_csv_computations!$A$2:$O$1001,6),"")</f>
        <v>4</v>
      </c>
      <c r="L505" s="0" t="n">
        <f aca="false">IF($A505&lt;&gt;"",VLOOKUP($F505,d110cc_csv_computations!$A$2:$O$1001,3),"")</f>
        <v>4</v>
      </c>
      <c r="M505" s="0" t="n">
        <f aca="false">IF($A505&lt;&gt;"",VLOOKUP($F505,d110cc_csv_computations!$A$2:$O$1001,8),"")</f>
        <v>3</v>
      </c>
      <c r="N505" s="0" t="n">
        <f aca="false">IF($A505&lt;&gt;"",VLOOKUP($F505,d110cc_csv_computations!$A$2:$O$1001,4),"")</f>
        <v>51</v>
      </c>
      <c r="O505" s="32" t="str">
        <f aca="false">IF($A505&lt;&gt;"",INDEX('Tray sheet'!$H$2:$H$10000, $G505),"")</f>
        <v>Project#2013-0014_Experiment#0001_Brachypodium.distachyon_Tray#00025</v>
      </c>
      <c r="P505" s="32" t="str">
        <f aca="false">IF($A505&lt;&gt;"",INDEX('Tray sheet'!$J$2:$J$10000,$G505),"")</f>
        <v>Tray note</v>
      </c>
      <c r="Q505" s="0" t="n">
        <f aca="false">IF($A505&lt;&gt;"",VLOOKUP($F505,d110cc_csv_computations!$A$2:$O$1001,9),"")</f>
        <v>1</v>
      </c>
      <c r="R505" s="32" t="str">
        <f aca="false">IF($A505&lt;&gt;"",INDEX('Tray sheet'!$I$2:$I$10000,$G505),"")</f>
        <v>standard</v>
      </c>
      <c r="S505" s="32" t="str">
        <f aca="false">$J505&amp;$K505</f>
        <v>C4</v>
      </c>
      <c r="T505" s="0" t="str">
        <f aca="false">IF($A505&lt;&gt;"","Project#"&amp;$A505&amp;"-"&amp;TEXT($B505,"0000")&amp;"_Experiment#"&amp;TEXT($C505,"0000")&amp;"_"&amp;$D505&amp;"."&amp;$E505&amp;"_Tray#"&amp;TEXT($G505,"0000")&amp;"_"&amp;"Pot#"&amp;TEXT($F505,"00000"),"")</f>
        <v>Project#2013-0014_Experiment#0001_Brachypodium.distachyon_Tray#0025_Pot#00504</v>
      </c>
      <c r="U505" s="0" t="n">
        <f aca="false">IF($A505&lt;&gt;"",VLOOKUP($F505,d110cc_csv_computations!$A$2:$O$1001,2),"")</f>
        <v>43</v>
      </c>
      <c r="V505" s="0" t="n">
        <f aca="false">IF($A505&lt;&gt;"",VLOOKUP($U505,LineNames!$A$2:$B$111,2),"")</f>
        <v>122</v>
      </c>
      <c r="W505" s="11"/>
      <c r="X505" s="0" t="str">
        <f aca="false">IF($A505&lt;&gt;"",VLOOKUP($U505,LineNames!$A$2:$C$111,3),"")</f>
        <v>No</v>
      </c>
      <c r="Y505" s="0" t="n">
        <f aca="false">IF($A505&lt;&gt;"",VLOOKUP($F505,d110cc_csv_computations!$A$2:$O$1001,5),"")</f>
        <v>5</v>
      </c>
      <c r="Z505" s="0" t="n">
        <f aca="false">IF($A505&lt;&gt;"",VLOOKUP($F505,d110cc_csv_computations!$A$2:$O$1001,15),"")</f>
        <v>24</v>
      </c>
    </row>
    <row collapsed="false" customFormat="false" customHeight="true" hidden="false" ht="15" outlineLevel="0" r="506">
      <c r="A506" s="0" t="n">
        <f aca="false">IF((ROW()-1)&lt;='Project Description'!$B$14,'Project Description'!$B$1, "")</f>
        <v>2013</v>
      </c>
      <c r="B506" s="0" t="n">
        <f aca="false">IF($A506&lt;&gt;"",'Project Description'!$B$2, "")</f>
        <v>14</v>
      </c>
      <c r="C506" s="0" t="n">
        <f aca="false">IF($A506&lt;&gt;"",'Project Description'!$B$3, "")</f>
        <v>1</v>
      </c>
      <c r="D506" s="0" t="str">
        <f aca="false">IF($A506&lt;&gt;"",VLOOKUP($G506,'Tray sheet'!$E$2:$G$121,2), "")</f>
        <v>Brachypodium</v>
      </c>
      <c r="E506" s="0" t="str">
        <f aca="false">IF($A506&lt;&gt;"",VLOOKUP($G506,'Tray sheet'!$E$2:$G$121,3), "")</f>
        <v>distachyon</v>
      </c>
      <c r="F506" s="0" t="n">
        <f aca="false">IF($A506&lt;&gt;"",ROW()-1,"")</f>
        <v>505</v>
      </c>
      <c r="G506" s="0" t="n">
        <f aca="false">IF($A506&lt;&gt;"",VLOOKUP($F506,d110cc_csv_computations!$A$2:$O$1001,12),"")</f>
        <v>25</v>
      </c>
      <c r="H506" s="0" t="n">
        <f aca="false">IF($A506&lt;&gt;"",VLOOKUP($F506,d110cc_csv_computations!$A$2:$O$1001,13),"")</f>
        <v>15</v>
      </c>
      <c r="I506" s="0" t="n">
        <f aca="false">IF($A506&lt;&gt;"",VLOOKUP($F506,d110cc_csv_computations!$A$2:$O$1001,7),"")</f>
        <v>3</v>
      </c>
      <c r="J506" s="0" t="str">
        <f aca="false">IF($A506&lt;&gt;"",VLOOKUP($I506,ColumnNames!$A$2:$B$5,2),"")</f>
        <v>C</v>
      </c>
      <c r="K506" s="0" t="n">
        <f aca="false">IF($A506&lt;&gt;"",VLOOKUP($F506,d110cc_csv_computations!$A$2:$O$1001,6),"")</f>
        <v>5</v>
      </c>
      <c r="L506" s="0" t="n">
        <f aca="false">IF($A506&lt;&gt;"",VLOOKUP($F506,d110cc_csv_computations!$A$2:$O$1001,3),"")</f>
        <v>5</v>
      </c>
      <c r="M506" s="0" t="n">
        <f aca="false">IF($A506&lt;&gt;"",VLOOKUP($F506,d110cc_csv_computations!$A$2:$O$1001,8),"")</f>
        <v>3</v>
      </c>
      <c r="N506" s="0" t="n">
        <f aca="false">IF($A506&lt;&gt;"",VLOOKUP($F506,d110cc_csv_computations!$A$2:$O$1001,4),"")</f>
        <v>51</v>
      </c>
      <c r="O506" s="32" t="str">
        <f aca="false">IF($A506&lt;&gt;"",INDEX('Tray sheet'!$H$2:$H$10000, $G506),"")</f>
        <v>Project#2013-0014_Experiment#0001_Brachypodium.distachyon_Tray#00025</v>
      </c>
      <c r="P506" s="32" t="str">
        <f aca="false">IF($A506&lt;&gt;"",INDEX('Tray sheet'!$J$2:$J$10000,$G506),"")</f>
        <v>Tray note</v>
      </c>
      <c r="Q506" s="0" t="n">
        <f aca="false">IF($A506&lt;&gt;"",VLOOKUP($F506,d110cc_csv_computations!$A$2:$O$1001,9),"")</f>
        <v>1</v>
      </c>
      <c r="R506" s="32" t="str">
        <f aca="false">IF($A506&lt;&gt;"",INDEX('Tray sheet'!$I$2:$I$10000,$G506),"")</f>
        <v>standard</v>
      </c>
      <c r="S506" s="32" t="str">
        <f aca="false">$J506&amp;$K506</f>
        <v>C5</v>
      </c>
      <c r="T506" s="0" t="str">
        <f aca="false">IF($A506&lt;&gt;"","Project#"&amp;$A506&amp;"-"&amp;TEXT($B506,"0000")&amp;"_Experiment#"&amp;TEXT($C506,"0000")&amp;"_"&amp;$D506&amp;"."&amp;$E506&amp;"_Tray#"&amp;TEXT($G506,"0000")&amp;"_"&amp;"Pot#"&amp;TEXT($F506,"00000"),"")</f>
        <v>Project#2013-0014_Experiment#0001_Brachypodium.distachyon_Tray#0025_Pot#00505</v>
      </c>
      <c r="U506" s="0" t="n">
        <f aca="false">IF($A506&lt;&gt;"",VLOOKUP($F506,d110cc_csv_computations!$A$2:$O$1001,2),"")</f>
        <v>36</v>
      </c>
      <c r="V506" s="0" t="n">
        <f aca="false">IF($A506&lt;&gt;"",VLOOKUP($U506,LineNames!$A$2:$B$111,2),"")</f>
        <v>115</v>
      </c>
      <c r="W506" s="11"/>
      <c r="X506" s="0" t="str">
        <f aca="false">IF($A506&lt;&gt;"",VLOOKUP($U506,LineNames!$A$2:$C$111,3),"")</f>
        <v>No</v>
      </c>
      <c r="Y506" s="0" t="n">
        <f aca="false">IF($A506&lt;&gt;"",VLOOKUP($F506,d110cc_csv_computations!$A$2:$O$1001,5),"")</f>
        <v>5</v>
      </c>
      <c r="Z506" s="0" t="n">
        <f aca="false">IF($A506&lt;&gt;"",VLOOKUP($F506,d110cc_csv_computations!$A$2:$O$1001,15),"")</f>
        <v>25</v>
      </c>
    </row>
    <row collapsed="false" customFormat="false" customHeight="true" hidden="false" ht="15" outlineLevel="0" r="507">
      <c r="A507" s="0" t="n">
        <f aca="false">IF((ROW()-1)&lt;='Project Description'!$B$14,'Project Description'!$B$1, "")</f>
        <v>2013</v>
      </c>
      <c r="B507" s="0" t="n">
        <f aca="false">IF($A507&lt;&gt;"",'Project Description'!$B$2, "")</f>
        <v>14</v>
      </c>
      <c r="C507" s="0" t="n">
        <f aca="false">IF($A507&lt;&gt;"",'Project Description'!$B$3, "")</f>
        <v>1</v>
      </c>
      <c r="D507" s="0" t="str">
        <f aca="false">IF($A507&lt;&gt;"",VLOOKUP($G507,'Tray sheet'!$E$2:$G$121,2), "")</f>
        <v>Brachypodium</v>
      </c>
      <c r="E507" s="0" t="str">
        <f aca="false">IF($A507&lt;&gt;"",VLOOKUP($G507,'Tray sheet'!$E$2:$G$121,3), "")</f>
        <v>distachyon</v>
      </c>
      <c r="F507" s="0" t="n">
        <f aca="false">IF($A507&lt;&gt;"",ROW()-1,"")</f>
        <v>506</v>
      </c>
      <c r="G507" s="0" t="n">
        <f aca="false">IF($A507&lt;&gt;"",VLOOKUP($F507,d110cc_csv_computations!$A$2:$O$1001,12),"")</f>
        <v>26</v>
      </c>
      <c r="H507" s="0" t="n">
        <f aca="false">IF($A507&lt;&gt;"",VLOOKUP($F507,d110cc_csv_computations!$A$2:$O$1001,13),"")</f>
        <v>11</v>
      </c>
      <c r="I507" s="0" t="n">
        <f aca="false">IF($A507&lt;&gt;"",VLOOKUP($F507,d110cc_csv_computations!$A$2:$O$1001,7),"")</f>
        <v>3</v>
      </c>
      <c r="J507" s="0" t="str">
        <f aca="false">IF($A507&lt;&gt;"",VLOOKUP($I507,ColumnNames!$A$2:$B$5,2),"")</f>
        <v>C</v>
      </c>
      <c r="K507" s="0" t="n">
        <f aca="false">IF($A507&lt;&gt;"",VLOOKUP($F507,d110cc_csv_computations!$A$2:$O$1001,6),"")</f>
        <v>1</v>
      </c>
      <c r="L507" s="0" t="n">
        <f aca="false">IF($A507&lt;&gt;"",VLOOKUP($F507,d110cc_csv_computations!$A$2:$O$1001,3),"")</f>
        <v>6</v>
      </c>
      <c r="M507" s="0" t="n">
        <f aca="false">IF($A507&lt;&gt;"",VLOOKUP($F507,d110cc_csv_computations!$A$2:$O$1001,8),"")</f>
        <v>3</v>
      </c>
      <c r="N507" s="0" t="n">
        <f aca="false">IF($A507&lt;&gt;"",VLOOKUP($F507,d110cc_csv_computations!$A$2:$O$1001,4),"")</f>
        <v>51</v>
      </c>
      <c r="O507" s="32" t="str">
        <f aca="false">IF($A507&lt;&gt;"",INDEX('Tray sheet'!$H$2:$H$10000, $G507),"")</f>
        <v>Project#2013-0014_Experiment#0001_Brachypodium.distachyon_Tray#00026</v>
      </c>
      <c r="P507" s="32" t="str">
        <f aca="false">IF($A507&lt;&gt;"",INDEX('Tray sheet'!$J$2:$J$10000,$G507),"")</f>
        <v>Tray note</v>
      </c>
      <c r="Q507" s="0" t="n">
        <f aca="false">IF($A507&lt;&gt;"",VLOOKUP($F507,d110cc_csv_computations!$A$2:$O$1001,9),"")</f>
        <v>2</v>
      </c>
      <c r="R507" s="32" t="str">
        <f aca="false">IF($A507&lt;&gt;"",INDEX('Tray sheet'!$I$2:$I$10000,$G507),"")</f>
        <v>standard</v>
      </c>
      <c r="S507" s="32" t="str">
        <f aca="false">$J507&amp;$K507</f>
        <v>C1</v>
      </c>
      <c r="T507" s="0" t="str">
        <f aca="false">IF($A507&lt;&gt;"","Project#"&amp;$A507&amp;"-"&amp;TEXT($B507,"0000")&amp;"_Experiment#"&amp;TEXT($C507,"0000")&amp;"_"&amp;$D507&amp;"."&amp;$E507&amp;"_Tray#"&amp;TEXT($G507,"0000")&amp;"_"&amp;"Pot#"&amp;TEXT($F507,"00000"),"")</f>
        <v>Project#2013-0014_Experiment#0001_Brachypodium.distachyon_Tray#0026_Pot#00506</v>
      </c>
      <c r="U507" s="0" t="n">
        <f aca="false">IF($A507&lt;&gt;"",VLOOKUP($F507,d110cc_csv_computations!$A$2:$O$1001,2),"")</f>
        <v>48</v>
      </c>
      <c r="V507" s="0" t="n">
        <f aca="false">IF($A507&lt;&gt;"",VLOOKUP($U507,LineNames!$A$2:$B$111,2),"")</f>
        <v>127</v>
      </c>
      <c r="W507" s="11"/>
      <c r="X507" s="0" t="str">
        <f aca="false">IF($A507&lt;&gt;"",VLOOKUP($U507,LineNames!$A$2:$C$111,3),"")</f>
        <v>No</v>
      </c>
      <c r="Y507" s="0" t="n">
        <f aca="false">IF($A507&lt;&gt;"",VLOOKUP($F507,d110cc_csv_computations!$A$2:$O$1001,5),"")</f>
        <v>5</v>
      </c>
      <c r="Z507" s="0" t="n">
        <f aca="false">IF($A507&lt;&gt;"",VLOOKUP($F507,d110cc_csv_computations!$A$2:$O$1001,15),"")</f>
        <v>26</v>
      </c>
    </row>
    <row collapsed="false" customFormat="false" customHeight="true" hidden="false" ht="15" outlineLevel="0" r="508">
      <c r="A508" s="0" t="n">
        <f aca="false">IF((ROW()-1)&lt;='Project Description'!$B$14,'Project Description'!$B$1, "")</f>
        <v>2013</v>
      </c>
      <c r="B508" s="0" t="n">
        <f aca="false">IF($A508&lt;&gt;"",'Project Description'!$B$2, "")</f>
        <v>14</v>
      </c>
      <c r="C508" s="0" t="n">
        <f aca="false">IF($A508&lt;&gt;"",'Project Description'!$B$3, "")</f>
        <v>1</v>
      </c>
      <c r="D508" s="0" t="str">
        <f aca="false">IF($A508&lt;&gt;"",VLOOKUP($G508,'Tray sheet'!$E$2:$G$121,2), "")</f>
        <v>Brachypodium</v>
      </c>
      <c r="E508" s="0" t="str">
        <f aca="false">IF($A508&lt;&gt;"",VLOOKUP($G508,'Tray sheet'!$E$2:$G$121,3), "")</f>
        <v>distachyon</v>
      </c>
      <c r="F508" s="0" t="n">
        <f aca="false">IF($A508&lt;&gt;"",ROW()-1,"")</f>
        <v>507</v>
      </c>
      <c r="G508" s="0" t="n">
        <f aca="false">IF($A508&lt;&gt;"",VLOOKUP($F508,d110cc_csv_computations!$A$2:$O$1001,12),"")</f>
        <v>26</v>
      </c>
      <c r="H508" s="0" t="n">
        <f aca="false">IF($A508&lt;&gt;"",VLOOKUP($F508,d110cc_csv_computations!$A$2:$O$1001,13),"")</f>
        <v>12</v>
      </c>
      <c r="I508" s="0" t="n">
        <f aca="false">IF($A508&lt;&gt;"",VLOOKUP($F508,d110cc_csv_computations!$A$2:$O$1001,7),"")</f>
        <v>3</v>
      </c>
      <c r="J508" s="0" t="str">
        <f aca="false">IF($A508&lt;&gt;"",VLOOKUP($I508,ColumnNames!$A$2:$B$5,2),"")</f>
        <v>C</v>
      </c>
      <c r="K508" s="0" t="n">
        <f aca="false">IF($A508&lt;&gt;"",VLOOKUP($F508,d110cc_csv_computations!$A$2:$O$1001,6),"")</f>
        <v>2</v>
      </c>
      <c r="L508" s="0" t="n">
        <f aca="false">IF($A508&lt;&gt;"",VLOOKUP($F508,d110cc_csv_computations!$A$2:$O$1001,3),"")</f>
        <v>7</v>
      </c>
      <c r="M508" s="0" t="n">
        <f aca="false">IF($A508&lt;&gt;"",VLOOKUP($F508,d110cc_csv_computations!$A$2:$O$1001,8),"")</f>
        <v>3</v>
      </c>
      <c r="N508" s="0" t="n">
        <f aca="false">IF($A508&lt;&gt;"",VLOOKUP($F508,d110cc_csv_computations!$A$2:$O$1001,4),"")</f>
        <v>51</v>
      </c>
      <c r="O508" s="32" t="str">
        <f aca="false">IF($A508&lt;&gt;"",INDEX('Tray sheet'!$H$2:$H$10000, $G508),"")</f>
        <v>Project#2013-0014_Experiment#0001_Brachypodium.distachyon_Tray#00026</v>
      </c>
      <c r="P508" s="32" t="str">
        <f aca="false">IF($A508&lt;&gt;"",INDEX('Tray sheet'!$J$2:$J$10000,$G508),"")</f>
        <v>Tray note</v>
      </c>
      <c r="Q508" s="0" t="n">
        <f aca="false">IF($A508&lt;&gt;"",VLOOKUP($F508,d110cc_csv_computations!$A$2:$O$1001,9),"")</f>
        <v>2</v>
      </c>
      <c r="R508" s="32" t="str">
        <f aca="false">IF($A508&lt;&gt;"",INDEX('Tray sheet'!$I$2:$I$10000,$G508),"")</f>
        <v>standard</v>
      </c>
      <c r="S508" s="32" t="str">
        <f aca="false">$J508&amp;$K508</f>
        <v>C2</v>
      </c>
      <c r="T508" s="0" t="str">
        <f aca="false">IF($A508&lt;&gt;"","Project#"&amp;$A508&amp;"-"&amp;TEXT($B508,"0000")&amp;"_Experiment#"&amp;TEXT($C508,"0000")&amp;"_"&amp;$D508&amp;"."&amp;$E508&amp;"_Tray#"&amp;TEXT($G508,"0000")&amp;"_"&amp;"Pot#"&amp;TEXT($F508,"00000"),"")</f>
        <v>Project#2013-0014_Experiment#0001_Brachypodium.distachyon_Tray#0026_Pot#00507</v>
      </c>
      <c r="U508" s="0" t="n">
        <f aca="false">IF($A508&lt;&gt;"",VLOOKUP($F508,d110cc_csv_computations!$A$2:$O$1001,2),"")</f>
        <v>13</v>
      </c>
      <c r="V508" s="0" t="n">
        <f aca="false">IF($A508&lt;&gt;"",VLOOKUP($U508,LineNames!$A$2:$B$111,2),"")</f>
        <v>89</v>
      </c>
      <c r="W508" s="11"/>
      <c r="X508" s="0" t="str">
        <f aca="false">IF($A508&lt;&gt;"",VLOOKUP($U508,LineNames!$A$2:$C$111,3),"")</f>
        <v>No</v>
      </c>
      <c r="Y508" s="0" t="n">
        <f aca="false">IF($A508&lt;&gt;"",VLOOKUP($F508,d110cc_csv_computations!$A$2:$O$1001,5),"")</f>
        <v>5</v>
      </c>
      <c r="Z508" s="0" t="n">
        <f aca="false">IF($A508&lt;&gt;"",VLOOKUP($F508,d110cc_csv_computations!$A$2:$O$1001,15),"")</f>
        <v>27</v>
      </c>
    </row>
    <row collapsed="false" customFormat="false" customHeight="true" hidden="false" ht="15" outlineLevel="0" r="509">
      <c r="A509" s="0" t="n">
        <f aca="false">IF((ROW()-1)&lt;='Project Description'!$B$14,'Project Description'!$B$1, "")</f>
        <v>2013</v>
      </c>
      <c r="B509" s="0" t="n">
        <f aca="false">IF($A509&lt;&gt;"",'Project Description'!$B$2, "")</f>
        <v>14</v>
      </c>
      <c r="C509" s="0" t="n">
        <f aca="false">IF($A509&lt;&gt;"",'Project Description'!$B$3, "")</f>
        <v>1</v>
      </c>
      <c r="D509" s="0" t="str">
        <f aca="false">IF($A509&lt;&gt;"",VLOOKUP($G509,'Tray sheet'!$E$2:$G$121,2), "")</f>
        <v>Brachypodium</v>
      </c>
      <c r="E509" s="0" t="str">
        <f aca="false">IF($A509&lt;&gt;"",VLOOKUP($G509,'Tray sheet'!$E$2:$G$121,3), "")</f>
        <v>distachyon</v>
      </c>
      <c r="F509" s="0" t="n">
        <f aca="false">IF($A509&lt;&gt;"",ROW()-1,"")</f>
        <v>508</v>
      </c>
      <c r="G509" s="0" t="n">
        <f aca="false">IF($A509&lt;&gt;"",VLOOKUP($F509,d110cc_csv_computations!$A$2:$O$1001,12),"")</f>
        <v>26</v>
      </c>
      <c r="H509" s="0" t="n">
        <f aca="false">IF($A509&lt;&gt;"",VLOOKUP($F509,d110cc_csv_computations!$A$2:$O$1001,13),"")</f>
        <v>13</v>
      </c>
      <c r="I509" s="0" t="n">
        <f aca="false">IF($A509&lt;&gt;"",VLOOKUP($F509,d110cc_csv_computations!$A$2:$O$1001,7),"")</f>
        <v>3</v>
      </c>
      <c r="J509" s="0" t="str">
        <f aca="false">IF($A509&lt;&gt;"",VLOOKUP($I509,ColumnNames!$A$2:$B$5,2),"")</f>
        <v>C</v>
      </c>
      <c r="K509" s="0" t="n">
        <f aca="false">IF($A509&lt;&gt;"",VLOOKUP($F509,d110cc_csv_computations!$A$2:$O$1001,6),"")</f>
        <v>3</v>
      </c>
      <c r="L509" s="0" t="n">
        <f aca="false">IF($A509&lt;&gt;"",VLOOKUP($F509,d110cc_csv_computations!$A$2:$O$1001,3),"")</f>
        <v>8</v>
      </c>
      <c r="M509" s="0" t="n">
        <f aca="false">IF($A509&lt;&gt;"",VLOOKUP($F509,d110cc_csv_computations!$A$2:$O$1001,8),"")</f>
        <v>3</v>
      </c>
      <c r="N509" s="0" t="n">
        <f aca="false">IF($A509&lt;&gt;"",VLOOKUP($F509,d110cc_csv_computations!$A$2:$O$1001,4),"")</f>
        <v>51</v>
      </c>
      <c r="O509" s="32" t="str">
        <f aca="false">IF($A509&lt;&gt;"",INDEX('Tray sheet'!$H$2:$H$10000, $G509),"")</f>
        <v>Project#2013-0014_Experiment#0001_Brachypodium.distachyon_Tray#00026</v>
      </c>
      <c r="P509" s="32" t="str">
        <f aca="false">IF($A509&lt;&gt;"",INDEX('Tray sheet'!$J$2:$J$10000,$G509),"")</f>
        <v>Tray note</v>
      </c>
      <c r="Q509" s="0" t="n">
        <f aca="false">IF($A509&lt;&gt;"",VLOOKUP($F509,d110cc_csv_computations!$A$2:$O$1001,9),"")</f>
        <v>2</v>
      </c>
      <c r="R509" s="32" t="str">
        <f aca="false">IF($A509&lt;&gt;"",INDEX('Tray sheet'!$I$2:$I$10000,$G509),"")</f>
        <v>standard</v>
      </c>
      <c r="S509" s="32" t="str">
        <f aca="false">$J509&amp;$K509</f>
        <v>C3</v>
      </c>
      <c r="T509" s="0" t="str">
        <f aca="false">IF($A509&lt;&gt;"","Project#"&amp;$A509&amp;"-"&amp;TEXT($B509,"0000")&amp;"_Experiment#"&amp;TEXT($C509,"0000")&amp;"_"&amp;$D509&amp;"."&amp;$E509&amp;"_Tray#"&amp;TEXT($G509,"0000")&amp;"_"&amp;"Pot#"&amp;TEXT($F509,"00000"),"")</f>
        <v>Project#2013-0014_Experiment#0001_Brachypodium.distachyon_Tray#0026_Pot#00508</v>
      </c>
      <c r="U509" s="0" t="n">
        <f aca="false">IF($A509&lt;&gt;"",VLOOKUP($F509,d110cc_csv_computations!$A$2:$O$1001,2),"")</f>
        <v>22</v>
      </c>
      <c r="V509" s="0" t="n">
        <f aca="false">IF($A509&lt;&gt;"",VLOOKUP($U509,LineNames!$A$2:$B$111,2),"")</f>
        <v>99</v>
      </c>
      <c r="W509" s="11"/>
      <c r="X509" s="0" t="str">
        <f aca="false">IF($A509&lt;&gt;"",VLOOKUP($U509,LineNames!$A$2:$C$111,3),"")</f>
        <v>No</v>
      </c>
      <c r="Y509" s="0" t="n">
        <f aca="false">IF($A509&lt;&gt;"",VLOOKUP($F509,d110cc_csv_computations!$A$2:$O$1001,5),"")</f>
        <v>5</v>
      </c>
      <c r="Z509" s="0" t="n">
        <f aca="false">IF($A509&lt;&gt;"",VLOOKUP($F509,d110cc_csv_computations!$A$2:$O$1001,15),"")</f>
        <v>28</v>
      </c>
    </row>
    <row collapsed="false" customFormat="false" customHeight="true" hidden="false" ht="15" outlineLevel="0" r="510">
      <c r="A510" s="0" t="n">
        <f aca="false">IF((ROW()-1)&lt;='Project Description'!$B$14,'Project Description'!$B$1, "")</f>
        <v>2013</v>
      </c>
      <c r="B510" s="0" t="n">
        <f aca="false">IF($A510&lt;&gt;"",'Project Description'!$B$2, "")</f>
        <v>14</v>
      </c>
      <c r="C510" s="0" t="n">
        <f aca="false">IF($A510&lt;&gt;"",'Project Description'!$B$3, "")</f>
        <v>1</v>
      </c>
      <c r="D510" s="0" t="str">
        <f aca="false">IF($A510&lt;&gt;"",VLOOKUP($G510,'Tray sheet'!$E$2:$G$121,2), "")</f>
        <v>Brachypodium</v>
      </c>
      <c r="E510" s="0" t="str">
        <f aca="false">IF($A510&lt;&gt;"",VLOOKUP($G510,'Tray sheet'!$E$2:$G$121,3), "")</f>
        <v>distachyon</v>
      </c>
      <c r="F510" s="0" t="n">
        <f aca="false">IF($A510&lt;&gt;"",ROW()-1,"")</f>
        <v>509</v>
      </c>
      <c r="G510" s="0" t="n">
        <f aca="false">IF($A510&lt;&gt;"",VLOOKUP($F510,d110cc_csv_computations!$A$2:$O$1001,12),"")</f>
        <v>26</v>
      </c>
      <c r="H510" s="0" t="n">
        <f aca="false">IF($A510&lt;&gt;"",VLOOKUP($F510,d110cc_csv_computations!$A$2:$O$1001,13),"")</f>
        <v>14</v>
      </c>
      <c r="I510" s="0" t="n">
        <f aca="false">IF($A510&lt;&gt;"",VLOOKUP($F510,d110cc_csv_computations!$A$2:$O$1001,7),"")</f>
        <v>3</v>
      </c>
      <c r="J510" s="0" t="str">
        <f aca="false">IF($A510&lt;&gt;"",VLOOKUP($I510,ColumnNames!$A$2:$B$5,2),"")</f>
        <v>C</v>
      </c>
      <c r="K510" s="0" t="n">
        <f aca="false">IF($A510&lt;&gt;"",VLOOKUP($F510,d110cc_csv_computations!$A$2:$O$1001,6),"")</f>
        <v>4</v>
      </c>
      <c r="L510" s="0" t="n">
        <f aca="false">IF($A510&lt;&gt;"",VLOOKUP($F510,d110cc_csv_computations!$A$2:$O$1001,3),"")</f>
        <v>9</v>
      </c>
      <c r="M510" s="0" t="n">
        <f aca="false">IF($A510&lt;&gt;"",VLOOKUP($F510,d110cc_csv_computations!$A$2:$O$1001,8),"")</f>
        <v>3</v>
      </c>
      <c r="N510" s="0" t="n">
        <f aca="false">IF($A510&lt;&gt;"",VLOOKUP($F510,d110cc_csv_computations!$A$2:$O$1001,4),"")</f>
        <v>51</v>
      </c>
      <c r="O510" s="32" t="str">
        <f aca="false">IF($A510&lt;&gt;"",INDEX('Tray sheet'!$H$2:$H$10000, $G510),"")</f>
        <v>Project#2013-0014_Experiment#0001_Brachypodium.distachyon_Tray#00026</v>
      </c>
      <c r="P510" s="32" t="str">
        <f aca="false">IF($A510&lt;&gt;"",INDEX('Tray sheet'!$J$2:$J$10000,$G510),"")</f>
        <v>Tray note</v>
      </c>
      <c r="Q510" s="0" t="n">
        <f aca="false">IF($A510&lt;&gt;"",VLOOKUP($F510,d110cc_csv_computations!$A$2:$O$1001,9),"")</f>
        <v>2</v>
      </c>
      <c r="R510" s="32" t="str">
        <f aca="false">IF($A510&lt;&gt;"",INDEX('Tray sheet'!$I$2:$I$10000,$G510),"")</f>
        <v>standard</v>
      </c>
      <c r="S510" s="32" t="str">
        <f aca="false">$J510&amp;$K510</f>
        <v>C4</v>
      </c>
      <c r="T510" s="0" t="str">
        <f aca="false">IF($A510&lt;&gt;"","Project#"&amp;$A510&amp;"-"&amp;TEXT($B510,"0000")&amp;"_Experiment#"&amp;TEXT($C510,"0000")&amp;"_"&amp;$D510&amp;"."&amp;$E510&amp;"_Tray#"&amp;TEXT($G510,"0000")&amp;"_"&amp;"Pot#"&amp;TEXT($F510,"00000"),"")</f>
        <v>Project#2013-0014_Experiment#0001_Brachypodium.distachyon_Tray#0026_Pot#00509</v>
      </c>
      <c r="U510" s="0" t="n">
        <f aca="false">IF($A510&lt;&gt;"",VLOOKUP($F510,d110cc_csv_computations!$A$2:$O$1001,2),"")</f>
        <v>28</v>
      </c>
      <c r="V510" s="0" t="n">
        <f aca="false">IF($A510&lt;&gt;"",VLOOKUP($U510,LineNames!$A$2:$B$111,2),"")</f>
        <v>106</v>
      </c>
      <c r="W510" s="11"/>
      <c r="X510" s="0" t="str">
        <f aca="false">IF($A510&lt;&gt;"",VLOOKUP($U510,LineNames!$A$2:$C$111,3),"")</f>
        <v>No</v>
      </c>
      <c r="Y510" s="0" t="n">
        <f aca="false">IF($A510&lt;&gt;"",VLOOKUP($F510,d110cc_csv_computations!$A$2:$O$1001,5),"")</f>
        <v>5</v>
      </c>
      <c r="Z510" s="0" t="n">
        <f aca="false">IF($A510&lt;&gt;"",VLOOKUP($F510,d110cc_csv_computations!$A$2:$O$1001,15),"")</f>
        <v>29</v>
      </c>
    </row>
    <row collapsed="false" customFormat="false" customHeight="true" hidden="false" ht="15" outlineLevel="0" r="511">
      <c r="A511" s="0" t="n">
        <f aca="false">IF((ROW()-1)&lt;='Project Description'!$B$14,'Project Description'!$B$1, "")</f>
        <v>2013</v>
      </c>
      <c r="B511" s="0" t="n">
        <f aca="false">IF($A511&lt;&gt;"",'Project Description'!$B$2, "")</f>
        <v>14</v>
      </c>
      <c r="C511" s="0" t="n">
        <f aca="false">IF($A511&lt;&gt;"",'Project Description'!$B$3, "")</f>
        <v>1</v>
      </c>
      <c r="D511" s="0" t="str">
        <f aca="false">IF($A511&lt;&gt;"",VLOOKUP($G511,'Tray sheet'!$E$2:$G$121,2), "")</f>
        <v>Brachypodium</v>
      </c>
      <c r="E511" s="0" t="str">
        <f aca="false">IF($A511&lt;&gt;"",VLOOKUP($G511,'Tray sheet'!$E$2:$G$121,3), "")</f>
        <v>distachyon</v>
      </c>
      <c r="F511" s="0" t="n">
        <f aca="false">IF($A511&lt;&gt;"",ROW()-1,"")</f>
        <v>510</v>
      </c>
      <c r="G511" s="0" t="n">
        <f aca="false">IF($A511&lt;&gt;"",VLOOKUP($F511,d110cc_csv_computations!$A$2:$O$1001,12),"")</f>
        <v>26</v>
      </c>
      <c r="H511" s="0" t="n">
        <f aca="false">IF($A511&lt;&gt;"",VLOOKUP($F511,d110cc_csv_computations!$A$2:$O$1001,13),"")</f>
        <v>15</v>
      </c>
      <c r="I511" s="0" t="n">
        <f aca="false">IF($A511&lt;&gt;"",VLOOKUP($F511,d110cc_csv_computations!$A$2:$O$1001,7),"")</f>
        <v>3</v>
      </c>
      <c r="J511" s="0" t="str">
        <f aca="false">IF($A511&lt;&gt;"",VLOOKUP($I511,ColumnNames!$A$2:$B$5,2),"")</f>
        <v>C</v>
      </c>
      <c r="K511" s="0" t="n">
        <f aca="false">IF($A511&lt;&gt;"",VLOOKUP($F511,d110cc_csv_computations!$A$2:$O$1001,6),"")</f>
        <v>5</v>
      </c>
      <c r="L511" s="0" t="n">
        <f aca="false">IF($A511&lt;&gt;"",VLOOKUP($F511,d110cc_csv_computations!$A$2:$O$1001,3),"")</f>
        <v>10</v>
      </c>
      <c r="M511" s="0" t="n">
        <f aca="false">IF($A511&lt;&gt;"",VLOOKUP($F511,d110cc_csv_computations!$A$2:$O$1001,8),"")</f>
        <v>3</v>
      </c>
      <c r="N511" s="0" t="n">
        <f aca="false">IF($A511&lt;&gt;"",VLOOKUP($F511,d110cc_csv_computations!$A$2:$O$1001,4),"")</f>
        <v>51</v>
      </c>
      <c r="O511" s="32" t="str">
        <f aca="false">IF($A511&lt;&gt;"",INDEX('Tray sheet'!$H$2:$H$10000, $G511),"")</f>
        <v>Project#2013-0014_Experiment#0001_Brachypodium.distachyon_Tray#00026</v>
      </c>
      <c r="P511" s="32" t="str">
        <f aca="false">IF($A511&lt;&gt;"",INDEX('Tray sheet'!$J$2:$J$10000,$G511),"")</f>
        <v>Tray note</v>
      </c>
      <c r="Q511" s="0" t="n">
        <f aca="false">IF($A511&lt;&gt;"",VLOOKUP($F511,d110cc_csv_computations!$A$2:$O$1001,9),"")</f>
        <v>2</v>
      </c>
      <c r="R511" s="32" t="str">
        <f aca="false">IF($A511&lt;&gt;"",INDEX('Tray sheet'!$I$2:$I$10000,$G511),"")</f>
        <v>standard</v>
      </c>
      <c r="S511" s="32" t="str">
        <f aca="false">$J511&amp;$K511</f>
        <v>C5</v>
      </c>
      <c r="T511" s="0" t="str">
        <f aca="false">IF($A511&lt;&gt;"","Project#"&amp;$A511&amp;"-"&amp;TEXT($B511,"0000")&amp;"_Experiment#"&amp;TEXT($C511,"0000")&amp;"_"&amp;$D511&amp;"."&amp;$E511&amp;"_Tray#"&amp;TEXT($G511,"0000")&amp;"_"&amp;"Pot#"&amp;TEXT($F511,"00000"),"")</f>
        <v>Project#2013-0014_Experiment#0001_Brachypodium.distachyon_Tray#0026_Pot#00510</v>
      </c>
      <c r="U511" s="0" t="n">
        <f aca="false">IF($A511&lt;&gt;"",VLOOKUP($F511,d110cc_csv_computations!$A$2:$O$1001,2),"")</f>
        <v>105</v>
      </c>
      <c r="V511" s="0" t="n">
        <f aca="false">IF($A511&lt;&gt;"",VLOOKUP($U511,LineNames!$A$2:$B$111,2),"")</f>
        <v>63</v>
      </c>
      <c r="W511" s="11"/>
      <c r="X511" s="0" t="str">
        <f aca="false">IF($A511&lt;&gt;"",VLOOKUP($U511,LineNames!$A$2:$C$111,3),"")</f>
        <v>No</v>
      </c>
      <c r="Y511" s="0" t="n">
        <f aca="false">IF($A511&lt;&gt;"",VLOOKUP($F511,d110cc_csv_computations!$A$2:$O$1001,5),"")</f>
        <v>5</v>
      </c>
      <c r="Z511" s="0" t="n">
        <f aca="false">IF($A511&lt;&gt;"",VLOOKUP($F511,d110cc_csv_computations!$A$2:$O$1001,15),"")</f>
        <v>30</v>
      </c>
    </row>
    <row collapsed="false" customFormat="false" customHeight="true" hidden="false" ht="15" outlineLevel="0" r="512">
      <c r="A512" s="0" t="n">
        <f aca="false">IF((ROW()-1)&lt;='Project Description'!$B$14,'Project Description'!$B$1, "")</f>
        <v>2013</v>
      </c>
      <c r="B512" s="0" t="n">
        <f aca="false">IF($A512&lt;&gt;"",'Project Description'!$B$2, "")</f>
        <v>14</v>
      </c>
      <c r="C512" s="0" t="n">
        <f aca="false">IF($A512&lt;&gt;"",'Project Description'!$B$3, "")</f>
        <v>1</v>
      </c>
      <c r="D512" s="0" t="str">
        <f aca="false">IF($A512&lt;&gt;"",VLOOKUP($G512,'Tray sheet'!$E$2:$G$121,2), "")</f>
        <v>Brachypodium</v>
      </c>
      <c r="E512" s="0" t="str">
        <f aca="false">IF($A512&lt;&gt;"",VLOOKUP($G512,'Tray sheet'!$E$2:$G$121,3), "")</f>
        <v>distachyon</v>
      </c>
      <c r="F512" s="0" t="n">
        <f aca="false">IF($A512&lt;&gt;"",ROW()-1,"")</f>
        <v>511</v>
      </c>
      <c r="G512" s="0" t="n">
        <f aca="false">IF($A512&lt;&gt;"",VLOOKUP($F512,d110cc_csv_computations!$A$2:$O$1001,12),"")</f>
        <v>25</v>
      </c>
      <c r="H512" s="0" t="n">
        <f aca="false">IF($A512&lt;&gt;"",VLOOKUP($F512,d110cc_csv_computations!$A$2:$O$1001,13),"")</f>
        <v>16</v>
      </c>
      <c r="I512" s="0" t="n">
        <f aca="false">IF($A512&lt;&gt;"",VLOOKUP($F512,d110cc_csv_computations!$A$2:$O$1001,7),"")</f>
        <v>4</v>
      </c>
      <c r="J512" s="0" t="str">
        <f aca="false">IF($A512&lt;&gt;"",VLOOKUP($I512,ColumnNames!$A$2:$B$5,2),"")</f>
        <v>D</v>
      </c>
      <c r="K512" s="0" t="n">
        <f aca="false">IF($A512&lt;&gt;"",VLOOKUP($F512,d110cc_csv_computations!$A$2:$O$1001,6),"")</f>
        <v>1</v>
      </c>
      <c r="L512" s="0" t="n">
        <f aca="false">IF($A512&lt;&gt;"",VLOOKUP($F512,d110cc_csv_computations!$A$2:$O$1001,3),"")</f>
        <v>1</v>
      </c>
      <c r="M512" s="0" t="n">
        <f aca="false">IF($A512&lt;&gt;"",VLOOKUP($F512,d110cc_csv_computations!$A$2:$O$1001,8),"")</f>
        <v>4</v>
      </c>
      <c r="N512" s="0" t="n">
        <f aca="false">IF($A512&lt;&gt;"",VLOOKUP($F512,d110cc_csv_computations!$A$2:$O$1001,4),"")</f>
        <v>52</v>
      </c>
      <c r="O512" s="32" t="str">
        <f aca="false">IF($A512&lt;&gt;"",INDEX('Tray sheet'!$H$2:$H$10000, $G512),"")</f>
        <v>Project#2013-0014_Experiment#0001_Brachypodium.distachyon_Tray#00025</v>
      </c>
      <c r="P512" s="32" t="str">
        <f aca="false">IF($A512&lt;&gt;"",INDEX('Tray sheet'!$J$2:$J$10000,$G512),"")</f>
        <v>Tray note</v>
      </c>
      <c r="Q512" s="0" t="n">
        <f aca="false">IF($A512&lt;&gt;"",VLOOKUP($F512,d110cc_csv_computations!$A$2:$O$1001,9),"")</f>
        <v>1</v>
      </c>
      <c r="R512" s="32" t="str">
        <f aca="false">IF($A512&lt;&gt;"",INDEX('Tray sheet'!$I$2:$I$10000,$G512),"")</f>
        <v>standard</v>
      </c>
      <c r="S512" s="32" t="str">
        <f aca="false">$J512&amp;$K512</f>
        <v>D1</v>
      </c>
      <c r="T512" s="0" t="str">
        <f aca="false">IF($A512&lt;&gt;"","Project#"&amp;$A512&amp;"-"&amp;TEXT($B512,"0000")&amp;"_Experiment#"&amp;TEXT($C512,"0000")&amp;"_"&amp;$D512&amp;"."&amp;$E512&amp;"_Tray#"&amp;TEXT($G512,"0000")&amp;"_"&amp;"Pot#"&amp;TEXT($F512,"00000"),"")</f>
        <v>Project#2013-0014_Experiment#0001_Brachypodium.distachyon_Tray#0025_Pot#00511</v>
      </c>
      <c r="U512" s="0" t="n">
        <f aca="false">IF($A512&lt;&gt;"",VLOOKUP($F512,d110cc_csv_computations!$A$2:$O$1001,2),"")</f>
        <v>31</v>
      </c>
      <c r="V512" s="0" t="n">
        <f aca="false">IF($A512&lt;&gt;"",VLOOKUP($U512,LineNames!$A$2:$B$111,2),"")</f>
        <v>109</v>
      </c>
      <c r="W512" s="11"/>
      <c r="X512" s="0" t="str">
        <f aca="false">IF($A512&lt;&gt;"",VLOOKUP($U512,LineNames!$A$2:$C$111,3),"")</f>
        <v>No</v>
      </c>
      <c r="Y512" s="0" t="n">
        <f aca="false">IF($A512&lt;&gt;"",VLOOKUP($F512,d110cc_csv_computations!$A$2:$O$1001,5),"")</f>
        <v>5</v>
      </c>
      <c r="Z512" s="0" t="n">
        <f aca="false">IF($A512&lt;&gt;"",VLOOKUP($F512,d110cc_csv_computations!$A$2:$O$1001,15),"")</f>
        <v>31</v>
      </c>
    </row>
    <row collapsed="false" customFormat="false" customHeight="true" hidden="false" ht="15" outlineLevel="0" r="513">
      <c r="A513" s="0" t="n">
        <f aca="false">IF((ROW()-1)&lt;='Project Description'!$B$14,'Project Description'!$B$1, "")</f>
        <v>2013</v>
      </c>
      <c r="B513" s="0" t="n">
        <f aca="false">IF($A513&lt;&gt;"",'Project Description'!$B$2, "")</f>
        <v>14</v>
      </c>
      <c r="C513" s="0" t="n">
        <f aca="false">IF($A513&lt;&gt;"",'Project Description'!$B$3, "")</f>
        <v>1</v>
      </c>
      <c r="D513" s="0" t="str">
        <f aca="false">IF($A513&lt;&gt;"",VLOOKUP($G513,'Tray sheet'!$E$2:$G$121,2), "")</f>
        <v>Brachypodium</v>
      </c>
      <c r="E513" s="0" t="str">
        <f aca="false">IF($A513&lt;&gt;"",VLOOKUP($G513,'Tray sheet'!$E$2:$G$121,3), "")</f>
        <v>distachyon</v>
      </c>
      <c r="F513" s="0" t="n">
        <f aca="false">IF($A513&lt;&gt;"",ROW()-1,"")</f>
        <v>512</v>
      </c>
      <c r="G513" s="0" t="n">
        <f aca="false">IF($A513&lt;&gt;"",VLOOKUP($F513,d110cc_csv_computations!$A$2:$O$1001,12),"")</f>
        <v>25</v>
      </c>
      <c r="H513" s="0" t="n">
        <f aca="false">IF($A513&lt;&gt;"",VLOOKUP($F513,d110cc_csv_computations!$A$2:$O$1001,13),"")</f>
        <v>17</v>
      </c>
      <c r="I513" s="0" t="n">
        <f aca="false">IF($A513&lt;&gt;"",VLOOKUP($F513,d110cc_csv_computations!$A$2:$O$1001,7),"")</f>
        <v>4</v>
      </c>
      <c r="J513" s="0" t="str">
        <f aca="false">IF($A513&lt;&gt;"",VLOOKUP($I513,ColumnNames!$A$2:$B$5,2),"")</f>
        <v>D</v>
      </c>
      <c r="K513" s="0" t="n">
        <f aca="false">IF($A513&lt;&gt;"",VLOOKUP($F513,d110cc_csv_computations!$A$2:$O$1001,6),"")</f>
        <v>2</v>
      </c>
      <c r="L513" s="0" t="n">
        <f aca="false">IF($A513&lt;&gt;"",VLOOKUP($F513,d110cc_csv_computations!$A$2:$O$1001,3),"")</f>
        <v>2</v>
      </c>
      <c r="M513" s="0" t="n">
        <f aca="false">IF($A513&lt;&gt;"",VLOOKUP($F513,d110cc_csv_computations!$A$2:$O$1001,8),"")</f>
        <v>4</v>
      </c>
      <c r="N513" s="0" t="n">
        <f aca="false">IF($A513&lt;&gt;"",VLOOKUP($F513,d110cc_csv_computations!$A$2:$O$1001,4),"")</f>
        <v>52</v>
      </c>
      <c r="O513" s="32" t="str">
        <f aca="false">IF($A513&lt;&gt;"",INDEX('Tray sheet'!$H$2:$H$10000, $G513),"")</f>
        <v>Project#2013-0014_Experiment#0001_Brachypodium.distachyon_Tray#00025</v>
      </c>
      <c r="P513" s="32" t="str">
        <f aca="false">IF($A513&lt;&gt;"",INDEX('Tray sheet'!$J$2:$J$10000,$G513),"")</f>
        <v>Tray note</v>
      </c>
      <c r="Q513" s="0" t="n">
        <f aca="false">IF($A513&lt;&gt;"",VLOOKUP($F513,d110cc_csv_computations!$A$2:$O$1001,9),"")</f>
        <v>1</v>
      </c>
      <c r="R513" s="32" t="str">
        <f aca="false">IF($A513&lt;&gt;"",INDEX('Tray sheet'!$I$2:$I$10000,$G513),"")</f>
        <v>standard</v>
      </c>
      <c r="S513" s="32" t="str">
        <f aca="false">$J513&amp;$K513</f>
        <v>D2</v>
      </c>
      <c r="T513" s="0" t="str">
        <f aca="false">IF($A513&lt;&gt;"","Project#"&amp;$A513&amp;"-"&amp;TEXT($B513,"0000")&amp;"_Experiment#"&amp;TEXT($C513,"0000")&amp;"_"&amp;$D513&amp;"."&amp;$E513&amp;"_Tray#"&amp;TEXT($G513,"0000")&amp;"_"&amp;"Pot#"&amp;TEXT($F513,"00000"),"")</f>
        <v>Project#2013-0014_Experiment#0001_Brachypodium.distachyon_Tray#0025_Pot#00512</v>
      </c>
      <c r="U513" s="0" t="n">
        <f aca="false">IF($A513&lt;&gt;"",VLOOKUP($F513,d110cc_csv_computations!$A$2:$O$1001,2),"")</f>
        <v>60</v>
      </c>
      <c r="V513" s="0" t="n">
        <f aca="false">IF($A513&lt;&gt;"",VLOOKUP($U513,LineNames!$A$2:$B$111,2),"")</f>
        <v>142</v>
      </c>
      <c r="W513" s="11"/>
      <c r="X513" s="0" t="str">
        <f aca="false">IF($A513&lt;&gt;"",VLOOKUP($U513,LineNames!$A$2:$C$111,3),"")</f>
        <v>No</v>
      </c>
      <c r="Y513" s="0" t="n">
        <f aca="false">IF($A513&lt;&gt;"",VLOOKUP($F513,d110cc_csv_computations!$A$2:$O$1001,5),"")</f>
        <v>5</v>
      </c>
      <c r="Z513" s="0" t="n">
        <f aca="false">IF($A513&lt;&gt;"",VLOOKUP($F513,d110cc_csv_computations!$A$2:$O$1001,15),"")</f>
        <v>32</v>
      </c>
    </row>
    <row collapsed="false" customFormat="false" customHeight="true" hidden="false" ht="15" outlineLevel="0" r="514">
      <c r="A514" s="0" t="n">
        <f aca="false">IF((ROW()-1)&lt;='Project Description'!$B$14,'Project Description'!$B$1, "")</f>
        <v>2013</v>
      </c>
      <c r="B514" s="0" t="n">
        <f aca="false">IF($A514&lt;&gt;"",'Project Description'!$B$2, "")</f>
        <v>14</v>
      </c>
      <c r="C514" s="0" t="n">
        <f aca="false">IF($A514&lt;&gt;"",'Project Description'!$B$3, "")</f>
        <v>1</v>
      </c>
      <c r="D514" s="0" t="str">
        <f aca="false">IF($A514&lt;&gt;"",VLOOKUP($G514,'Tray sheet'!$E$2:$G$121,2), "")</f>
        <v>Brachypodium</v>
      </c>
      <c r="E514" s="0" t="str">
        <f aca="false">IF($A514&lt;&gt;"",VLOOKUP($G514,'Tray sheet'!$E$2:$G$121,3), "")</f>
        <v>distachyon</v>
      </c>
      <c r="F514" s="0" t="n">
        <f aca="false">IF($A514&lt;&gt;"",ROW()-1,"")</f>
        <v>513</v>
      </c>
      <c r="G514" s="0" t="n">
        <f aca="false">IF($A514&lt;&gt;"",VLOOKUP($F514,d110cc_csv_computations!$A$2:$O$1001,12),"")</f>
        <v>25</v>
      </c>
      <c r="H514" s="0" t="n">
        <f aca="false">IF($A514&lt;&gt;"",VLOOKUP($F514,d110cc_csv_computations!$A$2:$O$1001,13),"")</f>
        <v>18</v>
      </c>
      <c r="I514" s="0" t="n">
        <f aca="false">IF($A514&lt;&gt;"",VLOOKUP($F514,d110cc_csv_computations!$A$2:$O$1001,7),"")</f>
        <v>4</v>
      </c>
      <c r="J514" s="0" t="str">
        <f aca="false">IF($A514&lt;&gt;"",VLOOKUP($I514,ColumnNames!$A$2:$B$5,2),"")</f>
        <v>D</v>
      </c>
      <c r="K514" s="0" t="n">
        <f aca="false">IF($A514&lt;&gt;"",VLOOKUP($F514,d110cc_csv_computations!$A$2:$O$1001,6),"")</f>
        <v>3</v>
      </c>
      <c r="L514" s="0" t="n">
        <f aca="false">IF($A514&lt;&gt;"",VLOOKUP($F514,d110cc_csv_computations!$A$2:$O$1001,3),"")</f>
        <v>3</v>
      </c>
      <c r="M514" s="0" t="n">
        <f aca="false">IF($A514&lt;&gt;"",VLOOKUP($F514,d110cc_csv_computations!$A$2:$O$1001,8),"")</f>
        <v>4</v>
      </c>
      <c r="N514" s="0" t="n">
        <f aca="false">IF($A514&lt;&gt;"",VLOOKUP($F514,d110cc_csv_computations!$A$2:$O$1001,4),"")</f>
        <v>52</v>
      </c>
      <c r="O514" s="32" t="str">
        <f aca="false">IF($A514&lt;&gt;"",INDEX('Tray sheet'!$H$2:$H$10000, $G514),"")</f>
        <v>Project#2013-0014_Experiment#0001_Brachypodium.distachyon_Tray#00025</v>
      </c>
      <c r="P514" s="32" t="str">
        <f aca="false">IF($A514&lt;&gt;"",INDEX('Tray sheet'!$J$2:$J$10000,$G514),"")</f>
        <v>Tray note</v>
      </c>
      <c r="Q514" s="0" t="n">
        <f aca="false">IF($A514&lt;&gt;"",VLOOKUP($F514,d110cc_csv_computations!$A$2:$O$1001,9),"")</f>
        <v>1</v>
      </c>
      <c r="R514" s="32" t="str">
        <f aca="false">IF($A514&lt;&gt;"",INDEX('Tray sheet'!$I$2:$I$10000,$G514),"")</f>
        <v>standard</v>
      </c>
      <c r="S514" s="32" t="str">
        <f aca="false">$J514&amp;$K514</f>
        <v>D3</v>
      </c>
      <c r="T514" s="0" t="str">
        <f aca="false">IF($A514&lt;&gt;"","Project#"&amp;$A514&amp;"-"&amp;TEXT($B514,"0000")&amp;"_Experiment#"&amp;TEXT($C514,"0000")&amp;"_"&amp;$D514&amp;"."&amp;$E514&amp;"_Tray#"&amp;TEXT($G514,"0000")&amp;"_"&amp;"Pot#"&amp;TEXT($F514,"00000"),"")</f>
        <v>Project#2013-0014_Experiment#0001_Brachypodium.distachyon_Tray#0025_Pot#00513</v>
      </c>
      <c r="U514" s="0" t="n">
        <f aca="false">IF($A514&lt;&gt;"",VLOOKUP($F514,d110cc_csv_computations!$A$2:$O$1001,2),"")</f>
        <v>81</v>
      </c>
      <c r="V514" s="0" t="n">
        <f aca="false">IF($A514&lt;&gt;"",VLOOKUP($U514,LineNames!$A$2:$B$111,2),"")</f>
        <v>168</v>
      </c>
      <c r="W514" s="11"/>
      <c r="X514" s="0" t="str">
        <f aca="false">IF($A514&lt;&gt;"",VLOOKUP($U514,LineNames!$A$2:$C$111,3),"")</f>
        <v>No</v>
      </c>
      <c r="Y514" s="0" t="n">
        <f aca="false">IF($A514&lt;&gt;"",VLOOKUP($F514,d110cc_csv_computations!$A$2:$O$1001,5),"")</f>
        <v>5</v>
      </c>
      <c r="Z514" s="0" t="n">
        <f aca="false">IF($A514&lt;&gt;"",VLOOKUP($F514,d110cc_csv_computations!$A$2:$O$1001,15),"")</f>
        <v>33</v>
      </c>
    </row>
    <row collapsed="false" customFormat="false" customHeight="true" hidden="false" ht="15" outlineLevel="0" r="515">
      <c r="A515" s="0" t="n">
        <f aca="false">IF((ROW()-1)&lt;='Project Description'!$B$14,'Project Description'!$B$1, "")</f>
        <v>2013</v>
      </c>
      <c r="B515" s="0" t="n">
        <f aca="false">IF($A515&lt;&gt;"",'Project Description'!$B$2, "")</f>
        <v>14</v>
      </c>
      <c r="C515" s="0" t="n">
        <f aca="false">IF($A515&lt;&gt;"",'Project Description'!$B$3, "")</f>
        <v>1</v>
      </c>
      <c r="D515" s="0" t="str">
        <f aca="false">IF($A515&lt;&gt;"",VLOOKUP($G515,'Tray sheet'!$E$2:$G$121,2), "")</f>
        <v>Brachypodium</v>
      </c>
      <c r="E515" s="0" t="str">
        <f aca="false">IF($A515&lt;&gt;"",VLOOKUP($G515,'Tray sheet'!$E$2:$G$121,3), "")</f>
        <v>distachyon</v>
      </c>
      <c r="F515" s="0" t="n">
        <f aca="false">IF($A515&lt;&gt;"",ROW()-1,"")</f>
        <v>514</v>
      </c>
      <c r="G515" s="0" t="n">
        <f aca="false">IF($A515&lt;&gt;"",VLOOKUP($F515,d110cc_csv_computations!$A$2:$O$1001,12),"")</f>
        <v>25</v>
      </c>
      <c r="H515" s="0" t="n">
        <f aca="false">IF($A515&lt;&gt;"",VLOOKUP($F515,d110cc_csv_computations!$A$2:$O$1001,13),"")</f>
        <v>19</v>
      </c>
      <c r="I515" s="0" t="n">
        <f aca="false">IF($A515&lt;&gt;"",VLOOKUP($F515,d110cc_csv_computations!$A$2:$O$1001,7),"")</f>
        <v>4</v>
      </c>
      <c r="J515" s="0" t="str">
        <f aca="false">IF($A515&lt;&gt;"",VLOOKUP($I515,ColumnNames!$A$2:$B$5,2),"")</f>
        <v>D</v>
      </c>
      <c r="K515" s="0" t="n">
        <f aca="false">IF($A515&lt;&gt;"",VLOOKUP($F515,d110cc_csv_computations!$A$2:$O$1001,6),"")</f>
        <v>4</v>
      </c>
      <c r="L515" s="0" t="n">
        <f aca="false">IF($A515&lt;&gt;"",VLOOKUP($F515,d110cc_csv_computations!$A$2:$O$1001,3),"")</f>
        <v>4</v>
      </c>
      <c r="M515" s="0" t="n">
        <f aca="false">IF($A515&lt;&gt;"",VLOOKUP($F515,d110cc_csv_computations!$A$2:$O$1001,8),"")</f>
        <v>4</v>
      </c>
      <c r="N515" s="0" t="n">
        <f aca="false">IF($A515&lt;&gt;"",VLOOKUP($F515,d110cc_csv_computations!$A$2:$O$1001,4),"")</f>
        <v>52</v>
      </c>
      <c r="O515" s="32" t="str">
        <f aca="false">IF($A515&lt;&gt;"",INDEX('Tray sheet'!$H$2:$H$10000, $G515),"")</f>
        <v>Project#2013-0014_Experiment#0001_Brachypodium.distachyon_Tray#00025</v>
      </c>
      <c r="P515" s="32" t="str">
        <f aca="false">IF($A515&lt;&gt;"",INDEX('Tray sheet'!$J$2:$J$10000,$G515),"")</f>
        <v>Tray note</v>
      </c>
      <c r="Q515" s="0" t="n">
        <f aca="false">IF($A515&lt;&gt;"",VLOOKUP($F515,d110cc_csv_computations!$A$2:$O$1001,9),"")</f>
        <v>1</v>
      </c>
      <c r="R515" s="32" t="str">
        <f aca="false">IF($A515&lt;&gt;"",INDEX('Tray sheet'!$I$2:$I$10000,$G515),"")</f>
        <v>standard</v>
      </c>
      <c r="S515" s="32" t="str">
        <f aca="false">$J515&amp;$K515</f>
        <v>D4</v>
      </c>
      <c r="T515" s="0" t="str">
        <f aca="false">IF($A515&lt;&gt;"","Project#"&amp;$A515&amp;"-"&amp;TEXT($B515,"0000")&amp;"_Experiment#"&amp;TEXT($C515,"0000")&amp;"_"&amp;$D515&amp;"."&amp;$E515&amp;"_Tray#"&amp;TEXT($G515,"0000")&amp;"_"&amp;"Pot#"&amp;TEXT($F515,"00000"),"")</f>
        <v>Project#2013-0014_Experiment#0001_Brachypodium.distachyon_Tray#0025_Pot#00514</v>
      </c>
      <c r="U515" s="0" t="n">
        <f aca="false">IF($A515&lt;&gt;"",VLOOKUP($F515,d110cc_csv_computations!$A$2:$O$1001,2),"")</f>
        <v>109</v>
      </c>
      <c r="V515" s="0" t="str">
        <f aca="false">IF($A515&lt;&gt;"",VLOOKUP($U515,LineNames!$A$2:$B$111,2),"")</f>
        <v>Bd21</v>
      </c>
      <c r="W515" s="11"/>
      <c r="X515" s="0" t="str">
        <f aca="false">IF($A515&lt;&gt;"",VLOOKUP($U515,LineNames!$A$2:$C$111,3),"")</f>
        <v>Yes</v>
      </c>
      <c r="Y515" s="0" t="n">
        <f aca="false">IF($A515&lt;&gt;"",VLOOKUP($F515,d110cc_csv_computations!$A$2:$O$1001,5),"")</f>
        <v>5</v>
      </c>
      <c r="Z515" s="0" t="n">
        <f aca="false">IF($A515&lt;&gt;"",VLOOKUP($F515,d110cc_csv_computations!$A$2:$O$1001,15),"")</f>
        <v>34</v>
      </c>
    </row>
    <row collapsed="false" customFormat="false" customHeight="true" hidden="false" ht="15" outlineLevel="0" r="516">
      <c r="A516" s="0" t="n">
        <f aca="false">IF((ROW()-1)&lt;='Project Description'!$B$14,'Project Description'!$B$1, "")</f>
        <v>2013</v>
      </c>
      <c r="B516" s="0" t="n">
        <f aca="false">IF($A516&lt;&gt;"",'Project Description'!$B$2, "")</f>
        <v>14</v>
      </c>
      <c r="C516" s="0" t="n">
        <f aca="false">IF($A516&lt;&gt;"",'Project Description'!$B$3, "")</f>
        <v>1</v>
      </c>
      <c r="D516" s="0" t="str">
        <f aca="false">IF($A516&lt;&gt;"",VLOOKUP($G516,'Tray sheet'!$E$2:$G$121,2), "")</f>
        <v>Brachypodium</v>
      </c>
      <c r="E516" s="0" t="str">
        <f aca="false">IF($A516&lt;&gt;"",VLOOKUP($G516,'Tray sheet'!$E$2:$G$121,3), "")</f>
        <v>distachyon</v>
      </c>
      <c r="F516" s="0" t="n">
        <f aca="false">IF($A516&lt;&gt;"",ROW()-1,"")</f>
        <v>515</v>
      </c>
      <c r="G516" s="0" t="n">
        <f aca="false">IF($A516&lt;&gt;"",VLOOKUP($F516,d110cc_csv_computations!$A$2:$O$1001,12),"")</f>
        <v>25</v>
      </c>
      <c r="H516" s="0" t="n">
        <f aca="false">IF($A516&lt;&gt;"",VLOOKUP($F516,d110cc_csv_computations!$A$2:$O$1001,13),"")</f>
        <v>20</v>
      </c>
      <c r="I516" s="0" t="n">
        <f aca="false">IF($A516&lt;&gt;"",VLOOKUP($F516,d110cc_csv_computations!$A$2:$O$1001,7),"")</f>
        <v>4</v>
      </c>
      <c r="J516" s="0" t="str">
        <f aca="false">IF($A516&lt;&gt;"",VLOOKUP($I516,ColumnNames!$A$2:$B$5,2),"")</f>
        <v>D</v>
      </c>
      <c r="K516" s="0" t="n">
        <f aca="false">IF($A516&lt;&gt;"",VLOOKUP($F516,d110cc_csv_computations!$A$2:$O$1001,6),"")</f>
        <v>5</v>
      </c>
      <c r="L516" s="0" t="n">
        <f aca="false">IF($A516&lt;&gt;"",VLOOKUP($F516,d110cc_csv_computations!$A$2:$O$1001,3),"")</f>
        <v>5</v>
      </c>
      <c r="M516" s="0" t="n">
        <f aca="false">IF($A516&lt;&gt;"",VLOOKUP($F516,d110cc_csv_computations!$A$2:$O$1001,8),"")</f>
        <v>4</v>
      </c>
      <c r="N516" s="0" t="n">
        <f aca="false">IF($A516&lt;&gt;"",VLOOKUP($F516,d110cc_csv_computations!$A$2:$O$1001,4),"")</f>
        <v>52</v>
      </c>
      <c r="O516" s="32" t="str">
        <f aca="false">IF($A516&lt;&gt;"",INDEX('Tray sheet'!$H$2:$H$10000, $G516),"")</f>
        <v>Project#2013-0014_Experiment#0001_Brachypodium.distachyon_Tray#00025</v>
      </c>
      <c r="P516" s="32" t="str">
        <f aca="false">IF($A516&lt;&gt;"",INDEX('Tray sheet'!$J$2:$J$10000,$G516),"")</f>
        <v>Tray note</v>
      </c>
      <c r="Q516" s="0" t="n">
        <f aca="false">IF($A516&lt;&gt;"",VLOOKUP($F516,d110cc_csv_computations!$A$2:$O$1001,9),"")</f>
        <v>1</v>
      </c>
      <c r="R516" s="32" t="str">
        <f aca="false">IF($A516&lt;&gt;"",INDEX('Tray sheet'!$I$2:$I$10000,$G516),"")</f>
        <v>standard</v>
      </c>
      <c r="S516" s="32" t="str">
        <f aca="false">$J516&amp;$K516</f>
        <v>D5</v>
      </c>
      <c r="T516" s="0" t="str">
        <f aca="false">IF($A516&lt;&gt;"","Project#"&amp;$A516&amp;"-"&amp;TEXT($B516,"0000")&amp;"_Experiment#"&amp;TEXT($C516,"0000")&amp;"_"&amp;$D516&amp;"."&amp;$E516&amp;"_Tray#"&amp;TEXT($G516,"0000")&amp;"_"&amp;"Pot#"&amp;TEXT($F516,"00000"),"")</f>
        <v>Project#2013-0014_Experiment#0001_Brachypodium.distachyon_Tray#0025_Pot#00515</v>
      </c>
      <c r="U516" s="0" t="n">
        <f aca="false">IF($A516&lt;&gt;"",VLOOKUP($F516,d110cc_csv_computations!$A$2:$O$1001,2),"")</f>
        <v>110</v>
      </c>
      <c r="V516" s="0" t="str">
        <f aca="false">IF($A516&lt;&gt;"",VLOOKUP($U516,LineNames!$A$2:$B$111,2),"")</f>
        <v>Bd3-1</v>
      </c>
      <c r="W516" s="11"/>
      <c r="X516" s="0" t="str">
        <f aca="false">IF($A516&lt;&gt;"",VLOOKUP($U516,LineNames!$A$2:$C$111,3),"")</f>
        <v>Yes</v>
      </c>
      <c r="Y516" s="0" t="n">
        <f aca="false">IF($A516&lt;&gt;"",VLOOKUP($F516,d110cc_csv_computations!$A$2:$O$1001,5),"")</f>
        <v>5</v>
      </c>
      <c r="Z516" s="0" t="n">
        <f aca="false">IF($A516&lt;&gt;"",VLOOKUP($F516,d110cc_csv_computations!$A$2:$O$1001,15),"")</f>
        <v>35</v>
      </c>
    </row>
    <row collapsed="false" customFormat="false" customHeight="true" hidden="false" ht="15" outlineLevel="0" r="517">
      <c r="A517" s="0" t="n">
        <f aca="false">IF((ROW()-1)&lt;='Project Description'!$B$14,'Project Description'!$B$1, "")</f>
        <v>2013</v>
      </c>
      <c r="B517" s="0" t="n">
        <f aca="false">IF($A517&lt;&gt;"",'Project Description'!$B$2, "")</f>
        <v>14</v>
      </c>
      <c r="C517" s="0" t="n">
        <f aca="false">IF($A517&lt;&gt;"",'Project Description'!$B$3, "")</f>
        <v>1</v>
      </c>
      <c r="D517" s="0" t="str">
        <f aca="false">IF($A517&lt;&gt;"",VLOOKUP($G517,'Tray sheet'!$E$2:$G$121,2), "")</f>
        <v>Brachypodium</v>
      </c>
      <c r="E517" s="0" t="str">
        <f aca="false">IF($A517&lt;&gt;"",VLOOKUP($G517,'Tray sheet'!$E$2:$G$121,3), "")</f>
        <v>distachyon</v>
      </c>
      <c r="F517" s="0" t="n">
        <f aca="false">IF($A517&lt;&gt;"",ROW()-1,"")</f>
        <v>516</v>
      </c>
      <c r="G517" s="0" t="n">
        <f aca="false">IF($A517&lt;&gt;"",VLOOKUP($F517,d110cc_csv_computations!$A$2:$O$1001,12),"")</f>
        <v>26</v>
      </c>
      <c r="H517" s="0" t="n">
        <f aca="false">IF($A517&lt;&gt;"",VLOOKUP($F517,d110cc_csv_computations!$A$2:$O$1001,13),"")</f>
        <v>16</v>
      </c>
      <c r="I517" s="0" t="n">
        <f aca="false">IF($A517&lt;&gt;"",VLOOKUP($F517,d110cc_csv_computations!$A$2:$O$1001,7),"")</f>
        <v>4</v>
      </c>
      <c r="J517" s="0" t="str">
        <f aca="false">IF($A517&lt;&gt;"",VLOOKUP($I517,ColumnNames!$A$2:$B$5,2),"")</f>
        <v>D</v>
      </c>
      <c r="K517" s="0" t="n">
        <f aca="false">IF($A517&lt;&gt;"",VLOOKUP($F517,d110cc_csv_computations!$A$2:$O$1001,6),"")</f>
        <v>1</v>
      </c>
      <c r="L517" s="0" t="n">
        <f aca="false">IF($A517&lt;&gt;"",VLOOKUP($F517,d110cc_csv_computations!$A$2:$O$1001,3),"")</f>
        <v>6</v>
      </c>
      <c r="M517" s="0" t="n">
        <f aca="false">IF($A517&lt;&gt;"",VLOOKUP($F517,d110cc_csv_computations!$A$2:$O$1001,8),"")</f>
        <v>4</v>
      </c>
      <c r="N517" s="0" t="n">
        <f aca="false">IF($A517&lt;&gt;"",VLOOKUP($F517,d110cc_csv_computations!$A$2:$O$1001,4),"")</f>
        <v>52</v>
      </c>
      <c r="O517" s="32" t="str">
        <f aca="false">IF($A517&lt;&gt;"",INDEX('Tray sheet'!$H$2:$H$10000, $G517),"")</f>
        <v>Project#2013-0014_Experiment#0001_Brachypodium.distachyon_Tray#00026</v>
      </c>
      <c r="P517" s="32" t="str">
        <f aca="false">IF($A517&lt;&gt;"",INDEX('Tray sheet'!$J$2:$J$10000,$G517),"")</f>
        <v>Tray note</v>
      </c>
      <c r="Q517" s="0" t="n">
        <f aca="false">IF($A517&lt;&gt;"",VLOOKUP($F517,d110cc_csv_computations!$A$2:$O$1001,9),"")</f>
        <v>2</v>
      </c>
      <c r="R517" s="32" t="str">
        <f aca="false">IF($A517&lt;&gt;"",INDEX('Tray sheet'!$I$2:$I$10000,$G517),"")</f>
        <v>standard</v>
      </c>
      <c r="S517" s="32" t="str">
        <f aca="false">$J517&amp;$K517</f>
        <v>D1</v>
      </c>
      <c r="T517" s="0" t="str">
        <f aca="false">IF($A517&lt;&gt;"","Project#"&amp;$A517&amp;"-"&amp;TEXT($B517,"0000")&amp;"_Experiment#"&amp;TEXT($C517,"0000")&amp;"_"&amp;$D517&amp;"."&amp;$E517&amp;"_Tray#"&amp;TEXT($G517,"0000")&amp;"_"&amp;"Pot#"&amp;TEXT($F517,"00000"),"")</f>
        <v>Project#2013-0014_Experiment#0001_Brachypodium.distachyon_Tray#0026_Pot#00516</v>
      </c>
      <c r="U517" s="0" t="n">
        <f aca="false">IF($A517&lt;&gt;"",VLOOKUP($F517,d110cc_csv_computations!$A$2:$O$1001,2),"")</f>
        <v>23</v>
      </c>
      <c r="V517" s="0" t="n">
        <f aca="false">IF($A517&lt;&gt;"",VLOOKUP($U517,LineNames!$A$2:$B$111,2),"")</f>
        <v>100</v>
      </c>
      <c r="W517" s="11"/>
      <c r="X517" s="0" t="str">
        <f aca="false">IF($A517&lt;&gt;"",VLOOKUP($U517,LineNames!$A$2:$C$111,3),"")</f>
        <v>No</v>
      </c>
      <c r="Y517" s="0" t="n">
        <f aca="false">IF($A517&lt;&gt;"",VLOOKUP($F517,d110cc_csv_computations!$A$2:$O$1001,5),"")</f>
        <v>5</v>
      </c>
      <c r="Z517" s="0" t="n">
        <f aca="false">IF($A517&lt;&gt;"",VLOOKUP($F517,d110cc_csv_computations!$A$2:$O$1001,15),"")</f>
        <v>36</v>
      </c>
    </row>
    <row collapsed="false" customFormat="false" customHeight="true" hidden="false" ht="15" outlineLevel="0" r="518">
      <c r="A518" s="0" t="n">
        <f aca="false">IF((ROW()-1)&lt;='Project Description'!$B$14,'Project Description'!$B$1, "")</f>
        <v>2013</v>
      </c>
      <c r="B518" s="0" t="n">
        <f aca="false">IF($A518&lt;&gt;"",'Project Description'!$B$2, "")</f>
        <v>14</v>
      </c>
      <c r="C518" s="0" t="n">
        <f aca="false">IF($A518&lt;&gt;"",'Project Description'!$B$3, "")</f>
        <v>1</v>
      </c>
      <c r="D518" s="0" t="str">
        <f aca="false">IF($A518&lt;&gt;"",VLOOKUP($G518,'Tray sheet'!$E$2:$G$121,2), "")</f>
        <v>Brachypodium</v>
      </c>
      <c r="E518" s="0" t="str">
        <f aca="false">IF($A518&lt;&gt;"",VLOOKUP($G518,'Tray sheet'!$E$2:$G$121,3), "")</f>
        <v>distachyon</v>
      </c>
      <c r="F518" s="0" t="n">
        <f aca="false">IF($A518&lt;&gt;"",ROW()-1,"")</f>
        <v>517</v>
      </c>
      <c r="G518" s="0" t="n">
        <f aca="false">IF($A518&lt;&gt;"",VLOOKUP($F518,d110cc_csv_computations!$A$2:$O$1001,12),"")</f>
        <v>26</v>
      </c>
      <c r="H518" s="0" t="n">
        <f aca="false">IF($A518&lt;&gt;"",VLOOKUP($F518,d110cc_csv_computations!$A$2:$O$1001,13),"")</f>
        <v>17</v>
      </c>
      <c r="I518" s="0" t="n">
        <f aca="false">IF($A518&lt;&gt;"",VLOOKUP($F518,d110cc_csv_computations!$A$2:$O$1001,7),"")</f>
        <v>4</v>
      </c>
      <c r="J518" s="0" t="str">
        <f aca="false">IF($A518&lt;&gt;"",VLOOKUP($I518,ColumnNames!$A$2:$B$5,2),"")</f>
        <v>D</v>
      </c>
      <c r="K518" s="0" t="n">
        <f aca="false">IF($A518&lt;&gt;"",VLOOKUP($F518,d110cc_csv_computations!$A$2:$O$1001,6),"")</f>
        <v>2</v>
      </c>
      <c r="L518" s="0" t="n">
        <f aca="false">IF($A518&lt;&gt;"",VLOOKUP($F518,d110cc_csv_computations!$A$2:$O$1001,3),"")</f>
        <v>7</v>
      </c>
      <c r="M518" s="0" t="n">
        <f aca="false">IF($A518&lt;&gt;"",VLOOKUP($F518,d110cc_csv_computations!$A$2:$O$1001,8),"")</f>
        <v>4</v>
      </c>
      <c r="N518" s="0" t="n">
        <f aca="false">IF($A518&lt;&gt;"",VLOOKUP($F518,d110cc_csv_computations!$A$2:$O$1001,4),"")</f>
        <v>52</v>
      </c>
      <c r="O518" s="32" t="str">
        <f aca="false">IF($A518&lt;&gt;"",INDEX('Tray sheet'!$H$2:$H$10000, $G518),"")</f>
        <v>Project#2013-0014_Experiment#0001_Brachypodium.distachyon_Tray#00026</v>
      </c>
      <c r="P518" s="32" t="str">
        <f aca="false">IF($A518&lt;&gt;"",INDEX('Tray sheet'!$J$2:$J$10000,$G518),"")</f>
        <v>Tray note</v>
      </c>
      <c r="Q518" s="0" t="n">
        <f aca="false">IF($A518&lt;&gt;"",VLOOKUP($F518,d110cc_csv_computations!$A$2:$O$1001,9),"")</f>
        <v>2</v>
      </c>
      <c r="R518" s="32" t="str">
        <f aca="false">IF($A518&lt;&gt;"",INDEX('Tray sheet'!$I$2:$I$10000,$G518),"")</f>
        <v>standard</v>
      </c>
      <c r="S518" s="32" t="str">
        <f aca="false">$J518&amp;$K518</f>
        <v>D2</v>
      </c>
      <c r="T518" s="0" t="str">
        <f aca="false">IF($A518&lt;&gt;"","Project#"&amp;$A518&amp;"-"&amp;TEXT($B518,"0000")&amp;"_Experiment#"&amp;TEXT($C518,"0000")&amp;"_"&amp;$D518&amp;"."&amp;$E518&amp;"_Tray#"&amp;TEXT($G518,"0000")&amp;"_"&amp;"Pot#"&amp;TEXT($F518,"00000"),"")</f>
        <v>Project#2013-0014_Experiment#0001_Brachypodium.distachyon_Tray#0026_Pot#00517</v>
      </c>
      <c r="U518" s="0" t="n">
        <f aca="false">IF($A518&lt;&gt;"",VLOOKUP($F518,d110cc_csv_computations!$A$2:$O$1001,2),"")</f>
        <v>40</v>
      </c>
      <c r="V518" s="0" t="n">
        <f aca="false">IF($A518&lt;&gt;"",VLOOKUP($U518,LineNames!$A$2:$B$111,2),"")</f>
        <v>119</v>
      </c>
      <c r="W518" s="11"/>
      <c r="X518" s="0" t="str">
        <f aca="false">IF($A518&lt;&gt;"",VLOOKUP($U518,LineNames!$A$2:$C$111,3),"")</f>
        <v>No</v>
      </c>
      <c r="Y518" s="0" t="n">
        <f aca="false">IF($A518&lt;&gt;"",VLOOKUP($F518,d110cc_csv_computations!$A$2:$O$1001,5),"")</f>
        <v>5</v>
      </c>
      <c r="Z518" s="0" t="n">
        <f aca="false">IF($A518&lt;&gt;"",VLOOKUP($F518,d110cc_csv_computations!$A$2:$O$1001,15),"")</f>
        <v>37</v>
      </c>
    </row>
    <row collapsed="false" customFormat="false" customHeight="true" hidden="false" ht="15" outlineLevel="0" r="519">
      <c r="A519" s="0" t="n">
        <f aca="false">IF((ROW()-1)&lt;='Project Description'!$B$14,'Project Description'!$B$1, "")</f>
        <v>2013</v>
      </c>
      <c r="B519" s="0" t="n">
        <f aca="false">IF($A519&lt;&gt;"",'Project Description'!$B$2, "")</f>
        <v>14</v>
      </c>
      <c r="C519" s="0" t="n">
        <f aca="false">IF($A519&lt;&gt;"",'Project Description'!$B$3, "")</f>
        <v>1</v>
      </c>
      <c r="D519" s="0" t="str">
        <f aca="false">IF($A519&lt;&gt;"",VLOOKUP($G519,'Tray sheet'!$E$2:$G$121,2), "")</f>
        <v>Brachypodium</v>
      </c>
      <c r="E519" s="0" t="str">
        <f aca="false">IF($A519&lt;&gt;"",VLOOKUP($G519,'Tray sheet'!$E$2:$G$121,3), "")</f>
        <v>distachyon</v>
      </c>
      <c r="F519" s="0" t="n">
        <f aca="false">IF($A519&lt;&gt;"",ROW()-1,"")</f>
        <v>518</v>
      </c>
      <c r="G519" s="0" t="n">
        <f aca="false">IF($A519&lt;&gt;"",VLOOKUP($F519,d110cc_csv_computations!$A$2:$O$1001,12),"")</f>
        <v>26</v>
      </c>
      <c r="H519" s="0" t="n">
        <f aca="false">IF($A519&lt;&gt;"",VLOOKUP($F519,d110cc_csv_computations!$A$2:$O$1001,13),"")</f>
        <v>18</v>
      </c>
      <c r="I519" s="0" t="n">
        <f aca="false">IF($A519&lt;&gt;"",VLOOKUP($F519,d110cc_csv_computations!$A$2:$O$1001,7),"")</f>
        <v>4</v>
      </c>
      <c r="J519" s="0" t="str">
        <f aca="false">IF($A519&lt;&gt;"",VLOOKUP($I519,ColumnNames!$A$2:$B$5,2),"")</f>
        <v>D</v>
      </c>
      <c r="K519" s="0" t="n">
        <f aca="false">IF($A519&lt;&gt;"",VLOOKUP($F519,d110cc_csv_computations!$A$2:$O$1001,6),"")</f>
        <v>3</v>
      </c>
      <c r="L519" s="0" t="n">
        <f aca="false">IF($A519&lt;&gt;"",VLOOKUP($F519,d110cc_csv_computations!$A$2:$O$1001,3),"")</f>
        <v>8</v>
      </c>
      <c r="M519" s="0" t="n">
        <f aca="false">IF($A519&lt;&gt;"",VLOOKUP($F519,d110cc_csv_computations!$A$2:$O$1001,8),"")</f>
        <v>4</v>
      </c>
      <c r="N519" s="0" t="n">
        <f aca="false">IF($A519&lt;&gt;"",VLOOKUP($F519,d110cc_csv_computations!$A$2:$O$1001,4),"")</f>
        <v>52</v>
      </c>
      <c r="O519" s="32" t="str">
        <f aca="false">IF($A519&lt;&gt;"",INDEX('Tray sheet'!$H$2:$H$10000, $G519),"")</f>
        <v>Project#2013-0014_Experiment#0001_Brachypodium.distachyon_Tray#00026</v>
      </c>
      <c r="P519" s="32" t="str">
        <f aca="false">IF($A519&lt;&gt;"",INDEX('Tray sheet'!$J$2:$J$10000,$G519),"")</f>
        <v>Tray note</v>
      </c>
      <c r="Q519" s="0" t="n">
        <f aca="false">IF($A519&lt;&gt;"",VLOOKUP($F519,d110cc_csv_computations!$A$2:$O$1001,9),"")</f>
        <v>2</v>
      </c>
      <c r="R519" s="32" t="str">
        <f aca="false">IF($A519&lt;&gt;"",INDEX('Tray sheet'!$I$2:$I$10000,$G519),"")</f>
        <v>standard</v>
      </c>
      <c r="S519" s="32" t="str">
        <f aca="false">$J519&amp;$K519</f>
        <v>D3</v>
      </c>
      <c r="T519" s="0" t="str">
        <f aca="false">IF($A519&lt;&gt;"","Project#"&amp;$A519&amp;"-"&amp;TEXT($B519,"0000")&amp;"_Experiment#"&amp;TEXT($C519,"0000")&amp;"_"&amp;$D519&amp;"."&amp;$E519&amp;"_Tray#"&amp;TEXT($G519,"0000")&amp;"_"&amp;"Pot#"&amp;TEXT($F519,"00000"),"")</f>
        <v>Project#2013-0014_Experiment#0001_Brachypodium.distachyon_Tray#0026_Pot#00518</v>
      </c>
      <c r="U519" s="0" t="n">
        <f aca="false">IF($A519&lt;&gt;"",VLOOKUP($F519,d110cc_csv_computations!$A$2:$O$1001,2),"")</f>
        <v>75</v>
      </c>
      <c r="V519" s="0" t="n">
        <f aca="false">IF($A519&lt;&gt;"",VLOOKUP($U519,LineNames!$A$2:$B$111,2),"")</f>
        <v>161</v>
      </c>
      <c r="W519" s="11"/>
      <c r="X519" s="0" t="str">
        <f aca="false">IF($A519&lt;&gt;"",VLOOKUP($U519,LineNames!$A$2:$C$111,3),"")</f>
        <v>No</v>
      </c>
      <c r="Y519" s="0" t="n">
        <f aca="false">IF($A519&lt;&gt;"",VLOOKUP($F519,d110cc_csv_computations!$A$2:$O$1001,5),"")</f>
        <v>5</v>
      </c>
      <c r="Z519" s="0" t="n">
        <f aca="false">IF($A519&lt;&gt;"",VLOOKUP($F519,d110cc_csv_computations!$A$2:$O$1001,15),"")</f>
        <v>38</v>
      </c>
    </row>
    <row collapsed="false" customFormat="false" customHeight="true" hidden="false" ht="15" outlineLevel="0" r="520">
      <c r="A520" s="0" t="n">
        <f aca="false">IF((ROW()-1)&lt;='Project Description'!$B$14,'Project Description'!$B$1, "")</f>
        <v>2013</v>
      </c>
      <c r="B520" s="0" t="n">
        <f aca="false">IF($A520&lt;&gt;"",'Project Description'!$B$2, "")</f>
        <v>14</v>
      </c>
      <c r="C520" s="0" t="n">
        <f aca="false">IF($A520&lt;&gt;"",'Project Description'!$B$3, "")</f>
        <v>1</v>
      </c>
      <c r="D520" s="0" t="str">
        <f aca="false">IF($A520&lt;&gt;"",VLOOKUP($G520,'Tray sheet'!$E$2:$G$121,2), "")</f>
        <v>Brachypodium</v>
      </c>
      <c r="E520" s="0" t="str">
        <f aca="false">IF($A520&lt;&gt;"",VLOOKUP($G520,'Tray sheet'!$E$2:$G$121,3), "")</f>
        <v>distachyon</v>
      </c>
      <c r="F520" s="0" t="n">
        <f aca="false">IF($A520&lt;&gt;"",ROW()-1,"")</f>
        <v>519</v>
      </c>
      <c r="G520" s="0" t="n">
        <f aca="false">IF($A520&lt;&gt;"",VLOOKUP($F520,d110cc_csv_computations!$A$2:$O$1001,12),"")</f>
        <v>26</v>
      </c>
      <c r="H520" s="0" t="n">
        <f aca="false">IF($A520&lt;&gt;"",VLOOKUP($F520,d110cc_csv_computations!$A$2:$O$1001,13),"")</f>
        <v>19</v>
      </c>
      <c r="I520" s="0" t="n">
        <f aca="false">IF($A520&lt;&gt;"",VLOOKUP($F520,d110cc_csv_computations!$A$2:$O$1001,7),"")</f>
        <v>4</v>
      </c>
      <c r="J520" s="0" t="str">
        <f aca="false">IF($A520&lt;&gt;"",VLOOKUP($I520,ColumnNames!$A$2:$B$5,2),"")</f>
        <v>D</v>
      </c>
      <c r="K520" s="0" t="n">
        <f aca="false">IF($A520&lt;&gt;"",VLOOKUP($F520,d110cc_csv_computations!$A$2:$O$1001,6),"")</f>
        <v>4</v>
      </c>
      <c r="L520" s="0" t="n">
        <f aca="false">IF($A520&lt;&gt;"",VLOOKUP($F520,d110cc_csv_computations!$A$2:$O$1001,3),"")</f>
        <v>9</v>
      </c>
      <c r="M520" s="0" t="n">
        <f aca="false">IF($A520&lt;&gt;"",VLOOKUP($F520,d110cc_csv_computations!$A$2:$O$1001,8),"")</f>
        <v>4</v>
      </c>
      <c r="N520" s="0" t="n">
        <f aca="false">IF($A520&lt;&gt;"",VLOOKUP($F520,d110cc_csv_computations!$A$2:$O$1001,4),"")</f>
        <v>52</v>
      </c>
      <c r="O520" s="32" t="str">
        <f aca="false">IF($A520&lt;&gt;"",INDEX('Tray sheet'!$H$2:$H$10000, $G520),"")</f>
        <v>Project#2013-0014_Experiment#0001_Brachypodium.distachyon_Tray#00026</v>
      </c>
      <c r="P520" s="32" t="str">
        <f aca="false">IF($A520&lt;&gt;"",INDEX('Tray sheet'!$J$2:$J$10000,$G520),"")</f>
        <v>Tray note</v>
      </c>
      <c r="Q520" s="0" t="n">
        <f aca="false">IF($A520&lt;&gt;"",VLOOKUP($F520,d110cc_csv_computations!$A$2:$O$1001,9),"")</f>
        <v>2</v>
      </c>
      <c r="R520" s="32" t="str">
        <f aca="false">IF($A520&lt;&gt;"",INDEX('Tray sheet'!$I$2:$I$10000,$G520),"")</f>
        <v>standard</v>
      </c>
      <c r="S520" s="32" t="str">
        <f aca="false">$J520&amp;$K520</f>
        <v>D4</v>
      </c>
      <c r="T520" s="0" t="str">
        <f aca="false">IF($A520&lt;&gt;"","Project#"&amp;$A520&amp;"-"&amp;TEXT($B520,"0000")&amp;"_Experiment#"&amp;TEXT($C520,"0000")&amp;"_"&amp;$D520&amp;"."&amp;$E520&amp;"_Tray#"&amp;TEXT($G520,"0000")&amp;"_"&amp;"Pot#"&amp;TEXT($F520,"00000"),"")</f>
        <v>Project#2013-0014_Experiment#0001_Brachypodium.distachyon_Tray#0026_Pot#00519</v>
      </c>
      <c r="U520" s="0" t="n">
        <f aca="false">IF($A520&lt;&gt;"",VLOOKUP($F520,d110cc_csv_computations!$A$2:$O$1001,2),"")</f>
        <v>38</v>
      </c>
      <c r="V520" s="0" t="n">
        <f aca="false">IF($A520&lt;&gt;"",VLOOKUP($U520,LineNames!$A$2:$B$111,2),"")</f>
        <v>117</v>
      </c>
      <c r="W520" s="11"/>
      <c r="X520" s="0" t="str">
        <f aca="false">IF($A520&lt;&gt;"",VLOOKUP($U520,LineNames!$A$2:$C$111,3),"")</f>
        <v>No</v>
      </c>
      <c r="Y520" s="0" t="n">
        <f aca="false">IF($A520&lt;&gt;"",VLOOKUP($F520,d110cc_csv_computations!$A$2:$O$1001,5),"")</f>
        <v>5</v>
      </c>
      <c r="Z520" s="0" t="n">
        <f aca="false">IF($A520&lt;&gt;"",VLOOKUP($F520,d110cc_csv_computations!$A$2:$O$1001,15),"")</f>
        <v>39</v>
      </c>
    </row>
    <row collapsed="false" customFormat="false" customHeight="true" hidden="false" ht="15" outlineLevel="0" r="521">
      <c r="A521" s="0" t="n">
        <f aca="false">IF((ROW()-1)&lt;='Project Description'!$B$14,'Project Description'!$B$1, "")</f>
        <v>2013</v>
      </c>
      <c r="B521" s="0" t="n">
        <f aca="false">IF($A521&lt;&gt;"",'Project Description'!$B$2, "")</f>
        <v>14</v>
      </c>
      <c r="C521" s="0" t="n">
        <f aca="false">IF($A521&lt;&gt;"",'Project Description'!$B$3, "")</f>
        <v>1</v>
      </c>
      <c r="D521" s="0" t="str">
        <f aca="false">IF($A521&lt;&gt;"",VLOOKUP($G521,'Tray sheet'!$E$2:$G$121,2), "")</f>
        <v>Brachypodium</v>
      </c>
      <c r="E521" s="0" t="str">
        <f aca="false">IF($A521&lt;&gt;"",VLOOKUP($G521,'Tray sheet'!$E$2:$G$121,3), "")</f>
        <v>distachyon</v>
      </c>
      <c r="F521" s="0" t="n">
        <f aca="false">IF($A521&lt;&gt;"",ROW()-1,"")</f>
        <v>520</v>
      </c>
      <c r="G521" s="0" t="n">
        <f aca="false">IF($A521&lt;&gt;"",VLOOKUP($F521,d110cc_csv_computations!$A$2:$O$1001,12),"")</f>
        <v>26</v>
      </c>
      <c r="H521" s="0" t="n">
        <f aca="false">IF($A521&lt;&gt;"",VLOOKUP($F521,d110cc_csv_computations!$A$2:$O$1001,13),"")</f>
        <v>20</v>
      </c>
      <c r="I521" s="0" t="n">
        <f aca="false">IF($A521&lt;&gt;"",VLOOKUP($F521,d110cc_csv_computations!$A$2:$O$1001,7),"")</f>
        <v>4</v>
      </c>
      <c r="J521" s="0" t="str">
        <f aca="false">IF($A521&lt;&gt;"",VLOOKUP($I521,ColumnNames!$A$2:$B$5,2),"")</f>
        <v>D</v>
      </c>
      <c r="K521" s="0" t="n">
        <f aca="false">IF($A521&lt;&gt;"",VLOOKUP($F521,d110cc_csv_computations!$A$2:$O$1001,6),"")</f>
        <v>5</v>
      </c>
      <c r="L521" s="0" t="n">
        <f aca="false">IF($A521&lt;&gt;"",VLOOKUP($F521,d110cc_csv_computations!$A$2:$O$1001,3),"")</f>
        <v>10</v>
      </c>
      <c r="M521" s="0" t="n">
        <f aca="false">IF($A521&lt;&gt;"",VLOOKUP($F521,d110cc_csv_computations!$A$2:$O$1001,8),"")</f>
        <v>4</v>
      </c>
      <c r="N521" s="0" t="n">
        <f aca="false">IF($A521&lt;&gt;"",VLOOKUP($F521,d110cc_csv_computations!$A$2:$O$1001,4),"")</f>
        <v>52</v>
      </c>
      <c r="O521" s="32" t="str">
        <f aca="false">IF($A521&lt;&gt;"",INDEX('Tray sheet'!$H$2:$H$10000, $G521),"")</f>
        <v>Project#2013-0014_Experiment#0001_Brachypodium.distachyon_Tray#00026</v>
      </c>
      <c r="P521" s="32" t="str">
        <f aca="false">IF($A521&lt;&gt;"",INDEX('Tray sheet'!$J$2:$J$10000,$G521),"")</f>
        <v>Tray note</v>
      </c>
      <c r="Q521" s="0" t="n">
        <f aca="false">IF($A521&lt;&gt;"",VLOOKUP($F521,d110cc_csv_computations!$A$2:$O$1001,9),"")</f>
        <v>2</v>
      </c>
      <c r="R521" s="32" t="str">
        <f aca="false">IF($A521&lt;&gt;"",INDEX('Tray sheet'!$I$2:$I$10000,$G521),"")</f>
        <v>standard</v>
      </c>
      <c r="S521" s="32" t="str">
        <f aca="false">$J521&amp;$K521</f>
        <v>D5</v>
      </c>
      <c r="T521" s="0" t="str">
        <f aca="false">IF($A521&lt;&gt;"","Project#"&amp;$A521&amp;"-"&amp;TEXT($B521,"0000")&amp;"_Experiment#"&amp;TEXT($C521,"0000")&amp;"_"&amp;$D521&amp;"."&amp;$E521&amp;"_Tray#"&amp;TEXT($G521,"0000")&amp;"_"&amp;"Pot#"&amp;TEXT($F521,"00000"),"")</f>
        <v>Project#2013-0014_Experiment#0001_Brachypodium.distachyon_Tray#0026_Pot#00520</v>
      </c>
      <c r="U521" s="0" t="n">
        <f aca="false">IF($A521&lt;&gt;"",VLOOKUP($F521,d110cc_csv_computations!$A$2:$O$1001,2),"")</f>
        <v>76</v>
      </c>
      <c r="V521" s="0" t="n">
        <f aca="false">IF($A521&lt;&gt;"",VLOOKUP($U521,LineNames!$A$2:$B$111,2),"")</f>
        <v>162</v>
      </c>
      <c r="W521" s="11"/>
      <c r="X521" s="0" t="str">
        <f aca="false">IF($A521&lt;&gt;"",VLOOKUP($U521,LineNames!$A$2:$C$111,3),"")</f>
        <v>No</v>
      </c>
      <c r="Y521" s="0" t="n">
        <f aca="false">IF($A521&lt;&gt;"",VLOOKUP($F521,d110cc_csv_computations!$A$2:$O$1001,5),"")</f>
        <v>5</v>
      </c>
      <c r="Z521" s="0" t="n">
        <f aca="false">IF($A521&lt;&gt;"",VLOOKUP($F521,d110cc_csv_computations!$A$2:$O$1001,15),"")</f>
        <v>40</v>
      </c>
    </row>
    <row collapsed="false" customFormat="false" customHeight="true" hidden="false" ht="15" outlineLevel="0" r="522">
      <c r="A522" s="0" t="n">
        <f aca="false">IF((ROW()-1)&lt;='Project Description'!$B$14,'Project Description'!$B$1, "")</f>
        <v>2013</v>
      </c>
      <c r="B522" s="0" t="n">
        <f aca="false">IF($A522&lt;&gt;"",'Project Description'!$B$2, "")</f>
        <v>14</v>
      </c>
      <c r="C522" s="0" t="n">
        <f aca="false">IF($A522&lt;&gt;"",'Project Description'!$B$3, "")</f>
        <v>1</v>
      </c>
      <c r="D522" s="0" t="str">
        <f aca="false">IF($A522&lt;&gt;"",VLOOKUP($G522,'Tray sheet'!$E$2:$G$121,2), "")</f>
        <v>Brachypodium</v>
      </c>
      <c r="E522" s="0" t="str">
        <f aca="false">IF($A522&lt;&gt;"",VLOOKUP($G522,'Tray sheet'!$E$2:$G$121,3), "")</f>
        <v>distachyon</v>
      </c>
      <c r="F522" s="0" t="n">
        <f aca="false">IF($A522&lt;&gt;"",ROW()-1,"")</f>
        <v>521</v>
      </c>
      <c r="G522" s="0" t="n">
        <f aca="false">IF($A522&lt;&gt;"",VLOOKUP($F522,d110cc_csv_computations!$A$2:$O$1001,12),"")</f>
        <v>27</v>
      </c>
      <c r="H522" s="0" t="n">
        <f aca="false">IF($A522&lt;&gt;"",VLOOKUP($F522,d110cc_csv_computations!$A$2:$O$1001,13),"")</f>
        <v>1</v>
      </c>
      <c r="I522" s="0" t="n">
        <f aca="false">IF($A522&lt;&gt;"",VLOOKUP($F522,d110cc_csv_computations!$A$2:$O$1001,7),"")</f>
        <v>1</v>
      </c>
      <c r="J522" s="0" t="str">
        <f aca="false">IF($A522&lt;&gt;"",VLOOKUP($I522,ColumnNames!$A$2:$B$5,2),"")</f>
        <v>A</v>
      </c>
      <c r="K522" s="0" t="n">
        <f aca="false">IF($A522&lt;&gt;"",VLOOKUP($F522,d110cc_csv_computations!$A$2:$O$1001,6),"")</f>
        <v>1</v>
      </c>
      <c r="L522" s="0" t="n">
        <f aca="false">IF($A522&lt;&gt;"",VLOOKUP($F522,d110cc_csv_computations!$A$2:$O$1001,3),"")</f>
        <v>1</v>
      </c>
      <c r="M522" s="0" t="n">
        <f aca="false">IF($A522&lt;&gt;"",VLOOKUP($F522,d110cc_csv_computations!$A$2:$O$1001,8),"")</f>
        <v>5</v>
      </c>
      <c r="N522" s="0" t="n">
        <f aca="false">IF($A522&lt;&gt;"",VLOOKUP($F522,d110cc_csv_computations!$A$2:$O$1001,4),"")</f>
        <v>53</v>
      </c>
      <c r="O522" s="32" t="str">
        <f aca="false">IF($A522&lt;&gt;"",INDEX('Tray sheet'!$H$2:$H$10000, $G522),"")</f>
        <v>Project#2013-0014_Experiment#0001_Brachypodium.distachyon_Tray#00027</v>
      </c>
      <c r="P522" s="32" t="str">
        <f aca="false">IF($A522&lt;&gt;"",INDEX('Tray sheet'!$J$2:$J$10000,$G522),"")</f>
        <v>Tray note</v>
      </c>
      <c r="Q522" s="0" t="n">
        <f aca="false">IF($A522&lt;&gt;"",VLOOKUP($F522,d110cc_csv_computations!$A$2:$O$1001,9),"")</f>
        <v>1</v>
      </c>
      <c r="R522" s="32" t="str">
        <f aca="false">IF($A522&lt;&gt;"",INDEX('Tray sheet'!$I$2:$I$10000,$G522),"")</f>
        <v>standard</v>
      </c>
      <c r="S522" s="32" t="str">
        <f aca="false">$J522&amp;$K522</f>
        <v>A1</v>
      </c>
      <c r="T522" s="0" t="str">
        <f aca="false">IF($A522&lt;&gt;"","Project#"&amp;$A522&amp;"-"&amp;TEXT($B522,"0000")&amp;"_Experiment#"&amp;TEXT($C522,"0000")&amp;"_"&amp;$D522&amp;"."&amp;$E522&amp;"_Tray#"&amp;TEXT($G522,"0000")&amp;"_"&amp;"Pot#"&amp;TEXT($F522,"00000"),"")</f>
        <v>Project#2013-0014_Experiment#0001_Brachypodium.distachyon_Tray#0027_Pot#00521</v>
      </c>
      <c r="U522" s="0" t="n">
        <f aca="false">IF($A522&lt;&gt;"",VLOOKUP($F522,d110cc_csv_computations!$A$2:$O$1001,2),"")</f>
        <v>65</v>
      </c>
      <c r="V522" s="0" t="n">
        <f aca="false">IF($A522&lt;&gt;"",VLOOKUP($U522,LineNames!$A$2:$B$111,2),"")</f>
        <v>150</v>
      </c>
      <c r="W522" s="11"/>
      <c r="X522" s="0" t="str">
        <f aca="false">IF($A522&lt;&gt;"",VLOOKUP($U522,LineNames!$A$2:$C$111,3),"")</f>
        <v>No</v>
      </c>
      <c r="Y522" s="0" t="n">
        <f aca="false">IF($A522&lt;&gt;"",VLOOKUP($F522,d110cc_csv_computations!$A$2:$O$1001,5),"")</f>
        <v>5</v>
      </c>
      <c r="Z522" s="0" t="n">
        <f aca="false">IF($A522&lt;&gt;"",VLOOKUP($F522,d110cc_csv_computations!$A$2:$O$1001,15),"")</f>
        <v>41</v>
      </c>
    </row>
    <row collapsed="false" customFormat="false" customHeight="true" hidden="false" ht="15" outlineLevel="0" r="523">
      <c r="A523" s="0" t="n">
        <f aca="false">IF((ROW()-1)&lt;='Project Description'!$B$14,'Project Description'!$B$1, "")</f>
        <v>2013</v>
      </c>
      <c r="B523" s="0" t="n">
        <f aca="false">IF($A523&lt;&gt;"",'Project Description'!$B$2, "")</f>
        <v>14</v>
      </c>
      <c r="C523" s="0" t="n">
        <f aca="false">IF($A523&lt;&gt;"",'Project Description'!$B$3, "")</f>
        <v>1</v>
      </c>
      <c r="D523" s="0" t="str">
        <f aca="false">IF($A523&lt;&gt;"",VLOOKUP($G523,'Tray sheet'!$E$2:$G$121,2), "")</f>
        <v>Brachypodium</v>
      </c>
      <c r="E523" s="0" t="str">
        <f aca="false">IF($A523&lt;&gt;"",VLOOKUP($G523,'Tray sheet'!$E$2:$G$121,3), "")</f>
        <v>distachyon</v>
      </c>
      <c r="F523" s="0" t="n">
        <f aca="false">IF($A523&lt;&gt;"",ROW()-1,"")</f>
        <v>522</v>
      </c>
      <c r="G523" s="0" t="n">
        <f aca="false">IF($A523&lt;&gt;"",VLOOKUP($F523,d110cc_csv_computations!$A$2:$O$1001,12),"")</f>
        <v>27</v>
      </c>
      <c r="H523" s="0" t="n">
        <f aca="false">IF($A523&lt;&gt;"",VLOOKUP($F523,d110cc_csv_computations!$A$2:$O$1001,13),"")</f>
        <v>2</v>
      </c>
      <c r="I523" s="0" t="n">
        <f aca="false">IF($A523&lt;&gt;"",VLOOKUP($F523,d110cc_csv_computations!$A$2:$O$1001,7),"")</f>
        <v>1</v>
      </c>
      <c r="J523" s="0" t="str">
        <f aca="false">IF($A523&lt;&gt;"",VLOOKUP($I523,ColumnNames!$A$2:$B$5,2),"")</f>
        <v>A</v>
      </c>
      <c r="K523" s="0" t="n">
        <f aca="false">IF($A523&lt;&gt;"",VLOOKUP($F523,d110cc_csv_computations!$A$2:$O$1001,6),"")</f>
        <v>2</v>
      </c>
      <c r="L523" s="0" t="n">
        <f aca="false">IF($A523&lt;&gt;"",VLOOKUP($F523,d110cc_csv_computations!$A$2:$O$1001,3),"")</f>
        <v>2</v>
      </c>
      <c r="M523" s="0" t="n">
        <f aca="false">IF($A523&lt;&gt;"",VLOOKUP($F523,d110cc_csv_computations!$A$2:$O$1001,8),"")</f>
        <v>5</v>
      </c>
      <c r="N523" s="0" t="n">
        <f aca="false">IF($A523&lt;&gt;"",VLOOKUP($F523,d110cc_csv_computations!$A$2:$O$1001,4),"")</f>
        <v>53</v>
      </c>
      <c r="O523" s="32" t="str">
        <f aca="false">IF($A523&lt;&gt;"",INDEX('Tray sheet'!$H$2:$H$10000, $G523),"")</f>
        <v>Project#2013-0014_Experiment#0001_Brachypodium.distachyon_Tray#00027</v>
      </c>
      <c r="P523" s="32" t="str">
        <f aca="false">IF($A523&lt;&gt;"",INDEX('Tray sheet'!$J$2:$J$10000,$G523),"")</f>
        <v>Tray note</v>
      </c>
      <c r="Q523" s="0" t="n">
        <f aca="false">IF($A523&lt;&gt;"",VLOOKUP($F523,d110cc_csv_computations!$A$2:$O$1001,9),"")</f>
        <v>1</v>
      </c>
      <c r="R523" s="32" t="str">
        <f aca="false">IF($A523&lt;&gt;"",INDEX('Tray sheet'!$I$2:$I$10000,$G523),"")</f>
        <v>standard</v>
      </c>
      <c r="S523" s="32" t="str">
        <f aca="false">$J523&amp;$K523</f>
        <v>A2</v>
      </c>
      <c r="T523" s="0" t="str">
        <f aca="false">IF($A523&lt;&gt;"","Project#"&amp;$A523&amp;"-"&amp;TEXT($B523,"0000")&amp;"_Experiment#"&amp;TEXT($C523,"0000")&amp;"_"&amp;$D523&amp;"."&amp;$E523&amp;"_Tray#"&amp;TEXT($G523,"0000")&amp;"_"&amp;"Pot#"&amp;TEXT($F523,"00000"),"")</f>
        <v>Project#2013-0014_Experiment#0001_Brachypodium.distachyon_Tray#0027_Pot#00522</v>
      </c>
      <c r="U523" s="0" t="n">
        <f aca="false">IF($A523&lt;&gt;"",VLOOKUP($F523,d110cc_csv_computations!$A$2:$O$1001,2),"")</f>
        <v>24</v>
      </c>
      <c r="V523" s="0" t="n">
        <f aca="false">IF($A523&lt;&gt;"",VLOOKUP($U523,LineNames!$A$2:$B$111,2),"")</f>
        <v>101</v>
      </c>
      <c r="W523" s="11"/>
      <c r="X523" s="0" t="str">
        <f aca="false">IF($A523&lt;&gt;"",VLOOKUP($U523,LineNames!$A$2:$C$111,3),"")</f>
        <v>No</v>
      </c>
      <c r="Y523" s="0" t="n">
        <f aca="false">IF($A523&lt;&gt;"",VLOOKUP($F523,d110cc_csv_computations!$A$2:$O$1001,5),"")</f>
        <v>5</v>
      </c>
      <c r="Z523" s="0" t="n">
        <f aca="false">IF($A523&lt;&gt;"",VLOOKUP($F523,d110cc_csv_computations!$A$2:$O$1001,15),"")</f>
        <v>42</v>
      </c>
    </row>
    <row collapsed="false" customFormat="false" customHeight="true" hidden="false" ht="15" outlineLevel="0" r="524">
      <c r="A524" s="0" t="n">
        <f aca="false">IF((ROW()-1)&lt;='Project Description'!$B$14,'Project Description'!$B$1, "")</f>
        <v>2013</v>
      </c>
      <c r="B524" s="0" t="n">
        <f aca="false">IF($A524&lt;&gt;"",'Project Description'!$B$2, "")</f>
        <v>14</v>
      </c>
      <c r="C524" s="0" t="n">
        <f aca="false">IF($A524&lt;&gt;"",'Project Description'!$B$3, "")</f>
        <v>1</v>
      </c>
      <c r="D524" s="0" t="str">
        <f aca="false">IF($A524&lt;&gt;"",VLOOKUP($G524,'Tray sheet'!$E$2:$G$121,2), "")</f>
        <v>Brachypodium</v>
      </c>
      <c r="E524" s="0" t="str">
        <f aca="false">IF($A524&lt;&gt;"",VLOOKUP($G524,'Tray sheet'!$E$2:$G$121,3), "")</f>
        <v>distachyon</v>
      </c>
      <c r="F524" s="0" t="n">
        <f aca="false">IF($A524&lt;&gt;"",ROW()-1,"")</f>
        <v>523</v>
      </c>
      <c r="G524" s="0" t="n">
        <f aca="false">IF($A524&lt;&gt;"",VLOOKUP($F524,d110cc_csv_computations!$A$2:$O$1001,12),"")</f>
        <v>27</v>
      </c>
      <c r="H524" s="0" t="n">
        <f aca="false">IF($A524&lt;&gt;"",VLOOKUP($F524,d110cc_csv_computations!$A$2:$O$1001,13),"")</f>
        <v>3</v>
      </c>
      <c r="I524" s="0" t="n">
        <f aca="false">IF($A524&lt;&gt;"",VLOOKUP($F524,d110cc_csv_computations!$A$2:$O$1001,7),"")</f>
        <v>1</v>
      </c>
      <c r="J524" s="0" t="str">
        <f aca="false">IF($A524&lt;&gt;"",VLOOKUP($I524,ColumnNames!$A$2:$B$5,2),"")</f>
        <v>A</v>
      </c>
      <c r="K524" s="0" t="n">
        <f aca="false">IF($A524&lt;&gt;"",VLOOKUP($F524,d110cc_csv_computations!$A$2:$O$1001,6),"")</f>
        <v>3</v>
      </c>
      <c r="L524" s="0" t="n">
        <f aca="false">IF($A524&lt;&gt;"",VLOOKUP($F524,d110cc_csv_computations!$A$2:$O$1001,3),"")</f>
        <v>3</v>
      </c>
      <c r="M524" s="0" t="n">
        <f aca="false">IF($A524&lt;&gt;"",VLOOKUP($F524,d110cc_csv_computations!$A$2:$O$1001,8),"")</f>
        <v>5</v>
      </c>
      <c r="N524" s="0" t="n">
        <f aca="false">IF($A524&lt;&gt;"",VLOOKUP($F524,d110cc_csv_computations!$A$2:$O$1001,4),"")</f>
        <v>53</v>
      </c>
      <c r="O524" s="32" t="str">
        <f aca="false">IF($A524&lt;&gt;"",INDEX('Tray sheet'!$H$2:$H$10000, $G524),"")</f>
        <v>Project#2013-0014_Experiment#0001_Brachypodium.distachyon_Tray#00027</v>
      </c>
      <c r="P524" s="32" t="str">
        <f aca="false">IF($A524&lt;&gt;"",INDEX('Tray sheet'!$J$2:$J$10000,$G524),"")</f>
        <v>Tray note</v>
      </c>
      <c r="Q524" s="0" t="n">
        <f aca="false">IF($A524&lt;&gt;"",VLOOKUP($F524,d110cc_csv_computations!$A$2:$O$1001,9),"")</f>
        <v>1</v>
      </c>
      <c r="R524" s="32" t="str">
        <f aca="false">IF($A524&lt;&gt;"",INDEX('Tray sheet'!$I$2:$I$10000,$G524),"")</f>
        <v>standard</v>
      </c>
      <c r="S524" s="32" t="str">
        <f aca="false">$J524&amp;$K524</f>
        <v>A3</v>
      </c>
      <c r="T524" s="0" t="str">
        <f aca="false">IF($A524&lt;&gt;"","Project#"&amp;$A524&amp;"-"&amp;TEXT($B524,"0000")&amp;"_Experiment#"&amp;TEXT($C524,"0000")&amp;"_"&amp;$D524&amp;"."&amp;$E524&amp;"_Tray#"&amp;TEXT($G524,"0000")&amp;"_"&amp;"Pot#"&amp;TEXT($F524,"00000"),"")</f>
        <v>Project#2013-0014_Experiment#0001_Brachypodium.distachyon_Tray#0027_Pot#00523</v>
      </c>
      <c r="U524" s="0" t="n">
        <f aca="false">IF($A524&lt;&gt;"",VLOOKUP($F524,d110cc_csv_computations!$A$2:$O$1001,2),"")</f>
        <v>95</v>
      </c>
      <c r="V524" s="0" t="n">
        <f aca="false">IF($A524&lt;&gt;"",VLOOKUP($U524,LineNames!$A$2:$B$111,2),"")</f>
        <v>17</v>
      </c>
      <c r="W524" s="11"/>
      <c r="X524" s="0" t="str">
        <f aca="false">IF($A524&lt;&gt;"",VLOOKUP($U524,LineNames!$A$2:$C$111,3),"")</f>
        <v>No</v>
      </c>
      <c r="Y524" s="0" t="n">
        <f aca="false">IF($A524&lt;&gt;"",VLOOKUP($F524,d110cc_csv_computations!$A$2:$O$1001,5),"")</f>
        <v>5</v>
      </c>
      <c r="Z524" s="0" t="n">
        <f aca="false">IF($A524&lt;&gt;"",VLOOKUP($F524,d110cc_csv_computations!$A$2:$O$1001,15),"")</f>
        <v>43</v>
      </c>
    </row>
    <row collapsed="false" customFormat="false" customHeight="true" hidden="false" ht="15" outlineLevel="0" r="525">
      <c r="A525" s="0" t="n">
        <f aca="false">IF((ROW()-1)&lt;='Project Description'!$B$14,'Project Description'!$B$1, "")</f>
        <v>2013</v>
      </c>
      <c r="B525" s="0" t="n">
        <f aca="false">IF($A525&lt;&gt;"",'Project Description'!$B$2, "")</f>
        <v>14</v>
      </c>
      <c r="C525" s="0" t="n">
        <f aca="false">IF($A525&lt;&gt;"",'Project Description'!$B$3, "")</f>
        <v>1</v>
      </c>
      <c r="D525" s="0" t="str">
        <f aca="false">IF($A525&lt;&gt;"",VLOOKUP($G525,'Tray sheet'!$E$2:$G$121,2), "")</f>
        <v>Brachypodium</v>
      </c>
      <c r="E525" s="0" t="str">
        <f aca="false">IF($A525&lt;&gt;"",VLOOKUP($G525,'Tray sheet'!$E$2:$G$121,3), "")</f>
        <v>distachyon</v>
      </c>
      <c r="F525" s="0" t="n">
        <f aca="false">IF($A525&lt;&gt;"",ROW()-1,"")</f>
        <v>524</v>
      </c>
      <c r="G525" s="0" t="n">
        <f aca="false">IF($A525&lt;&gt;"",VLOOKUP($F525,d110cc_csv_computations!$A$2:$O$1001,12),"")</f>
        <v>27</v>
      </c>
      <c r="H525" s="0" t="n">
        <f aca="false">IF($A525&lt;&gt;"",VLOOKUP($F525,d110cc_csv_computations!$A$2:$O$1001,13),"")</f>
        <v>4</v>
      </c>
      <c r="I525" s="0" t="n">
        <f aca="false">IF($A525&lt;&gt;"",VLOOKUP($F525,d110cc_csv_computations!$A$2:$O$1001,7),"")</f>
        <v>1</v>
      </c>
      <c r="J525" s="0" t="str">
        <f aca="false">IF($A525&lt;&gt;"",VLOOKUP($I525,ColumnNames!$A$2:$B$5,2),"")</f>
        <v>A</v>
      </c>
      <c r="K525" s="0" t="n">
        <f aca="false">IF($A525&lt;&gt;"",VLOOKUP($F525,d110cc_csv_computations!$A$2:$O$1001,6),"")</f>
        <v>4</v>
      </c>
      <c r="L525" s="0" t="n">
        <f aca="false">IF($A525&lt;&gt;"",VLOOKUP($F525,d110cc_csv_computations!$A$2:$O$1001,3),"")</f>
        <v>4</v>
      </c>
      <c r="M525" s="0" t="n">
        <f aca="false">IF($A525&lt;&gt;"",VLOOKUP($F525,d110cc_csv_computations!$A$2:$O$1001,8),"")</f>
        <v>5</v>
      </c>
      <c r="N525" s="0" t="n">
        <f aca="false">IF($A525&lt;&gt;"",VLOOKUP($F525,d110cc_csv_computations!$A$2:$O$1001,4),"")</f>
        <v>53</v>
      </c>
      <c r="O525" s="32" t="str">
        <f aca="false">IF($A525&lt;&gt;"",INDEX('Tray sheet'!$H$2:$H$10000, $G525),"")</f>
        <v>Project#2013-0014_Experiment#0001_Brachypodium.distachyon_Tray#00027</v>
      </c>
      <c r="P525" s="32" t="str">
        <f aca="false">IF($A525&lt;&gt;"",INDEX('Tray sheet'!$J$2:$J$10000,$G525),"")</f>
        <v>Tray note</v>
      </c>
      <c r="Q525" s="0" t="n">
        <f aca="false">IF($A525&lt;&gt;"",VLOOKUP($F525,d110cc_csv_computations!$A$2:$O$1001,9),"")</f>
        <v>1</v>
      </c>
      <c r="R525" s="32" t="str">
        <f aca="false">IF($A525&lt;&gt;"",INDEX('Tray sheet'!$I$2:$I$10000,$G525),"")</f>
        <v>standard</v>
      </c>
      <c r="S525" s="32" t="str">
        <f aca="false">$J525&amp;$K525</f>
        <v>A4</v>
      </c>
      <c r="T525" s="0" t="str">
        <f aca="false">IF($A525&lt;&gt;"","Project#"&amp;$A525&amp;"-"&amp;TEXT($B525,"0000")&amp;"_Experiment#"&amp;TEXT($C525,"0000")&amp;"_"&amp;$D525&amp;"."&amp;$E525&amp;"_Tray#"&amp;TEXT($G525,"0000")&amp;"_"&amp;"Pot#"&amp;TEXT($F525,"00000"),"")</f>
        <v>Project#2013-0014_Experiment#0001_Brachypodium.distachyon_Tray#0027_Pot#00524</v>
      </c>
      <c r="U525" s="0" t="n">
        <f aca="false">IF($A525&lt;&gt;"",VLOOKUP($F525,d110cc_csv_computations!$A$2:$O$1001,2),"")</f>
        <v>2</v>
      </c>
      <c r="V525" s="0" t="n">
        <f aca="false">IF($A525&lt;&gt;"",VLOOKUP($U525,LineNames!$A$2:$B$111,2),"")</f>
        <v>77</v>
      </c>
      <c r="W525" s="11"/>
      <c r="X525" s="0" t="str">
        <f aca="false">IF($A525&lt;&gt;"",VLOOKUP($U525,LineNames!$A$2:$C$111,3),"")</f>
        <v>No</v>
      </c>
      <c r="Y525" s="0" t="n">
        <f aca="false">IF($A525&lt;&gt;"",VLOOKUP($F525,d110cc_csv_computations!$A$2:$O$1001,5),"")</f>
        <v>5</v>
      </c>
      <c r="Z525" s="0" t="n">
        <f aca="false">IF($A525&lt;&gt;"",VLOOKUP($F525,d110cc_csv_computations!$A$2:$O$1001,15),"")</f>
        <v>44</v>
      </c>
    </row>
    <row collapsed="false" customFormat="false" customHeight="true" hidden="false" ht="15" outlineLevel="0" r="526">
      <c r="A526" s="0" t="n">
        <f aca="false">IF((ROW()-1)&lt;='Project Description'!$B$14,'Project Description'!$B$1, "")</f>
        <v>2013</v>
      </c>
      <c r="B526" s="0" t="n">
        <f aca="false">IF($A526&lt;&gt;"",'Project Description'!$B$2, "")</f>
        <v>14</v>
      </c>
      <c r="C526" s="0" t="n">
        <f aca="false">IF($A526&lt;&gt;"",'Project Description'!$B$3, "")</f>
        <v>1</v>
      </c>
      <c r="D526" s="0" t="str">
        <f aca="false">IF($A526&lt;&gt;"",VLOOKUP($G526,'Tray sheet'!$E$2:$G$121,2), "")</f>
        <v>Brachypodium</v>
      </c>
      <c r="E526" s="0" t="str">
        <f aca="false">IF($A526&lt;&gt;"",VLOOKUP($G526,'Tray sheet'!$E$2:$G$121,3), "")</f>
        <v>distachyon</v>
      </c>
      <c r="F526" s="0" t="n">
        <f aca="false">IF($A526&lt;&gt;"",ROW()-1,"")</f>
        <v>525</v>
      </c>
      <c r="G526" s="0" t="n">
        <f aca="false">IF($A526&lt;&gt;"",VLOOKUP($F526,d110cc_csv_computations!$A$2:$O$1001,12),"")</f>
        <v>27</v>
      </c>
      <c r="H526" s="0" t="n">
        <f aca="false">IF($A526&lt;&gt;"",VLOOKUP($F526,d110cc_csv_computations!$A$2:$O$1001,13),"")</f>
        <v>5</v>
      </c>
      <c r="I526" s="0" t="n">
        <f aca="false">IF($A526&lt;&gt;"",VLOOKUP($F526,d110cc_csv_computations!$A$2:$O$1001,7),"")</f>
        <v>1</v>
      </c>
      <c r="J526" s="0" t="str">
        <f aca="false">IF($A526&lt;&gt;"",VLOOKUP($I526,ColumnNames!$A$2:$B$5,2),"")</f>
        <v>A</v>
      </c>
      <c r="K526" s="0" t="n">
        <f aca="false">IF($A526&lt;&gt;"",VLOOKUP($F526,d110cc_csv_computations!$A$2:$O$1001,6),"")</f>
        <v>5</v>
      </c>
      <c r="L526" s="0" t="n">
        <f aca="false">IF($A526&lt;&gt;"",VLOOKUP($F526,d110cc_csv_computations!$A$2:$O$1001,3),"")</f>
        <v>5</v>
      </c>
      <c r="M526" s="0" t="n">
        <f aca="false">IF($A526&lt;&gt;"",VLOOKUP($F526,d110cc_csv_computations!$A$2:$O$1001,8),"")</f>
        <v>5</v>
      </c>
      <c r="N526" s="0" t="n">
        <f aca="false">IF($A526&lt;&gt;"",VLOOKUP($F526,d110cc_csv_computations!$A$2:$O$1001,4),"")</f>
        <v>53</v>
      </c>
      <c r="O526" s="32" t="str">
        <f aca="false">IF($A526&lt;&gt;"",INDEX('Tray sheet'!$H$2:$H$10000, $G526),"")</f>
        <v>Project#2013-0014_Experiment#0001_Brachypodium.distachyon_Tray#00027</v>
      </c>
      <c r="P526" s="32" t="str">
        <f aca="false">IF($A526&lt;&gt;"",INDEX('Tray sheet'!$J$2:$J$10000,$G526),"")</f>
        <v>Tray note</v>
      </c>
      <c r="Q526" s="0" t="n">
        <f aca="false">IF($A526&lt;&gt;"",VLOOKUP($F526,d110cc_csv_computations!$A$2:$O$1001,9),"")</f>
        <v>1</v>
      </c>
      <c r="R526" s="32" t="str">
        <f aca="false">IF($A526&lt;&gt;"",INDEX('Tray sheet'!$I$2:$I$10000,$G526),"")</f>
        <v>standard</v>
      </c>
      <c r="S526" s="32" t="str">
        <f aca="false">$J526&amp;$K526</f>
        <v>A5</v>
      </c>
      <c r="T526" s="0" t="str">
        <f aca="false">IF($A526&lt;&gt;"","Project#"&amp;$A526&amp;"-"&amp;TEXT($B526,"0000")&amp;"_Experiment#"&amp;TEXT($C526,"0000")&amp;"_"&amp;$D526&amp;"."&amp;$E526&amp;"_Tray#"&amp;TEXT($G526,"0000")&amp;"_"&amp;"Pot#"&amp;TEXT($F526,"00000"),"")</f>
        <v>Project#2013-0014_Experiment#0001_Brachypodium.distachyon_Tray#0027_Pot#00525</v>
      </c>
      <c r="U526" s="0" t="n">
        <f aca="false">IF($A526&lt;&gt;"",VLOOKUP($F526,d110cc_csv_computations!$A$2:$O$1001,2),"")</f>
        <v>68</v>
      </c>
      <c r="V526" s="0" t="n">
        <f aca="false">IF($A526&lt;&gt;"",VLOOKUP($U526,LineNames!$A$2:$B$111,2),"")</f>
        <v>154</v>
      </c>
      <c r="W526" s="11"/>
      <c r="X526" s="0" t="str">
        <f aca="false">IF($A526&lt;&gt;"",VLOOKUP($U526,LineNames!$A$2:$C$111,3),"")</f>
        <v>No</v>
      </c>
      <c r="Y526" s="0" t="n">
        <f aca="false">IF($A526&lt;&gt;"",VLOOKUP($F526,d110cc_csv_computations!$A$2:$O$1001,5),"")</f>
        <v>5</v>
      </c>
      <c r="Z526" s="0" t="n">
        <f aca="false">IF($A526&lt;&gt;"",VLOOKUP($F526,d110cc_csv_computations!$A$2:$O$1001,15),"")</f>
        <v>45</v>
      </c>
    </row>
    <row collapsed="false" customFormat="false" customHeight="true" hidden="false" ht="15" outlineLevel="0" r="527">
      <c r="A527" s="0" t="n">
        <f aca="false">IF((ROW()-1)&lt;='Project Description'!$B$14,'Project Description'!$B$1, "")</f>
        <v>2013</v>
      </c>
      <c r="B527" s="0" t="n">
        <f aca="false">IF($A527&lt;&gt;"",'Project Description'!$B$2, "")</f>
        <v>14</v>
      </c>
      <c r="C527" s="0" t="n">
        <f aca="false">IF($A527&lt;&gt;"",'Project Description'!$B$3, "")</f>
        <v>1</v>
      </c>
      <c r="D527" s="0" t="str">
        <f aca="false">IF($A527&lt;&gt;"",VLOOKUP($G527,'Tray sheet'!$E$2:$G$121,2), "")</f>
        <v>Brachypodium</v>
      </c>
      <c r="E527" s="0" t="str">
        <f aca="false">IF($A527&lt;&gt;"",VLOOKUP($G527,'Tray sheet'!$E$2:$G$121,3), "")</f>
        <v>distachyon</v>
      </c>
      <c r="F527" s="0" t="n">
        <f aca="false">IF($A527&lt;&gt;"",ROW()-1,"")</f>
        <v>526</v>
      </c>
      <c r="G527" s="0" t="n">
        <f aca="false">IF($A527&lt;&gt;"",VLOOKUP($F527,d110cc_csv_computations!$A$2:$O$1001,12),"")</f>
        <v>28</v>
      </c>
      <c r="H527" s="0" t="n">
        <f aca="false">IF($A527&lt;&gt;"",VLOOKUP($F527,d110cc_csv_computations!$A$2:$O$1001,13),"")</f>
        <v>1</v>
      </c>
      <c r="I527" s="0" t="n">
        <f aca="false">IF($A527&lt;&gt;"",VLOOKUP($F527,d110cc_csv_computations!$A$2:$O$1001,7),"")</f>
        <v>1</v>
      </c>
      <c r="J527" s="0" t="str">
        <f aca="false">IF($A527&lt;&gt;"",VLOOKUP($I527,ColumnNames!$A$2:$B$5,2),"")</f>
        <v>A</v>
      </c>
      <c r="K527" s="0" t="n">
        <f aca="false">IF($A527&lt;&gt;"",VLOOKUP($F527,d110cc_csv_computations!$A$2:$O$1001,6),"")</f>
        <v>1</v>
      </c>
      <c r="L527" s="0" t="n">
        <f aca="false">IF($A527&lt;&gt;"",VLOOKUP($F527,d110cc_csv_computations!$A$2:$O$1001,3),"")</f>
        <v>6</v>
      </c>
      <c r="M527" s="0" t="n">
        <f aca="false">IF($A527&lt;&gt;"",VLOOKUP($F527,d110cc_csv_computations!$A$2:$O$1001,8),"")</f>
        <v>5</v>
      </c>
      <c r="N527" s="0" t="n">
        <f aca="false">IF($A527&lt;&gt;"",VLOOKUP($F527,d110cc_csv_computations!$A$2:$O$1001,4),"")</f>
        <v>53</v>
      </c>
      <c r="O527" s="32" t="str">
        <f aca="false">IF($A527&lt;&gt;"",INDEX('Tray sheet'!$H$2:$H$10000, $G527),"")</f>
        <v>Project#2013-0014_Experiment#0001_Brachypodium.distachyon_Tray#00028</v>
      </c>
      <c r="P527" s="32" t="str">
        <f aca="false">IF($A527&lt;&gt;"",INDEX('Tray sheet'!$J$2:$J$10000,$G527),"")</f>
        <v>Tray note</v>
      </c>
      <c r="Q527" s="0" t="n">
        <f aca="false">IF($A527&lt;&gt;"",VLOOKUP($F527,d110cc_csv_computations!$A$2:$O$1001,9),"")</f>
        <v>2</v>
      </c>
      <c r="R527" s="32" t="str">
        <f aca="false">IF($A527&lt;&gt;"",INDEX('Tray sheet'!$I$2:$I$10000,$G527),"")</f>
        <v>standard</v>
      </c>
      <c r="S527" s="32" t="str">
        <f aca="false">$J527&amp;$K527</f>
        <v>A1</v>
      </c>
      <c r="T527" s="0" t="str">
        <f aca="false">IF($A527&lt;&gt;"","Project#"&amp;$A527&amp;"-"&amp;TEXT($B527,"0000")&amp;"_Experiment#"&amp;TEXT($C527,"0000")&amp;"_"&amp;$D527&amp;"."&amp;$E527&amp;"_Tray#"&amp;TEXT($G527,"0000")&amp;"_"&amp;"Pot#"&amp;TEXT($F527,"00000"),"")</f>
        <v>Project#2013-0014_Experiment#0001_Brachypodium.distachyon_Tray#0028_Pot#00526</v>
      </c>
      <c r="U527" s="0" t="n">
        <f aca="false">IF($A527&lt;&gt;"",VLOOKUP($F527,d110cc_csv_computations!$A$2:$O$1001,2),"")</f>
        <v>72</v>
      </c>
      <c r="V527" s="0" t="n">
        <f aca="false">IF($A527&lt;&gt;"",VLOOKUP($U527,LineNames!$A$2:$B$111,2),"")</f>
        <v>158</v>
      </c>
      <c r="W527" s="11"/>
      <c r="X527" s="0" t="str">
        <f aca="false">IF($A527&lt;&gt;"",VLOOKUP($U527,LineNames!$A$2:$C$111,3),"")</f>
        <v>No</v>
      </c>
      <c r="Y527" s="0" t="n">
        <f aca="false">IF($A527&lt;&gt;"",VLOOKUP($F527,d110cc_csv_computations!$A$2:$O$1001,5),"")</f>
        <v>5</v>
      </c>
      <c r="Z527" s="0" t="n">
        <f aca="false">IF($A527&lt;&gt;"",VLOOKUP($F527,d110cc_csv_computations!$A$2:$O$1001,15),"")</f>
        <v>46</v>
      </c>
    </row>
    <row collapsed="false" customFormat="false" customHeight="true" hidden="false" ht="15" outlineLevel="0" r="528">
      <c r="A528" s="0" t="n">
        <f aca="false">IF((ROW()-1)&lt;='Project Description'!$B$14,'Project Description'!$B$1, "")</f>
        <v>2013</v>
      </c>
      <c r="B528" s="0" t="n">
        <f aca="false">IF($A528&lt;&gt;"",'Project Description'!$B$2, "")</f>
        <v>14</v>
      </c>
      <c r="C528" s="0" t="n">
        <f aca="false">IF($A528&lt;&gt;"",'Project Description'!$B$3, "")</f>
        <v>1</v>
      </c>
      <c r="D528" s="0" t="str">
        <f aca="false">IF($A528&lt;&gt;"",VLOOKUP($G528,'Tray sheet'!$E$2:$G$121,2), "")</f>
        <v>Brachypodium</v>
      </c>
      <c r="E528" s="0" t="str">
        <f aca="false">IF($A528&lt;&gt;"",VLOOKUP($G528,'Tray sheet'!$E$2:$G$121,3), "")</f>
        <v>distachyon</v>
      </c>
      <c r="F528" s="0" t="n">
        <f aca="false">IF($A528&lt;&gt;"",ROW()-1,"")</f>
        <v>527</v>
      </c>
      <c r="G528" s="0" t="n">
        <f aca="false">IF($A528&lt;&gt;"",VLOOKUP($F528,d110cc_csv_computations!$A$2:$O$1001,12),"")</f>
        <v>28</v>
      </c>
      <c r="H528" s="0" t="n">
        <f aca="false">IF($A528&lt;&gt;"",VLOOKUP($F528,d110cc_csv_computations!$A$2:$O$1001,13),"")</f>
        <v>2</v>
      </c>
      <c r="I528" s="0" t="n">
        <f aca="false">IF($A528&lt;&gt;"",VLOOKUP($F528,d110cc_csv_computations!$A$2:$O$1001,7),"")</f>
        <v>1</v>
      </c>
      <c r="J528" s="0" t="str">
        <f aca="false">IF($A528&lt;&gt;"",VLOOKUP($I528,ColumnNames!$A$2:$B$5,2),"")</f>
        <v>A</v>
      </c>
      <c r="K528" s="0" t="n">
        <f aca="false">IF($A528&lt;&gt;"",VLOOKUP($F528,d110cc_csv_computations!$A$2:$O$1001,6),"")</f>
        <v>2</v>
      </c>
      <c r="L528" s="0" t="n">
        <f aca="false">IF($A528&lt;&gt;"",VLOOKUP($F528,d110cc_csv_computations!$A$2:$O$1001,3),"")</f>
        <v>7</v>
      </c>
      <c r="M528" s="0" t="n">
        <f aca="false">IF($A528&lt;&gt;"",VLOOKUP($F528,d110cc_csv_computations!$A$2:$O$1001,8),"")</f>
        <v>5</v>
      </c>
      <c r="N528" s="0" t="n">
        <f aca="false">IF($A528&lt;&gt;"",VLOOKUP($F528,d110cc_csv_computations!$A$2:$O$1001,4),"")</f>
        <v>53</v>
      </c>
      <c r="O528" s="32" t="str">
        <f aca="false">IF($A528&lt;&gt;"",INDEX('Tray sheet'!$H$2:$H$10000, $G528),"")</f>
        <v>Project#2013-0014_Experiment#0001_Brachypodium.distachyon_Tray#00028</v>
      </c>
      <c r="P528" s="32" t="str">
        <f aca="false">IF($A528&lt;&gt;"",INDEX('Tray sheet'!$J$2:$J$10000,$G528),"")</f>
        <v>Tray note</v>
      </c>
      <c r="Q528" s="0" t="n">
        <f aca="false">IF($A528&lt;&gt;"",VLOOKUP($F528,d110cc_csv_computations!$A$2:$O$1001,9),"")</f>
        <v>2</v>
      </c>
      <c r="R528" s="32" t="str">
        <f aca="false">IF($A528&lt;&gt;"",INDEX('Tray sheet'!$I$2:$I$10000,$G528),"")</f>
        <v>standard</v>
      </c>
      <c r="S528" s="32" t="str">
        <f aca="false">$J528&amp;$K528</f>
        <v>A2</v>
      </c>
      <c r="T528" s="0" t="str">
        <f aca="false">IF($A528&lt;&gt;"","Project#"&amp;$A528&amp;"-"&amp;TEXT($B528,"0000")&amp;"_Experiment#"&amp;TEXT($C528,"0000")&amp;"_"&amp;$D528&amp;"."&amp;$E528&amp;"_Tray#"&amp;TEXT($G528,"0000")&amp;"_"&amp;"Pot#"&amp;TEXT($F528,"00000"),"")</f>
        <v>Project#2013-0014_Experiment#0001_Brachypodium.distachyon_Tray#0028_Pot#00527</v>
      </c>
      <c r="U528" s="0" t="n">
        <f aca="false">IF($A528&lt;&gt;"",VLOOKUP($F528,d110cc_csv_computations!$A$2:$O$1001,2),"")</f>
        <v>63</v>
      </c>
      <c r="V528" s="0" t="n">
        <f aca="false">IF($A528&lt;&gt;"",VLOOKUP($U528,LineNames!$A$2:$B$111,2),"")</f>
        <v>147</v>
      </c>
      <c r="W528" s="11"/>
      <c r="X528" s="0" t="str">
        <f aca="false">IF($A528&lt;&gt;"",VLOOKUP($U528,LineNames!$A$2:$C$111,3),"")</f>
        <v>No</v>
      </c>
      <c r="Y528" s="0" t="n">
        <f aca="false">IF($A528&lt;&gt;"",VLOOKUP($F528,d110cc_csv_computations!$A$2:$O$1001,5),"")</f>
        <v>5</v>
      </c>
      <c r="Z528" s="0" t="n">
        <f aca="false">IF($A528&lt;&gt;"",VLOOKUP($F528,d110cc_csv_computations!$A$2:$O$1001,15),"")</f>
        <v>47</v>
      </c>
    </row>
    <row collapsed="false" customFormat="false" customHeight="true" hidden="false" ht="15" outlineLevel="0" r="529">
      <c r="A529" s="0" t="n">
        <f aca="false">IF((ROW()-1)&lt;='Project Description'!$B$14,'Project Description'!$B$1, "")</f>
        <v>2013</v>
      </c>
      <c r="B529" s="0" t="n">
        <f aca="false">IF($A529&lt;&gt;"",'Project Description'!$B$2, "")</f>
        <v>14</v>
      </c>
      <c r="C529" s="0" t="n">
        <f aca="false">IF($A529&lt;&gt;"",'Project Description'!$B$3, "")</f>
        <v>1</v>
      </c>
      <c r="D529" s="0" t="str">
        <f aca="false">IF($A529&lt;&gt;"",VLOOKUP($G529,'Tray sheet'!$E$2:$G$121,2), "")</f>
        <v>Brachypodium</v>
      </c>
      <c r="E529" s="0" t="str">
        <f aca="false">IF($A529&lt;&gt;"",VLOOKUP($G529,'Tray sheet'!$E$2:$G$121,3), "")</f>
        <v>distachyon</v>
      </c>
      <c r="F529" s="0" t="n">
        <f aca="false">IF($A529&lt;&gt;"",ROW()-1,"")</f>
        <v>528</v>
      </c>
      <c r="G529" s="0" t="n">
        <f aca="false">IF($A529&lt;&gt;"",VLOOKUP($F529,d110cc_csv_computations!$A$2:$O$1001,12),"")</f>
        <v>28</v>
      </c>
      <c r="H529" s="0" t="n">
        <f aca="false">IF($A529&lt;&gt;"",VLOOKUP($F529,d110cc_csv_computations!$A$2:$O$1001,13),"")</f>
        <v>3</v>
      </c>
      <c r="I529" s="0" t="n">
        <f aca="false">IF($A529&lt;&gt;"",VLOOKUP($F529,d110cc_csv_computations!$A$2:$O$1001,7),"")</f>
        <v>1</v>
      </c>
      <c r="J529" s="0" t="str">
        <f aca="false">IF($A529&lt;&gt;"",VLOOKUP($I529,ColumnNames!$A$2:$B$5,2),"")</f>
        <v>A</v>
      </c>
      <c r="K529" s="0" t="n">
        <f aca="false">IF($A529&lt;&gt;"",VLOOKUP($F529,d110cc_csv_computations!$A$2:$O$1001,6),"")</f>
        <v>3</v>
      </c>
      <c r="L529" s="0" t="n">
        <f aca="false">IF($A529&lt;&gt;"",VLOOKUP($F529,d110cc_csv_computations!$A$2:$O$1001,3),"")</f>
        <v>8</v>
      </c>
      <c r="M529" s="0" t="n">
        <f aca="false">IF($A529&lt;&gt;"",VLOOKUP($F529,d110cc_csv_computations!$A$2:$O$1001,8),"")</f>
        <v>5</v>
      </c>
      <c r="N529" s="0" t="n">
        <f aca="false">IF($A529&lt;&gt;"",VLOOKUP($F529,d110cc_csv_computations!$A$2:$O$1001,4),"")</f>
        <v>53</v>
      </c>
      <c r="O529" s="32" t="str">
        <f aca="false">IF($A529&lt;&gt;"",INDEX('Tray sheet'!$H$2:$H$10000, $G529),"")</f>
        <v>Project#2013-0014_Experiment#0001_Brachypodium.distachyon_Tray#00028</v>
      </c>
      <c r="P529" s="32" t="str">
        <f aca="false">IF($A529&lt;&gt;"",INDEX('Tray sheet'!$J$2:$J$10000,$G529),"")</f>
        <v>Tray note</v>
      </c>
      <c r="Q529" s="0" t="n">
        <f aca="false">IF($A529&lt;&gt;"",VLOOKUP($F529,d110cc_csv_computations!$A$2:$O$1001,9),"")</f>
        <v>2</v>
      </c>
      <c r="R529" s="32" t="str">
        <f aca="false">IF($A529&lt;&gt;"",INDEX('Tray sheet'!$I$2:$I$10000,$G529),"")</f>
        <v>standard</v>
      </c>
      <c r="S529" s="32" t="str">
        <f aca="false">$J529&amp;$K529</f>
        <v>A3</v>
      </c>
      <c r="T529" s="0" t="str">
        <f aca="false">IF($A529&lt;&gt;"","Project#"&amp;$A529&amp;"-"&amp;TEXT($B529,"0000")&amp;"_Experiment#"&amp;TEXT($C529,"0000")&amp;"_"&amp;$D529&amp;"."&amp;$E529&amp;"_Tray#"&amp;TEXT($G529,"0000")&amp;"_"&amp;"Pot#"&amp;TEXT($F529,"00000"),"")</f>
        <v>Project#2013-0014_Experiment#0001_Brachypodium.distachyon_Tray#0028_Pot#00528</v>
      </c>
      <c r="U529" s="0" t="n">
        <f aca="false">IF($A529&lt;&gt;"",VLOOKUP($F529,d110cc_csv_computations!$A$2:$O$1001,2),"")</f>
        <v>79</v>
      </c>
      <c r="V529" s="0" t="n">
        <f aca="false">IF($A529&lt;&gt;"",VLOOKUP($U529,LineNames!$A$2:$B$111,2),"")</f>
        <v>165</v>
      </c>
      <c r="W529" s="11"/>
      <c r="X529" s="0" t="str">
        <f aca="false">IF($A529&lt;&gt;"",VLOOKUP($U529,LineNames!$A$2:$C$111,3),"")</f>
        <v>No</v>
      </c>
      <c r="Y529" s="0" t="n">
        <f aca="false">IF($A529&lt;&gt;"",VLOOKUP($F529,d110cc_csv_computations!$A$2:$O$1001,5),"")</f>
        <v>5</v>
      </c>
      <c r="Z529" s="0" t="n">
        <f aca="false">IF($A529&lt;&gt;"",VLOOKUP($F529,d110cc_csv_computations!$A$2:$O$1001,15),"")</f>
        <v>48</v>
      </c>
    </row>
    <row collapsed="false" customFormat="false" customHeight="true" hidden="false" ht="15" outlineLevel="0" r="530">
      <c r="A530" s="0" t="n">
        <f aca="false">IF((ROW()-1)&lt;='Project Description'!$B$14,'Project Description'!$B$1, "")</f>
        <v>2013</v>
      </c>
      <c r="B530" s="0" t="n">
        <f aca="false">IF($A530&lt;&gt;"",'Project Description'!$B$2, "")</f>
        <v>14</v>
      </c>
      <c r="C530" s="0" t="n">
        <f aca="false">IF($A530&lt;&gt;"",'Project Description'!$B$3, "")</f>
        <v>1</v>
      </c>
      <c r="D530" s="0" t="str">
        <f aca="false">IF($A530&lt;&gt;"",VLOOKUP($G530,'Tray sheet'!$E$2:$G$121,2), "")</f>
        <v>Brachypodium</v>
      </c>
      <c r="E530" s="0" t="str">
        <f aca="false">IF($A530&lt;&gt;"",VLOOKUP($G530,'Tray sheet'!$E$2:$G$121,3), "")</f>
        <v>distachyon</v>
      </c>
      <c r="F530" s="0" t="n">
        <f aca="false">IF($A530&lt;&gt;"",ROW()-1,"")</f>
        <v>529</v>
      </c>
      <c r="G530" s="0" t="n">
        <f aca="false">IF($A530&lt;&gt;"",VLOOKUP($F530,d110cc_csv_computations!$A$2:$O$1001,12),"")</f>
        <v>28</v>
      </c>
      <c r="H530" s="0" t="n">
        <f aca="false">IF($A530&lt;&gt;"",VLOOKUP($F530,d110cc_csv_computations!$A$2:$O$1001,13),"")</f>
        <v>4</v>
      </c>
      <c r="I530" s="0" t="n">
        <f aca="false">IF($A530&lt;&gt;"",VLOOKUP($F530,d110cc_csv_computations!$A$2:$O$1001,7),"")</f>
        <v>1</v>
      </c>
      <c r="J530" s="0" t="str">
        <f aca="false">IF($A530&lt;&gt;"",VLOOKUP($I530,ColumnNames!$A$2:$B$5,2),"")</f>
        <v>A</v>
      </c>
      <c r="K530" s="0" t="n">
        <f aca="false">IF($A530&lt;&gt;"",VLOOKUP($F530,d110cc_csv_computations!$A$2:$O$1001,6),"")</f>
        <v>4</v>
      </c>
      <c r="L530" s="0" t="n">
        <f aca="false">IF($A530&lt;&gt;"",VLOOKUP($F530,d110cc_csv_computations!$A$2:$O$1001,3),"")</f>
        <v>9</v>
      </c>
      <c r="M530" s="0" t="n">
        <f aca="false">IF($A530&lt;&gt;"",VLOOKUP($F530,d110cc_csv_computations!$A$2:$O$1001,8),"")</f>
        <v>5</v>
      </c>
      <c r="N530" s="0" t="n">
        <f aca="false">IF($A530&lt;&gt;"",VLOOKUP($F530,d110cc_csv_computations!$A$2:$O$1001,4),"")</f>
        <v>53</v>
      </c>
      <c r="O530" s="32" t="str">
        <f aca="false">IF($A530&lt;&gt;"",INDEX('Tray sheet'!$H$2:$H$10000, $G530),"")</f>
        <v>Project#2013-0014_Experiment#0001_Brachypodium.distachyon_Tray#00028</v>
      </c>
      <c r="P530" s="32" t="str">
        <f aca="false">IF($A530&lt;&gt;"",INDEX('Tray sheet'!$J$2:$J$10000,$G530),"")</f>
        <v>Tray note</v>
      </c>
      <c r="Q530" s="0" t="n">
        <f aca="false">IF($A530&lt;&gt;"",VLOOKUP($F530,d110cc_csv_computations!$A$2:$O$1001,9),"")</f>
        <v>2</v>
      </c>
      <c r="R530" s="32" t="str">
        <f aca="false">IF($A530&lt;&gt;"",INDEX('Tray sheet'!$I$2:$I$10000,$G530),"")</f>
        <v>standard</v>
      </c>
      <c r="S530" s="32" t="str">
        <f aca="false">$J530&amp;$K530</f>
        <v>A4</v>
      </c>
      <c r="T530" s="0" t="str">
        <f aca="false">IF($A530&lt;&gt;"","Project#"&amp;$A530&amp;"-"&amp;TEXT($B530,"0000")&amp;"_Experiment#"&amp;TEXT($C530,"0000")&amp;"_"&amp;$D530&amp;"."&amp;$E530&amp;"_Tray#"&amp;TEXT($G530,"0000")&amp;"_"&amp;"Pot#"&amp;TEXT($F530,"00000"),"")</f>
        <v>Project#2013-0014_Experiment#0001_Brachypodium.distachyon_Tray#0028_Pot#00529</v>
      </c>
      <c r="U530" s="0" t="n">
        <f aca="false">IF($A530&lt;&gt;"",VLOOKUP($F530,d110cc_csv_computations!$A$2:$O$1001,2),"")</f>
        <v>110</v>
      </c>
      <c r="V530" s="0" t="str">
        <f aca="false">IF($A530&lt;&gt;"",VLOOKUP($U530,LineNames!$A$2:$B$111,2),"")</f>
        <v>Bd3-1</v>
      </c>
      <c r="W530" s="11"/>
      <c r="X530" s="0" t="str">
        <f aca="false">IF($A530&lt;&gt;"",VLOOKUP($U530,LineNames!$A$2:$C$111,3),"")</f>
        <v>Yes</v>
      </c>
      <c r="Y530" s="0" t="n">
        <f aca="false">IF($A530&lt;&gt;"",VLOOKUP($F530,d110cc_csv_computations!$A$2:$O$1001,5),"")</f>
        <v>5</v>
      </c>
      <c r="Z530" s="0" t="n">
        <f aca="false">IF($A530&lt;&gt;"",VLOOKUP($F530,d110cc_csv_computations!$A$2:$O$1001,15),"")</f>
        <v>49</v>
      </c>
    </row>
    <row collapsed="false" customFormat="false" customHeight="true" hidden="false" ht="15" outlineLevel="0" r="531">
      <c r="A531" s="0" t="n">
        <f aca="false">IF((ROW()-1)&lt;='Project Description'!$B$14,'Project Description'!$B$1, "")</f>
        <v>2013</v>
      </c>
      <c r="B531" s="0" t="n">
        <f aca="false">IF($A531&lt;&gt;"",'Project Description'!$B$2, "")</f>
        <v>14</v>
      </c>
      <c r="C531" s="0" t="n">
        <f aca="false">IF($A531&lt;&gt;"",'Project Description'!$B$3, "")</f>
        <v>1</v>
      </c>
      <c r="D531" s="0" t="str">
        <f aca="false">IF($A531&lt;&gt;"",VLOOKUP($G531,'Tray sheet'!$E$2:$G$121,2), "")</f>
        <v>Brachypodium</v>
      </c>
      <c r="E531" s="0" t="str">
        <f aca="false">IF($A531&lt;&gt;"",VLOOKUP($G531,'Tray sheet'!$E$2:$G$121,3), "")</f>
        <v>distachyon</v>
      </c>
      <c r="F531" s="0" t="n">
        <f aca="false">IF($A531&lt;&gt;"",ROW()-1,"")</f>
        <v>530</v>
      </c>
      <c r="G531" s="0" t="n">
        <f aca="false">IF($A531&lt;&gt;"",VLOOKUP($F531,d110cc_csv_computations!$A$2:$O$1001,12),"")</f>
        <v>28</v>
      </c>
      <c r="H531" s="0" t="n">
        <f aca="false">IF($A531&lt;&gt;"",VLOOKUP($F531,d110cc_csv_computations!$A$2:$O$1001,13),"")</f>
        <v>5</v>
      </c>
      <c r="I531" s="0" t="n">
        <f aca="false">IF($A531&lt;&gt;"",VLOOKUP($F531,d110cc_csv_computations!$A$2:$O$1001,7),"")</f>
        <v>1</v>
      </c>
      <c r="J531" s="0" t="str">
        <f aca="false">IF($A531&lt;&gt;"",VLOOKUP($I531,ColumnNames!$A$2:$B$5,2),"")</f>
        <v>A</v>
      </c>
      <c r="K531" s="0" t="n">
        <f aca="false">IF($A531&lt;&gt;"",VLOOKUP($F531,d110cc_csv_computations!$A$2:$O$1001,6),"")</f>
        <v>5</v>
      </c>
      <c r="L531" s="0" t="n">
        <f aca="false">IF($A531&lt;&gt;"",VLOOKUP($F531,d110cc_csv_computations!$A$2:$O$1001,3),"")</f>
        <v>10</v>
      </c>
      <c r="M531" s="0" t="n">
        <f aca="false">IF($A531&lt;&gt;"",VLOOKUP($F531,d110cc_csv_computations!$A$2:$O$1001,8),"")</f>
        <v>5</v>
      </c>
      <c r="N531" s="0" t="n">
        <f aca="false">IF($A531&lt;&gt;"",VLOOKUP($F531,d110cc_csv_computations!$A$2:$O$1001,4),"")</f>
        <v>53</v>
      </c>
      <c r="O531" s="32" t="str">
        <f aca="false">IF($A531&lt;&gt;"",INDEX('Tray sheet'!$H$2:$H$10000, $G531),"")</f>
        <v>Project#2013-0014_Experiment#0001_Brachypodium.distachyon_Tray#00028</v>
      </c>
      <c r="P531" s="32" t="str">
        <f aca="false">IF($A531&lt;&gt;"",INDEX('Tray sheet'!$J$2:$J$10000,$G531),"")</f>
        <v>Tray note</v>
      </c>
      <c r="Q531" s="0" t="n">
        <f aca="false">IF($A531&lt;&gt;"",VLOOKUP($F531,d110cc_csv_computations!$A$2:$O$1001,9),"")</f>
        <v>2</v>
      </c>
      <c r="R531" s="32" t="str">
        <f aca="false">IF($A531&lt;&gt;"",INDEX('Tray sheet'!$I$2:$I$10000,$G531),"")</f>
        <v>standard</v>
      </c>
      <c r="S531" s="32" t="str">
        <f aca="false">$J531&amp;$K531</f>
        <v>A5</v>
      </c>
      <c r="T531" s="0" t="str">
        <f aca="false">IF($A531&lt;&gt;"","Project#"&amp;$A531&amp;"-"&amp;TEXT($B531,"0000")&amp;"_Experiment#"&amp;TEXT($C531,"0000")&amp;"_"&amp;$D531&amp;"."&amp;$E531&amp;"_Tray#"&amp;TEXT($G531,"0000")&amp;"_"&amp;"Pot#"&amp;TEXT($F531,"00000"),"")</f>
        <v>Project#2013-0014_Experiment#0001_Brachypodium.distachyon_Tray#0028_Pot#00530</v>
      </c>
      <c r="U531" s="0" t="n">
        <f aca="false">IF($A531&lt;&gt;"",VLOOKUP($F531,d110cc_csv_computations!$A$2:$O$1001,2),"")</f>
        <v>86</v>
      </c>
      <c r="V531" s="0" t="n">
        <f aca="false">IF($A531&lt;&gt;"",VLOOKUP($U531,LineNames!$A$2:$B$111,2),"")</f>
        <v>173</v>
      </c>
      <c r="W531" s="11"/>
      <c r="X531" s="0" t="str">
        <f aca="false">IF($A531&lt;&gt;"",VLOOKUP($U531,LineNames!$A$2:$C$111,3),"")</f>
        <v>No</v>
      </c>
      <c r="Y531" s="0" t="n">
        <f aca="false">IF($A531&lt;&gt;"",VLOOKUP($F531,d110cc_csv_computations!$A$2:$O$1001,5),"")</f>
        <v>5</v>
      </c>
      <c r="Z531" s="0" t="n">
        <f aca="false">IF($A531&lt;&gt;"",VLOOKUP($F531,d110cc_csv_computations!$A$2:$O$1001,15),"")</f>
        <v>50</v>
      </c>
    </row>
    <row collapsed="false" customFormat="false" customHeight="true" hidden="false" ht="15" outlineLevel="0" r="532">
      <c r="A532" s="0" t="n">
        <f aca="false">IF((ROW()-1)&lt;='Project Description'!$B$14,'Project Description'!$B$1, "")</f>
        <v>2013</v>
      </c>
      <c r="B532" s="0" t="n">
        <f aca="false">IF($A532&lt;&gt;"",'Project Description'!$B$2, "")</f>
        <v>14</v>
      </c>
      <c r="C532" s="0" t="n">
        <f aca="false">IF($A532&lt;&gt;"",'Project Description'!$B$3, "")</f>
        <v>1</v>
      </c>
      <c r="D532" s="0" t="str">
        <f aca="false">IF($A532&lt;&gt;"",VLOOKUP($G532,'Tray sheet'!$E$2:$G$121,2), "")</f>
        <v>Brachypodium</v>
      </c>
      <c r="E532" s="0" t="str">
        <f aca="false">IF($A532&lt;&gt;"",VLOOKUP($G532,'Tray sheet'!$E$2:$G$121,3), "")</f>
        <v>distachyon</v>
      </c>
      <c r="F532" s="0" t="n">
        <f aca="false">IF($A532&lt;&gt;"",ROW()-1,"")</f>
        <v>531</v>
      </c>
      <c r="G532" s="0" t="n">
        <f aca="false">IF($A532&lt;&gt;"",VLOOKUP($F532,d110cc_csv_computations!$A$2:$O$1001,12),"")</f>
        <v>27</v>
      </c>
      <c r="H532" s="0" t="n">
        <f aca="false">IF($A532&lt;&gt;"",VLOOKUP($F532,d110cc_csv_computations!$A$2:$O$1001,13),"")</f>
        <v>6</v>
      </c>
      <c r="I532" s="0" t="n">
        <f aca="false">IF($A532&lt;&gt;"",VLOOKUP($F532,d110cc_csv_computations!$A$2:$O$1001,7),"")</f>
        <v>2</v>
      </c>
      <c r="J532" s="0" t="str">
        <f aca="false">IF($A532&lt;&gt;"",VLOOKUP($I532,ColumnNames!$A$2:$B$5,2),"")</f>
        <v>B</v>
      </c>
      <c r="K532" s="0" t="n">
        <f aca="false">IF($A532&lt;&gt;"",VLOOKUP($F532,d110cc_csv_computations!$A$2:$O$1001,6),"")</f>
        <v>1</v>
      </c>
      <c r="L532" s="0" t="n">
        <f aca="false">IF($A532&lt;&gt;"",VLOOKUP($F532,d110cc_csv_computations!$A$2:$O$1001,3),"")</f>
        <v>1</v>
      </c>
      <c r="M532" s="0" t="n">
        <f aca="false">IF($A532&lt;&gt;"",VLOOKUP($F532,d110cc_csv_computations!$A$2:$O$1001,8),"")</f>
        <v>6</v>
      </c>
      <c r="N532" s="0" t="n">
        <f aca="false">IF($A532&lt;&gt;"",VLOOKUP($F532,d110cc_csv_computations!$A$2:$O$1001,4),"")</f>
        <v>54</v>
      </c>
      <c r="O532" s="32" t="str">
        <f aca="false">IF($A532&lt;&gt;"",INDEX('Tray sheet'!$H$2:$H$10000, $G532),"")</f>
        <v>Project#2013-0014_Experiment#0001_Brachypodium.distachyon_Tray#00027</v>
      </c>
      <c r="P532" s="32" t="str">
        <f aca="false">IF($A532&lt;&gt;"",INDEX('Tray sheet'!$J$2:$J$10000,$G532),"")</f>
        <v>Tray note</v>
      </c>
      <c r="Q532" s="0" t="n">
        <f aca="false">IF($A532&lt;&gt;"",VLOOKUP($F532,d110cc_csv_computations!$A$2:$O$1001,9),"")</f>
        <v>1</v>
      </c>
      <c r="R532" s="32" t="str">
        <f aca="false">IF($A532&lt;&gt;"",INDEX('Tray sheet'!$I$2:$I$10000,$G532),"")</f>
        <v>standard</v>
      </c>
      <c r="S532" s="32" t="str">
        <f aca="false">$J532&amp;$K532</f>
        <v>B1</v>
      </c>
      <c r="T532" s="0" t="str">
        <f aca="false">IF($A532&lt;&gt;"","Project#"&amp;$A532&amp;"-"&amp;TEXT($B532,"0000")&amp;"_Experiment#"&amp;TEXT($C532,"0000")&amp;"_"&amp;$D532&amp;"."&amp;$E532&amp;"_Tray#"&amp;TEXT($G532,"0000")&amp;"_"&amp;"Pot#"&amp;TEXT($F532,"00000"),"")</f>
        <v>Project#2013-0014_Experiment#0001_Brachypodium.distachyon_Tray#0027_Pot#00531</v>
      </c>
      <c r="U532" s="0" t="n">
        <f aca="false">IF($A532&lt;&gt;"",VLOOKUP($F532,d110cc_csv_computations!$A$2:$O$1001,2),"")</f>
        <v>3</v>
      </c>
      <c r="V532" s="0" t="n">
        <f aca="false">IF($A532&lt;&gt;"",VLOOKUP($U532,LineNames!$A$2:$B$111,2),"")</f>
        <v>78</v>
      </c>
      <c r="W532" s="11"/>
      <c r="X532" s="0" t="str">
        <f aca="false">IF($A532&lt;&gt;"",VLOOKUP($U532,LineNames!$A$2:$C$111,3),"")</f>
        <v>No</v>
      </c>
      <c r="Y532" s="0" t="n">
        <f aca="false">IF($A532&lt;&gt;"",VLOOKUP($F532,d110cc_csv_computations!$A$2:$O$1001,5),"")</f>
        <v>5</v>
      </c>
      <c r="Z532" s="0" t="n">
        <f aca="false">IF($A532&lt;&gt;"",VLOOKUP($F532,d110cc_csv_computations!$A$2:$O$1001,15),"")</f>
        <v>51</v>
      </c>
    </row>
    <row collapsed="false" customFormat="false" customHeight="true" hidden="false" ht="15" outlineLevel="0" r="533">
      <c r="A533" s="0" t="n">
        <f aca="false">IF((ROW()-1)&lt;='Project Description'!$B$14,'Project Description'!$B$1, "")</f>
        <v>2013</v>
      </c>
      <c r="B533" s="0" t="n">
        <f aca="false">IF($A533&lt;&gt;"",'Project Description'!$B$2, "")</f>
        <v>14</v>
      </c>
      <c r="C533" s="0" t="n">
        <f aca="false">IF($A533&lt;&gt;"",'Project Description'!$B$3, "")</f>
        <v>1</v>
      </c>
      <c r="D533" s="0" t="str">
        <f aca="false">IF($A533&lt;&gt;"",VLOOKUP($G533,'Tray sheet'!$E$2:$G$121,2), "")</f>
        <v>Brachypodium</v>
      </c>
      <c r="E533" s="0" t="str">
        <f aca="false">IF($A533&lt;&gt;"",VLOOKUP($G533,'Tray sheet'!$E$2:$G$121,3), "")</f>
        <v>distachyon</v>
      </c>
      <c r="F533" s="0" t="n">
        <f aca="false">IF($A533&lt;&gt;"",ROW()-1,"")</f>
        <v>532</v>
      </c>
      <c r="G533" s="0" t="n">
        <f aca="false">IF($A533&lt;&gt;"",VLOOKUP($F533,d110cc_csv_computations!$A$2:$O$1001,12),"")</f>
        <v>27</v>
      </c>
      <c r="H533" s="0" t="n">
        <f aca="false">IF($A533&lt;&gt;"",VLOOKUP($F533,d110cc_csv_computations!$A$2:$O$1001,13),"")</f>
        <v>7</v>
      </c>
      <c r="I533" s="0" t="n">
        <f aca="false">IF($A533&lt;&gt;"",VLOOKUP($F533,d110cc_csv_computations!$A$2:$O$1001,7),"")</f>
        <v>2</v>
      </c>
      <c r="J533" s="0" t="str">
        <f aca="false">IF($A533&lt;&gt;"",VLOOKUP($I533,ColumnNames!$A$2:$B$5,2),"")</f>
        <v>B</v>
      </c>
      <c r="K533" s="0" t="n">
        <f aca="false">IF($A533&lt;&gt;"",VLOOKUP($F533,d110cc_csv_computations!$A$2:$O$1001,6),"")</f>
        <v>2</v>
      </c>
      <c r="L533" s="0" t="n">
        <f aca="false">IF($A533&lt;&gt;"",VLOOKUP($F533,d110cc_csv_computations!$A$2:$O$1001,3),"")</f>
        <v>2</v>
      </c>
      <c r="M533" s="0" t="n">
        <f aca="false">IF($A533&lt;&gt;"",VLOOKUP($F533,d110cc_csv_computations!$A$2:$O$1001,8),"")</f>
        <v>6</v>
      </c>
      <c r="N533" s="0" t="n">
        <f aca="false">IF($A533&lt;&gt;"",VLOOKUP($F533,d110cc_csv_computations!$A$2:$O$1001,4),"")</f>
        <v>54</v>
      </c>
      <c r="O533" s="32" t="str">
        <f aca="false">IF($A533&lt;&gt;"",INDEX('Tray sheet'!$H$2:$H$10000, $G533),"")</f>
        <v>Project#2013-0014_Experiment#0001_Brachypodium.distachyon_Tray#00027</v>
      </c>
      <c r="P533" s="32" t="str">
        <f aca="false">IF($A533&lt;&gt;"",INDEX('Tray sheet'!$J$2:$J$10000,$G533),"")</f>
        <v>Tray note</v>
      </c>
      <c r="Q533" s="0" t="n">
        <f aca="false">IF($A533&lt;&gt;"",VLOOKUP($F533,d110cc_csv_computations!$A$2:$O$1001,9),"")</f>
        <v>1</v>
      </c>
      <c r="R533" s="32" t="str">
        <f aca="false">IF($A533&lt;&gt;"",INDEX('Tray sheet'!$I$2:$I$10000,$G533),"")</f>
        <v>standard</v>
      </c>
      <c r="S533" s="32" t="str">
        <f aca="false">$J533&amp;$K533</f>
        <v>B2</v>
      </c>
      <c r="T533" s="0" t="str">
        <f aca="false">IF($A533&lt;&gt;"","Project#"&amp;$A533&amp;"-"&amp;TEXT($B533,"0000")&amp;"_Experiment#"&amp;TEXT($C533,"0000")&amp;"_"&amp;$D533&amp;"."&amp;$E533&amp;"_Tray#"&amp;TEXT($G533,"0000")&amp;"_"&amp;"Pot#"&amp;TEXT($F533,"00000"),"")</f>
        <v>Project#2013-0014_Experiment#0001_Brachypodium.distachyon_Tray#0027_Pot#00532</v>
      </c>
      <c r="U533" s="0" t="n">
        <f aca="false">IF($A533&lt;&gt;"",VLOOKUP($F533,d110cc_csv_computations!$A$2:$O$1001,2),"")</f>
        <v>16</v>
      </c>
      <c r="V533" s="0" t="n">
        <f aca="false">IF($A533&lt;&gt;"",VLOOKUP($U533,LineNames!$A$2:$B$111,2),"")</f>
        <v>92</v>
      </c>
      <c r="W533" s="11"/>
      <c r="X533" s="0" t="str">
        <f aca="false">IF($A533&lt;&gt;"",VLOOKUP($U533,LineNames!$A$2:$C$111,3),"")</f>
        <v>No</v>
      </c>
      <c r="Y533" s="0" t="n">
        <f aca="false">IF($A533&lt;&gt;"",VLOOKUP($F533,d110cc_csv_computations!$A$2:$O$1001,5),"")</f>
        <v>5</v>
      </c>
      <c r="Z533" s="0" t="n">
        <f aca="false">IF($A533&lt;&gt;"",VLOOKUP($F533,d110cc_csv_computations!$A$2:$O$1001,15),"")</f>
        <v>52</v>
      </c>
    </row>
    <row collapsed="false" customFormat="false" customHeight="true" hidden="false" ht="15" outlineLevel="0" r="534">
      <c r="A534" s="0" t="n">
        <f aca="false">IF((ROW()-1)&lt;='Project Description'!$B$14,'Project Description'!$B$1, "")</f>
        <v>2013</v>
      </c>
      <c r="B534" s="0" t="n">
        <f aca="false">IF($A534&lt;&gt;"",'Project Description'!$B$2, "")</f>
        <v>14</v>
      </c>
      <c r="C534" s="0" t="n">
        <f aca="false">IF($A534&lt;&gt;"",'Project Description'!$B$3, "")</f>
        <v>1</v>
      </c>
      <c r="D534" s="0" t="str">
        <f aca="false">IF($A534&lt;&gt;"",VLOOKUP($G534,'Tray sheet'!$E$2:$G$121,2), "")</f>
        <v>Brachypodium</v>
      </c>
      <c r="E534" s="0" t="str">
        <f aca="false">IF($A534&lt;&gt;"",VLOOKUP($G534,'Tray sheet'!$E$2:$G$121,3), "")</f>
        <v>distachyon</v>
      </c>
      <c r="F534" s="0" t="n">
        <f aca="false">IF($A534&lt;&gt;"",ROW()-1,"")</f>
        <v>533</v>
      </c>
      <c r="G534" s="0" t="n">
        <f aca="false">IF($A534&lt;&gt;"",VLOOKUP($F534,d110cc_csv_computations!$A$2:$O$1001,12),"")</f>
        <v>27</v>
      </c>
      <c r="H534" s="0" t="n">
        <f aca="false">IF($A534&lt;&gt;"",VLOOKUP($F534,d110cc_csv_computations!$A$2:$O$1001,13),"")</f>
        <v>8</v>
      </c>
      <c r="I534" s="0" t="n">
        <f aca="false">IF($A534&lt;&gt;"",VLOOKUP($F534,d110cc_csv_computations!$A$2:$O$1001,7),"")</f>
        <v>2</v>
      </c>
      <c r="J534" s="0" t="str">
        <f aca="false">IF($A534&lt;&gt;"",VLOOKUP($I534,ColumnNames!$A$2:$B$5,2),"")</f>
        <v>B</v>
      </c>
      <c r="K534" s="0" t="n">
        <f aca="false">IF($A534&lt;&gt;"",VLOOKUP($F534,d110cc_csv_computations!$A$2:$O$1001,6),"")</f>
        <v>3</v>
      </c>
      <c r="L534" s="0" t="n">
        <f aca="false">IF($A534&lt;&gt;"",VLOOKUP($F534,d110cc_csv_computations!$A$2:$O$1001,3),"")</f>
        <v>3</v>
      </c>
      <c r="M534" s="0" t="n">
        <f aca="false">IF($A534&lt;&gt;"",VLOOKUP($F534,d110cc_csv_computations!$A$2:$O$1001,8),"")</f>
        <v>6</v>
      </c>
      <c r="N534" s="0" t="n">
        <f aca="false">IF($A534&lt;&gt;"",VLOOKUP($F534,d110cc_csv_computations!$A$2:$O$1001,4),"")</f>
        <v>54</v>
      </c>
      <c r="O534" s="32" t="str">
        <f aca="false">IF($A534&lt;&gt;"",INDEX('Tray sheet'!$H$2:$H$10000, $G534),"")</f>
        <v>Project#2013-0014_Experiment#0001_Brachypodium.distachyon_Tray#00027</v>
      </c>
      <c r="P534" s="32" t="str">
        <f aca="false">IF($A534&lt;&gt;"",INDEX('Tray sheet'!$J$2:$J$10000,$G534),"")</f>
        <v>Tray note</v>
      </c>
      <c r="Q534" s="0" t="n">
        <f aca="false">IF($A534&lt;&gt;"",VLOOKUP($F534,d110cc_csv_computations!$A$2:$O$1001,9),"")</f>
        <v>1</v>
      </c>
      <c r="R534" s="32" t="str">
        <f aca="false">IF($A534&lt;&gt;"",INDEX('Tray sheet'!$I$2:$I$10000,$G534),"")</f>
        <v>standard</v>
      </c>
      <c r="S534" s="32" t="str">
        <f aca="false">$J534&amp;$K534</f>
        <v>B3</v>
      </c>
      <c r="T534" s="0" t="str">
        <f aca="false">IF($A534&lt;&gt;"","Project#"&amp;$A534&amp;"-"&amp;TEXT($B534,"0000")&amp;"_Experiment#"&amp;TEXT($C534,"0000")&amp;"_"&amp;$D534&amp;"."&amp;$E534&amp;"_Tray#"&amp;TEXT($G534,"0000")&amp;"_"&amp;"Pot#"&amp;TEXT($F534,"00000"),"")</f>
        <v>Project#2013-0014_Experiment#0001_Brachypodium.distachyon_Tray#0027_Pot#00533</v>
      </c>
      <c r="U534" s="0" t="n">
        <f aca="false">IF($A534&lt;&gt;"",VLOOKUP($F534,d110cc_csv_computations!$A$2:$O$1001,2),"")</f>
        <v>110</v>
      </c>
      <c r="V534" s="0" t="str">
        <f aca="false">IF($A534&lt;&gt;"",VLOOKUP($U534,LineNames!$A$2:$B$111,2),"")</f>
        <v>Bd3-1</v>
      </c>
      <c r="W534" s="11"/>
      <c r="X534" s="0" t="str">
        <f aca="false">IF($A534&lt;&gt;"",VLOOKUP($U534,LineNames!$A$2:$C$111,3),"")</f>
        <v>Yes</v>
      </c>
      <c r="Y534" s="0" t="n">
        <f aca="false">IF($A534&lt;&gt;"",VLOOKUP($F534,d110cc_csv_computations!$A$2:$O$1001,5),"")</f>
        <v>5</v>
      </c>
      <c r="Z534" s="0" t="n">
        <f aca="false">IF($A534&lt;&gt;"",VLOOKUP($F534,d110cc_csv_computations!$A$2:$O$1001,15),"")</f>
        <v>53</v>
      </c>
    </row>
    <row collapsed="false" customFormat="false" customHeight="true" hidden="false" ht="15" outlineLevel="0" r="535">
      <c r="A535" s="0" t="n">
        <f aca="false">IF((ROW()-1)&lt;='Project Description'!$B$14,'Project Description'!$B$1, "")</f>
        <v>2013</v>
      </c>
      <c r="B535" s="0" t="n">
        <f aca="false">IF($A535&lt;&gt;"",'Project Description'!$B$2, "")</f>
        <v>14</v>
      </c>
      <c r="C535" s="0" t="n">
        <f aca="false">IF($A535&lt;&gt;"",'Project Description'!$B$3, "")</f>
        <v>1</v>
      </c>
      <c r="D535" s="0" t="str">
        <f aca="false">IF($A535&lt;&gt;"",VLOOKUP($G535,'Tray sheet'!$E$2:$G$121,2), "")</f>
        <v>Brachypodium</v>
      </c>
      <c r="E535" s="0" t="str">
        <f aca="false">IF($A535&lt;&gt;"",VLOOKUP($G535,'Tray sheet'!$E$2:$G$121,3), "")</f>
        <v>distachyon</v>
      </c>
      <c r="F535" s="0" t="n">
        <f aca="false">IF($A535&lt;&gt;"",ROW()-1,"")</f>
        <v>534</v>
      </c>
      <c r="G535" s="0" t="n">
        <f aca="false">IF($A535&lt;&gt;"",VLOOKUP($F535,d110cc_csv_computations!$A$2:$O$1001,12),"")</f>
        <v>27</v>
      </c>
      <c r="H535" s="0" t="n">
        <f aca="false">IF($A535&lt;&gt;"",VLOOKUP($F535,d110cc_csv_computations!$A$2:$O$1001,13),"")</f>
        <v>9</v>
      </c>
      <c r="I535" s="0" t="n">
        <f aca="false">IF($A535&lt;&gt;"",VLOOKUP($F535,d110cc_csv_computations!$A$2:$O$1001,7),"")</f>
        <v>2</v>
      </c>
      <c r="J535" s="0" t="str">
        <f aca="false">IF($A535&lt;&gt;"",VLOOKUP($I535,ColumnNames!$A$2:$B$5,2),"")</f>
        <v>B</v>
      </c>
      <c r="K535" s="0" t="n">
        <f aca="false">IF($A535&lt;&gt;"",VLOOKUP($F535,d110cc_csv_computations!$A$2:$O$1001,6),"")</f>
        <v>4</v>
      </c>
      <c r="L535" s="0" t="n">
        <f aca="false">IF($A535&lt;&gt;"",VLOOKUP($F535,d110cc_csv_computations!$A$2:$O$1001,3),"")</f>
        <v>4</v>
      </c>
      <c r="M535" s="0" t="n">
        <f aca="false">IF($A535&lt;&gt;"",VLOOKUP($F535,d110cc_csv_computations!$A$2:$O$1001,8),"")</f>
        <v>6</v>
      </c>
      <c r="N535" s="0" t="n">
        <f aca="false">IF($A535&lt;&gt;"",VLOOKUP($F535,d110cc_csv_computations!$A$2:$O$1001,4),"")</f>
        <v>54</v>
      </c>
      <c r="O535" s="32" t="str">
        <f aca="false">IF($A535&lt;&gt;"",INDEX('Tray sheet'!$H$2:$H$10000, $G535),"")</f>
        <v>Project#2013-0014_Experiment#0001_Brachypodium.distachyon_Tray#00027</v>
      </c>
      <c r="P535" s="32" t="str">
        <f aca="false">IF($A535&lt;&gt;"",INDEX('Tray sheet'!$J$2:$J$10000,$G535),"")</f>
        <v>Tray note</v>
      </c>
      <c r="Q535" s="0" t="n">
        <f aca="false">IF($A535&lt;&gt;"",VLOOKUP($F535,d110cc_csv_computations!$A$2:$O$1001,9),"")</f>
        <v>1</v>
      </c>
      <c r="R535" s="32" t="str">
        <f aca="false">IF($A535&lt;&gt;"",INDEX('Tray sheet'!$I$2:$I$10000,$G535),"")</f>
        <v>standard</v>
      </c>
      <c r="S535" s="32" t="str">
        <f aca="false">$J535&amp;$K535</f>
        <v>B4</v>
      </c>
      <c r="T535" s="0" t="str">
        <f aca="false">IF($A535&lt;&gt;"","Project#"&amp;$A535&amp;"-"&amp;TEXT($B535,"0000")&amp;"_Experiment#"&amp;TEXT($C535,"0000")&amp;"_"&amp;$D535&amp;"."&amp;$E535&amp;"_Tray#"&amp;TEXT($G535,"0000")&amp;"_"&amp;"Pot#"&amp;TEXT($F535,"00000"),"")</f>
        <v>Project#2013-0014_Experiment#0001_Brachypodium.distachyon_Tray#0027_Pot#00534</v>
      </c>
      <c r="U535" s="0" t="n">
        <f aca="false">IF($A535&lt;&gt;"",VLOOKUP($F535,d110cc_csv_computations!$A$2:$O$1001,2),"")</f>
        <v>52</v>
      </c>
      <c r="V535" s="0" t="n">
        <f aca="false">IF($A535&lt;&gt;"",VLOOKUP($U535,LineNames!$A$2:$B$111,2),"")</f>
        <v>131</v>
      </c>
      <c r="W535" s="11"/>
      <c r="X535" s="0" t="str">
        <f aca="false">IF($A535&lt;&gt;"",VLOOKUP($U535,LineNames!$A$2:$C$111,3),"")</f>
        <v>No</v>
      </c>
      <c r="Y535" s="0" t="n">
        <f aca="false">IF($A535&lt;&gt;"",VLOOKUP($F535,d110cc_csv_computations!$A$2:$O$1001,5),"")</f>
        <v>5</v>
      </c>
      <c r="Z535" s="0" t="n">
        <f aca="false">IF($A535&lt;&gt;"",VLOOKUP($F535,d110cc_csv_computations!$A$2:$O$1001,15),"")</f>
        <v>54</v>
      </c>
    </row>
    <row collapsed="false" customFormat="false" customHeight="true" hidden="false" ht="15" outlineLevel="0" r="536">
      <c r="A536" s="0" t="n">
        <f aca="false">IF((ROW()-1)&lt;='Project Description'!$B$14,'Project Description'!$B$1, "")</f>
        <v>2013</v>
      </c>
      <c r="B536" s="0" t="n">
        <f aca="false">IF($A536&lt;&gt;"",'Project Description'!$B$2, "")</f>
        <v>14</v>
      </c>
      <c r="C536" s="0" t="n">
        <f aca="false">IF($A536&lt;&gt;"",'Project Description'!$B$3, "")</f>
        <v>1</v>
      </c>
      <c r="D536" s="0" t="str">
        <f aca="false">IF($A536&lt;&gt;"",VLOOKUP($G536,'Tray sheet'!$E$2:$G$121,2), "")</f>
        <v>Brachypodium</v>
      </c>
      <c r="E536" s="0" t="str">
        <f aca="false">IF($A536&lt;&gt;"",VLOOKUP($G536,'Tray sheet'!$E$2:$G$121,3), "")</f>
        <v>distachyon</v>
      </c>
      <c r="F536" s="0" t="n">
        <f aca="false">IF($A536&lt;&gt;"",ROW()-1,"")</f>
        <v>535</v>
      </c>
      <c r="G536" s="0" t="n">
        <f aca="false">IF($A536&lt;&gt;"",VLOOKUP($F536,d110cc_csv_computations!$A$2:$O$1001,12),"")</f>
        <v>27</v>
      </c>
      <c r="H536" s="0" t="n">
        <f aca="false">IF($A536&lt;&gt;"",VLOOKUP($F536,d110cc_csv_computations!$A$2:$O$1001,13),"")</f>
        <v>10</v>
      </c>
      <c r="I536" s="0" t="n">
        <f aca="false">IF($A536&lt;&gt;"",VLOOKUP($F536,d110cc_csv_computations!$A$2:$O$1001,7),"")</f>
        <v>2</v>
      </c>
      <c r="J536" s="0" t="str">
        <f aca="false">IF($A536&lt;&gt;"",VLOOKUP($I536,ColumnNames!$A$2:$B$5,2),"")</f>
        <v>B</v>
      </c>
      <c r="K536" s="0" t="n">
        <f aca="false">IF($A536&lt;&gt;"",VLOOKUP($F536,d110cc_csv_computations!$A$2:$O$1001,6),"")</f>
        <v>5</v>
      </c>
      <c r="L536" s="0" t="n">
        <f aca="false">IF($A536&lt;&gt;"",VLOOKUP($F536,d110cc_csv_computations!$A$2:$O$1001,3),"")</f>
        <v>5</v>
      </c>
      <c r="M536" s="0" t="n">
        <f aca="false">IF($A536&lt;&gt;"",VLOOKUP($F536,d110cc_csv_computations!$A$2:$O$1001,8),"")</f>
        <v>6</v>
      </c>
      <c r="N536" s="0" t="n">
        <f aca="false">IF($A536&lt;&gt;"",VLOOKUP($F536,d110cc_csv_computations!$A$2:$O$1001,4),"")</f>
        <v>54</v>
      </c>
      <c r="O536" s="32" t="str">
        <f aca="false">IF($A536&lt;&gt;"",INDEX('Tray sheet'!$H$2:$H$10000, $G536),"")</f>
        <v>Project#2013-0014_Experiment#0001_Brachypodium.distachyon_Tray#00027</v>
      </c>
      <c r="P536" s="32" t="str">
        <f aca="false">IF($A536&lt;&gt;"",INDEX('Tray sheet'!$J$2:$J$10000,$G536),"")</f>
        <v>Tray note</v>
      </c>
      <c r="Q536" s="0" t="n">
        <f aca="false">IF($A536&lt;&gt;"",VLOOKUP($F536,d110cc_csv_computations!$A$2:$O$1001,9),"")</f>
        <v>1</v>
      </c>
      <c r="R536" s="32" t="str">
        <f aca="false">IF($A536&lt;&gt;"",INDEX('Tray sheet'!$I$2:$I$10000,$G536),"")</f>
        <v>standard</v>
      </c>
      <c r="S536" s="32" t="str">
        <f aca="false">$J536&amp;$K536</f>
        <v>B5</v>
      </c>
      <c r="T536" s="0" t="str">
        <f aca="false">IF($A536&lt;&gt;"","Project#"&amp;$A536&amp;"-"&amp;TEXT($B536,"0000")&amp;"_Experiment#"&amp;TEXT($C536,"0000")&amp;"_"&amp;$D536&amp;"."&amp;$E536&amp;"_Tray#"&amp;TEXT($G536,"0000")&amp;"_"&amp;"Pot#"&amp;TEXT($F536,"00000"),"")</f>
        <v>Project#2013-0014_Experiment#0001_Brachypodium.distachyon_Tray#0027_Pot#00535</v>
      </c>
      <c r="U536" s="0" t="n">
        <f aca="false">IF($A536&lt;&gt;"",VLOOKUP($F536,d110cc_csv_computations!$A$2:$O$1001,2),"")</f>
        <v>89</v>
      </c>
      <c r="V536" s="0" t="n">
        <f aca="false">IF($A536&lt;&gt;"",VLOOKUP($U536,LineNames!$A$2:$B$111,2),"")</f>
        <v>176</v>
      </c>
      <c r="W536" s="11"/>
      <c r="X536" s="0" t="str">
        <f aca="false">IF($A536&lt;&gt;"",VLOOKUP($U536,LineNames!$A$2:$C$111,3),"")</f>
        <v>No</v>
      </c>
      <c r="Y536" s="0" t="n">
        <f aca="false">IF($A536&lt;&gt;"",VLOOKUP($F536,d110cc_csv_computations!$A$2:$O$1001,5),"")</f>
        <v>5</v>
      </c>
      <c r="Z536" s="0" t="n">
        <f aca="false">IF($A536&lt;&gt;"",VLOOKUP($F536,d110cc_csv_computations!$A$2:$O$1001,15),"")</f>
        <v>55</v>
      </c>
    </row>
    <row collapsed="false" customFormat="false" customHeight="true" hidden="false" ht="15" outlineLevel="0" r="537">
      <c r="A537" s="0" t="n">
        <f aca="false">IF((ROW()-1)&lt;='Project Description'!$B$14,'Project Description'!$B$1, "")</f>
        <v>2013</v>
      </c>
      <c r="B537" s="0" t="n">
        <f aca="false">IF($A537&lt;&gt;"",'Project Description'!$B$2, "")</f>
        <v>14</v>
      </c>
      <c r="C537" s="0" t="n">
        <f aca="false">IF($A537&lt;&gt;"",'Project Description'!$B$3, "")</f>
        <v>1</v>
      </c>
      <c r="D537" s="0" t="str">
        <f aca="false">IF($A537&lt;&gt;"",VLOOKUP($G537,'Tray sheet'!$E$2:$G$121,2), "")</f>
        <v>Brachypodium</v>
      </c>
      <c r="E537" s="0" t="str">
        <f aca="false">IF($A537&lt;&gt;"",VLOOKUP($G537,'Tray sheet'!$E$2:$G$121,3), "")</f>
        <v>distachyon</v>
      </c>
      <c r="F537" s="0" t="n">
        <f aca="false">IF($A537&lt;&gt;"",ROW()-1,"")</f>
        <v>536</v>
      </c>
      <c r="G537" s="0" t="n">
        <f aca="false">IF($A537&lt;&gt;"",VLOOKUP($F537,d110cc_csv_computations!$A$2:$O$1001,12),"")</f>
        <v>28</v>
      </c>
      <c r="H537" s="0" t="n">
        <f aca="false">IF($A537&lt;&gt;"",VLOOKUP($F537,d110cc_csv_computations!$A$2:$O$1001,13),"")</f>
        <v>6</v>
      </c>
      <c r="I537" s="0" t="n">
        <f aca="false">IF($A537&lt;&gt;"",VLOOKUP($F537,d110cc_csv_computations!$A$2:$O$1001,7),"")</f>
        <v>2</v>
      </c>
      <c r="J537" s="0" t="str">
        <f aca="false">IF($A537&lt;&gt;"",VLOOKUP($I537,ColumnNames!$A$2:$B$5,2),"")</f>
        <v>B</v>
      </c>
      <c r="K537" s="0" t="n">
        <f aca="false">IF($A537&lt;&gt;"",VLOOKUP($F537,d110cc_csv_computations!$A$2:$O$1001,6),"")</f>
        <v>1</v>
      </c>
      <c r="L537" s="0" t="n">
        <f aca="false">IF($A537&lt;&gt;"",VLOOKUP($F537,d110cc_csv_computations!$A$2:$O$1001,3),"")</f>
        <v>6</v>
      </c>
      <c r="M537" s="0" t="n">
        <f aca="false">IF($A537&lt;&gt;"",VLOOKUP($F537,d110cc_csv_computations!$A$2:$O$1001,8),"")</f>
        <v>6</v>
      </c>
      <c r="N537" s="0" t="n">
        <f aca="false">IF($A537&lt;&gt;"",VLOOKUP($F537,d110cc_csv_computations!$A$2:$O$1001,4),"")</f>
        <v>54</v>
      </c>
      <c r="O537" s="32" t="str">
        <f aca="false">IF($A537&lt;&gt;"",INDEX('Tray sheet'!$H$2:$H$10000, $G537),"")</f>
        <v>Project#2013-0014_Experiment#0001_Brachypodium.distachyon_Tray#00028</v>
      </c>
      <c r="P537" s="32" t="str">
        <f aca="false">IF($A537&lt;&gt;"",INDEX('Tray sheet'!$J$2:$J$10000,$G537),"")</f>
        <v>Tray note</v>
      </c>
      <c r="Q537" s="0" t="n">
        <f aca="false">IF($A537&lt;&gt;"",VLOOKUP($F537,d110cc_csv_computations!$A$2:$O$1001,9),"")</f>
        <v>2</v>
      </c>
      <c r="R537" s="32" t="str">
        <f aca="false">IF($A537&lt;&gt;"",INDEX('Tray sheet'!$I$2:$I$10000,$G537),"")</f>
        <v>standard</v>
      </c>
      <c r="S537" s="32" t="str">
        <f aca="false">$J537&amp;$K537</f>
        <v>B1</v>
      </c>
      <c r="T537" s="0" t="str">
        <f aca="false">IF($A537&lt;&gt;"","Project#"&amp;$A537&amp;"-"&amp;TEXT($B537,"0000")&amp;"_Experiment#"&amp;TEXT($C537,"0000")&amp;"_"&amp;$D537&amp;"."&amp;$E537&amp;"_Tray#"&amp;TEXT($G537,"0000")&amp;"_"&amp;"Pot#"&amp;TEXT($F537,"00000"),"")</f>
        <v>Project#2013-0014_Experiment#0001_Brachypodium.distachyon_Tray#0028_Pot#00536</v>
      </c>
      <c r="U537" s="0" t="n">
        <f aca="false">IF($A537&lt;&gt;"",VLOOKUP($F537,d110cc_csv_computations!$A$2:$O$1001,2),"")</f>
        <v>94</v>
      </c>
      <c r="V537" s="0" t="n">
        <f aca="false">IF($A537&lt;&gt;"",VLOOKUP($U537,LineNames!$A$2:$B$111,2),"")</f>
        <v>8</v>
      </c>
      <c r="W537" s="11"/>
      <c r="X537" s="0" t="str">
        <f aca="false">IF($A537&lt;&gt;"",VLOOKUP($U537,LineNames!$A$2:$C$111,3),"")</f>
        <v>No</v>
      </c>
      <c r="Y537" s="0" t="n">
        <f aca="false">IF($A537&lt;&gt;"",VLOOKUP($F537,d110cc_csv_computations!$A$2:$O$1001,5),"")</f>
        <v>5</v>
      </c>
      <c r="Z537" s="0" t="n">
        <f aca="false">IF($A537&lt;&gt;"",VLOOKUP($F537,d110cc_csv_computations!$A$2:$O$1001,15),"")</f>
        <v>56</v>
      </c>
    </row>
    <row collapsed="false" customFormat="false" customHeight="true" hidden="false" ht="15" outlineLevel="0" r="538">
      <c r="A538" s="0" t="n">
        <f aca="false">IF((ROW()-1)&lt;='Project Description'!$B$14,'Project Description'!$B$1, "")</f>
        <v>2013</v>
      </c>
      <c r="B538" s="0" t="n">
        <f aca="false">IF($A538&lt;&gt;"",'Project Description'!$B$2, "")</f>
        <v>14</v>
      </c>
      <c r="C538" s="0" t="n">
        <f aca="false">IF($A538&lt;&gt;"",'Project Description'!$B$3, "")</f>
        <v>1</v>
      </c>
      <c r="D538" s="0" t="str">
        <f aca="false">IF($A538&lt;&gt;"",VLOOKUP($G538,'Tray sheet'!$E$2:$G$121,2), "")</f>
        <v>Brachypodium</v>
      </c>
      <c r="E538" s="0" t="str">
        <f aca="false">IF($A538&lt;&gt;"",VLOOKUP($G538,'Tray sheet'!$E$2:$G$121,3), "")</f>
        <v>distachyon</v>
      </c>
      <c r="F538" s="0" t="n">
        <f aca="false">IF($A538&lt;&gt;"",ROW()-1,"")</f>
        <v>537</v>
      </c>
      <c r="G538" s="0" t="n">
        <f aca="false">IF($A538&lt;&gt;"",VLOOKUP($F538,d110cc_csv_computations!$A$2:$O$1001,12),"")</f>
        <v>28</v>
      </c>
      <c r="H538" s="0" t="n">
        <f aca="false">IF($A538&lt;&gt;"",VLOOKUP($F538,d110cc_csv_computations!$A$2:$O$1001,13),"")</f>
        <v>7</v>
      </c>
      <c r="I538" s="0" t="n">
        <f aca="false">IF($A538&lt;&gt;"",VLOOKUP($F538,d110cc_csv_computations!$A$2:$O$1001,7),"")</f>
        <v>2</v>
      </c>
      <c r="J538" s="0" t="str">
        <f aca="false">IF($A538&lt;&gt;"",VLOOKUP($I538,ColumnNames!$A$2:$B$5,2),"")</f>
        <v>B</v>
      </c>
      <c r="K538" s="0" t="n">
        <f aca="false">IF($A538&lt;&gt;"",VLOOKUP($F538,d110cc_csv_computations!$A$2:$O$1001,6),"")</f>
        <v>2</v>
      </c>
      <c r="L538" s="0" t="n">
        <f aca="false">IF($A538&lt;&gt;"",VLOOKUP($F538,d110cc_csv_computations!$A$2:$O$1001,3),"")</f>
        <v>7</v>
      </c>
      <c r="M538" s="0" t="n">
        <f aca="false">IF($A538&lt;&gt;"",VLOOKUP($F538,d110cc_csv_computations!$A$2:$O$1001,8),"")</f>
        <v>6</v>
      </c>
      <c r="N538" s="0" t="n">
        <f aca="false">IF($A538&lt;&gt;"",VLOOKUP($F538,d110cc_csv_computations!$A$2:$O$1001,4),"")</f>
        <v>54</v>
      </c>
      <c r="O538" s="32" t="str">
        <f aca="false">IF($A538&lt;&gt;"",INDEX('Tray sheet'!$H$2:$H$10000, $G538),"")</f>
        <v>Project#2013-0014_Experiment#0001_Brachypodium.distachyon_Tray#00028</v>
      </c>
      <c r="P538" s="32" t="str">
        <f aca="false">IF($A538&lt;&gt;"",INDEX('Tray sheet'!$J$2:$J$10000,$G538),"")</f>
        <v>Tray note</v>
      </c>
      <c r="Q538" s="0" t="n">
        <f aca="false">IF($A538&lt;&gt;"",VLOOKUP($F538,d110cc_csv_computations!$A$2:$O$1001,9),"")</f>
        <v>2</v>
      </c>
      <c r="R538" s="32" t="str">
        <f aca="false">IF($A538&lt;&gt;"",INDEX('Tray sheet'!$I$2:$I$10000,$G538),"")</f>
        <v>standard</v>
      </c>
      <c r="S538" s="32" t="str">
        <f aca="false">$J538&amp;$K538</f>
        <v>B2</v>
      </c>
      <c r="T538" s="0" t="str">
        <f aca="false">IF($A538&lt;&gt;"","Project#"&amp;$A538&amp;"-"&amp;TEXT($B538,"0000")&amp;"_Experiment#"&amp;TEXT($C538,"0000")&amp;"_"&amp;$D538&amp;"."&amp;$E538&amp;"_Tray#"&amp;TEXT($G538,"0000")&amp;"_"&amp;"Pot#"&amp;TEXT($F538,"00000"),"")</f>
        <v>Project#2013-0014_Experiment#0001_Brachypodium.distachyon_Tray#0028_Pot#00537</v>
      </c>
      <c r="U538" s="0" t="n">
        <f aca="false">IF($A538&lt;&gt;"",VLOOKUP($F538,d110cc_csv_computations!$A$2:$O$1001,2),"")</f>
        <v>82</v>
      </c>
      <c r="V538" s="0" t="n">
        <f aca="false">IF($A538&lt;&gt;"",VLOOKUP($U538,LineNames!$A$2:$B$111,2),"")</f>
        <v>169</v>
      </c>
      <c r="W538" s="11"/>
      <c r="X538" s="0" t="str">
        <f aca="false">IF($A538&lt;&gt;"",VLOOKUP($U538,LineNames!$A$2:$C$111,3),"")</f>
        <v>No</v>
      </c>
      <c r="Y538" s="0" t="n">
        <f aca="false">IF($A538&lt;&gt;"",VLOOKUP($F538,d110cc_csv_computations!$A$2:$O$1001,5),"")</f>
        <v>5</v>
      </c>
      <c r="Z538" s="0" t="n">
        <f aca="false">IF($A538&lt;&gt;"",VLOOKUP($F538,d110cc_csv_computations!$A$2:$O$1001,15),"")</f>
        <v>57</v>
      </c>
    </row>
    <row collapsed="false" customFormat="false" customHeight="true" hidden="false" ht="15" outlineLevel="0" r="539">
      <c r="A539" s="0" t="n">
        <f aca="false">IF((ROW()-1)&lt;='Project Description'!$B$14,'Project Description'!$B$1, "")</f>
        <v>2013</v>
      </c>
      <c r="B539" s="0" t="n">
        <f aca="false">IF($A539&lt;&gt;"",'Project Description'!$B$2, "")</f>
        <v>14</v>
      </c>
      <c r="C539" s="0" t="n">
        <f aca="false">IF($A539&lt;&gt;"",'Project Description'!$B$3, "")</f>
        <v>1</v>
      </c>
      <c r="D539" s="0" t="str">
        <f aca="false">IF($A539&lt;&gt;"",VLOOKUP($G539,'Tray sheet'!$E$2:$G$121,2), "")</f>
        <v>Brachypodium</v>
      </c>
      <c r="E539" s="0" t="str">
        <f aca="false">IF($A539&lt;&gt;"",VLOOKUP($G539,'Tray sheet'!$E$2:$G$121,3), "")</f>
        <v>distachyon</v>
      </c>
      <c r="F539" s="0" t="n">
        <f aca="false">IF($A539&lt;&gt;"",ROW()-1,"")</f>
        <v>538</v>
      </c>
      <c r="G539" s="0" t="n">
        <f aca="false">IF($A539&lt;&gt;"",VLOOKUP($F539,d110cc_csv_computations!$A$2:$O$1001,12),"")</f>
        <v>28</v>
      </c>
      <c r="H539" s="0" t="n">
        <f aca="false">IF($A539&lt;&gt;"",VLOOKUP($F539,d110cc_csv_computations!$A$2:$O$1001,13),"")</f>
        <v>8</v>
      </c>
      <c r="I539" s="0" t="n">
        <f aca="false">IF($A539&lt;&gt;"",VLOOKUP($F539,d110cc_csv_computations!$A$2:$O$1001,7),"")</f>
        <v>2</v>
      </c>
      <c r="J539" s="0" t="str">
        <f aca="false">IF($A539&lt;&gt;"",VLOOKUP($I539,ColumnNames!$A$2:$B$5,2),"")</f>
        <v>B</v>
      </c>
      <c r="K539" s="0" t="n">
        <f aca="false">IF($A539&lt;&gt;"",VLOOKUP($F539,d110cc_csv_computations!$A$2:$O$1001,6),"")</f>
        <v>3</v>
      </c>
      <c r="L539" s="0" t="n">
        <f aca="false">IF($A539&lt;&gt;"",VLOOKUP($F539,d110cc_csv_computations!$A$2:$O$1001,3),"")</f>
        <v>8</v>
      </c>
      <c r="M539" s="0" t="n">
        <f aca="false">IF($A539&lt;&gt;"",VLOOKUP($F539,d110cc_csv_computations!$A$2:$O$1001,8),"")</f>
        <v>6</v>
      </c>
      <c r="N539" s="0" t="n">
        <f aca="false">IF($A539&lt;&gt;"",VLOOKUP($F539,d110cc_csv_computations!$A$2:$O$1001,4),"")</f>
        <v>54</v>
      </c>
      <c r="O539" s="32" t="str">
        <f aca="false">IF($A539&lt;&gt;"",INDEX('Tray sheet'!$H$2:$H$10000, $G539),"")</f>
        <v>Project#2013-0014_Experiment#0001_Brachypodium.distachyon_Tray#00028</v>
      </c>
      <c r="P539" s="32" t="str">
        <f aca="false">IF($A539&lt;&gt;"",INDEX('Tray sheet'!$J$2:$J$10000,$G539),"")</f>
        <v>Tray note</v>
      </c>
      <c r="Q539" s="0" t="n">
        <f aca="false">IF($A539&lt;&gt;"",VLOOKUP($F539,d110cc_csv_computations!$A$2:$O$1001,9),"")</f>
        <v>2</v>
      </c>
      <c r="R539" s="32" t="str">
        <f aca="false">IF($A539&lt;&gt;"",INDEX('Tray sheet'!$I$2:$I$10000,$G539),"")</f>
        <v>standard</v>
      </c>
      <c r="S539" s="32" t="str">
        <f aca="false">$J539&amp;$K539</f>
        <v>B3</v>
      </c>
      <c r="T539" s="0" t="str">
        <f aca="false">IF($A539&lt;&gt;"","Project#"&amp;$A539&amp;"-"&amp;TEXT($B539,"0000")&amp;"_Experiment#"&amp;TEXT($C539,"0000")&amp;"_"&amp;$D539&amp;"."&amp;$E539&amp;"_Tray#"&amp;TEXT($G539,"0000")&amp;"_"&amp;"Pot#"&amp;TEXT($F539,"00000"),"")</f>
        <v>Project#2013-0014_Experiment#0001_Brachypodium.distachyon_Tray#0028_Pot#00538</v>
      </c>
      <c r="U539" s="0" t="n">
        <f aca="false">IF($A539&lt;&gt;"",VLOOKUP($F539,d110cc_csv_computations!$A$2:$O$1001,2),"")</f>
        <v>93</v>
      </c>
      <c r="V539" s="0" t="n">
        <f aca="false">IF($A539&lt;&gt;"",VLOOKUP($U539,LineNames!$A$2:$B$111,2),"")</f>
        <v>4</v>
      </c>
      <c r="W539" s="11"/>
      <c r="X539" s="0" t="str">
        <f aca="false">IF($A539&lt;&gt;"",VLOOKUP($U539,LineNames!$A$2:$C$111,3),"")</f>
        <v>No</v>
      </c>
      <c r="Y539" s="0" t="n">
        <f aca="false">IF($A539&lt;&gt;"",VLOOKUP($F539,d110cc_csv_computations!$A$2:$O$1001,5),"")</f>
        <v>5</v>
      </c>
      <c r="Z539" s="0" t="n">
        <f aca="false">IF($A539&lt;&gt;"",VLOOKUP($F539,d110cc_csv_computations!$A$2:$O$1001,15),"")</f>
        <v>58</v>
      </c>
    </row>
    <row collapsed="false" customFormat="false" customHeight="true" hidden="false" ht="15" outlineLevel="0" r="540">
      <c r="A540" s="0" t="n">
        <f aca="false">IF((ROW()-1)&lt;='Project Description'!$B$14,'Project Description'!$B$1, "")</f>
        <v>2013</v>
      </c>
      <c r="B540" s="0" t="n">
        <f aca="false">IF($A540&lt;&gt;"",'Project Description'!$B$2, "")</f>
        <v>14</v>
      </c>
      <c r="C540" s="0" t="n">
        <f aca="false">IF($A540&lt;&gt;"",'Project Description'!$B$3, "")</f>
        <v>1</v>
      </c>
      <c r="D540" s="0" t="str">
        <f aca="false">IF($A540&lt;&gt;"",VLOOKUP($G540,'Tray sheet'!$E$2:$G$121,2), "")</f>
        <v>Brachypodium</v>
      </c>
      <c r="E540" s="0" t="str">
        <f aca="false">IF($A540&lt;&gt;"",VLOOKUP($G540,'Tray sheet'!$E$2:$G$121,3), "")</f>
        <v>distachyon</v>
      </c>
      <c r="F540" s="0" t="n">
        <f aca="false">IF($A540&lt;&gt;"",ROW()-1,"")</f>
        <v>539</v>
      </c>
      <c r="G540" s="0" t="n">
        <f aca="false">IF($A540&lt;&gt;"",VLOOKUP($F540,d110cc_csv_computations!$A$2:$O$1001,12),"")</f>
        <v>28</v>
      </c>
      <c r="H540" s="0" t="n">
        <f aca="false">IF($A540&lt;&gt;"",VLOOKUP($F540,d110cc_csv_computations!$A$2:$O$1001,13),"")</f>
        <v>9</v>
      </c>
      <c r="I540" s="0" t="n">
        <f aca="false">IF($A540&lt;&gt;"",VLOOKUP($F540,d110cc_csv_computations!$A$2:$O$1001,7),"")</f>
        <v>2</v>
      </c>
      <c r="J540" s="0" t="str">
        <f aca="false">IF($A540&lt;&gt;"",VLOOKUP($I540,ColumnNames!$A$2:$B$5,2),"")</f>
        <v>B</v>
      </c>
      <c r="K540" s="0" t="n">
        <f aca="false">IF($A540&lt;&gt;"",VLOOKUP($F540,d110cc_csv_computations!$A$2:$O$1001,6),"")</f>
        <v>4</v>
      </c>
      <c r="L540" s="0" t="n">
        <f aca="false">IF($A540&lt;&gt;"",VLOOKUP($F540,d110cc_csv_computations!$A$2:$O$1001,3),"")</f>
        <v>9</v>
      </c>
      <c r="M540" s="0" t="n">
        <f aca="false">IF($A540&lt;&gt;"",VLOOKUP($F540,d110cc_csv_computations!$A$2:$O$1001,8),"")</f>
        <v>6</v>
      </c>
      <c r="N540" s="0" t="n">
        <f aca="false">IF($A540&lt;&gt;"",VLOOKUP($F540,d110cc_csv_computations!$A$2:$O$1001,4),"")</f>
        <v>54</v>
      </c>
      <c r="O540" s="32" t="str">
        <f aca="false">IF($A540&lt;&gt;"",INDEX('Tray sheet'!$H$2:$H$10000, $G540),"")</f>
        <v>Project#2013-0014_Experiment#0001_Brachypodium.distachyon_Tray#00028</v>
      </c>
      <c r="P540" s="32" t="str">
        <f aca="false">IF($A540&lt;&gt;"",INDEX('Tray sheet'!$J$2:$J$10000,$G540),"")</f>
        <v>Tray note</v>
      </c>
      <c r="Q540" s="0" t="n">
        <f aca="false">IF($A540&lt;&gt;"",VLOOKUP($F540,d110cc_csv_computations!$A$2:$O$1001,9),"")</f>
        <v>2</v>
      </c>
      <c r="R540" s="32" t="str">
        <f aca="false">IF($A540&lt;&gt;"",INDEX('Tray sheet'!$I$2:$I$10000,$G540),"")</f>
        <v>standard</v>
      </c>
      <c r="S540" s="32" t="str">
        <f aca="false">$J540&amp;$K540</f>
        <v>B4</v>
      </c>
      <c r="T540" s="0" t="str">
        <f aca="false">IF($A540&lt;&gt;"","Project#"&amp;$A540&amp;"-"&amp;TEXT($B540,"0000")&amp;"_Experiment#"&amp;TEXT($C540,"0000")&amp;"_"&amp;$D540&amp;"."&amp;$E540&amp;"_Tray#"&amp;TEXT($G540,"0000")&amp;"_"&amp;"Pot#"&amp;TEXT($F540,"00000"),"")</f>
        <v>Project#2013-0014_Experiment#0001_Brachypodium.distachyon_Tray#0028_Pot#00539</v>
      </c>
      <c r="U540" s="0" t="n">
        <f aca="false">IF($A540&lt;&gt;"",VLOOKUP($F540,d110cc_csv_computations!$A$2:$O$1001,2),"")</f>
        <v>57</v>
      </c>
      <c r="V540" s="0" t="n">
        <f aca="false">IF($A540&lt;&gt;"",VLOOKUP($U540,LineNames!$A$2:$B$111,2),"")</f>
        <v>139</v>
      </c>
      <c r="W540" s="11"/>
      <c r="X540" s="0" t="str">
        <f aca="false">IF($A540&lt;&gt;"",VLOOKUP($U540,LineNames!$A$2:$C$111,3),"")</f>
        <v>No</v>
      </c>
      <c r="Y540" s="0" t="n">
        <f aca="false">IF($A540&lt;&gt;"",VLOOKUP($F540,d110cc_csv_computations!$A$2:$O$1001,5),"")</f>
        <v>5</v>
      </c>
      <c r="Z540" s="0" t="n">
        <f aca="false">IF($A540&lt;&gt;"",VLOOKUP($F540,d110cc_csv_computations!$A$2:$O$1001,15),"")</f>
        <v>59</v>
      </c>
    </row>
    <row collapsed="false" customFormat="false" customHeight="true" hidden="false" ht="15" outlineLevel="0" r="541">
      <c r="A541" s="0" t="n">
        <f aca="false">IF((ROW()-1)&lt;='Project Description'!$B$14,'Project Description'!$B$1, "")</f>
        <v>2013</v>
      </c>
      <c r="B541" s="0" t="n">
        <f aca="false">IF($A541&lt;&gt;"",'Project Description'!$B$2, "")</f>
        <v>14</v>
      </c>
      <c r="C541" s="0" t="n">
        <f aca="false">IF($A541&lt;&gt;"",'Project Description'!$B$3, "")</f>
        <v>1</v>
      </c>
      <c r="D541" s="0" t="str">
        <f aca="false">IF($A541&lt;&gt;"",VLOOKUP($G541,'Tray sheet'!$E$2:$G$121,2), "")</f>
        <v>Brachypodium</v>
      </c>
      <c r="E541" s="0" t="str">
        <f aca="false">IF($A541&lt;&gt;"",VLOOKUP($G541,'Tray sheet'!$E$2:$G$121,3), "")</f>
        <v>distachyon</v>
      </c>
      <c r="F541" s="0" t="n">
        <f aca="false">IF($A541&lt;&gt;"",ROW()-1,"")</f>
        <v>540</v>
      </c>
      <c r="G541" s="0" t="n">
        <f aca="false">IF($A541&lt;&gt;"",VLOOKUP($F541,d110cc_csv_computations!$A$2:$O$1001,12),"")</f>
        <v>28</v>
      </c>
      <c r="H541" s="0" t="n">
        <f aca="false">IF($A541&lt;&gt;"",VLOOKUP($F541,d110cc_csv_computations!$A$2:$O$1001,13),"")</f>
        <v>10</v>
      </c>
      <c r="I541" s="0" t="n">
        <f aca="false">IF($A541&lt;&gt;"",VLOOKUP($F541,d110cc_csv_computations!$A$2:$O$1001,7),"")</f>
        <v>2</v>
      </c>
      <c r="J541" s="0" t="str">
        <f aca="false">IF($A541&lt;&gt;"",VLOOKUP($I541,ColumnNames!$A$2:$B$5,2),"")</f>
        <v>B</v>
      </c>
      <c r="K541" s="0" t="n">
        <f aca="false">IF($A541&lt;&gt;"",VLOOKUP($F541,d110cc_csv_computations!$A$2:$O$1001,6),"")</f>
        <v>5</v>
      </c>
      <c r="L541" s="0" t="n">
        <f aca="false">IF($A541&lt;&gt;"",VLOOKUP($F541,d110cc_csv_computations!$A$2:$O$1001,3),"")</f>
        <v>10</v>
      </c>
      <c r="M541" s="0" t="n">
        <f aca="false">IF($A541&lt;&gt;"",VLOOKUP($F541,d110cc_csv_computations!$A$2:$O$1001,8),"")</f>
        <v>6</v>
      </c>
      <c r="N541" s="0" t="n">
        <f aca="false">IF($A541&lt;&gt;"",VLOOKUP($F541,d110cc_csv_computations!$A$2:$O$1001,4),"")</f>
        <v>54</v>
      </c>
      <c r="O541" s="32" t="str">
        <f aca="false">IF($A541&lt;&gt;"",INDEX('Tray sheet'!$H$2:$H$10000, $G541),"")</f>
        <v>Project#2013-0014_Experiment#0001_Brachypodium.distachyon_Tray#00028</v>
      </c>
      <c r="P541" s="32" t="str">
        <f aca="false">IF($A541&lt;&gt;"",INDEX('Tray sheet'!$J$2:$J$10000,$G541),"")</f>
        <v>Tray note</v>
      </c>
      <c r="Q541" s="0" t="n">
        <f aca="false">IF($A541&lt;&gt;"",VLOOKUP($F541,d110cc_csv_computations!$A$2:$O$1001,9),"")</f>
        <v>2</v>
      </c>
      <c r="R541" s="32" t="str">
        <f aca="false">IF($A541&lt;&gt;"",INDEX('Tray sheet'!$I$2:$I$10000,$G541),"")</f>
        <v>standard</v>
      </c>
      <c r="S541" s="32" t="str">
        <f aca="false">$J541&amp;$K541</f>
        <v>B5</v>
      </c>
      <c r="T541" s="0" t="str">
        <f aca="false">IF($A541&lt;&gt;"","Project#"&amp;$A541&amp;"-"&amp;TEXT($B541,"0000")&amp;"_Experiment#"&amp;TEXT($C541,"0000")&amp;"_"&amp;$D541&amp;"."&amp;$E541&amp;"_Tray#"&amp;TEXT($G541,"0000")&amp;"_"&amp;"Pot#"&amp;TEXT($F541,"00000"),"")</f>
        <v>Project#2013-0014_Experiment#0001_Brachypodium.distachyon_Tray#0028_Pot#00540</v>
      </c>
      <c r="U541" s="0" t="n">
        <f aca="false">IF($A541&lt;&gt;"",VLOOKUP($F541,d110cc_csv_computations!$A$2:$O$1001,2),"")</f>
        <v>80</v>
      </c>
      <c r="V541" s="0" t="n">
        <f aca="false">IF($A541&lt;&gt;"",VLOOKUP($U541,LineNames!$A$2:$B$111,2),"")</f>
        <v>166</v>
      </c>
      <c r="W541" s="11"/>
      <c r="X541" s="0" t="str">
        <f aca="false">IF($A541&lt;&gt;"",VLOOKUP($U541,LineNames!$A$2:$C$111,3),"")</f>
        <v>No</v>
      </c>
      <c r="Y541" s="0" t="n">
        <f aca="false">IF($A541&lt;&gt;"",VLOOKUP($F541,d110cc_csv_computations!$A$2:$O$1001,5),"")</f>
        <v>5</v>
      </c>
      <c r="Z541" s="0" t="n">
        <f aca="false">IF($A541&lt;&gt;"",VLOOKUP($F541,d110cc_csv_computations!$A$2:$O$1001,15),"")</f>
        <v>60</v>
      </c>
    </row>
    <row collapsed="false" customFormat="false" customHeight="true" hidden="false" ht="15" outlineLevel="0" r="542">
      <c r="A542" s="0" t="n">
        <f aca="false">IF((ROW()-1)&lt;='Project Description'!$B$14,'Project Description'!$B$1, "")</f>
        <v>2013</v>
      </c>
      <c r="B542" s="0" t="n">
        <f aca="false">IF($A542&lt;&gt;"",'Project Description'!$B$2, "")</f>
        <v>14</v>
      </c>
      <c r="C542" s="0" t="n">
        <f aca="false">IF($A542&lt;&gt;"",'Project Description'!$B$3, "")</f>
        <v>1</v>
      </c>
      <c r="D542" s="0" t="str">
        <f aca="false">IF($A542&lt;&gt;"",VLOOKUP($G542,'Tray sheet'!$E$2:$G$121,2), "")</f>
        <v>Brachypodium</v>
      </c>
      <c r="E542" s="0" t="str">
        <f aca="false">IF($A542&lt;&gt;"",VLOOKUP($G542,'Tray sheet'!$E$2:$G$121,3), "")</f>
        <v>distachyon</v>
      </c>
      <c r="F542" s="0" t="n">
        <f aca="false">IF($A542&lt;&gt;"",ROW()-1,"")</f>
        <v>541</v>
      </c>
      <c r="G542" s="0" t="n">
        <f aca="false">IF($A542&lt;&gt;"",VLOOKUP($F542,d110cc_csv_computations!$A$2:$O$1001,12),"")</f>
        <v>27</v>
      </c>
      <c r="H542" s="0" t="n">
        <f aca="false">IF($A542&lt;&gt;"",VLOOKUP($F542,d110cc_csv_computations!$A$2:$O$1001,13),"")</f>
        <v>11</v>
      </c>
      <c r="I542" s="0" t="n">
        <f aca="false">IF($A542&lt;&gt;"",VLOOKUP($F542,d110cc_csv_computations!$A$2:$O$1001,7),"")</f>
        <v>3</v>
      </c>
      <c r="J542" s="0" t="str">
        <f aca="false">IF($A542&lt;&gt;"",VLOOKUP($I542,ColumnNames!$A$2:$B$5,2),"")</f>
        <v>C</v>
      </c>
      <c r="K542" s="0" t="n">
        <f aca="false">IF($A542&lt;&gt;"",VLOOKUP($F542,d110cc_csv_computations!$A$2:$O$1001,6),"")</f>
        <v>1</v>
      </c>
      <c r="L542" s="0" t="n">
        <f aca="false">IF($A542&lt;&gt;"",VLOOKUP($F542,d110cc_csv_computations!$A$2:$O$1001,3),"")</f>
        <v>1</v>
      </c>
      <c r="M542" s="0" t="n">
        <f aca="false">IF($A542&lt;&gt;"",VLOOKUP($F542,d110cc_csv_computations!$A$2:$O$1001,8),"")</f>
        <v>7</v>
      </c>
      <c r="N542" s="0" t="n">
        <f aca="false">IF($A542&lt;&gt;"",VLOOKUP($F542,d110cc_csv_computations!$A$2:$O$1001,4),"")</f>
        <v>55</v>
      </c>
      <c r="O542" s="32" t="str">
        <f aca="false">IF($A542&lt;&gt;"",INDEX('Tray sheet'!$H$2:$H$10000, $G542),"")</f>
        <v>Project#2013-0014_Experiment#0001_Brachypodium.distachyon_Tray#00027</v>
      </c>
      <c r="P542" s="32" t="str">
        <f aca="false">IF($A542&lt;&gt;"",INDEX('Tray sheet'!$J$2:$J$10000,$G542),"")</f>
        <v>Tray note</v>
      </c>
      <c r="Q542" s="0" t="n">
        <f aca="false">IF($A542&lt;&gt;"",VLOOKUP($F542,d110cc_csv_computations!$A$2:$O$1001,9),"")</f>
        <v>1</v>
      </c>
      <c r="R542" s="32" t="str">
        <f aca="false">IF($A542&lt;&gt;"",INDEX('Tray sheet'!$I$2:$I$10000,$G542),"")</f>
        <v>standard</v>
      </c>
      <c r="S542" s="32" t="str">
        <f aca="false">$J542&amp;$K542</f>
        <v>C1</v>
      </c>
      <c r="T542" s="0" t="str">
        <f aca="false">IF($A542&lt;&gt;"","Project#"&amp;$A542&amp;"-"&amp;TEXT($B542,"0000")&amp;"_Experiment#"&amp;TEXT($C542,"0000")&amp;"_"&amp;$D542&amp;"."&amp;$E542&amp;"_Tray#"&amp;TEXT($G542,"0000")&amp;"_"&amp;"Pot#"&amp;TEXT($F542,"00000"),"")</f>
        <v>Project#2013-0014_Experiment#0001_Brachypodium.distachyon_Tray#0027_Pot#00541</v>
      </c>
      <c r="U542" s="0" t="n">
        <f aca="false">IF($A542&lt;&gt;"",VLOOKUP($F542,d110cc_csv_computations!$A$2:$O$1001,2),"")</f>
        <v>87</v>
      </c>
      <c r="V542" s="0" t="n">
        <f aca="false">IF($A542&lt;&gt;"",VLOOKUP($U542,LineNames!$A$2:$B$111,2),"")</f>
        <v>174</v>
      </c>
      <c r="W542" s="11"/>
      <c r="X542" s="0" t="str">
        <f aca="false">IF($A542&lt;&gt;"",VLOOKUP($U542,LineNames!$A$2:$C$111,3),"")</f>
        <v>No</v>
      </c>
      <c r="Y542" s="0" t="n">
        <f aca="false">IF($A542&lt;&gt;"",VLOOKUP($F542,d110cc_csv_computations!$A$2:$O$1001,5),"")</f>
        <v>5</v>
      </c>
      <c r="Z542" s="0" t="n">
        <f aca="false">IF($A542&lt;&gt;"",VLOOKUP($F542,d110cc_csv_computations!$A$2:$O$1001,15),"")</f>
        <v>61</v>
      </c>
    </row>
    <row collapsed="false" customFormat="false" customHeight="true" hidden="false" ht="15" outlineLevel="0" r="543">
      <c r="A543" s="0" t="n">
        <f aca="false">IF((ROW()-1)&lt;='Project Description'!$B$14,'Project Description'!$B$1, "")</f>
        <v>2013</v>
      </c>
      <c r="B543" s="0" t="n">
        <f aca="false">IF($A543&lt;&gt;"",'Project Description'!$B$2, "")</f>
        <v>14</v>
      </c>
      <c r="C543" s="0" t="n">
        <f aca="false">IF($A543&lt;&gt;"",'Project Description'!$B$3, "")</f>
        <v>1</v>
      </c>
      <c r="D543" s="0" t="str">
        <f aca="false">IF($A543&lt;&gt;"",VLOOKUP($G543,'Tray sheet'!$E$2:$G$121,2), "")</f>
        <v>Brachypodium</v>
      </c>
      <c r="E543" s="0" t="str">
        <f aca="false">IF($A543&lt;&gt;"",VLOOKUP($G543,'Tray sheet'!$E$2:$G$121,3), "")</f>
        <v>distachyon</v>
      </c>
      <c r="F543" s="0" t="n">
        <f aca="false">IF($A543&lt;&gt;"",ROW()-1,"")</f>
        <v>542</v>
      </c>
      <c r="G543" s="0" t="n">
        <f aca="false">IF($A543&lt;&gt;"",VLOOKUP($F543,d110cc_csv_computations!$A$2:$O$1001,12),"")</f>
        <v>27</v>
      </c>
      <c r="H543" s="0" t="n">
        <f aca="false">IF($A543&lt;&gt;"",VLOOKUP($F543,d110cc_csv_computations!$A$2:$O$1001,13),"")</f>
        <v>12</v>
      </c>
      <c r="I543" s="0" t="n">
        <f aca="false">IF($A543&lt;&gt;"",VLOOKUP($F543,d110cc_csv_computations!$A$2:$O$1001,7),"")</f>
        <v>3</v>
      </c>
      <c r="J543" s="0" t="str">
        <f aca="false">IF($A543&lt;&gt;"",VLOOKUP($I543,ColumnNames!$A$2:$B$5,2),"")</f>
        <v>C</v>
      </c>
      <c r="K543" s="0" t="n">
        <f aca="false">IF($A543&lt;&gt;"",VLOOKUP($F543,d110cc_csv_computations!$A$2:$O$1001,6),"")</f>
        <v>2</v>
      </c>
      <c r="L543" s="0" t="n">
        <f aca="false">IF($A543&lt;&gt;"",VLOOKUP($F543,d110cc_csv_computations!$A$2:$O$1001,3),"")</f>
        <v>2</v>
      </c>
      <c r="M543" s="0" t="n">
        <f aca="false">IF($A543&lt;&gt;"",VLOOKUP($F543,d110cc_csv_computations!$A$2:$O$1001,8),"")</f>
        <v>7</v>
      </c>
      <c r="N543" s="0" t="n">
        <f aca="false">IF($A543&lt;&gt;"",VLOOKUP($F543,d110cc_csv_computations!$A$2:$O$1001,4),"")</f>
        <v>55</v>
      </c>
      <c r="O543" s="32" t="str">
        <f aca="false">IF($A543&lt;&gt;"",INDEX('Tray sheet'!$H$2:$H$10000, $G543),"")</f>
        <v>Project#2013-0014_Experiment#0001_Brachypodium.distachyon_Tray#00027</v>
      </c>
      <c r="P543" s="32" t="str">
        <f aca="false">IF($A543&lt;&gt;"",INDEX('Tray sheet'!$J$2:$J$10000,$G543),"")</f>
        <v>Tray note</v>
      </c>
      <c r="Q543" s="0" t="n">
        <f aca="false">IF($A543&lt;&gt;"",VLOOKUP($F543,d110cc_csv_computations!$A$2:$O$1001,9),"")</f>
        <v>1</v>
      </c>
      <c r="R543" s="32" t="str">
        <f aca="false">IF($A543&lt;&gt;"",INDEX('Tray sheet'!$I$2:$I$10000,$G543),"")</f>
        <v>standard</v>
      </c>
      <c r="S543" s="32" t="str">
        <f aca="false">$J543&amp;$K543</f>
        <v>C2</v>
      </c>
      <c r="T543" s="0" t="str">
        <f aca="false">IF($A543&lt;&gt;"","Project#"&amp;$A543&amp;"-"&amp;TEXT($B543,"0000")&amp;"_Experiment#"&amp;TEXT($C543,"0000")&amp;"_"&amp;$D543&amp;"."&amp;$E543&amp;"_Tray#"&amp;TEXT($G543,"0000")&amp;"_"&amp;"Pot#"&amp;TEXT($F543,"00000"),"")</f>
        <v>Project#2013-0014_Experiment#0001_Brachypodium.distachyon_Tray#0027_Pot#00542</v>
      </c>
      <c r="U543" s="0" t="n">
        <f aca="false">IF($A543&lt;&gt;"",VLOOKUP($F543,d110cc_csv_computations!$A$2:$O$1001,2),"")</f>
        <v>20</v>
      </c>
      <c r="V543" s="0" t="n">
        <f aca="false">IF($A543&lt;&gt;"",VLOOKUP($U543,LineNames!$A$2:$B$111,2),"")</f>
        <v>97</v>
      </c>
      <c r="W543" s="11"/>
      <c r="X543" s="0" t="str">
        <f aca="false">IF($A543&lt;&gt;"",VLOOKUP($U543,LineNames!$A$2:$C$111,3),"")</f>
        <v>No</v>
      </c>
      <c r="Y543" s="0" t="n">
        <f aca="false">IF($A543&lt;&gt;"",VLOOKUP($F543,d110cc_csv_computations!$A$2:$O$1001,5),"")</f>
        <v>5</v>
      </c>
      <c r="Z543" s="0" t="n">
        <f aca="false">IF($A543&lt;&gt;"",VLOOKUP($F543,d110cc_csv_computations!$A$2:$O$1001,15),"")</f>
        <v>62</v>
      </c>
    </row>
    <row collapsed="false" customFormat="false" customHeight="true" hidden="false" ht="15" outlineLevel="0" r="544">
      <c r="A544" s="0" t="n">
        <f aca="false">IF((ROW()-1)&lt;='Project Description'!$B$14,'Project Description'!$B$1, "")</f>
        <v>2013</v>
      </c>
      <c r="B544" s="0" t="n">
        <f aca="false">IF($A544&lt;&gt;"",'Project Description'!$B$2, "")</f>
        <v>14</v>
      </c>
      <c r="C544" s="0" t="n">
        <f aca="false">IF($A544&lt;&gt;"",'Project Description'!$B$3, "")</f>
        <v>1</v>
      </c>
      <c r="D544" s="0" t="str">
        <f aca="false">IF($A544&lt;&gt;"",VLOOKUP($G544,'Tray sheet'!$E$2:$G$121,2), "")</f>
        <v>Brachypodium</v>
      </c>
      <c r="E544" s="0" t="str">
        <f aca="false">IF($A544&lt;&gt;"",VLOOKUP($G544,'Tray sheet'!$E$2:$G$121,3), "")</f>
        <v>distachyon</v>
      </c>
      <c r="F544" s="0" t="n">
        <f aca="false">IF($A544&lt;&gt;"",ROW()-1,"")</f>
        <v>543</v>
      </c>
      <c r="G544" s="0" t="n">
        <f aca="false">IF($A544&lt;&gt;"",VLOOKUP($F544,d110cc_csv_computations!$A$2:$O$1001,12),"")</f>
        <v>27</v>
      </c>
      <c r="H544" s="0" t="n">
        <f aca="false">IF($A544&lt;&gt;"",VLOOKUP($F544,d110cc_csv_computations!$A$2:$O$1001,13),"")</f>
        <v>13</v>
      </c>
      <c r="I544" s="0" t="n">
        <f aca="false">IF($A544&lt;&gt;"",VLOOKUP($F544,d110cc_csv_computations!$A$2:$O$1001,7),"")</f>
        <v>3</v>
      </c>
      <c r="J544" s="0" t="str">
        <f aca="false">IF($A544&lt;&gt;"",VLOOKUP($I544,ColumnNames!$A$2:$B$5,2),"")</f>
        <v>C</v>
      </c>
      <c r="K544" s="0" t="n">
        <f aca="false">IF($A544&lt;&gt;"",VLOOKUP($F544,d110cc_csv_computations!$A$2:$O$1001,6),"")</f>
        <v>3</v>
      </c>
      <c r="L544" s="0" t="n">
        <f aca="false">IF($A544&lt;&gt;"",VLOOKUP($F544,d110cc_csv_computations!$A$2:$O$1001,3),"")</f>
        <v>3</v>
      </c>
      <c r="M544" s="0" t="n">
        <f aca="false">IF($A544&lt;&gt;"",VLOOKUP($F544,d110cc_csv_computations!$A$2:$O$1001,8),"")</f>
        <v>7</v>
      </c>
      <c r="N544" s="0" t="n">
        <f aca="false">IF($A544&lt;&gt;"",VLOOKUP($F544,d110cc_csv_computations!$A$2:$O$1001,4),"")</f>
        <v>55</v>
      </c>
      <c r="O544" s="32" t="str">
        <f aca="false">IF($A544&lt;&gt;"",INDEX('Tray sheet'!$H$2:$H$10000, $G544),"")</f>
        <v>Project#2013-0014_Experiment#0001_Brachypodium.distachyon_Tray#00027</v>
      </c>
      <c r="P544" s="32" t="str">
        <f aca="false">IF($A544&lt;&gt;"",INDEX('Tray sheet'!$J$2:$J$10000,$G544),"")</f>
        <v>Tray note</v>
      </c>
      <c r="Q544" s="0" t="n">
        <f aca="false">IF($A544&lt;&gt;"",VLOOKUP($F544,d110cc_csv_computations!$A$2:$O$1001,9),"")</f>
        <v>1</v>
      </c>
      <c r="R544" s="32" t="str">
        <f aca="false">IF($A544&lt;&gt;"",INDEX('Tray sheet'!$I$2:$I$10000,$G544),"")</f>
        <v>standard</v>
      </c>
      <c r="S544" s="32" t="str">
        <f aca="false">$J544&amp;$K544</f>
        <v>C3</v>
      </c>
      <c r="T544" s="0" t="str">
        <f aca="false">IF($A544&lt;&gt;"","Project#"&amp;$A544&amp;"-"&amp;TEXT($B544,"0000")&amp;"_Experiment#"&amp;TEXT($C544,"0000")&amp;"_"&amp;$D544&amp;"."&amp;$E544&amp;"_Tray#"&amp;TEXT($G544,"0000")&amp;"_"&amp;"Pot#"&amp;TEXT($F544,"00000"),"")</f>
        <v>Project#2013-0014_Experiment#0001_Brachypodium.distachyon_Tray#0027_Pot#00543</v>
      </c>
      <c r="U544" s="0" t="n">
        <f aca="false">IF($A544&lt;&gt;"",VLOOKUP($F544,d110cc_csv_computations!$A$2:$O$1001,2),"")</f>
        <v>59</v>
      </c>
      <c r="V544" s="0" t="n">
        <f aca="false">IF($A544&lt;&gt;"",VLOOKUP($U544,LineNames!$A$2:$B$111,2),"")</f>
        <v>141</v>
      </c>
      <c r="W544" s="11"/>
      <c r="X544" s="0" t="str">
        <f aca="false">IF($A544&lt;&gt;"",VLOOKUP($U544,LineNames!$A$2:$C$111,3),"")</f>
        <v>No</v>
      </c>
      <c r="Y544" s="0" t="n">
        <f aca="false">IF($A544&lt;&gt;"",VLOOKUP($F544,d110cc_csv_computations!$A$2:$O$1001,5),"")</f>
        <v>5</v>
      </c>
      <c r="Z544" s="0" t="n">
        <f aca="false">IF($A544&lt;&gt;"",VLOOKUP($F544,d110cc_csv_computations!$A$2:$O$1001,15),"")</f>
        <v>63</v>
      </c>
    </row>
    <row collapsed="false" customFormat="false" customHeight="true" hidden="false" ht="15" outlineLevel="0" r="545">
      <c r="A545" s="0" t="n">
        <f aca="false">IF((ROW()-1)&lt;='Project Description'!$B$14,'Project Description'!$B$1, "")</f>
        <v>2013</v>
      </c>
      <c r="B545" s="0" t="n">
        <f aca="false">IF($A545&lt;&gt;"",'Project Description'!$B$2, "")</f>
        <v>14</v>
      </c>
      <c r="C545" s="0" t="n">
        <f aca="false">IF($A545&lt;&gt;"",'Project Description'!$B$3, "")</f>
        <v>1</v>
      </c>
      <c r="D545" s="0" t="str">
        <f aca="false">IF($A545&lt;&gt;"",VLOOKUP($G545,'Tray sheet'!$E$2:$G$121,2), "")</f>
        <v>Brachypodium</v>
      </c>
      <c r="E545" s="0" t="str">
        <f aca="false">IF($A545&lt;&gt;"",VLOOKUP($G545,'Tray sheet'!$E$2:$G$121,3), "")</f>
        <v>distachyon</v>
      </c>
      <c r="F545" s="0" t="n">
        <f aca="false">IF($A545&lt;&gt;"",ROW()-1,"")</f>
        <v>544</v>
      </c>
      <c r="G545" s="0" t="n">
        <f aca="false">IF($A545&lt;&gt;"",VLOOKUP($F545,d110cc_csv_computations!$A$2:$O$1001,12),"")</f>
        <v>27</v>
      </c>
      <c r="H545" s="0" t="n">
        <f aca="false">IF($A545&lt;&gt;"",VLOOKUP($F545,d110cc_csv_computations!$A$2:$O$1001,13),"")</f>
        <v>14</v>
      </c>
      <c r="I545" s="0" t="n">
        <f aca="false">IF($A545&lt;&gt;"",VLOOKUP($F545,d110cc_csv_computations!$A$2:$O$1001,7),"")</f>
        <v>3</v>
      </c>
      <c r="J545" s="0" t="str">
        <f aca="false">IF($A545&lt;&gt;"",VLOOKUP($I545,ColumnNames!$A$2:$B$5,2),"")</f>
        <v>C</v>
      </c>
      <c r="K545" s="0" t="n">
        <f aca="false">IF($A545&lt;&gt;"",VLOOKUP($F545,d110cc_csv_computations!$A$2:$O$1001,6),"")</f>
        <v>4</v>
      </c>
      <c r="L545" s="0" t="n">
        <f aca="false">IF($A545&lt;&gt;"",VLOOKUP($F545,d110cc_csv_computations!$A$2:$O$1001,3),"")</f>
        <v>4</v>
      </c>
      <c r="M545" s="0" t="n">
        <f aca="false">IF($A545&lt;&gt;"",VLOOKUP($F545,d110cc_csv_computations!$A$2:$O$1001,8),"")</f>
        <v>7</v>
      </c>
      <c r="N545" s="0" t="n">
        <f aca="false">IF($A545&lt;&gt;"",VLOOKUP($F545,d110cc_csv_computations!$A$2:$O$1001,4),"")</f>
        <v>55</v>
      </c>
      <c r="O545" s="32" t="str">
        <f aca="false">IF($A545&lt;&gt;"",INDEX('Tray sheet'!$H$2:$H$10000, $G545),"")</f>
        <v>Project#2013-0014_Experiment#0001_Brachypodium.distachyon_Tray#00027</v>
      </c>
      <c r="P545" s="32" t="str">
        <f aca="false">IF($A545&lt;&gt;"",INDEX('Tray sheet'!$J$2:$J$10000,$G545),"")</f>
        <v>Tray note</v>
      </c>
      <c r="Q545" s="0" t="n">
        <f aca="false">IF($A545&lt;&gt;"",VLOOKUP($F545,d110cc_csv_computations!$A$2:$O$1001,9),"")</f>
        <v>1</v>
      </c>
      <c r="R545" s="32" t="str">
        <f aca="false">IF($A545&lt;&gt;"",INDEX('Tray sheet'!$I$2:$I$10000,$G545),"")</f>
        <v>standard</v>
      </c>
      <c r="S545" s="32" t="str">
        <f aca="false">$J545&amp;$K545</f>
        <v>C4</v>
      </c>
      <c r="T545" s="0" t="str">
        <f aca="false">IF($A545&lt;&gt;"","Project#"&amp;$A545&amp;"-"&amp;TEXT($B545,"0000")&amp;"_Experiment#"&amp;TEXT($C545,"0000")&amp;"_"&amp;$D545&amp;"."&amp;$E545&amp;"_Tray#"&amp;TEXT($G545,"0000")&amp;"_"&amp;"Pot#"&amp;TEXT($F545,"00000"),"")</f>
        <v>Project#2013-0014_Experiment#0001_Brachypodium.distachyon_Tray#0027_Pot#00544</v>
      </c>
      <c r="U545" s="0" t="n">
        <f aca="false">IF($A545&lt;&gt;"",VLOOKUP($F545,d110cc_csv_computations!$A$2:$O$1001,2),"")</f>
        <v>83</v>
      </c>
      <c r="V545" s="0" t="n">
        <f aca="false">IF($A545&lt;&gt;"",VLOOKUP($U545,LineNames!$A$2:$B$111,2),"")</f>
        <v>170</v>
      </c>
      <c r="W545" s="11"/>
      <c r="X545" s="0" t="str">
        <f aca="false">IF($A545&lt;&gt;"",VLOOKUP($U545,LineNames!$A$2:$C$111,3),"")</f>
        <v>No</v>
      </c>
      <c r="Y545" s="0" t="n">
        <f aca="false">IF($A545&lt;&gt;"",VLOOKUP($F545,d110cc_csv_computations!$A$2:$O$1001,5),"")</f>
        <v>5</v>
      </c>
      <c r="Z545" s="0" t="n">
        <f aca="false">IF($A545&lt;&gt;"",VLOOKUP($F545,d110cc_csv_computations!$A$2:$O$1001,15),"")</f>
        <v>64</v>
      </c>
    </row>
    <row collapsed="false" customFormat="false" customHeight="true" hidden="false" ht="15" outlineLevel="0" r="546">
      <c r="A546" s="0" t="n">
        <f aca="false">IF((ROW()-1)&lt;='Project Description'!$B$14,'Project Description'!$B$1, "")</f>
        <v>2013</v>
      </c>
      <c r="B546" s="0" t="n">
        <f aca="false">IF($A546&lt;&gt;"",'Project Description'!$B$2, "")</f>
        <v>14</v>
      </c>
      <c r="C546" s="0" t="n">
        <f aca="false">IF($A546&lt;&gt;"",'Project Description'!$B$3, "")</f>
        <v>1</v>
      </c>
      <c r="D546" s="0" t="str">
        <f aca="false">IF($A546&lt;&gt;"",VLOOKUP($G546,'Tray sheet'!$E$2:$G$121,2), "")</f>
        <v>Brachypodium</v>
      </c>
      <c r="E546" s="0" t="str">
        <f aca="false">IF($A546&lt;&gt;"",VLOOKUP($G546,'Tray sheet'!$E$2:$G$121,3), "")</f>
        <v>distachyon</v>
      </c>
      <c r="F546" s="0" t="n">
        <f aca="false">IF($A546&lt;&gt;"",ROW()-1,"")</f>
        <v>545</v>
      </c>
      <c r="G546" s="0" t="n">
        <f aca="false">IF($A546&lt;&gt;"",VLOOKUP($F546,d110cc_csv_computations!$A$2:$O$1001,12),"")</f>
        <v>27</v>
      </c>
      <c r="H546" s="0" t="n">
        <f aca="false">IF($A546&lt;&gt;"",VLOOKUP($F546,d110cc_csv_computations!$A$2:$O$1001,13),"")</f>
        <v>15</v>
      </c>
      <c r="I546" s="0" t="n">
        <f aca="false">IF($A546&lt;&gt;"",VLOOKUP($F546,d110cc_csv_computations!$A$2:$O$1001,7),"")</f>
        <v>3</v>
      </c>
      <c r="J546" s="0" t="str">
        <f aca="false">IF($A546&lt;&gt;"",VLOOKUP($I546,ColumnNames!$A$2:$B$5,2),"")</f>
        <v>C</v>
      </c>
      <c r="K546" s="0" t="n">
        <f aca="false">IF($A546&lt;&gt;"",VLOOKUP($F546,d110cc_csv_computations!$A$2:$O$1001,6),"")</f>
        <v>5</v>
      </c>
      <c r="L546" s="0" t="n">
        <f aca="false">IF($A546&lt;&gt;"",VLOOKUP($F546,d110cc_csv_computations!$A$2:$O$1001,3),"")</f>
        <v>5</v>
      </c>
      <c r="M546" s="0" t="n">
        <f aca="false">IF($A546&lt;&gt;"",VLOOKUP($F546,d110cc_csv_computations!$A$2:$O$1001,8),"")</f>
        <v>7</v>
      </c>
      <c r="N546" s="0" t="n">
        <f aca="false">IF($A546&lt;&gt;"",VLOOKUP($F546,d110cc_csv_computations!$A$2:$O$1001,4),"")</f>
        <v>55</v>
      </c>
      <c r="O546" s="32" t="str">
        <f aca="false">IF($A546&lt;&gt;"",INDEX('Tray sheet'!$H$2:$H$10000, $G546),"")</f>
        <v>Project#2013-0014_Experiment#0001_Brachypodium.distachyon_Tray#00027</v>
      </c>
      <c r="P546" s="32" t="str">
        <f aca="false">IF($A546&lt;&gt;"",INDEX('Tray sheet'!$J$2:$J$10000,$G546),"")</f>
        <v>Tray note</v>
      </c>
      <c r="Q546" s="0" t="n">
        <f aca="false">IF($A546&lt;&gt;"",VLOOKUP($F546,d110cc_csv_computations!$A$2:$O$1001,9),"")</f>
        <v>1</v>
      </c>
      <c r="R546" s="32" t="str">
        <f aca="false">IF($A546&lt;&gt;"",INDEX('Tray sheet'!$I$2:$I$10000,$G546),"")</f>
        <v>standard</v>
      </c>
      <c r="S546" s="32" t="str">
        <f aca="false">$J546&amp;$K546</f>
        <v>C5</v>
      </c>
      <c r="T546" s="0" t="str">
        <f aca="false">IF($A546&lt;&gt;"","Project#"&amp;$A546&amp;"-"&amp;TEXT($B546,"0000")&amp;"_Experiment#"&amp;TEXT($C546,"0000")&amp;"_"&amp;$D546&amp;"."&amp;$E546&amp;"_Tray#"&amp;TEXT($G546,"0000")&amp;"_"&amp;"Pot#"&amp;TEXT($F546,"00000"),"")</f>
        <v>Project#2013-0014_Experiment#0001_Brachypodium.distachyon_Tray#0027_Pot#00545</v>
      </c>
      <c r="U546" s="0" t="n">
        <f aca="false">IF($A546&lt;&gt;"",VLOOKUP($F546,d110cc_csv_computations!$A$2:$O$1001,2),"")</f>
        <v>29</v>
      </c>
      <c r="V546" s="0" t="n">
        <f aca="false">IF($A546&lt;&gt;"",VLOOKUP($U546,LineNames!$A$2:$B$111,2),"")</f>
        <v>107</v>
      </c>
      <c r="W546" s="11"/>
      <c r="X546" s="0" t="str">
        <f aca="false">IF($A546&lt;&gt;"",VLOOKUP($U546,LineNames!$A$2:$C$111,3),"")</f>
        <v>No</v>
      </c>
      <c r="Y546" s="0" t="n">
        <f aca="false">IF($A546&lt;&gt;"",VLOOKUP($F546,d110cc_csv_computations!$A$2:$O$1001,5),"")</f>
        <v>5</v>
      </c>
      <c r="Z546" s="0" t="n">
        <f aca="false">IF($A546&lt;&gt;"",VLOOKUP($F546,d110cc_csv_computations!$A$2:$O$1001,15),"")</f>
        <v>65</v>
      </c>
    </row>
    <row collapsed="false" customFormat="false" customHeight="true" hidden="false" ht="15" outlineLevel="0" r="547">
      <c r="A547" s="0" t="n">
        <f aca="false">IF((ROW()-1)&lt;='Project Description'!$B$14,'Project Description'!$B$1, "")</f>
        <v>2013</v>
      </c>
      <c r="B547" s="0" t="n">
        <f aca="false">IF($A547&lt;&gt;"",'Project Description'!$B$2, "")</f>
        <v>14</v>
      </c>
      <c r="C547" s="0" t="n">
        <f aca="false">IF($A547&lt;&gt;"",'Project Description'!$B$3, "")</f>
        <v>1</v>
      </c>
      <c r="D547" s="0" t="str">
        <f aca="false">IF($A547&lt;&gt;"",VLOOKUP($G547,'Tray sheet'!$E$2:$G$121,2), "")</f>
        <v>Brachypodium</v>
      </c>
      <c r="E547" s="0" t="str">
        <f aca="false">IF($A547&lt;&gt;"",VLOOKUP($G547,'Tray sheet'!$E$2:$G$121,3), "")</f>
        <v>distachyon</v>
      </c>
      <c r="F547" s="0" t="n">
        <f aca="false">IF($A547&lt;&gt;"",ROW()-1,"")</f>
        <v>546</v>
      </c>
      <c r="G547" s="0" t="n">
        <f aca="false">IF($A547&lt;&gt;"",VLOOKUP($F547,d110cc_csv_computations!$A$2:$O$1001,12),"")</f>
        <v>28</v>
      </c>
      <c r="H547" s="0" t="n">
        <f aca="false">IF($A547&lt;&gt;"",VLOOKUP($F547,d110cc_csv_computations!$A$2:$O$1001,13),"")</f>
        <v>11</v>
      </c>
      <c r="I547" s="0" t="n">
        <f aca="false">IF($A547&lt;&gt;"",VLOOKUP($F547,d110cc_csv_computations!$A$2:$O$1001,7),"")</f>
        <v>3</v>
      </c>
      <c r="J547" s="0" t="str">
        <f aca="false">IF($A547&lt;&gt;"",VLOOKUP($I547,ColumnNames!$A$2:$B$5,2),"")</f>
        <v>C</v>
      </c>
      <c r="K547" s="0" t="n">
        <f aca="false">IF($A547&lt;&gt;"",VLOOKUP($F547,d110cc_csv_computations!$A$2:$O$1001,6),"")</f>
        <v>1</v>
      </c>
      <c r="L547" s="0" t="n">
        <f aca="false">IF($A547&lt;&gt;"",VLOOKUP($F547,d110cc_csv_computations!$A$2:$O$1001,3),"")</f>
        <v>6</v>
      </c>
      <c r="M547" s="0" t="n">
        <f aca="false">IF($A547&lt;&gt;"",VLOOKUP($F547,d110cc_csv_computations!$A$2:$O$1001,8),"")</f>
        <v>7</v>
      </c>
      <c r="N547" s="0" t="n">
        <f aca="false">IF($A547&lt;&gt;"",VLOOKUP($F547,d110cc_csv_computations!$A$2:$O$1001,4),"")</f>
        <v>55</v>
      </c>
      <c r="O547" s="32" t="str">
        <f aca="false">IF($A547&lt;&gt;"",INDEX('Tray sheet'!$H$2:$H$10000, $G547),"")</f>
        <v>Project#2013-0014_Experiment#0001_Brachypodium.distachyon_Tray#00028</v>
      </c>
      <c r="P547" s="32" t="str">
        <f aca="false">IF($A547&lt;&gt;"",INDEX('Tray sheet'!$J$2:$J$10000,$G547),"")</f>
        <v>Tray note</v>
      </c>
      <c r="Q547" s="0" t="n">
        <f aca="false">IF($A547&lt;&gt;"",VLOOKUP($F547,d110cc_csv_computations!$A$2:$O$1001,9),"")</f>
        <v>2</v>
      </c>
      <c r="R547" s="32" t="str">
        <f aca="false">IF($A547&lt;&gt;"",INDEX('Tray sheet'!$I$2:$I$10000,$G547),"")</f>
        <v>standard</v>
      </c>
      <c r="S547" s="32" t="str">
        <f aca="false">$J547&amp;$K547</f>
        <v>C1</v>
      </c>
      <c r="T547" s="0" t="str">
        <f aca="false">IF($A547&lt;&gt;"","Project#"&amp;$A547&amp;"-"&amp;TEXT($B547,"0000")&amp;"_Experiment#"&amp;TEXT($C547,"0000")&amp;"_"&amp;$D547&amp;"."&amp;$E547&amp;"_Tray#"&amp;TEXT($G547,"0000")&amp;"_"&amp;"Pot#"&amp;TEXT($F547,"00000"),"")</f>
        <v>Project#2013-0014_Experiment#0001_Brachypodium.distachyon_Tray#0028_Pot#00546</v>
      </c>
      <c r="U547" s="0" t="n">
        <f aca="false">IF($A547&lt;&gt;"",VLOOKUP($F547,d110cc_csv_computations!$A$2:$O$1001,2),"")</f>
        <v>34</v>
      </c>
      <c r="V547" s="0" t="n">
        <f aca="false">IF($A547&lt;&gt;"",VLOOKUP($U547,LineNames!$A$2:$B$111,2),"")</f>
        <v>113</v>
      </c>
      <c r="W547" s="11"/>
      <c r="X547" s="0" t="str">
        <f aca="false">IF($A547&lt;&gt;"",VLOOKUP($U547,LineNames!$A$2:$C$111,3),"")</f>
        <v>No</v>
      </c>
      <c r="Y547" s="0" t="n">
        <f aca="false">IF($A547&lt;&gt;"",VLOOKUP($F547,d110cc_csv_computations!$A$2:$O$1001,5),"")</f>
        <v>5</v>
      </c>
      <c r="Z547" s="0" t="n">
        <f aca="false">IF($A547&lt;&gt;"",VLOOKUP($F547,d110cc_csv_computations!$A$2:$O$1001,15),"")</f>
        <v>66</v>
      </c>
    </row>
    <row collapsed="false" customFormat="false" customHeight="true" hidden="false" ht="15" outlineLevel="0" r="548">
      <c r="A548" s="0" t="n">
        <f aca="false">IF((ROW()-1)&lt;='Project Description'!$B$14,'Project Description'!$B$1, "")</f>
        <v>2013</v>
      </c>
      <c r="B548" s="0" t="n">
        <f aca="false">IF($A548&lt;&gt;"",'Project Description'!$B$2, "")</f>
        <v>14</v>
      </c>
      <c r="C548" s="0" t="n">
        <f aca="false">IF($A548&lt;&gt;"",'Project Description'!$B$3, "")</f>
        <v>1</v>
      </c>
      <c r="D548" s="0" t="str">
        <f aca="false">IF($A548&lt;&gt;"",VLOOKUP($G548,'Tray sheet'!$E$2:$G$121,2), "")</f>
        <v>Brachypodium</v>
      </c>
      <c r="E548" s="0" t="str">
        <f aca="false">IF($A548&lt;&gt;"",VLOOKUP($G548,'Tray sheet'!$E$2:$G$121,3), "")</f>
        <v>distachyon</v>
      </c>
      <c r="F548" s="0" t="n">
        <f aca="false">IF($A548&lt;&gt;"",ROW()-1,"")</f>
        <v>547</v>
      </c>
      <c r="G548" s="0" t="n">
        <f aca="false">IF($A548&lt;&gt;"",VLOOKUP($F548,d110cc_csv_computations!$A$2:$O$1001,12),"")</f>
        <v>28</v>
      </c>
      <c r="H548" s="0" t="n">
        <f aca="false">IF($A548&lt;&gt;"",VLOOKUP($F548,d110cc_csv_computations!$A$2:$O$1001,13),"")</f>
        <v>12</v>
      </c>
      <c r="I548" s="0" t="n">
        <f aca="false">IF($A548&lt;&gt;"",VLOOKUP($F548,d110cc_csv_computations!$A$2:$O$1001,7),"")</f>
        <v>3</v>
      </c>
      <c r="J548" s="0" t="str">
        <f aca="false">IF($A548&lt;&gt;"",VLOOKUP($I548,ColumnNames!$A$2:$B$5,2),"")</f>
        <v>C</v>
      </c>
      <c r="K548" s="0" t="n">
        <f aca="false">IF($A548&lt;&gt;"",VLOOKUP($F548,d110cc_csv_computations!$A$2:$O$1001,6),"")</f>
        <v>2</v>
      </c>
      <c r="L548" s="0" t="n">
        <f aca="false">IF($A548&lt;&gt;"",VLOOKUP($F548,d110cc_csv_computations!$A$2:$O$1001,3),"")</f>
        <v>7</v>
      </c>
      <c r="M548" s="0" t="n">
        <f aca="false">IF($A548&lt;&gt;"",VLOOKUP($F548,d110cc_csv_computations!$A$2:$O$1001,8),"")</f>
        <v>7</v>
      </c>
      <c r="N548" s="0" t="n">
        <f aca="false">IF($A548&lt;&gt;"",VLOOKUP($F548,d110cc_csv_computations!$A$2:$O$1001,4),"")</f>
        <v>55</v>
      </c>
      <c r="O548" s="32" t="str">
        <f aca="false">IF($A548&lt;&gt;"",INDEX('Tray sheet'!$H$2:$H$10000, $G548),"")</f>
        <v>Project#2013-0014_Experiment#0001_Brachypodium.distachyon_Tray#00028</v>
      </c>
      <c r="P548" s="32" t="str">
        <f aca="false">IF($A548&lt;&gt;"",INDEX('Tray sheet'!$J$2:$J$10000,$G548),"")</f>
        <v>Tray note</v>
      </c>
      <c r="Q548" s="0" t="n">
        <f aca="false">IF($A548&lt;&gt;"",VLOOKUP($F548,d110cc_csv_computations!$A$2:$O$1001,9),"")</f>
        <v>2</v>
      </c>
      <c r="R548" s="32" t="str">
        <f aca="false">IF($A548&lt;&gt;"",INDEX('Tray sheet'!$I$2:$I$10000,$G548),"")</f>
        <v>standard</v>
      </c>
      <c r="S548" s="32" t="str">
        <f aca="false">$J548&amp;$K548</f>
        <v>C2</v>
      </c>
      <c r="T548" s="0" t="str">
        <f aca="false">IF($A548&lt;&gt;"","Project#"&amp;$A548&amp;"-"&amp;TEXT($B548,"0000")&amp;"_Experiment#"&amp;TEXT($C548,"0000")&amp;"_"&amp;$D548&amp;"."&amp;$E548&amp;"_Tray#"&amp;TEXT($G548,"0000")&amp;"_"&amp;"Pot#"&amp;TEXT($F548,"00000"),"")</f>
        <v>Project#2013-0014_Experiment#0001_Brachypodium.distachyon_Tray#0028_Pot#00547</v>
      </c>
      <c r="U548" s="0" t="n">
        <f aca="false">IF($A548&lt;&gt;"",VLOOKUP($F548,d110cc_csv_computations!$A$2:$O$1001,2),"")</f>
        <v>90</v>
      </c>
      <c r="V548" s="0" t="n">
        <f aca="false">IF($A548&lt;&gt;"",VLOOKUP($U548,LineNames!$A$2:$B$111,2),"")</f>
        <v>181</v>
      </c>
      <c r="W548" s="11"/>
      <c r="X548" s="0" t="str">
        <f aca="false">IF($A548&lt;&gt;"",VLOOKUP($U548,LineNames!$A$2:$C$111,3),"")</f>
        <v>No</v>
      </c>
      <c r="Y548" s="0" t="n">
        <f aca="false">IF($A548&lt;&gt;"",VLOOKUP($F548,d110cc_csv_computations!$A$2:$O$1001,5),"")</f>
        <v>5</v>
      </c>
      <c r="Z548" s="0" t="n">
        <f aca="false">IF($A548&lt;&gt;"",VLOOKUP($F548,d110cc_csv_computations!$A$2:$O$1001,15),"")</f>
        <v>67</v>
      </c>
    </row>
    <row collapsed="false" customFormat="false" customHeight="true" hidden="false" ht="15" outlineLevel="0" r="549">
      <c r="A549" s="0" t="n">
        <f aca="false">IF((ROW()-1)&lt;='Project Description'!$B$14,'Project Description'!$B$1, "")</f>
        <v>2013</v>
      </c>
      <c r="B549" s="0" t="n">
        <f aca="false">IF($A549&lt;&gt;"",'Project Description'!$B$2, "")</f>
        <v>14</v>
      </c>
      <c r="C549" s="0" t="n">
        <f aca="false">IF($A549&lt;&gt;"",'Project Description'!$B$3, "")</f>
        <v>1</v>
      </c>
      <c r="D549" s="0" t="str">
        <f aca="false">IF($A549&lt;&gt;"",VLOOKUP($G549,'Tray sheet'!$E$2:$G$121,2), "")</f>
        <v>Brachypodium</v>
      </c>
      <c r="E549" s="0" t="str">
        <f aca="false">IF($A549&lt;&gt;"",VLOOKUP($G549,'Tray sheet'!$E$2:$G$121,3), "")</f>
        <v>distachyon</v>
      </c>
      <c r="F549" s="0" t="n">
        <f aca="false">IF($A549&lt;&gt;"",ROW()-1,"")</f>
        <v>548</v>
      </c>
      <c r="G549" s="0" t="n">
        <f aca="false">IF($A549&lt;&gt;"",VLOOKUP($F549,d110cc_csv_computations!$A$2:$O$1001,12),"")</f>
        <v>28</v>
      </c>
      <c r="H549" s="0" t="n">
        <f aca="false">IF($A549&lt;&gt;"",VLOOKUP($F549,d110cc_csv_computations!$A$2:$O$1001,13),"")</f>
        <v>13</v>
      </c>
      <c r="I549" s="0" t="n">
        <f aca="false">IF($A549&lt;&gt;"",VLOOKUP($F549,d110cc_csv_computations!$A$2:$O$1001,7),"")</f>
        <v>3</v>
      </c>
      <c r="J549" s="0" t="str">
        <f aca="false">IF($A549&lt;&gt;"",VLOOKUP($I549,ColumnNames!$A$2:$B$5,2),"")</f>
        <v>C</v>
      </c>
      <c r="K549" s="0" t="n">
        <f aca="false">IF($A549&lt;&gt;"",VLOOKUP($F549,d110cc_csv_computations!$A$2:$O$1001,6),"")</f>
        <v>3</v>
      </c>
      <c r="L549" s="0" t="n">
        <f aca="false">IF($A549&lt;&gt;"",VLOOKUP($F549,d110cc_csv_computations!$A$2:$O$1001,3),"")</f>
        <v>8</v>
      </c>
      <c r="M549" s="0" t="n">
        <f aca="false">IF($A549&lt;&gt;"",VLOOKUP($F549,d110cc_csv_computations!$A$2:$O$1001,8),"")</f>
        <v>7</v>
      </c>
      <c r="N549" s="0" t="n">
        <f aca="false">IF($A549&lt;&gt;"",VLOOKUP($F549,d110cc_csv_computations!$A$2:$O$1001,4),"")</f>
        <v>55</v>
      </c>
      <c r="O549" s="32" t="str">
        <f aca="false">IF($A549&lt;&gt;"",INDEX('Tray sheet'!$H$2:$H$10000, $G549),"")</f>
        <v>Project#2013-0014_Experiment#0001_Brachypodium.distachyon_Tray#00028</v>
      </c>
      <c r="P549" s="32" t="str">
        <f aca="false">IF($A549&lt;&gt;"",INDEX('Tray sheet'!$J$2:$J$10000,$G549),"")</f>
        <v>Tray note</v>
      </c>
      <c r="Q549" s="0" t="n">
        <f aca="false">IF($A549&lt;&gt;"",VLOOKUP($F549,d110cc_csv_computations!$A$2:$O$1001,9),"")</f>
        <v>2</v>
      </c>
      <c r="R549" s="32" t="str">
        <f aca="false">IF($A549&lt;&gt;"",INDEX('Tray sheet'!$I$2:$I$10000,$G549),"")</f>
        <v>standard</v>
      </c>
      <c r="S549" s="32" t="str">
        <f aca="false">$J549&amp;$K549</f>
        <v>C3</v>
      </c>
      <c r="T549" s="0" t="str">
        <f aca="false">IF($A549&lt;&gt;"","Project#"&amp;$A549&amp;"-"&amp;TEXT($B549,"0000")&amp;"_Experiment#"&amp;TEXT($C549,"0000")&amp;"_"&amp;$D549&amp;"."&amp;$E549&amp;"_Tray#"&amp;TEXT($G549,"0000")&amp;"_"&amp;"Pot#"&amp;TEXT($F549,"00000"),"")</f>
        <v>Project#2013-0014_Experiment#0001_Brachypodium.distachyon_Tray#0028_Pot#00548</v>
      </c>
      <c r="U549" s="0" t="n">
        <f aca="false">IF($A549&lt;&gt;"",VLOOKUP($F549,d110cc_csv_computations!$A$2:$O$1001,2),"")</f>
        <v>5</v>
      </c>
      <c r="V549" s="0" t="n">
        <f aca="false">IF($A549&lt;&gt;"",VLOOKUP($U549,LineNames!$A$2:$B$111,2),"")</f>
        <v>80</v>
      </c>
      <c r="W549" s="11"/>
      <c r="X549" s="0" t="str">
        <f aca="false">IF($A549&lt;&gt;"",VLOOKUP($U549,LineNames!$A$2:$C$111,3),"")</f>
        <v>No</v>
      </c>
      <c r="Y549" s="0" t="n">
        <f aca="false">IF($A549&lt;&gt;"",VLOOKUP($F549,d110cc_csv_computations!$A$2:$O$1001,5),"")</f>
        <v>5</v>
      </c>
      <c r="Z549" s="0" t="n">
        <f aca="false">IF($A549&lt;&gt;"",VLOOKUP($F549,d110cc_csv_computations!$A$2:$O$1001,15),"")</f>
        <v>68</v>
      </c>
    </row>
    <row collapsed="false" customFormat="false" customHeight="true" hidden="false" ht="15" outlineLevel="0" r="550">
      <c r="A550" s="0" t="n">
        <f aca="false">IF((ROW()-1)&lt;='Project Description'!$B$14,'Project Description'!$B$1, "")</f>
        <v>2013</v>
      </c>
      <c r="B550" s="0" t="n">
        <f aca="false">IF($A550&lt;&gt;"",'Project Description'!$B$2, "")</f>
        <v>14</v>
      </c>
      <c r="C550" s="0" t="n">
        <f aca="false">IF($A550&lt;&gt;"",'Project Description'!$B$3, "")</f>
        <v>1</v>
      </c>
      <c r="D550" s="0" t="str">
        <f aca="false">IF($A550&lt;&gt;"",VLOOKUP($G550,'Tray sheet'!$E$2:$G$121,2), "")</f>
        <v>Brachypodium</v>
      </c>
      <c r="E550" s="0" t="str">
        <f aca="false">IF($A550&lt;&gt;"",VLOOKUP($G550,'Tray sheet'!$E$2:$G$121,3), "")</f>
        <v>distachyon</v>
      </c>
      <c r="F550" s="0" t="n">
        <f aca="false">IF($A550&lt;&gt;"",ROW()-1,"")</f>
        <v>549</v>
      </c>
      <c r="G550" s="0" t="n">
        <f aca="false">IF($A550&lt;&gt;"",VLOOKUP($F550,d110cc_csv_computations!$A$2:$O$1001,12),"")</f>
        <v>28</v>
      </c>
      <c r="H550" s="0" t="n">
        <f aca="false">IF($A550&lt;&gt;"",VLOOKUP($F550,d110cc_csv_computations!$A$2:$O$1001,13),"")</f>
        <v>14</v>
      </c>
      <c r="I550" s="0" t="n">
        <f aca="false">IF($A550&lt;&gt;"",VLOOKUP($F550,d110cc_csv_computations!$A$2:$O$1001,7),"")</f>
        <v>3</v>
      </c>
      <c r="J550" s="0" t="str">
        <f aca="false">IF($A550&lt;&gt;"",VLOOKUP($I550,ColumnNames!$A$2:$B$5,2),"")</f>
        <v>C</v>
      </c>
      <c r="K550" s="0" t="n">
        <f aca="false">IF($A550&lt;&gt;"",VLOOKUP($F550,d110cc_csv_computations!$A$2:$O$1001,6),"")</f>
        <v>4</v>
      </c>
      <c r="L550" s="0" t="n">
        <f aca="false">IF($A550&lt;&gt;"",VLOOKUP($F550,d110cc_csv_computations!$A$2:$O$1001,3),"")</f>
        <v>9</v>
      </c>
      <c r="M550" s="0" t="n">
        <f aca="false">IF($A550&lt;&gt;"",VLOOKUP($F550,d110cc_csv_computations!$A$2:$O$1001,8),"")</f>
        <v>7</v>
      </c>
      <c r="N550" s="0" t="n">
        <f aca="false">IF($A550&lt;&gt;"",VLOOKUP($F550,d110cc_csv_computations!$A$2:$O$1001,4),"")</f>
        <v>55</v>
      </c>
      <c r="O550" s="32" t="str">
        <f aca="false">IF($A550&lt;&gt;"",INDEX('Tray sheet'!$H$2:$H$10000, $G550),"")</f>
        <v>Project#2013-0014_Experiment#0001_Brachypodium.distachyon_Tray#00028</v>
      </c>
      <c r="P550" s="32" t="str">
        <f aca="false">IF($A550&lt;&gt;"",INDEX('Tray sheet'!$J$2:$J$10000,$G550),"")</f>
        <v>Tray note</v>
      </c>
      <c r="Q550" s="0" t="n">
        <f aca="false">IF($A550&lt;&gt;"",VLOOKUP($F550,d110cc_csv_computations!$A$2:$O$1001,9),"")</f>
        <v>2</v>
      </c>
      <c r="R550" s="32" t="str">
        <f aca="false">IF($A550&lt;&gt;"",INDEX('Tray sheet'!$I$2:$I$10000,$G550),"")</f>
        <v>standard</v>
      </c>
      <c r="S550" s="32" t="str">
        <f aca="false">$J550&amp;$K550</f>
        <v>C4</v>
      </c>
      <c r="T550" s="0" t="str">
        <f aca="false">IF($A550&lt;&gt;"","Project#"&amp;$A550&amp;"-"&amp;TEXT($B550,"0000")&amp;"_Experiment#"&amp;TEXT($C550,"0000")&amp;"_"&amp;$D550&amp;"."&amp;$E550&amp;"_Tray#"&amp;TEXT($G550,"0000")&amp;"_"&amp;"Pot#"&amp;TEXT($F550,"00000"),"")</f>
        <v>Project#2013-0014_Experiment#0001_Brachypodium.distachyon_Tray#0028_Pot#00549</v>
      </c>
      <c r="U550" s="0" t="n">
        <f aca="false">IF($A550&lt;&gt;"",VLOOKUP($F550,d110cc_csv_computations!$A$2:$O$1001,2),"")</f>
        <v>55</v>
      </c>
      <c r="V550" s="0" t="n">
        <f aca="false">IF($A550&lt;&gt;"",VLOOKUP($U550,LineNames!$A$2:$B$111,2),"")</f>
        <v>137</v>
      </c>
      <c r="W550" s="11"/>
      <c r="X550" s="0" t="str">
        <f aca="false">IF($A550&lt;&gt;"",VLOOKUP($U550,LineNames!$A$2:$C$111,3),"")</f>
        <v>No</v>
      </c>
      <c r="Y550" s="0" t="n">
        <f aca="false">IF($A550&lt;&gt;"",VLOOKUP($F550,d110cc_csv_computations!$A$2:$O$1001,5),"")</f>
        <v>5</v>
      </c>
      <c r="Z550" s="0" t="n">
        <f aca="false">IF($A550&lt;&gt;"",VLOOKUP($F550,d110cc_csv_computations!$A$2:$O$1001,15),"")</f>
        <v>69</v>
      </c>
    </row>
    <row collapsed="false" customFormat="false" customHeight="true" hidden="false" ht="15" outlineLevel="0" r="551">
      <c r="A551" s="0" t="n">
        <f aca="false">IF((ROW()-1)&lt;='Project Description'!$B$14,'Project Description'!$B$1, "")</f>
        <v>2013</v>
      </c>
      <c r="B551" s="0" t="n">
        <f aca="false">IF($A551&lt;&gt;"",'Project Description'!$B$2, "")</f>
        <v>14</v>
      </c>
      <c r="C551" s="0" t="n">
        <f aca="false">IF($A551&lt;&gt;"",'Project Description'!$B$3, "")</f>
        <v>1</v>
      </c>
      <c r="D551" s="0" t="str">
        <f aca="false">IF($A551&lt;&gt;"",VLOOKUP($G551,'Tray sheet'!$E$2:$G$121,2), "")</f>
        <v>Brachypodium</v>
      </c>
      <c r="E551" s="0" t="str">
        <f aca="false">IF($A551&lt;&gt;"",VLOOKUP($G551,'Tray sheet'!$E$2:$G$121,3), "")</f>
        <v>distachyon</v>
      </c>
      <c r="F551" s="0" t="n">
        <f aca="false">IF($A551&lt;&gt;"",ROW()-1,"")</f>
        <v>550</v>
      </c>
      <c r="G551" s="0" t="n">
        <f aca="false">IF($A551&lt;&gt;"",VLOOKUP($F551,d110cc_csv_computations!$A$2:$O$1001,12),"")</f>
        <v>28</v>
      </c>
      <c r="H551" s="0" t="n">
        <f aca="false">IF($A551&lt;&gt;"",VLOOKUP($F551,d110cc_csv_computations!$A$2:$O$1001,13),"")</f>
        <v>15</v>
      </c>
      <c r="I551" s="0" t="n">
        <f aca="false">IF($A551&lt;&gt;"",VLOOKUP($F551,d110cc_csv_computations!$A$2:$O$1001,7),"")</f>
        <v>3</v>
      </c>
      <c r="J551" s="0" t="str">
        <f aca="false">IF($A551&lt;&gt;"",VLOOKUP($I551,ColumnNames!$A$2:$B$5,2),"")</f>
        <v>C</v>
      </c>
      <c r="K551" s="0" t="n">
        <f aca="false">IF($A551&lt;&gt;"",VLOOKUP($F551,d110cc_csv_computations!$A$2:$O$1001,6),"")</f>
        <v>5</v>
      </c>
      <c r="L551" s="0" t="n">
        <f aca="false">IF($A551&lt;&gt;"",VLOOKUP($F551,d110cc_csv_computations!$A$2:$O$1001,3),"")</f>
        <v>10</v>
      </c>
      <c r="M551" s="0" t="n">
        <f aca="false">IF($A551&lt;&gt;"",VLOOKUP($F551,d110cc_csv_computations!$A$2:$O$1001,8),"")</f>
        <v>7</v>
      </c>
      <c r="N551" s="0" t="n">
        <f aca="false">IF($A551&lt;&gt;"",VLOOKUP($F551,d110cc_csv_computations!$A$2:$O$1001,4),"")</f>
        <v>55</v>
      </c>
      <c r="O551" s="32" t="str">
        <f aca="false">IF($A551&lt;&gt;"",INDEX('Tray sheet'!$H$2:$H$10000, $G551),"")</f>
        <v>Project#2013-0014_Experiment#0001_Brachypodium.distachyon_Tray#00028</v>
      </c>
      <c r="P551" s="32" t="str">
        <f aca="false">IF($A551&lt;&gt;"",INDEX('Tray sheet'!$J$2:$J$10000,$G551),"")</f>
        <v>Tray note</v>
      </c>
      <c r="Q551" s="0" t="n">
        <f aca="false">IF($A551&lt;&gt;"",VLOOKUP($F551,d110cc_csv_computations!$A$2:$O$1001,9),"")</f>
        <v>2</v>
      </c>
      <c r="R551" s="32" t="str">
        <f aca="false">IF($A551&lt;&gt;"",INDEX('Tray sheet'!$I$2:$I$10000,$G551),"")</f>
        <v>standard</v>
      </c>
      <c r="S551" s="32" t="str">
        <f aca="false">$J551&amp;$K551</f>
        <v>C5</v>
      </c>
      <c r="T551" s="0" t="str">
        <f aca="false">IF($A551&lt;&gt;"","Project#"&amp;$A551&amp;"-"&amp;TEXT($B551,"0000")&amp;"_Experiment#"&amp;TEXT($C551,"0000")&amp;"_"&amp;$D551&amp;"."&amp;$E551&amp;"_Tray#"&amp;TEXT($G551,"0000")&amp;"_"&amp;"Pot#"&amp;TEXT($F551,"00000"),"")</f>
        <v>Project#2013-0014_Experiment#0001_Brachypodium.distachyon_Tray#0028_Pot#00550</v>
      </c>
      <c r="U551" s="0" t="n">
        <f aca="false">IF($A551&lt;&gt;"",VLOOKUP($F551,d110cc_csv_computations!$A$2:$O$1001,2),"")</f>
        <v>15</v>
      </c>
      <c r="V551" s="0" t="n">
        <f aca="false">IF($A551&lt;&gt;"",VLOOKUP($U551,LineNames!$A$2:$B$111,2),"")</f>
        <v>91</v>
      </c>
      <c r="W551" s="11"/>
      <c r="X551" s="0" t="str">
        <f aca="false">IF($A551&lt;&gt;"",VLOOKUP($U551,LineNames!$A$2:$C$111,3),"")</f>
        <v>No</v>
      </c>
      <c r="Y551" s="0" t="n">
        <f aca="false">IF($A551&lt;&gt;"",VLOOKUP($F551,d110cc_csv_computations!$A$2:$O$1001,5),"")</f>
        <v>5</v>
      </c>
      <c r="Z551" s="0" t="n">
        <f aca="false">IF($A551&lt;&gt;"",VLOOKUP($F551,d110cc_csv_computations!$A$2:$O$1001,15),"")</f>
        <v>70</v>
      </c>
    </row>
    <row collapsed="false" customFormat="false" customHeight="true" hidden="false" ht="15" outlineLevel="0" r="552">
      <c r="A552" s="0" t="n">
        <f aca="false">IF((ROW()-1)&lt;='Project Description'!$B$14,'Project Description'!$B$1, "")</f>
        <v>2013</v>
      </c>
      <c r="B552" s="0" t="n">
        <f aca="false">IF($A552&lt;&gt;"",'Project Description'!$B$2, "")</f>
        <v>14</v>
      </c>
      <c r="C552" s="0" t="n">
        <f aca="false">IF($A552&lt;&gt;"",'Project Description'!$B$3, "")</f>
        <v>1</v>
      </c>
      <c r="D552" s="0" t="str">
        <f aca="false">IF($A552&lt;&gt;"",VLOOKUP($G552,'Tray sheet'!$E$2:$G$121,2), "")</f>
        <v>Brachypodium</v>
      </c>
      <c r="E552" s="0" t="str">
        <f aca="false">IF($A552&lt;&gt;"",VLOOKUP($G552,'Tray sheet'!$E$2:$G$121,3), "")</f>
        <v>distachyon</v>
      </c>
      <c r="F552" s="0" t="n">
        <f aca="false">IF($A552&lt;&gt;"",ROW()-1,"")</f>
        <v>551</v>
      </c>
      <c r="G552" s="0" t="n">
        <f aca="false">IF($A552&lt;&gt;"",VLOOKUP($F552,d110cc_csv_computations!$A$2:$O$1001,12),"")</f>
        <v>27</v>
      </c>
      <c r="H552" s="0" t="n">
        <f aca="false">IF($A552&lt;&gt;"",VLOOKUP($F552,d110cc_csv_computations!$A$2:$O$1001,13),"")</f>
        <v>16</v>
      </c>
      <c r="I552" s="0" t="n">
        <f aca="false">IF($A552&lt;&gt;"",VLOOKUP($F552,d110cc_csv_computations!$A$2:$O$1001,7),"")</f>
        <v>4</v>
      </c>
      <c r="J552" s="0" t="str">
        <f aca="false">IF($A552&lt;&gt;"",VLOOKUP($I552,ColumnNames!$A$2:$B$5,2),"")</f>
        <v>D</v>
      </c>
      <c r="K552" s="0" t="n">
        <f aca="false">IF($A552&lt;&gt;"",VLOOKUP($F552,d110cc_csv_computations!$A$2:$O$1001,6),"")</f>
        <v>1</v>
      </c>
      <c r="L552" s="0" t="n">
        <f aca="false">IF($A552&lt;&gt;"",VLOOKUP($F552,d110cc_csv_computations!$A$2:$O$1001,3),"")</f>
        <v>1</v>
      </c>
      <c r="M552" s="0" t="n">
        <f aca="false">IF($A552&lt;&gt;"",VLOOKUP($F552,d110cc_csv_computations!$A$2:$O$1001,8),"")</f>
        <v>8</v>
      </c>
      <c r="N552" s="0" t="n">
        <f aca="false">IF($A552&lt;&gt;"",VLOOKUP($F552,d110cc_csv_computations!$A$2:$O$1001,4),"")</f>
        <v>56</v>
      </c>
      <c r="O552" s="32" t="str">
        <f aca="false">IF($A552&lt;&gt;"",INDEX('Tray sheet'!$H$2:$H$10000, $G552),"")</f>
        <v>Project#2013-0014_Experiment#0001_Brachypodium.distachyon_Tray#00027</v>
      </c>
      <c r="P552" s="32" t="str">
        <f aca="false">IF($A552&lt;&gt;"",INDEX('Tray sheet'!$J$2:$J$10000,$G552),"")</f>
        <v>Tray note</v>
      </c>
      <c r="Q552" s="0" t="n">
        <f aca="false">IF($A552&lt;&gt;"",VLOOKUP($F552,d110cc_csv_computations!$A$2:$O$1001,9),"")</f>
        <v>1</v>
      </c>
      <c r="R552" s="32" t="str">
        <f aca="false">IF($A552&lt;&gt;"",INDEX('Tray sheet'!$I$2:$I$10000,$G552),"")</f>
        <v>standard</v>
      </c>
      <c r="S552" s="32" t="str">
        <f aca="false">$J552&amp;$K552</f>
        <v>D1</v>
      </c>
      <c r="T552" s="0" t="str">
        <f aca="false">IF($A552&lt;&gt;"","Project#"&amp;$A552&amp;"-"&amp;TEXT($B552,"0000")&amp;"_Experiment#"&amp;TEXT($C552,"0000")&amp;"_"&amp;$D552&amp;"."&amp;$E552&amp;"_Tray#"&amp;TEXT($G552,"0000")&amp;"_"&amp;"Pot#"&amp;TEXT($F552,"00000"),"")</f>
        <v>Project#2013-0014_Experiment#0001_Brachypodium.distachyon_Tray#0027_Pot#00551</v>
      </c>
      <c r="U552" s="0" t="n">
        <f aca="false">IF($A552&lt;&gt;"",VLOOKUP($F552,d110cc_csv_computations!$A$2:$O$1001,2),"")</f>
        <v>44</v>
      </c>
      <c r="V552" s="0" t="n">
        <f aca="false">IF($A552&lt;&gt;"",VLOOKUP($U552,LineNames!$A$2:$B$111,2),"")</f>
        <v>123</v>
      </c>
      <c r="W552" s="11"/>
      <c r="X552" s="0" t="str">
        <f aca="false">IF($A552&lt;&gt;"",VLOOKUP($U552,LineNames!$A$2:$C$111,3),"")</f>
        <v>No</v>
      </c>
      <c r="Y552" s="0" t="n">
        <f aca="false">IF($A552&lt;&gt;"",VLOOKUP($F552,d110cc_csv_computations!$A$2:$O$1001,5),"")</f>
        <v>5</v>
      </c>
      <c r="Z552" s="0" t="n">
        <f aca="false">IF($A552&lt;&gt;"",VLOOKUP($F552,d110cc_csv_computations!$A$2:$O$1001,15),"")</f>
        <v>71</v>
      </c>
    </row>
    <row collapsed="false" customFormat="false" customHeight="true" hidden="false" ht="15" outlineLevel="0" r="553">
      <c r="A553" s="0" t="n">
        <f aca="false">IF((ROW()-1)&lt;='Project Description'!$B$14,'Project Description'!$B$1, "")</f>
        <v>2013</v>
      </c>
      <c r="B553" s="0" t="n">
        <f aca="false">IF($A553&lt;&gt;"",'Project Description'!$B$2, "")</f>
        <v>14</v>
      </c>
      <c r="C553" s="0" t="n">
        <f aca="false">IF($A553&lt;&gt;"",'Project Description'!$B$3, "")</f>
        <v>1</v>
      </c>
      <c r="D553" s="0" t="str">
        <f aca="false">IF($A553&lt;&gt;"",VLOOKUP($G553,'Tray sheet'!$E$2:$G$121,2), "")</f>
        <v>Brachypodium</v>
      </c>
      <c r="E553" s="0" t="str">
        <f aca="false">IF($A553&lt;&gt;"",VLOOKUP($G553,'Tray sheet'!$E$2:$G$121,3), "")</f>
        <v>distachyon</v>
      </c>
      <c r="F553" s="0" t="n">
        <f aca="false">IF($A553&lt;&gt;"",ROW()-1,"")</f>
        <v>552</v>
      </c>
      <c r="G553" s="0" t="n">
        <f aca="false">IF($A553&lt;&gt;"",VLOOKUP($F553,d110cc_csv_computations!$A$2:$O$1001,12),"")</f>
        <v>27</v>
      </c>
      <c r="H553" s="0" t="n">
        <f aca="false">IF($A553&lt;&gt;"",VLOOKUP($F553,d110cc_csv_computations!$A$2:$O$1001,13),"")</f>
        <v>17</v>
      </c>
      <c r="I553" s="0" t="n">
        <f aca="false">IF($A553&lt;&gt;"",VLOOKUP($F553,d110cc_csv_computations!$A$2:$O$1001,7),"")</f>
        <v>4</v>
      </c>
      <c r="J553" s="0" t="str">
        <f aca="false">IF($A553&lt;&gt;"",VLOOKUP($I553,ColumnNames!$A$2:$B$5,2),"")</f>
        <v>D</v>
      </c>
      <c r="K553" s="0" t="n">
        <f aca="false">IF($A553&lt;&gt;"",VLOOKUP($F553,d110cc_csv_computations!$A$2:$O$1001,6),"")</f>
        <v>2</v>
      </c>
      <c r="L553" s="0" t="n">
        <f aca="false">IF($A553&lt;&gt;"",VLOOKUP($F553,d110cc_csv_computations!$A$2:$O$1001,3),"")</f>
        <v>2</v>
      </c>
      <c r="M553" s="0" t="n">
        <f aca="false">IF($A553&lt;&gt;"",VLOOKUP($F553,d110cc_csv_computations!$A$2:$O$1001,8),"")</f>
        <v>8</v>
      </c>
      <c r="N553" s="0" t="n">
        <f aca="false">IF($A553&lt;&gt;"",VLOOKUP($F553,d110cc_csv_computations!$A$2:$O$1001,4),"")</f>
        <v>56</v>
      </c>
      <c r="O553" s="32" t="str">
        <f aca="false">IF($A553&lt;&gt;"",INDEX('Tray sheet'!$H$2:$H$10000, $G553),"")</f>
        <v>Project#2013-0014_Experiment#0001_Brachypodium.distachyon_Tray#00027</v>
      </c>
      <c r="P553" s="32" t="str">
        <f aca="false">IF($A553&lt;&gt;"",INDEX('Tray sheet'!$J$2:$J$10000,$G553),"")</f>
        <v>Tray note</v>
      </c>
      <c r="Q553" s="0" t="n">
        <f aca="false">IF($A553&lt;&gt;"",VLOOKUP($F553,d110cc_csv_computations!$A$2:$O$1001,9),"")</f>
        <v>1</v>
      </c>
      <c r="R553" s="32" t="str">
        <f aca="false">IF($A553&lt;&gt;"",INDEX('Tray sheet'!$I$2:$I$10000,$G553),"")</f>
        <v>standard</v>
      </c>
      <c r="S553" s="32" t="str">
        <f aca="false">$J553&amp;$K553</f>
        <v>D2</v>
      </c>
      <c r="T553" s="0" t="str">
        <f aca="false">IF($A553&lt;&gt;"","Project#"&amp;$A553&amp;"-"&amp;TEXT($B553,"0000")&amp;"_Experiment#"&amp;TEXT($C553,"0000")&amp;"_"&amp;$D553&amp;"."&amp;$E553&amp;"_Tray#"&amp;TEXT($G553,"0000")&amp;"_"&amp;"Pot#"&amp;TEXT($F553,"00000"),"")</f>
        <v>Project#2013-0014_Experiment#0001_Brachypodium.distachyon_Tray#0027_Pot#00552</v>
      </c>
      <c r="U553" s="0" t="n">
        <f aca="false">IF($A553&lt;&gt;"",VLOOKUP($F553,d110cc_csv_computations!$A$2:$O$1001,2),"")</f>
        <v>42</v>
      </c>
      <c r="V553" s="0" t="n">
        <f aca="false">IF($A553&lt;&gt;"",VLOOKUP($U553,LineNames!$A$2:$B$111,2),"")</f>
        <v>121</v>
      </c>
      <c r="W553" s="11"/>
      <c r="X553" s="0" t="str">
        <f aca="false">IF($A553&lt;&gt;"",VLOOKUP($U553,LineNames!$A$2:$C$111,3),"")</f>
        <v>No</v>
      </c>
      <c r="Y553" s="0" t="n">
        <f aca="false">IF($A553&lt;&gt;"",VLOOKUP($F553,d110cc_csv_computations!$A$2:$O$1001,5),"")</f>
        <v>5</v>
      </c>
      <c r="Z553" s="0" t="n">
        <f aca="false">IF($A553&lt;&gt;"",VLOOKUP($F553,d110cc_csv_computations!$A$2:$O$1001,15),"")</f>
        <v>72</v>
      </c>
    </row>
    <row collapsed="false" customFormat="false" customHeight="true" hidden="false" ht="15" outlineLevel="0" r="554">
      <c r="A554" s="0" t="n">
        <f aca="false">IF((ROW()-1)&lt;='Project Description'!$B$14,'Project Description'!$B$1, "")</f>
        <v>2013</v>
      </c>
      <c r="B554" s="0" t="n">
        <f aca="false">IF($A554&lt;&gt;"",'Project Description'!$B$2, "")</f>
        <v>14</v>
      </c>
      <c r="C554" s="0" t="n">
        <f aca="false">IF($A554&lt;&gt;"",'Project Description'!$B$3, "")</f>
        <v>1</v>
      </c>
      <c r="D554" s="0" t="str">
        <f aca="false">IF($A554&lt;&gt;"",VLOOKUP($G554,'Tray sheet'!$E$2:$G$121,2), "")</f>
        <v>Brachypodium</v>
      </c>
      <c r="E554" s="0" t="str">
        <f aca="false">IF($A554&lt;&gt;"",VLOOKUP($G554,'Tray sheet'!$E$2:$G$121,3), "")</f>
        <v>distachyon</v>
      </c>
      <c r="F554" s="0" t="n">
        <f aca="false">IF($A554&lt;&gt;"",ROW()-1,"")</f>
        <v>553</v>
      </c>
      <c r="G554" s="0" t="n">
        <f aca="false">IF($A554&lt;&gt;"",VLOOKUP($F554,d110cc_csv_computations!$A$2:$O$1001,12),"")</f>
        <v>27</v>
      </c>
      <c r="H554" s="0" t="n">
        <f aca="false">IF($A554&lt;&gt;"",VLOOKUP($F554,d110cc_csv_computations!$A$2:$O$1001,13),"")</f>
        <v>18</v>
      </c>
      <c r="I554" s="0" t="n">
        <f aca="false">IF($A554&lt;&gt;"",VLOOKUP($F554,d110cc_csv_computations!$A$2:$O$1001,7),"")</f>
        <v>4</v>
      </c>
      <c r="J554" s="0" t="str">
        <f aca="false">IF($A554&lt;&gt;"",VLOOKUP($I554,ColumnNames!$A$2:$B$5,2),"")</f>
        <v>D</v>
      </c>
      <c r="K554" s="0" t="n">
        <f aca="false">IF($A554&lt;&gt;"",VLOOKUP($F554,d110cc_csv_computations!$A$2:$O$1001,6),"")</f>
        <v>3</v>
      </c>
      <c r="L554" s="0" t="n">
        <f aca="false">IF($A554&lt;&gt;"",VLOOKUP($F554,d110cc_csv_computations!$A$2:$O$1001,3),"")</f>
        <v>3</v>
      </c>
      <c r="M554" s="0" t="n">
        <f aca="false">IF($A554&lt;&gt;"",VLOOKUP($F554,d110cc_csv_computations!$A$2:$O$1001,8),"")</f>
        <v>8</v>
      </c>
      <c r="N554" s="0" t="n">
        <f aca="false">IF($A554&lt;&gt;"",VLOOKUP($F554,d110cc_csv_computations!$A$2:$O$1001,4),"")</f>
        <v>56</v>
      </c>
      <c r="O554" s="32" t="str">
        <f aca="false">IF($A554&lt;&gt;"",INDEX('Tray sheet'!$H$2:$H$10000, $G554),"")</f>
        <v>Project#2013-0014_Experiment#0001_Brachypodium.distachyon_Tray#00027</v>
      </c>
      <c r="P554" s="32" t="str">
        <f aca="false">IF($A554&lt;&gt;"",INDEX('Tray sheet'!$J$2:$J$10000,$G554),"")</f>
        <v>Tray note</v>
      </c>
      <c r="Q554" s="0" t="n">
        <f aca="false">IF($A554&lt;&gt;"",VLOOKUP($F554,d110cc_csv_computations!$A$2:$O$1001,9),"")</f>
        <v>1</v>
      </c>
      <c r="R554" s="32" t="str">
        <f aca="false">IF($A554&lt;&gt;"",INDEX('Tray sheet'!$I$2:$I$10000,$G554),"")</f>
        <v>standard</v>
      </c>
      <c r="S554" s="32" t="str">
        <f aca="false">$J554&amp;$K554</f>
        <v>D3</v>
      </c>
      <c r="T554" s="0" t="str">
        <f aca="false">IF($A554&lt;&gt;"","Project#"&amp;$A554&amp;"-"&amp;TEXT($B554,"0000")&amp;"_Experiment#"&amp;TEXT($C554,"0000")&amp;"_"&amp;$D554&amp;"."&amp;$E554&amp;"_Tray#"&amp;TEXT($G554,"0000")&amp;"_"&amp;"Pot#"&amp;TEXT($F554,"00000"),"")</f>
        <v>Project#2013-0014_Experiment#0001_Brachypodium.distachyon_Tray#0027_Pot#00553</v>
      </c>
      <c r="U554" s="0" t="n">
        <f aca="false">IF($A554&lt;&gt;"",VLOOKUP($F554,d110cc_csv_computations!$A$2:$O$1001,2),"")</f>
        <v>58</v>
      </c>
      <c r="V554" s="0" t="n">
        <f aca="false">IF($A554&lt;&gt;"",VLOOKUP($U554,LineNames!$A$2:$B$111,2),"")</f>
        <v>140</v>
      </c>
      <c r="W554" s="11"/>
      <c r="X554" s="0" t="str">
        <f aca="false">IF($A554&lt;&gt;"",VLOOKUP($U554,LineNames!$A$2:$C$111,3),"")</f>
        <v>No</v>
      </c>
      <c r="Y554" s="0" t="n">
        <f aca="false">IF($A554&lt;&gt;"",VLOOKUP($F554,d110cc_csv_computations!$A$2:$O$1001,5),"")</f>
        <v>5</v>
      </c>
      <c r="Z554" s="0" t="n">
        <f aca="false">IF($A554&lt;&gt;"",VLOOKUP($F554,d110cc_csv_computations!$A$2:$O$1001,15),"")</f>
        <v>73</v>
      </c>
    </row>
    <row collapsed="false" customFormat="false" customHeight="true" hidden="false" ht="15" outlineLevel="0" r="555">
      <c r="A555" s="0" t="n">
        <f aca="false">IF((ROW()-1)&lt;='Project Description'!$B$14,'Project Description'!$B$1, "")</f>
        <v>2013</v>
      </c>
      <c r="B555" s="0" t="n">
        <f aca="false">IF($A555&lt;&gt;"",'Project Description'!$B$2, "")</f>
        <v>14</v>
      </c>
      <c r="C555" s="0" t="n">
        <f aca="false">IF($A555&lt;&gt;"",'Project Description'!$B$3, "")</f>
        <v>1</v>
      </c>
      <c r="D555" s="0" t="str">
        <f aca="false">IF($A555&lt;&gt;"",VLOOKUP($G555,'Tray sheet'!$E$2:$G$121,2), "")</f>
        <v>Brachypodium</v>
      </c>
      <c r="E555" s="0" t="str">
        <f aca="false">IF($A555&lt;&gt;"",VLOOKUP($G555,'Tray sheet'!$E$2:$G$121,3), "")</f>
        <v>distachyon</v>
      </c>
      <c r="F555" s="0" t="n">
        <f aca="false">IF($A555&lt;&gt;"",ROW()-1,"")</f>
        <v>554</v>
      </c>
      <c r="G555" s="0" t="n">
        <f aca="false">IF($A555&lt;&gt;"",VLOOKUP($F555,d110cc_csv_computations!$A$2:$O$1001,12),"")</f>
        <v>27</v>
      </c>
      <c r="H555" s="0" t="n">
        <f aca="false">IF($A555&lt;&gt;"",VLOOKUP($F555,d110cc_csv_computations!$A$2:$O$1001,13),"")</f>
        <v>19</v>
      </c>
      <c r="I555" s="0" t="n">
        <f aca="false">IF($A555&lt;&gt;"",VLOOKUP($F555,d110cc_csv_computations!$A$2:$O$1001,7),"")</f>
        <v>4</v>
      </c>
      <c r="J555" s="0" t="str">
        <f aca="false">IF($A555&lt;&gt;"",VLOOKUP($I555,ColumnNames!$A$2:$B$5,2),"")</f>
        <v>D</v>
      </c>
      <c r="K555" s="0" t="n">
        <f aca="false">IF($A555&lt;&gt;"",VLOOKUP($F555,d110cc_csv_computations!$A$2:$O$1001,6),"")</f>
        <v>4</v>
      </c>
      <c r="L555" s="0" t="n">
        <f aca="false">IF($A555&lt;&gt;"",VLOOKUP($F555,d110cc_csv_computations!$A$2:$O$1001,3),"")</f>
        <v>4</v>
      </c>
      <c r="M555" s="0" t="n">
        <f aca="false">IF($A555&lt;&gt;"",VLOOKUP($F555,d110cc_csv_computations!$A$2:$O$1001,8),"")</f>
        <v>8</v>
      </c>
      <c r="N555" s="0" t="n">
        <f aca="false">IF($A555&lt;&gt;"",VLOOKUP($F555,d110cc_csv_computations!$A$2:$O$1001,4),"")</f>
        <v>56</v>
      </c>
      <c r="O555" s="32" t="str">
        <f aca="false">IF($A555&lt;&gt;"",INDEX('Tray sheet'!$H$2:$H$10000, $G555),"")</f>
        <v>Project#2013-0014_Experiment#0001_Brachypodium.distachyon_Tray#00027</v>
      </c>
      <c r="P555" s="32" t="str">
        <f aca="false">IF($A555&lt;&gt;"",INDEX('Tray sheet'!$J$2:$J$10000,$G555),"")</f>
        <v>Tray note</v>
      </c>
      <c r="Q555" s="0" t="n">
        <f aca="false">IF($A555&lt;&gt;"",VLOOKUP($F555,d110cc_csv_computations!$A$2:$O$1001,9),"")</f>
        <v>1</v>
      </c>
      <c r="R555" s="32" t="str">
        <f aca="false">IF($A555&lt;&gt;"",INDEX('Tray sheet'!$I$2:$I$10000,$G555),"")</f>
        <v>standard</v>
      </c>
      <c r="S555" s="32" t="str">
        <f aca="false">$J555&amp;$K555</f>
        <v>D4</v>
      </c>
      <c r="T555" s="0" t="str">
        <f aca="false">IF($A555&lt;&gt;"","Project#"&amp;$A555&amp;"-"&amp;TEXT($B555,"0000")&amp;"_Experiment#"&amp;TEXT($C555,"0000")&amp;"_"&amp;$D555&amp;"."&amp;$E555&amp;"_Tray#"&amp;TEXT($G555,"0000")&amp;"_"&amp;"Pot#"&amp;TEXT($F555,"00000"),"")</f>
        <v>Project#2013-0014_Experiment#0001_Brachypodium.distachyon_Tray#0027_Pot#00554</v>
      </c>
      <c r="U555" s="0" t="n">
        <f aca="false">IF($A555&lt;&gt;"",VLOOKUP($F555,d110cc_csv_computations!$A$2:$O$1001,2),"")</f>
        <v>109</v>
      </c>
      <c r="V555" s="0" t="str">
        <f aca="false">IF($A555&lt;&gt;"",VLOOKUP($U555,LineNames!$A$2:$B$111,2),"")</f>
        <v>Bd21</v>
      </c>
      <c r="W555" s="11"/>
      <c r="X555" s="0" t="str">
        <f aca="false">IF($A555&lt;&gt;"",VLOOKUP($U555,LineNames!$A$2:$C$111,3),"")</f>
        <v>Yes</v>
      </c>
      <c r="Y555" s="0" t="n">
        <f aca="false">IF($A555&lt;&gt;"",VLOOKUP($F555,d110cc_csv_computations!$A$2:$O$1001,5),"")</f>
        <v>5</v>
      </c>
      <c r="Z555" s="0" t="n">
        <f aca="false">IF($A555&lt;&gt;"",VLOOKUP($F555,d110cc_csv_computations!$A$2:$O$1001,15),"")</f>
        <v>74</v>
      </c>
    </row>
    <row collapsed="false" customFormat="false" customHeight="true" hidden="false" ht="15" outlineLevel="0" r="556">
      <c r="A556" s="0" t="n">
        <f aca="false">IF((ROW()-1)&lt;='Project Description'!$B$14,'Project Description'!$B$1, "")</f>
        <v>2013</v>
      </c>
      <c r="B556" s="0" t="n">
        <f aca="false">IF($A556&lt;&gt;"",'Project Description'!$B$2, "")</f>
        <v>14</v>
      </c>
      <c r="C556" s="0" t="n">
        <f aca="false">IF($A556&lt;&gt;"",'Project Description'!$B$3, "")</f>
        <v>1</v>
      </c>
      <c r="D556" s="0" t="str">
        <f aca="false">IF($A556&lt;&gt;"",VLOOKUP($G556,'Tray sheet'!$E$2:$G$121,2), "")</f>
        <v>Brachypodium</v>
      </c>
      <c r="E556" s="0" t="str">
        <f aca="false">IF($A556&lt;&gt;"",VLOOKUP($G556,'Tray sheet'!$E$2:$G$121,3), "")</f>
        <v>distachyon</v>
      </c>
      <c r="F556" s="0" t="n">
        <f aca="false">IF($A556&lt;&gt;"",ROW()-1,"")</f>
        <v>555</v>
      </c>
      <c r="G556" s="0" t="n">
        <f aca="false">IF($A556&lt;&gt;"",VLOOKUP($F556,d110cc_csv_computations!$A$2:$O$1001,12),"")</f>
        <v>27</v>
      </c>
      <c r="H556" s="0" t="n">
        <f aca="false">IF($A556&lt;&gt;"",VLOOKUP($F556,d110cc_csv_computations!$A$2:$O$1001,13),"")</f>
        <v>20</v>
      </c>
      <c r="I556" s="0" t="n">
        <f aca="false">IF($A556&lt;&gt;"",VLOOKUP($F556,d110cc_csv_computations!$A$2:$O$1001,7),"")</f>
        <v>4</v>
      </c>
      <c r="J556" s="0" t="str">
        <f aca="false">IF($A556&lt;&gt;"",VLOOKUP($I556,ColumnNames!$A$2:$B$5,2),"")</f>
        <v>D</v>
      </c>
      <c r="K556" s="0" t="n">
        <f aca="false">IF($A556&lt;&gt;"",VLOOKUP($F556,d110cc_csv_computations!$A$2:$O$1001,6),"")</f>
        <v>5</v>
      </c>
      <c r="L556" s="0" t="n">
        <f aca="false">IF($A556&lt;&gt;"",VLOOKUP($F556,d110cc_csv_computations!$A$2:$O$1001,3),"")</f>
        <v>5</v>
      </c>
      <c r="M556" s="0" t="n">
        <f aca="false">IF($A556&lt;&gt;"",VLOOKUP($F556,d110cc_csv_computations!$A$2:$O$1001,8),"")</f>
        <v>8</v>
      </c>
      <c r="N556" s="0" t="n">
        <f aca="false">IF($A556&lt;&gt;"",VLOOKUP($F556,d110cc_csv_computations!$A$2:$O$1001,4),"")</f>
        <v>56</v>
      </c>
      <c r="O556" s="32" t="str">
        <f aca="false">IF($A556&lt;&gt;"",INDEX('Tray sheet'!$H$2:$H$10000, $G556),"")</f>
        <v>Project#2013-0014_Experiment#0001_Brachypodium.distachyon_Tray#00027</v>
      </c>
      <c r="P556" s="32" t="str">
        <f aca="false">IF($A556&lt;&gt;"",INDEX('Tray sheet'!$J$2:$J$10000,$G556),"")</f>
        <v>Tray note</v>
      </c>
      <c r="Q556" s="0" t="n">
        <f aca="false">IF($A556&lt;&gt;"",VLOOKUP($F556,d110cc_csv_computations!$A$2:$O$1001,9),"")</f>
        <v>1</v>
      </c>
      <c r="R556" s="32" t="str">
        <f aca="false">IF($A556&lt;&gt;"",INDEX('Tray sheet'!$I$2:$I$10000,$G556),"")</f>
        <v>standard</v>
      </c>
      <c r="S556" s="32" t="str">
        <f aca="false">$J556&amp;$K556</f>
        <v>D5</v>
      </c>
      <c r="T556" s="0" t="str">
        <f aca="false">IF($A556&lt;&gt;"","Project#"&amp;$A556&amp;"-"&amp;TEXT($B556,"0000")&amp;"_Experiment#"&amp;TEXT($C556,"0000")&amp;"_"&amp;$D556&amp;"."&amp;$E556&amp;"_Tray#"&amp;TEXT($G556,"0000")&amp;"_"&amp;"Pot#"&amp;TEXT($F556,"00000"),"")</f>
        <v>Project#2013-0014_Experiment#0001_Brachypodium.distachyon_Tray#0027_Pot#00555</v>
      </c>
      <c r="U556" s="0" t="n">
        <f aca="false">IF($A556&lt;&gt;"",VLOOKUP($F556,d110cc_csv_computations!$A$2:$O$1001,2),"")</f>
        <v>64</v>
      </c>
      <c r="V556" s="0" t="n">
        <f aca="false">IF($A556&lt;&gt;"",VLOOKUP($U556,LineNames!$A$2:$B$111,2),"")</f>
        <v>149</v>
      </c>
      <c r="W556" s="11"/>
      <c r="X556" s="0" t="str">
        <f aca="false">IF($A556&lt;&gt;"",VLOOKUP($U556,LineNames!$A$2:$C$111,3),"")</f>
        <v>No</v>
      </c>
      <c r="Y556" s="0" t="n">
        <f aca="false">IF($A556&lt;&gt;"",VLOOKUP($F556,d110cc_csv_computations!$A$2:$O$1001,5),"")</f>
        <v>5</v>
      </c>
      <c r="Z556" s="0" t="n">
        <f aca="false">IF($A556&lt;&gt;"",VLOOKUP($F556,d110cc_csv_computations!$A$2:$O$1001,15),"")</f>
        <v>75</v>
      </c>
    </row>
    <row collapsed="false" customFormat="false" customHeight="true" hidden="false" ht="15" outlineLevel="0" r="557">
      <c r="A557" s="0" t="n">
        <f aca="false">IF((ROW()-1)&lt;='Project Description'!$B$14,'Project Description'!$B$1, "")</f>
        <v>2013</v>
      </c>
      <c r="B557" s="0" t="n">
        <f aca="false">IF($A557&lt;&gt;"",'Project Description'!$B$2, "")</f>
        <v>14</v>
      </c>
      <c r="C557" s="0" t="n">
        <f aca="false">IF($A557&lt;&gt;"",'Project Description'!$B$3, "")</f>
        <v>1</v>
      </c>
      <c r="D557" s="0" t="str">
        <f aca="false">IF($A557&lt;&gt;"",VLOOKUP($G557,'Tray sheet'!$E$2:$G$121,2), "")</f>
        <v>Brachypodium</v>
      </c>
      <c r="E557" s="0" t="str">
        <f aca="false">IF($A557&lt;&gt;"",VLOOKUP($G557,'Tray sheet'!$E$2:$G$121,3), "")</f>
        <v>distachyon</v>
      </c>
      <c r="F557" s="0" t="n">
        <f aca="false">IF($A557&lt;&gt;"",ROW()-1,"")</f>
        <v>556</v>
      </c>
      <c r="G557" s="0" t="n">
        <f aca="false">IF($A557&lt;&gt;"",VLOOKUP($F557,d110cc_csv_computations!$A$2:$O$1001,12),"")</f>
        <v>28</v>
      </c>
      <c r="H557" s="0" t="n">
        <f aca="false">IF($A557&lt;&gt;"",VLOOKUP($F557,d110cc_csv_computations!$A$2:$O$1001,13),"")</f>
        <v>16</v>
      </c>
      <c r="I557" s="0" t="n">
        <f aca="false">IF($A557&lt;&gt;"",VLOOKUP($F557,d110cc_csv_computations!$A$2:$O$1001,7),"")</f>
        <v>4</v>
      </c>
      <c r="J557" s="0" t="str">
        <f aca="false">IF($A557&lt;&gt;"",VLOOKUP($I557,ColumnNames!$A$2:$B$5,2),"")</f>
        <v>D</v>
      </c>
      <c r="K557" s="0" t="n">
        <f aca="false">IF($A557&lt;&gt;"",VLOOKUP($F557,d110cc_csv_computations!$A$2:$O$1001,6),"")</f>
        <v>1</v>
      </c>
      <c r="L557" s="0" t="n">
        <f aca="false">IF($A557&lt;&gt;"",VLOOKUP($F557,d110cc_csv_computations!$A$2:$O$1001,3),"")</f>
        <v>6</v>
      </c>
      <c r="M557" s="0" t="n">
        <f aca="false">IF($A557&lt;&gt;"",VLOOKUP($F557,d110cc_csv_computations!$A$2:$O$1001,8),"")</f>
        <v>8</v>
      </c>
      <c r="N557" s="0" t="n">
        <f aca="false">IF($A557&lt;&gt;"",VLOOKUP($F557,d110cc_csv_computations!$A$2:$O$1001,4),"")</f>
        <v>56</v>
      </c>
      <c r="O557" s="32" t="str">
        <f aca="false">IF($A557&lt;&gt;"",INDEX('Tray sheet'!$H$2:$H$10000, $G557),"")</f>
        <v>Project#2013-0014_Experiment#0001_Brachypodium.distachyon_Tray#00028</v>
      </c>
      <c r="P557" s="32" t="str">
        <f aca="false">IF($A557&lt;&gt;"",INDEX('Tray sheet'!$J$2:$J$10000,$G557),"")</f>
        <v>Tray note</v>
      </c>
      <c r="Q557" s="0" t="n">
        <f aca="false">IF($A557&lt;&gt;"",VLOOKUP($F557,d110cc_csv_computations!$A$2:$O$1001,9),"")</f>
        <v>2</v>
      </c>
      <c r="R557" s="32" t="str">
        <f aca="false">IF($A557&lt;&gt;"",INDEX('Tray sheet'!$I$2:$I$10000,$G557),"")</f>
        <v>standard</v>
      </c>
      <c r="S557" s="32" t="str">
        <f aca="false">$J557&amp;$K557</f>
        <v>D1</v>
      </c>
      <c r="T557" s="0" t="str">
        <f aca="false">IF($A557&lt;&gt;"","Project#"&amp;$A557&amp;"-"&amp;TEXT($B557,"0000")&amp;"_Experiment#"&amp;TEXT($C557,"0000")&amp;"_"&amp;$D557&amp;"."&amp;$E557&amp;"_Tray#"&amp;TEXT($G557,"0000")&amp;"_"&amp;"Pot#"&amp;TEXT($F557,"00000"),"")</f>
        <v>Project#2013-0014_Experiment#0001_Brachypodium.distachyon_Tray#0028_Pot#00556</v>
      </c>
      <c r="U557" s="0" t="n">
        <f aca="false">IF($A557&lt;&gt;"",VLOOKUP($F557,d110cc_csv_computations!$A$2:$O$1001,2),"")</f>
        <v>14</v>
      </c>
      <c r="V557" s="0" t="n">
        <f aca="false">IF($A557&lt;&gt;"",VLOOKUP($U557,LineNames!$A$2:$B$111,2),"")</f>
        <v>90</v>
      </c>
      <c r="W557" s="11"/>
      <c r="X557" s="0" t="str">
        <f aca="false">IF($A557&lt;&gt;"",VLOOKUP($U557,LineNames!$A$2:$C$111,3),"")</f>
        <v>No</v>
      </c>
      <c r="Y557" s="0" t="n">
        <f aca="false">IF($A557&lt;&gt;"",VLOOKUP($F557,d110cc_csv_computations!$A$2:$O$1001,5),"")</f>
        <v>5</v>
      </c>
      <c r="Z557" s="0" t="n">
        <f aca="false">IF($A557&lt;&gt;"",VLOOKUP($F557,d110cc_csv_computations!$A$2:$O$1001,15),"")</f>
        <v>76</v>
      </c>
    </row>
    <row collapsed="false" customFormat="false" customHeight="true" hidden="false" ht="15" outlineLevel="0" r="558">
      <c r="A558" s="0" t="n">
        <f aca="false">IF((ROW()-1)&lt;='Project Description'!$B$14,'Project Description'!$B$1, "")</f>
        <v>2013</v>
      </c>
      <c r="B558" s="0" t="n">
        <f aca="false">IF($A558&lt;&gt;"",'Project Description'!$B$2, "")</f>
        <v>14</v>
      </c>
      <c r="C558" s="0" t="n">
        <f aca="false">IF($A558&lt;&gt;"",'Project Description'!$B$3, "")</f>
        <v>1</v>
      </c>
      <c r="D558" s="0" t="str">
        <f aca="false">IF($A558&lt;&gt;"",VLOOKUP($G558,'Tray sheet'!$E$2:$G$121,2), "")</f>
        <v>Brachypodium</v>
      </c>
      <c r="E558" s="0" t="str">
        <f aca="false">IF($A558&lt;&gt;"",VLOOKUP($G558,'Tray sheet'!$E$2:$G$121,3), "")</f>
        <v>distachyon</v>
      </c>
      <c r="F558" s="0" t="n">
        <f aca="false">IF($A558&lt;&gt;"",ROW()-1,"")</f>
        <v>557</v>
      </c>
      <c r="G558" s="0" t="n">
        <f aca="false">IF($A558&lt;&gt;"",VLOOKUP($F558,d110cc_csv_computations!$A$2:$O$1001,12),"")</f>
        <v>28</v>
      </c>
      <c r="H558" s="0" t="n">
        <f aca="false">IF($A558&lt;&gt;"",VLOOKUP($F558,d110cc_csv_computations!$A$2:$O$1001,13),"")</f>
        <v>17</v>
      </c>
      <c r="I558" s="0" t="n">
        <f aca="false">IF($A558&lt;&gt;"",VLOOKUP($F558,d110cc_csv_computations!$A$2:$O$1001,7),"")</f>
        <v>4</v>
      </c>
      <c r="J558" s="0" t="str">
        <f aca="false">IF($A558&lt;&gt;"",VLOOKUP($I558,ColumnNames!$A$2:$B$5,2),"")</f>
        <v>D</v>
      </c>
      <c r="K558" s="0" t="n">
        <f aca="false">IF($A558&lt;&gt;"",VLOOKUP($F558,d110cc_csv_computations!$A$2:$O$1001,6),"")</f>
        <v>2</v>
      </c>
      <c r="L558" s="0" t="n">
        <f aca="false">IF($A558&lt;&gt;"",VLOOKUP($F558,d110cc_csv_computations!$A$2:$O$1001,3),"")</f>
        <v>7</v>
      </c>
      <c r="M558" s="0" t="n">
        <f aca="false">IF($A558&lt;&gt;"",VLOOKUP($F558,d110cc_csv_computations!$A$2:$O$1001,8),"")</f>
        <v>8</v>
      </c>
      <c r="N558" s="0" t="n">
        <f aca="false">IF($A558&lt;&gt;"",VLOOKUP($F558,d110cc_csv_computations!$A$2:$O$1001,4),"")</f>
        <v>56</v>
      </c>
      <c r="O558" s="32" t="str">
        <f aca="false">IF($A558&lt;&gt;"",INDEX('Tray sheet'!$H$2:$H$10000, $G558),"")</f>
        <v>Project#2013-0014_Experiment#0001_Brachypodium.distachyon_Tray#00028</v>
      </c>
      <c r="P558" s="32" t="str">
        <f aca="false">IF($A558&lt;&gt;"",INDEX('Tray sheet'!$J$2:$J$10000,$G558),"")</f>
        <v>Tray note</v>
      </c>
      <c r="Q558" s="0" t="n">
        <f aca="false">IF($A558&lt;&gt;"",VLOOKUP($F558,d110cc_csv_computations!$A$2:$O$1001,9),"")</f>
        <v>2</v>
      </c>
      <c r="R558" s="32" t="str">
        <f aca="false">IF($A558&lt;&gt;"",INDEX('Tray sheet'!$I$2:$I$10000,$G558),"")</f>
        <v>standard</v>
      </c>
      <c r="S558" s="32" t="str">
        <f aca="false">$J558&amp;$K558</f>
        <v>D2</v>
      </c>
      <c r="T558" s="0" t="str">
        <f aca="false">IF($A558&lt;&gt;"","Project#"&amp;$A558&amp;"-"&amp;TEXT($B558,"0000")&amp;"_Experiment#"&amp;TEXT($C558,"0000")&amp;"_"&amp;$D558&amp;"."&amp;$E558&amp;"_Tray#"&amp;TEXT($G558,"0000")&amp;"_"&amp;"Pot#"&amp;TEXT($F558,"00000"),"")</f>
        <v>Project#2013-0014_Experiment#0001_Brachypodium.distachyon_Tray#0028_Pot#00557</v>
      </c>
      <c r="U558" s="0" t="n">
        <f aca="false">IF($A558&lt;&gt;"",VLOOKUP($F558,d110cc_csv_computations!$A$2:$O$1001,2),"")</f>
        <v>109</v>
      </c>
      <c r="V558" s="0" t="str">
        <f aca="false">IF($A558&lt;&gt;"",VLOOKUP($U558,LineNames!$A$2:$B$111,2),"")</f>
        <v>Bd21</v>
      </c>
      <c r="W558" s="11"/>
      <c r="X558" s="0" t="str">
        <f aca="false">IF($A558&lt;&gt;"",VLOOKUP($U558,LineNames!$A$2:$C$111,3),"")</f>
        <v>Yes</v>
      </c>
      <c r="Y558" s="0" t="n">
        <f aca="false">IF($A558&lt;&gt;"",VLOOKUP($F558,d110cc_csv_computations!$A$2:$O$1001,5),"")</f>
        <v>5</v>
      </c>
      <c r="Z558" s="0" t="n">
        <f aca="false">IF($A558&lt;&gt;"",VLOOKUP($F558,d110cc_csv_computations!$A$2:$O$1001,15),"")</f>
        <v>77</v>
      </c>
    </row>
    <row collapsed="false" customFormat="false" customHeight="true" hidden="false" ht="15" outlineLevel="0" r="559">
      <c r="A559" s="0" t="n">
        <f aca="false">IF((ROW()-1)&lt;='Project Description'!$B$14,'Project Description'!$B$1, "")</f>
        <v>2013</v>
      </c>
      <c r="B559" s="0" t="n">
        <f aca="false">IF($A559&lt;&gt;"",'Project Description'!$B$2, "")</f>
        <v>14</v>
      </c>
      <c r="C559" s="0" t="n">
        <f aca="false">IF($A559&lt;&gt;"",'Project Description'!$B$3, "")</f>
        <v>1</v>
      </c>
      <c r="D559" s="0" t="str">
        <f aca="false">IF($A559&lt;&gt;"",VLOOKUP($G559,'Tray sheet'!$E$2:$G$121,2), "")</f>
        <v>Brachypodium</v>
      </c>
      <c r="E559" s="0" t="str">
        <f aca="false">IF($A559&lt;&gt;"",VLOOKUP($G559,'Tray sheet'!$E$2:$G$121,3), "")</f>
        <v>distachyon</v>
      </c>
      <c r="F559" s="0" t="n">
        <f aca="false">IF($A559&lt;&gt;"",ROW()-1,"")</f>
        <v>558</v>
      </c>
      <c r="G559" s="0" t="n">
        <f aca="false">IF($A559&lt;&gt;"",VLOOKUP($F559,d110cc_csv_computations!$A$2:$O$1001,12),"")</f>
        <v>28</v>
      </c>
      <c r="H559" s="0" t="n">
        <f aca="false">IF($A559&lt;&gt;"",VLOOKUP($F559,d110cc_csv_computations!$A$2:$O$1001,13),"")</f>
        <v>18</v>
      </c>
      <c r="I559" s="0" t="n">
        <f aca="false">IF($A559&lt;&gt;"",VLOOKUP($F559,d110cc_csv_computations!$A$2:$O$1001,7),"")</f>
        <v>4</v>
      </c>
      <c r="J559" s="0" t="str">
        <f aca="false">IF($A559&lt;&gt;"",VLOOKUP($I559,ColumnNames!$A$2:$B$5,2),"")</f>
        <v>D</v>
      </c>
      <c r="K559" s="0" t="n">
        <f aca="false">IF($A559&lt;&gt;"",VLOOKUP($F559,d110cc_csv_computations!$A$2:$O$1001,6),"")</f>
        <v>3</v>
      </c>
      <c r="L559" s="0" t="n">
        <f aca="false">IF($A559&lt;&gt;"",VLOOKUP($F559,d110cc_csv_computations!$A$2:$O$1001,3),"")</f>
        <v>8</v>
      </c>
      <c r="M559" s="0" t="n">
        <f aca="false">IF($A559&lt;&gt;"",VLOOKUP($F559,d110cc_csv_computations!$A$2:$O$1001,8),"")</f>
        <v>8</v>
      </c>
      <c r="N559" s="0" t="n">
        <f aca="false">IF($A559&lt;&gt;"",VLOOKUP($F559,d110cc_csv_computations!$A$2:$O$1001,4),"")</f>
        <v>56</v>
      </c>
      <c r="O559" s="32" t="str">
        <f aca="false">IF($A559&lt;&gt;"",INDEX('Tray sheet'!$H$2:$H$10000, $G559),"")</f>
        <v>Project#2013-0014_Experiment#0001_Brachypodium.distachyon_Tray#00028</v>
      </c>
      <c r="P559" s="32" t="str">
        <f aca="false">IF($A559&lt;&gt;"",INDEX('Tray sheet'!$J$2:$J$10000,$G559),"")</f>
        <v>Tray note</v>
      </c>
      <c r="Q559" s="0" t="n">
        <f aca="false">IF($A559&lt;&gt;"",VLOOKUP($F559,d110cc_csv_computations!$A$2:$O$1001,9),"")</f>
        <v>2</v>
      </c>
      <c r="R559" s="32" t="str">
        <f aca="false">IF($A559&lt;&gt;"",INDEX('Tray sheet'!$I$2:$I$10000,$G559),"")</f>
        <v>standard</v>
      </c>
      <c r="S559" s="32" t="str">
        <f aca="false">$J559&amp;$K559</f>
        <v>D3</v>
      </c>
      <c r="T559" s="0" t="str">
        <f aca="false">IF($A559&lt;&gt;"","Project#"&amp;$A559&amp;"-"&amp;TEXT($B559,"0000")&amp;"_Experiment#"&amp;TEXT($C559,"0000")&amp;"_"&amp;$D559&amp;"."&amp;$E559&amp;"_Tray#"&amp;TEXT($G559,"0000")&amp;"_"&amp;"Pot#"&amp;TEXT($F559,"00000"),"")</f>
        <v>Project#2013-0014_Experiment#0001_Brachypodium.distachyon_Tray#0028_Pot#00558</v>
      </c>
      <c r="U559" s="0" t="n">
        <f aca="false">IF($A559&lt;&gt;"",VLOOKUP($F559,d110cc_csv_computations!$A$2:$O$1001,2),"")</f>
        <v>104</v>
      </c>
      <c r="V559" s="0" t="n">
        <f aca="false">IF($A559&lt;&gt;"",VLOOKUP($U559,LineNames!$A$2:$B$111,2),"")</f>
        <v>59</v>
      </c>
      <c r="W559" s="11"/>
      <c r="X559" s="0" t="str">
        <f aca="false">IF($A559&lt;&gt;"",VLOOKUP($U559,LineNames!$A$2:$C$111,3),"")</f>
        <v>No</v>
      </c>
      <c r="Y559" s="0" t="n">
        <f aca="false">IF($A559&lt;&gt;"",VLOOKUP($F559,d110cc_csv_computations!$A$2:$O$1001,5),"")</f>
        <v>5</v>
      </c>
      <c r="Z559" s="0" t="n">
        <f aca="false">IF($A559&lt;&gt;"",VLOOKUP($F559,d110cc_csv_computations!$A$2:$O$1001,15),"")</f>
        <v>78</v>
      </c>
    </row>
    <row collapsed="false" customFormat="false" customHeight="true" hidden="false" ht="15" outlineLevel="0" r="560">
      <c r="A560" s="0" t="n">
        <f aca="false">IF((ROW()-1)&lt;='Project Description'!$B$14,'Project Description'!$B$1, "")</f>
        <v>2013</v>
      </c>
      <c r="B560" s="0" t="n">
        <f aca="false">IF($A560&lt;&gt;"",'Project Description'!$B$2, "")</f>
        <v>14</v>
      </c>
      <c r="C560" s="0" t="n">
        <f aca="false">IF($A560&lt;&gt;"",'Project Description'!$B$3, "")</f>
        <v>1</v>
      </c>
      <c r="D560" s="0" t="str">
        <f aca="false">IF($A560&lt;&gt;"",VLOOKUP($G560,'Tray sheet'!$E$2:$G$121,2), "")</f>
        <v>Brachypodium</v>
      </c>
      <c r="E560" s="0" t="str">
        <f aca="false">IF($A560&lt;&gt;"",VLOOKUP($G560,'Tray sheet'!$E$2:$G$121,3), "")</f>
        <v>distachyon</v>
      </c>
      <c r="F560" s="0" t="n">
        <f aca="false">IF($A560&lt;&gt;"",ROW()-1,"")</f>
        <v>559</v>
      </c>
      <c r="G560" s="0" t="n">
        <f aca="false">IF($A560&lt;&gt;"",VLOOKUP($F560,d110cc_csv_computations!$A$2:$O$1001,12),"")</f>
        <v>28</v>
      </c>
      <c r="H560" s="0" t="n">
        <f aca="false">IF($A560&lt;&gt;"",VLOOKUP($F560,d110cc_csv_computations!$A$2:$O$1001,13),"")</f>
        <v>19</v>
      </c>
      <c r="I560" s="0" t="n">
        <f aca="false">IF($A560&lt;&gt;"",VLOOKUP($F560,d110cc_csv_computations!$A$2:$O$1001,7),"")</f>
        <v>4</v>
      </c>
      <c r="J560" s="0" t="str">
        <f aca="false">IF($A560&lt;&gt;"",VLOOKUP($I560,ColumnNames!$A$2:$B$5,2),"")</f>
        <v>D</v>
      </c>
      <c r="K560" s="0" t="n">
        <f aca="false">IF($A560&lt;&gt;"",VLOOKUP($F560,d110cc_csv_computations!$A$2:$O$1001,6),"")</f>
        <v>4</v>
      </c>
      <c r="L560" s="0" t="n">
        <f aca="false">IF($A560&lt;&gt;"",VLOOKUP($F560,d110cc_csv_computations!$A$2:$O$1001,3),"")</f>
        <v>9</v>
      </c>
      <c r="M560" s="0" t="n">
        <f aca="false">IF($A560&lt;&gt;"",VLOOKUP($F560,d110cc_csv_computations!$A$2:$O$1001,8),"")</f>
        <v>8</v>
      </c>
      <c r="N560" s="0" t="n">
        <f aca="false">IF($A560&lt;&gt;"",VLOOKUP($F560,d110cc_csv_computations!$A$2:$O$1001,4),"")</f>
        <v>56</v>
      </c>
      <c r="O560" s="32" t="str">
        <f aca="false">IF($A560&lt;&gt;"",INDEX('Tray sheet'!$H$2:$H$10000, $G560),"")</f>
        <v>Project#2013-0014_Experiment#0001_Brachypodium.distachyon_Tray#00028</v>
      </c>
      <c r="P560" s="32" t="str">
        <f aca="false">IF($A560&lt;&gt;"",INDEX('Tray sheet'!$J$2:$J$10000,$G560),"")</f>
        <v>Tray note</v>
      </c>
      <c r="Q560" s="0" t="n">
        <f aca="false">IF($A560&lt;&gt;"",VLOOKUP($F560,d110cc_csv_computations!$A$2:$O$1001,9),"")</f>
        <v>2</v>
      </c>
      <c r="R560" s="32" t="str">
        <f aca="false">IF($A560&lt;&gt;"",INDEX('Tray sheet'!$I$2:$I$10000,$G560),"")</f>
        <v>standard</v>
      </c>
      <c r="S560" s="32" t="str">
        <f aca="false">$J560&amp;$K560</f>
        <v>D4</v>
      </c>
      <c r="T560" s="0" t="str">
        <f aca="false">IF($A560&lt;&gt;"","Project#"&amp;$A560&amp;"-"&amp;TEXT($B560,"0000")&amp;"_Experiment#"&amp;TEXT($C560,"0000")&amp;"_"&amp;$D560&amp;"."&amp;$E560&amp;"_Tray#"&amp;TEXT($G560,"0000")&amp;"_"&amp;"Pot#"&amp;TEXT($F560,"00000"),"")</f>
        <v>Project#2013-0014_Experiment#0001_Brachypodium.distachyon_Tray#0028_Pot#00559</v>
      </c>
      <c r="U560" s="0" t="n">
        <f aca="false">IF($A560&lt;&gt;"",VLOOKUP($F560,d110cc_csv_computations!$A$2:$O$1001,2),"")</f>
        <v>25</v>
      </c>
      <c r="V560" s="0" t="n">
        <f aca="false">IF($A560&lt;&gt;"",VLOOKUP($U560,LineNames!$A$2:$B$111,2),"")</f>
        <v>102</v>
      </c>
      <c r="W560" s="11"/>
      <c r="X560" s="0" t="str">
        <f aca="false">IF($A560&lt;&gt;"",VLOOKUP($U560,LineNames!$A$2:$C$111,3),"")</f>
        <v>No</v>
      </c>
      <c r="Y560" s="0" t="n">
        <f aca="false">IF($A560&lt;&gt;"",VLOOKUP($F560,d110cc_csv_computations!$A$2:$O$1001,5),"")</f>
        <v>5</v>
      </c>
      <c r="Z560" s="0" t="n">
        <f aca="false">IF($A560&lt;&gt;"",VLOOKUP($F560,d110cc_csv_computations!$A$2:$O$1001,15),"")</f>
        <v>79</v>
      </c>
    </row>
    <row collapsed="false" customFormat="false" customHeight="true" hidden="false" ht="15" outlineLevel="0" r="561">
      <c r="A561" s="0" t="n">
        <f aca="false">IF((ROW()-1)&lt;='Project Description'!$B$14,'Project Description'!$B$1, "")</f>
        <v>2013</v>
      </c>
      <c r="B561" s="0" t="n">
        <f aca="false">IF($A561&lt;&gt;"",'Project Description'!$B$2, "")</f>
        <v>14</v>
      </c>
      <c r="C561" s="0" t="n">
        <f aca="false">IF($A561&lt;&gt;"",'Project Description'!$B$3, "")</f>
        <v>1</v>
      </c>
      <c r="D561" s="0" t="str">
        <f aca="false">IF($A561&lt;&gt;"",VLOOKUP($G561,'Tray sheet'!$E$2:$G$121,2), "")</f>
        <v>Brachypodium</v>
      </c>
      <c r="E561" s="0" t="str">
        <f aca="false">IF($A561&lt;&gt;"",VLOOKUP($G561,'Tray sheet'!$E$2:$G$121,3), "")</f>
        <v>distachyon</v>
      </c>
      <c r="F561" s="0" t="n">
        <f aca="false">IF($A561&lt;&gt;"",ROW()-1,"")</f>
        <v>560</v>
      </c>
      <c r="G561" s="0" t="n">
        <f aca="false">IF($A561&lt;&gt;"",VLOOKUP($F561,d110cc_csv_computations!$A$2:$O$1001,12),"")</f>
        <v>28</v>
      </c>
      <c r="H561" s="0" t="n">
        <f aca="false">IF($A561&lt;&gt;"",VLOOKUP($F561,d110cc_csv_computations!$A$2:$O$1001,13),"")</f>
        <v>20</v>
      </c>
      <c r="I561" s="0" t="n">
        <f aca="false">IF($A561&lt;&gt;"",VLOOKUP($F561,d110cc_csv_computations!$A$2:$O$1001,7),"")</f>
        <v>4</v>
      </c>
      <c r="J561" s="0" t="str">
        <f aca="false">IF($A561&lt;&gt;"",VLOOKUP($I561,ColumnNames!$A$2:$B$5,2),"")</f>
        <v>D</v>
      </c>
      <c r="K561" s="0" t="n">
        <f aca="false">IF($A561&lt;&gt;"",VLOOKUP($F561,d110cc_csv_computations!$A$2:$O$1001,6),"")</f>
        <v>5</v>
      </c>
      <c r="L561" s="0" t="n">
        <f aca="false">IF($A561&lt;&gt;"",VLOOKUP($F561,d110cc_csv_computations!$A$2:$O$1001,3),"")</f>
        <v>10</v>
      </c>
      <c r="M561" s="0" t="n">
        <f aca="false">IF($A561&lt;&gt;"",VLOOKUP($F561,d110cc_csv_computations!$A$2:$O$1001,8),"")</f>
        <v>8</v>
      </c>
      <c r="N561" s="0" t="n">
        <f aca="false">IF($A561&lt;&gt;"",VLOOKUP($F561,d110cc_csv_computations!$A$2:$O$1001,4),"")</f>
        <v>56</v>
      </c>
      <c r="O561" s="32" t="str">
        <f aca="false">IF($A561&lt;&gt;"",INDEX('Tray sheet'!$H$2:$H$10000, $G561),"")</f>
        <v>Project#2013-0014_Experiment#0001_Brachypodium.distachyon_Tray#00028</v>
      </c>
      <c r="P561" s="32" t="str">
        <f aca="false">IF($A561&lt;&gt;"",INDEX('Tray sheet'!$J$2:$J$10000,$G561),"")</f>
        <v>Tray note</v>
      </c>
      <c r="Q561" s="0" t="n">
        <f aca="false">IF($A561&lt;&gt;"",VLOOKUP($F561,d110cc_csv_computations!$A$2:$O$1001,9),"")</f>
        <v>2</v>
      </c>
      <c r="R561" s="32" t="str">
        <f aca="false">IF($A561&lt;&gt;"",INDEX('Tray sheet'!$I$2:$I$10000,$G561),"")</f>
        <v>standard</v>
      </c>
      <c r="S561" s="32" t="str">
        <f aca="false">$J561&amp;$K561</f>
        <v>D5</v>
      </c>
      <c r="T561" s="0" t="str">
        <f aca="false">IF($A561&lt;&gt;"","Project#"&amp;$A561&amp;"-"&amp;TEXT($B561,"0000")&amp;"_Experiment#"&amp;TEXT($C561,"0000")&amp;"_"&amp;$D561&amp;"."&amp;$E561&amp;"_Tray#"&amp;TEXT($G561,"0000")&amp;"_"&amp;"Pot#"&amp;TEXT($F561,"00000"),"")</f>
        <v>Project#2013-0014_Experiment#0001_Brachypodium.distachyon_Tray#0028_Pot#00560</v>
      </c>
      <c r="U561" s="0" t="n">
        <f aca="false">IF($A561&lt;&gt;"",VLOOKUP($F561,d110cc_csv_computations!$A$2:$O$1001,2),"")</f>
        <v>30</v>
      </c>
      <c r="V561" s="0" t="n">
        <f aca="false">IF($A561&lt;&gt;"",VLOOKUP($U561,LineNames!$A$2:$B$111,2),"")</f>
        <v>108</v>
      </c>
      <c r="W561" s="11"/>
      <c r="X561" s="0" t="str">
        <f aca="false">IF($A561&lt;&gt;"",VLOOKUP($U561,LineNames!$A$2:$C$111,3),"")</f>
        <v>No</v>
      </c>
      <c r="Y561" s="0" t="n">
        <f aca="false">IF($A561&lt;&gt;"",VLOOKUP($F561,d110cc_csv_computations!$A$2:$O$1001,5),"")</f>
        <v>5</v>
      </c>
      <c r="Z561" s="0" t="n">
        <f aca="false">IF($A561&lt;&gt;"",VLOOKUP($F561,d110cc_csv_computations!$A$2:$O$1001,15),"")</f>
        <v>80</v>
      </c>
    </row>
    <row collapsed="false" customFormat="false" customHeight="true" hidden="false" ht="15" outlineLevel="0" r="562">
      <c r="A562" s="0" t="n">
        <f aca="false">IF((ROW()-1)&lt;='Project Description'!$B$14,'Project Description'!$B$1, "")</f>
        <v>2013</v>
      </c>
      <c r="B562" s="0" t="n">
        <f aca="false">IF($A562&lt;&gt;"",'Project Description'!$B$2, "")</f>
        <v>14</v>
      </c>
      <c r="C562" s="0" t="n">
        <f aca="false">IF($A562&lt;&gt;"",'Project Description'!$B$3, "")</f>
        <v>1</v>
      </c>
      <c r="D562" s="0" t="str">
        <f aca="false">IF($A562&lt;&gt;"",VLOOKUP($G562,'Tray sheet'!$E$2:$G$121,2), "")</f>
        <v>Brachypodium</v>
      </c>
      <c r="E562" s="0" t="str">
        <f aca="false">IF($A562&lt;&gt;"",VLOOKUP($G562,'Tray sheet'!$E$2:$G$121,3), "")</f>
        <v>distachyon</v>
      </c>
      <c r="F562" s="0" t="n">
        <f aca="false">IF($A562&lt;&gt;"",ROW()-1,"")</f>
        <v>561</v>
      </c>
      <c r="G562" s="0" t="n">
        <f aca="false">IF($A562&lt;&gt;"",VLOOKUP($F562,d110cc_csv_computations!$A$2:$O$1001,12),"")</f>
        <v>29</v>
      </c>
      <c r="H562" s="0" t="n">
        <f aca="false">IF($A562&lt;&gt;"",VLOOKUP($F562,d110cc_csv_computations!$A$2:$O$1001,13),"")</f>
        <v>1</v>
      </c>
      <c r="I562" s="0" t="n">
        <f aca="false">IF($A562&lt;&gt;"",VLOOKUP($F562,d110cc_csv_computations!$A$2:$O$1001,7),"")</f>
        <v>1</v>
      </c>
      <c r="J562" s="0" t="str">
        <f aca="false">IF($A562&lt;&gt;"",VLOOKUP($I562,ColumnNames!$A$2:$B$5,2),"")</f>
        <v>A</v>
      </c>
      <c r="K562" s="0" t="n">
        <f aca="false">IF($A562&lt;&gt;"",VLOOKUP($F562,d110cc_csv_computations!$A$2:$O$1001,6),"")</f>
        <v>1</v>
      </c>
      <c r="L562" s="0" t="n">
        <f aca="false">IF($A562&lt;&gt;"",VLOOKUP($F562,d110cc_csv_computations!$A$2:$O$1001,3),"")</f>
        <v>1</v>
      </c>
      <c r="M562" s="0" t="n">
        <f aca="false">IF($A562&lt;&gt;"",VLOOKUP($F562,d110cc_csv_computations!$A$2:$O$1001,8),"")</f>
        <v>9</v>
      </c>
      <c r="N562" s="0" t="n">
        <f aca="false">IF($A562&lt;&gt;"",VLOOKUP($F562,d110cc_csv_computations!$A$2:$O$1001,4),"")</f>
        <v>57</v>
      </c>
      <c r="O562" s="32" t="str">
        <f aca="false">IF($A562&lt;&gt;"",INDEX('Tray sheet'!$H$2:$H$10000, $G562),"")</f>
        <v>Project#2013-0014_Experiment#0001_Brachypodium.distachyon_Tray#00029</v>
      </c>
      <c r="P562" s="32" t="str">
        <f aca="false">IF($A562&lt;&gt;"",INDEX('Tray sheet'!$J$2:$J$10000,$G562),"")</f>
        <v>Tray note</v>
      </c>
      <c r="Q562" s="0" t="n">
        <f aca="false">IF($A562&lt;&gt;"",VLOOKUP($F562,d110cc_csv_computations!$A$2:$O$1001,9),"")</f>
        <v>1</v>
      </c>
      <c r="R562" s="32" t="str">
        <f aca="false">IF($A562&lt;&gt;"",INDEX('Tray sheet'!$I$2:$I$10000,$G562),"")</f>
        <v>standard</v>
      </c>
      <c r="S562" s="32" t="str">
        <f aca="false">$J562&amp;$K562</f>
        <v>A1</v>
      </c>
      <c r="T562" s="0" t="str">
        <f aca="false">IF($A562&lt;&gt;"","Project#"&amp;$A562&amp;"-"&amp;TEXT($B562,"0000")&amp;"_Experiment#"&amp;TEXT($C562,"0000")&amp;"_"&amp;$D562&amp;"."&amp;$E562&amp;"_Tray#"&amp;TEXT($G562,"0000")&amp;"_"&amp;"Pot#"&amp;TEXT($F562,"00000"),"")</f>
        <v>Project#2013-0014_Experiment#0001_Brachypodium.distachyon_Tray#0029_Pot#00561</v>
      </c>
      <c r="U562" s="0" t="n">
        <f aca="false">IF($A562&lt;&gt;"",VLOOKUP($F562,d110cc_csv_computations!$A$2:$O$1001,2),"")</f>
        <v>1</v>
      </c>
      <c r="V562" s="0" t="n">
        <f aca="false">IF($A562&lt;&gt;"",VLOOKUP($U562,LineNames!$A$2:$B$111,2),"")</f>
        <v>76</v>
      </c>
      <c r="W562" s="11"/>
      <c r="X562" s="0" t="str">
        <f aca="false">IF($A562&lt;&gt;"",VLOOKUP($U562,LineNames!$A$2:$C$111,3),"")</f>
        <v>No</v>
      </c>
      <c r="Y562" s="0" t="n">
        <f aca="false">IF($A562&lt;&gt;"",VLOOKUP($F562,d110cc_csv_computations!$A$2:$O$1001,5),"")</f>
        <v>5</v>
      </c>
      <c r="Z562" s="0" t="n">
        <f aca="false">IF($A562&lt;&gt;"",VLOOKUP($F562,d110cc_csv_computations!$A$2:$O$1001,15),"")</f>
        <v>81</v>
      </c>
    </row>
    <row collapsed="false" customFormat="false" customHeight="true" hidden="false" ht="15" outlineLevel="0" r="563">
      <c r="A563" s="0" t="n">
        <f aca="false">IF((ROW()-1)&lt;='Project Description'!$B$14,'Project Description'!$B$1, "")</f>
        <v>2013</v>
      </c>
      <c r="B563" s="0" t="n">
        <f aca="false">IF($A563&lt;&gt;"",'Project Description'!$B$2, "")</f>
        <v>14</v>
      </c>
      <c r="C563" s="0" t="n">
        <f aca="false">IF($A563&lt;&gt;"",'Project Description'!$B$3, "")</f>
        <v>1</v>
      </c>
      <c r="D563" s="0" t="str">
        <f aca="false">IF($A563&lt;&gt;"",VLOOKUP($G563,'Tray sheet'!$E$2:$G$121,2), "")</f>
        <v>Brachypodium</v>
      </c>
      <c r="E563" s="0" t="str">
        <f aca="false">IF($A563&lt;&gt;"",VLOOKUP($G563,'Tray sheet'!$E$2:$G$121,3), "")</f>
        <v>distachyon</v>
      </c>
      <c r="F563" s="0" t="n">
        <f aca="false">IF($A563&lt;&gt;"",ROW()-1,"")</f>
        <v>562</v>
      </c>
      <c r="G563" s="0" t="n">
        <f aca="false">IF($A563&lt;&gt;"",VLOOKUP($F563,d110cc_csv_computations!$A$2:$O$1001,12),"")</f>
        <v>29</v>
      </c>
      <c r="H563" s="0" t="n">
        <f aca="false">IF($A563&lt;&gt;"",VLOOKUP($F563,d110cc_csv_computations!$A$2:$O$1001,13),"")</f>
        <v>2</v>
      </c>
      <c r="I563" s="0" t="n">
        <f aca="false">IF($A563&lt;&gt;"",VLOOKUP($F563,d110cc_csv_computations!$A$2:$O$1001,7),"")</f>
        <v>1</v>
      </c>
      <c r="J563" s="0" t="str">
        <f aca="false">IF($A563&lt;&gt;"",VLOOKUP($I563,ColumnNames!$A$2:$B$5,2),"")</f>
        <v>A</v>
      </c>
      <c r="K563" s="0" t="n">
        <f aca="false">IF($A563&lt;&gt;"",VLOOKUP($F563,d110cc_csv_computations!$A$2:$O$1001,6),"")</f>
        <v>2</v>
      </c>
      <c r="L563" s="0" t="n">
        <f aca="false">IF($A563&lt;&gt;"",VLOOKUP($F563,d110cc_csv_computations!$A$2:$O$1001,3),"")</f>
        <v>2</v>
      </c>
      <c r="M563" s="0" t="n">
        <f aca="false">IF($A563&lt;&gt;"",VLOOKUP($F563,d110cc_csv_computations!$A$2:$O$1001,8),"")</f>
        <v>9</v>
      </c>
      <c r="N563" s="0" t="n">
        <f aca="false">IF($A563&lt;&gt;"",VLOOKUP($F563,d110cc_csv_computations!$A$2:$O$1001,4),"")</f>
        <v>57</v>
      </c>
      <c r="O563" s="32" t="str">
        <f aca="false">IF($A563&lt;&gt;"",INDEX('Tray sheet'!$H$2:$H$10000, $G563),"")</f>
        <v>Project#2013-0014_Experiment#0001_Brachypodium.distachyon_Tray#00029</v>
      </c>
      <c r="P563" s="32" t="str">
        <f aca="false">IF($A563&lt;&gt;"",INDEX('Tray sheet'!$J$2:$J$10000,$G563),"")</f>
        <v>Tray note</v>
      </c>
      <c r="Q563" s="0" t="n">
        <f aca="false">IF($A563&lt;&gt;"",VLOOKUP($F563,d110cc_csv_computations!$A$2:$O$1001,9),"")</f>
        <v>1</v>
      </c>
      <c r="R563" s="32" t="str">
        <f aca="false">IF($A563&lt;&gt;"",INDEX('Tray sheet'!$I$2:$I$10000,$G563),"")</f>
        <v>standard</v>
      </c>
      <c r="S563" s="32" t="str">
        <f aca="false">$J563&amp;$K563</f>
        <v>A2</v>
      </c>
      <c r="T563" s="0" t="str">
        <f aca="false">IF($A563&lt;&gt;"","Project#"&amp;$A563&amp;"-"&amp;TEXT($B563,"0000")&amp;"_Experiment#"&amp;TEXT($C563,"0000")&amp;"_"&amp;$D563&amp;"."&amp;$E563&amp;"_Tray#"&amp;TEXT($G563,"0000")&amp;"_"&amp;"Pot#"&amp;TEXT($F563,"00000"),"")</f>
        <v>Project#2013-0014_Experiment#0001_Brachypodium.distachyon_Tray#0029_Pot#00562</v>
      </c>
      <c r="U563" s="0" t="n">
        <f aca="false">IF($A563&lt;&gt;"",VLOOKUP($F563,d110cc_csv_computations!$A$2:$O$1001,2),"")</f>
        <v>110</v>
      </c>
      <c r="V563" s="0" t="str">
        <f aca="false">IF($A563&lt;&gt;"",VLOOKUP($U563,LineNames!$A$2:$B$111,2),"")</f>
        <v>Bd3-1</v>
      </c>
      <c r="W563" s="11"/>
      <c r="X563" s="0" t="str">
        <f aca="false">IF($A563&lt;&gt;"",VLOOKUP($U563,LineNames!$A$2:$C$111,3),"")</f>
        <v>Yes</v>
      </c>
      <c r="Y563" s="0" t="n">
        <f aca="false">IF($A563&lt;&gt;"",VLOOKUP($F563,d110cc_csv_computations!$A$2:$O$1001,5),"")</f>
        <v>5</v>
      </c>
      <c r="Z563" s="0" t="n">
        <f aca="false">IF($A563&lt;&gt;"",VLOOKUP($F563,d110cc_csv_computations!$A$2:$O$1001,15),"")</f>
        <v>82</v>
      </c>
    </row>
    <row collapsed="false" customFormat="false" customHeight="true" hidden="false" ht="15" outlineLevel="0" r="564">
      <c r="A564" s="0" t="n">
        <f aca="false">IF((ROW()-1)&lt;='Project Description'!$B$14,'Project Description'!$B$1, "")</f>
        <v>2013</v>
      </c>
      <c r="B564" s="0" t="n">
        <f aca="false">IF($A564&lt;&gt;"",'Project Description'!$B$2, "")</f>
        <v>14</v>
      </c>
      <c r="C564" s="0" t="n">
        <f aca="false">IF($A564&lt;&gt;"",'Project Description'!$B$3, "")</f>
        <v>1</v>
      </c>
      <c r="D564" s="0" t="str">
        <f aca="false">IF($A564&lt;&gt;"",VLOOKUP($G564,'Tray sheet'!$E$2:$G$121,2), "")</f>
        <v>Brachypodium</v>
      </c>
      <c r="E564" s="0" t="str">
        <f aca="false">IF($A564&lt;&gt;"",VLOOKUP($G564,'Tray sheet'!$E$2:$G$121,3), "")</f>
        <v>distachyon</v>
      </c>
      <c r="F564" s="0" t="n">
        <f aca="false">IF($A564&lt;&gt;"",ROW()-1,"")</f>
        <v>563</v>
      </c>
      <c r="G564" s="0" t="n">
        <f aca="false">IF($A564&lt;&gt;"",VLOOKUP($F564,d110cc_csv_computations!$A$2:$O$1001,12),"")</f>
        <v>29</v>
      </c>
      <c r="H564" s="0" t="n">
        <f aca="false">IF($A564&lt;&gt;"",VLOOKUP($F564,d110cc_csv_computations!$A$2:$O$1001,13),"")</f>
        <v>3</v>
      </c>
      <c r="I564" s="0" t="n">
        <f aca="false">IF($A564&lt;&gt;"",VLOOKUP($F564,d110cc_csv_computations!$A$2:$O$1001,7),"")</f>
        <v>1</v>
      </c>
      <c r="J564" s="0" t="str">
        <f aca="false">IF($A564&lt;&gt;"",VLOOKUP($I564,ColumnNames!$A$2:$B$5,2),"")</f>
        <v>A</v>
      </c>
      <c r="K564" s="0" t="n">
        <f aca="false">IF($A564&lt;&gt;"",VLOOKUP($F564,d110cc_csv_computations!$A$2:$O$1001,6),"")</f>
        <v>3</v>
      </c>
      <c r="L564" s="0" t="n">
        <f aca="false">IF($A564&lt;&gt;"",VLOOKUP($F564,d110cc_csv_computations!$A$2:$O$1001,3),"")</f>
        <v>3</v>
      </c>
      <c r="M564" s="0" t="n">
        <f aca="false">IF($A564&lt;&gt;"",VLOOKUP($F564,d110cc_csv_computations!$A$2:$O$1001,8),"")</f>
        <v>9</v>
      </c>
      <c r="N564" s="0" t="n">
        <f aca="false">IF($A564&lt;&gt;"",VLOOKUP($F564,d110cc_csv_computations!$A$2:$O$1001,4),"")</f>
        <v>57</v>
      </c>
      <c r="O564" s="32" t="str">
        <f aca="false">IF($A564&lt;&gt;"",INDEX('Tray sheet'!$H$2:$H$10000, $G564),"")</f>
        <v>Project#2013-0014_Experiment#0001_Brachypodium.distachyon_Tray#00029</v>
      </c>
      <c r="P564" s="32" t="str">
        <f aca="false">IF($A564&lt;&gt;"",INDEX('Tray sheet'!$J$2:$J$10000,$G564),"")</f>
        <v>Tray note</v>
      </c>
      <c r="Q564" s="0" t="n">
        <f aca="false">IF($A564&lt;&gt;"",VLOOKUP($F564,d110cc_csv_computations!$A$2:$O$1001,9),"")</f>
        <v>1</v>
      </c>
      <c r="R564" s="32" t="str">
        <f aca="false">IF($A564&lt;&gt;"",INDEX('Tray sheet'!$I$2:$I$10000,$G564),"")</f>
        <v>standard</v>
      </c>
      <c r="S564" s="32" t="str">
        <f aca="false">$J564&amp;$K564</f>
        <v>A3</v>
      </c>
      <c r="T564" s="0" t="str">
        <f aca="false">IF($A564&lt;&gt;"","Project#"&amp;$A564&amp;"-"&amp;TEXT($B564,"0000")&amp;"_Experiment#"&amp;TEXT($C564,"0000")&amp;"_"&amp;$D564&amp;"."&amp;$E564&amp;"_Tray#"&amp;TEXT($G564,"0000")&amp;"_"&amp;"Pot#"&amp;TEXT($F564,"00000"),"")</f>
        <v>Project#2013-0014_Experiment#0001_Brachypodium.distachyon_Tray#0029_Pot#00563</v>
      </c>
      <c r="U564" s="0" t="n">
        <f aca="false">IF($A564&lt;&gt;"",VLOOKUP($F564,d110cc_csv_computations!$A$2:$O$1001,2),"")</f>
        <v>54</v>
      </c>
      <c r="V564" s="0" t="n">
        <f aca="false">IF($A564&lt;&gt;"",VLOOKUP($U564,LineNames!$A$2:$B$111,2),"")</f>
        <v>136</v>
      </c>
      <c r="W564" s="11"/>
      <c r="X564" s="0" t="str">
        <f aca="false">IF($A564&lt;&gt;"",VLOOKUP($U564,LineNames!$A$2:$C$111,3),"")</f>
        <v>No</v>
      </c>
      <c r="Y564" s="0" t="n">
        <f aca="false">IF($A564&lt;&gt;"",VLOOKUP($F564,d110cc_csv_computations!$A$2:$O$1001,5),"")</f>
        <v>5</v>
      </c>
      <c r="Z564" s="0" t="n">
        <f aca="false">IF($A564&lt;&gt;"",VLOOKUP($F564,d110cc_csv_computations!$A$2:$O$1001,15),"")</f>
        <v>83</v>
      </c>
    </row>
    <row collapsed="false" customFormat="false" customHeight="true" hidden="false" ht="15" outlineLevel="0" r="565">
      <c r="A565" s="0" t="n">
        <f aca="false">IF((ROW()-1)&lt;='Project Description'!$B$14,'Project Description'!$B$1, "")</f>
        <v>2013</v>
      </c>
      <c r="B565" s="0" t="n">
        <f aca="false">IF($A565&lt;&gt;"",'Project Description'!$B$2, "")</f>
        <v>14</v>
      </c>
      <c r="C565" s="0" t="n">
        <f aca="false">IF($A565&lt;&gt;"",'Project Description'!$B$3, "")</f>
        <v>1</v>
      </c>
      <c r="D565" s="0" t="str">
        <f aca="false">IF($A565&lt;&gt;"",VLOOKUP($G565,'Tray sheet'!$E$2:$G$121,2), "")</f>
        <v>Brachypodium</v>
      </c>
      <c r="E565" s="0" t="str">
        <f aca="false">IF($A565&lt;&gt;"",VLOOKUP($G565,'Tray sheet'!$E$2:$G$121,3), "")</f>
        <v>distachyon</v>
      </c>
      <c r="F565" s="0" t="n">
        <f aca="false">IF($A565&lt;&gt;"",ROW()-1,"")</f>
        <v>564</v>
      </c>
      <c r="G565" s="0" t="n">
        <f aca="false">IF($A565&lt;&gt;"",VLOOKUP($F565,d110cc_csv_computations!$A$2:$O$1001,12),"")</f>
        <v>29</v>
      </c>
      <c r="H565" s="0" t="n">
        <f aca="false">IF($A565&lt;&gt;"",VLOOKUP($F565,d110cc_csv_computations!$A$2:$O$1001,13),"")</f>
        <v>4</v>
      </c>
      <c r="I565" s="0" t="n">
        <f aca="false">IF($A565&lt;&gt;"",VLOOKUP($F565,d110cc_csv_computations!$A$2:$O$1001,7),"")</f>
        <v>1</v>
      </c>
      <c r="J565" s="0" t="str">
        <f aca="false">IF($A565&lt;&gt;"",VLOOKUP($I565,ColumnNames!$A$2:$B$5,2),"")</f>
        <v>A</v>
      </c>
      <c r="K565" s="0" t="n">
        <f aca="false">IF($A565&lt;&gt;"",VLOOKUP($F565,d110cc_csv_computations!$A$2:$O$1001,6),"")</f>
        <v>4</v>
      </c>
      <c r="L565" s="0" t="n">
        <f aca="false">IF($A565&lt;&gt;"",VLOOKUP($F565,d110cc_csv_computations!$A$2:$O$1001,3),"")</f>
        <v>4</v>
      </c>
      <c r="M565" s="0" t="n">
        <f aca="false">IF($A565&lt;&gt;"",VLOOKUP($F565,d110cc_csv_computations!$A$2:$O$1001,8),"")</f>
        <v>9</v>
      </c>
      <c r="N565" s="0" t="n">
        <f aca="false">IF($A565&lt;&gt;"",VLOOKUP($F565,d110cc_csv_computations!$A$2:$O$1001,4),"")</f>
        <v>57</v>
      </c>
      <c r="O565" s="32" t="str">
        <f aca="false">IF($A565&lt;&gt;"",INDEX('Tray sheet'!$H$2:$H$10000, $G565),"")</f>
        <v>Project#2013-0014_Experiment#0001_Brachypodium.distachyon_Tray#00029</v>
      </c>
      <c r="P565" s="32" t="str">
        <f aca="false">IF($A565&lt;&gt;"",INDEX('Tray sheet'!$J$2:$J$10000,$G565),"")</f>
        <v>Tray note</v>
      </c>
      <c r="Q565" s="0" t="n">
        <f aca="false">IF($A565&lt;&gt;"",VLOOKUP($F565,d110cc_csv_computations!$A$2:$O$1001,9),"")</f>
        <v>1</v>
      </c>
      <c r="R565" s="32" t="str">
        <f aca="false">IF($A565&lt;&gt;"",INDEX('Tray sheet'!$I$2:$I$10000,$G565),"")</f>
        <v>standard</v>
      </c>
      <c r="S565" s="32" t="str">
        <f aca="false">$J565&amp;$K565</f>
        <v>A4</v>
      </c>
      <c r="T565" s="0" t="str">
        <f aca="false">IF($A565&lt;&gt;"","Project#"&amp;$A565&amp;"-"&amp;TEXT($B565,"0000")&amp;"_Experiment#"&amp;TEXT($C565,"0000")&amp;"_"&amp;$D565&amp;"."&amp;$E565&amp;"_Tray#"&amp;TEXT($G565,"0000")&amp;"_"&amp;"Pot#"&amp;TEXT($F565,"00000"),"")</f>
        <v>Project#2013-0014_Experiment#0001_Brachypodium.distachyon_Tray#0029_Pot#00564</v>
      </c>
      <c r="U565" s="0" t="n">
        <f aca="false">IF($A565&lt;&gt;"",VLOOKUP($F565,d110cc_csv_computations!$A$2:$O$1001,2),"")</f>
        <v>56</v>
      </c>
      <c r="V565" s="0" t="n">
        <f aca="false">IF($A565&lt;&gt;"",VLOOKUP($U565,LineNames!$A$2:$B$111,2),"")</f>
        <v>138</v>
      </c>
      <c r="W565" s="11"/>
      <c r="X565" s="0" t="str">
        <f aca="false">IF($A565&lt;&gt;"",VLOOKUP($U565,LineNames!$A$2:$C$111,3),"")</f>
        <v>No</v>
      </c>
      <c r="Y565" s="0" t="n">
        <f aca="false">IF($A565&lt;&gt;"",VLOOKUP($F565,d110cc_csv_computations!$A$2:$O$1001,5),"")</f>
        <v>5</v>
      </c>
      <c r="Z565" s="0" t="n">
        <f aca="false">IF($A565&lt;&gt;"",VLOOKUP($F565,d110cc_csv_computations!$A$2:$O$1001,15),"")</f>
        <v>84</v>
      </c>
    </row>
    <row collapsed="false" customFormat="false" customHeight="true" hidden="false" ht="15" outlineLevel="0" r="566">
      <c r="A566" s="0" t="n">
        <f aca="false">IF((ROW()-1)&lt;='Project Description'!$B$14,'Project Description'!$B$1, "")</f>
        <v>2013</v>
      </c>
      <c r="B566" s="0" t="n">
        <f aca="false">IF($A566&lt;&gt;"",'Project Description'!$B$2, "")</f>
        <v>14</v>
      </c>
      <c r="C566" s="0" t="n">
        <f aca="false">IF($A566&lt;&gt;"",'Project Description'!$B$3, "")</f>
        <v>1</v>
      </c>
      <c r="D566" s="0" t="str">
        <f aca="false">IF($A566&lt;&gt;"",VLOOKUP($G566,'Tray sheet'!$E$2:$G$121,2), "")</f>
        <v>Brachypodium</v>
      </c>
      <c r="E566" s="0" t="str">
        <f aca="false">IF($A566&lt;&gt;"",VLOOKUP($G566,'Tray sheet'!$E$2:$G$121,3), "")</f>
        <v>distachyon</v>
      </c>
      <c r="F566" s="0" t="n">
        <f aca="false">IF($A566&lt;&gt;"",ROW()-1,"")</f>
        <v>565</v>
      </c>
      <c r="G566" s="0" t="n">
        <f aca="false">IF($A566&lt;&gt;"",VLOOKUP($F566,d110cc_csv_computations!$A$2:$O$1001,12),"")</f>
        <v>29</v>
      </c>
      <c r="H566" s="0" t="n">
        <f aca="false">IF($A566&lt;&gt;"",VLOOKUP($F566,d110cc_csv_computations!$A$2:$O$1001,13),"")</f>
        <v>5</v>
      </c>
      <c r="I566" s="0" t="n">
        <f aca="false">IF($A566&lt;&gt;"",VLOOKUP($F566,d110cc_csv_computations!$A$2:$O$1001,7),"")</f>
        <v>1</v>
      </c>
      <c r="J566" s="0" t="str">
        <f aca="false">IF($A566&lt;&gt;"",VLOOKUP($I566,ColumnNames!$A$2:$B$5,2),"")</f>
        <v>A</v>
      </c>
      <c r="K566" s="0" t="n">
        <f aca="false">IF($A566&lt;&gt;"",VLOOKUP($F566,d110cc_csv_computations!$A$2:$O$1001,6),"")</f>
        <v>5</v>
      </c>
      <c r="L566" s="0" t="n">
        <f aca="false">IF($A566&lt;&gt;"",VLOOKUP($F566,d110cc_csv_computations!$A$2:$O$1001,3),"")</f>
        <v>5</v>
      </c>
      <c r="M566" s="0" t="n">
        <f aca="false">IF($A566&lt;&gt;"",VLOOKUP($F566,d110cc_csv_computations!$A$2:$O$1001,8),"")</f>
        <v>9</v>
      </c>
      <c r="N566" s="0" t="n">
        <f aca="false">IF($A566&lt;&gt;"",VLOOKUP($F566,d110cc_csv_computations!$A$2:$O$1001,4),"")</f>
        <v>57</v>
      </c>
      <c r="O566" s="32" t="str">
        <f aca="false">IF($A566&lt;&gt;"",INDEX('Tray sheet'!$H$2:$H$10000, $G566),"")</f>
        <v>Project#2013-0014_Experiment#0001_Brachypodium.distachyon_Tray#00029</v>
      </c>
      <c r="P566" s="32" t="str">
        <f aca="false">IF($A566&lt;&gt;"",INDEX('Tray sheet'!$J$2:$J$10000,$G566),"")</f>
        <v>Tray note</v>
      </c>
      <c r="Q566" s="0" t="n">
        <f aca="false">IF($A566&lt;&gt;"",VLOOKUP($F566,d110cc_csv_computations!$A$2:$O$1001,9),"")</f>
        <v>1</v>
      </c>
      <c r="R566" s="32" t="str">
        <f aca="false">IF($A566&lt;&gt;"",INDEX('Tray sheet'!$I$2:$I$10000,$G566),"")</f>
        <v>standard</v>
      </c>
      <c r="S566" s="32" t="str">
        <f aca="false">$J566&amp;$K566</f>
        <v>A5</v>
      </c>
      <c r="T566" s="0" t="str">
        <f aca="false">IF($A566&lt;&gt;"","Project#"&amp;$A566&amp;"-"&amp;TEXT($B566,"0000")&amp;"_Experiment#"&amp;TEXT($C566,"0000")&amp;"_"&amp;$D566&amp;"."&amp;$E566&amp;"_Tray#"&amp;TEXT($G566,"0000")&amp;"_"&amp;"Pot#"&amp;TEXT($F566,"00000"),"")</f>
        <v>Project#2013-0014_Experiment#0001_Brachypodium.distachyon_Tray#0029_Pot#00565</v>
      </c>
      <c r="U566" s="0" t="n">
        <f aca="false">IF($A566&lt;&gt;"",VLOOKUP($F566,d110cc_csv_computations!$A$2:$O$1001,2),"")</f>
        <v>62</v>
      </c>
      <c r="V566" s="0" t="n">
        <f aca="false">IF($A566&lt;&gt;"",VLOOKUP($U566,LineNames!$A$2:$B$111,2),"")</f>
        <v>146</v>
      </c>
      <c r="W566" s="11"/>
      <c r="X566" s="0" t="str">
        <f aca="false">IF($A566&lt;&gt;"",VLOOKUP($U566,LineNames!$A$2:$C$111,3),"")</f>
        <v>No</v>
      </c>
      <c r="Y566" s="0" t="n">
        <f aca="false">IF($A566&lt;&gt;"",VLOOKUP($F566,d110cc_csv_computations!$A$2:$O$1001,5),"")</f>
        <v>5</v>
      </c>
      <c r="Z566" s="0" t="n">
        <f aca="false">IF($A566&lt;&gt;"",VLOOKUP($F566,d110cc_csv_computations!$A$2:$O$1001,15),"")</f>
        <v>85</v>
      </c>
    </row>
    <row collapsed="false" customFormat="false" customHeight="true" hidden="false" ht="15" outlineLevel="0" r="567">
      <c r="A567" s="0" t="n">
        <f aca="false">IF((ROW()-1)&lt;='Project Description'!$B$14,'Project Description'!$B$1, "")</f>
        <v>2013</v>
      </c>
      <c r="B567" s="0" t="n">
        <f aca="false">IF($A567&lt;&gt;"",'Project Description'!$B$2, "")</f>
        <v>14</v>
      </c>
      <c r="C567" s="0" t="n">
        <f aca="false">IF($A567&lt;&gt;"",'Project Description'!$B$3, "")</f>
        <v>1</v>
      </c>
      <c r="D567" s="0" t="str">
        <f aca="false">IF($A567&lt;&gt;"",VLOOKUP($G567,'Tray sheet'!$E$2:$G$121,2), "")</f>
        <v>Brachypodium</v>
      </c>
      <c r="E567" s="0" t="str">
        <f aca="false">IF($A567&lt;&gt;"",VLOOKUP($G567,'Tray sheet'!$E$2:$G$121,3), "")</f>
        <v>distachyon</v>
      </c>
      <c r="F567" s="0" t="n">
        <f aca="false">IF($A567&lt;&gt;"",ROW()-1,"")</f>
        <v>566</v>
      </c>
      <c r="G567" s="0" t="n">
        <f aca="false">IF($A567&lt;&gt;"",VLOOKUP($F567,d110cc_csv_computations!$A$2:$O$1001,12),"")</f>
        <v>30</v>
      </c>
      <c r="H567" s="0" t="n">
        <f aca="false">IF($A567&lt;&gt;"",VLOOKUP($F567,d110cc_csv_computations!$A$2:$O$1001,13),"")</f>
        <v>1</v>
      </c>
      <c r="I567" s="0" t="n">
        <f aca="false">IF($A567&lt;&gt;"",VLOOKUP($F567,d110cc_csv_computations!$A$2:$O$1001,7),"")</f>
        <v>1</v>
      </c>
      <c r="J567" s="0" t="str">
        <f aca="false">IF($A567&lt;&gt;"",VLOOKUP($I567,ColumnNames!$A$2:$B$5,2),"")</f>
        <v>A</v>
      </c>
      <c r="K567" s="0" t="n">
        <f aca="false">IF($A567&lt;&gt;"",VLOOKUP($F567,d110cc_csv_computations!$A$2:$O$1001,6),"")</f>
        <v>1</v>
      </c>
      <c r="L567" s="0" t="n">
        <f aca="false">IF($A567&lt;&gt;"",VLOOKUP($F567,d110cc_csv_computations!$A$2:$O$1001,3),"")</f>
        <v>6</v>
      </c>
      <c r="M567" s="0" t="n">
        <f aca="false">IF($A567&lt;&gt;"",VLOOKUP($F567,d110cc_csv_computations!$A$2:$O$1001,8),"")</f>
        <v>9</v>
      </c>
      <c r="N567" s="0" t="n">
        <f aca="false">IF($A567&lt;&gt;"",VLOOKUP($F567,d110cc_csv_computations!$A$2:$O$1001,4),"")</f>
        <v>57</v>
      </c>
      <c r="O567" s="32" t="str">
        <f aca="false">IF($A567&lt;&gt;"",INDEX('Tray sheet'!$H$2:$H$10000, $G567),"")</f>
        <v>Project#2013-0014_Experiment#0001_Brachypodium.distachyon_Tray#00030</v>
      </c>
      <c r="P567" s="32" t="str">
        <f aca="false">IF($A567&lt;&gt;"",INDEX('Tray sheet'!$J$2:$J$10000,$G567),"")</f>
        <v>Tray note</v>
      </c>
      <c r="Q567" s="0" t="n">
        <f aca="false">IF($A567&lt;&gt;"",VLOOKUP($F567,d110cc_csv_computations!$A$2:$O$1001,9),"")</f>
        <v>2</v>
      </c>
      <c r="R567" s="32" t="str">
        <f aca="false">IF($A567&lt;&gt;"",INDEX('Tray sheet'!$I$2:$I$10000,$G567),"")</f>
        <v>standard</v>
      </c>
      <c r="S567" s="32" t="str">
        <f aca="false">$J567&amp;$K567</f>
        <v>A1</v>
      </c>
      <c r="T567" s="0" t="str">
        <f aca="false">IF($A567&lt;&gt;"","Project#"&amp;$A567&amp;"-"&amp;TEXT($B567,"0000")&amp;"_Experiment#"&amp;TEXT($C567,"0000")&amp;"_"&amp;$D567&amp;"."&amp;$E567&amp;"_Tray#"&amp;TEXT($G567,"0000")&amp;"_"&amp;"Pot#"&amp;TEXT($F567,"00000"),"")</f>
        <v>Project#2013-0014_Experiment#0001_Brachypodium.distachyon_Tray#0030_Pot#00566</v>
      </c>
      <c r="U567" s="0" t="n">
        <f aca="false">IF($A567&lt;&gt;"",VLOOKUP($F567,d110cc_csv_computations!$A$2:$O$1001,2),"")</f>
        <v>97</v>
      </c>
      <c r="V567" s="0" t="n">
        <f aca="false">IF($A567&lt;&gt;"",VLOOKUP($U567,LineNames!$A$2:$B$111,2),"")</f>
        <v>26</v>
      </c>
      <c r="W567" s="11"/>
      <c r="X567" s="0" t="str">
        <f aca="false">IF($A567&lt;&gt;"",VLOOKUP($U567,LineNames!$A$2:$C$111,3),"")</f>
        <v>No</v>
      </c>
      <c r="Y567" s="0" t="n">
        <f aca="false">IF($A567&lt;&gt;"",VLOOKUP($F567,d110cc_csv_computations!$A$2:$O$1001,5),"")</f>
        <v>5</v>
      </c>
      <c r="Z567" s="0" t="n">
        <f aca="false">IF($A567&lt;&gt;"",VLOOKUP($F567,d110cc_csv_computations!$A$2:$O$1001,15),"")</f>
        <v>86</v>
      </c>
    </row>
    <row collapsed="false" customFormat="false" customHeight="true" hidden="false" ht="15" outlineLevel="0" r="568">
      <c r="A568" s="0" t="n">
        <f aca="false">IF((ROW()-1)&lt;='Project Description'!$B$14,'Project Description'!$B$1, "")</f>
        <v>2013</v>
      </c>
      <c r="B568" s="0" t="n">
        <f aca="false">IF($A568&lt;&gt;"",'Project Description'!$B$2, "")</f>
        <v>14</v>
      </c>
      <c r="C568" s="0" t="n">
        <f aca="false">IF($A568&lt;&gt;"",'Project Description'!$B$3, "")</f>
        <v>1</v>
      </c>
      <c r="D568" s="0" t="str">
        <f aca="false">IF($A568&lt;&gt;"",VLOOKUP($G568,'Tray sheet'!$E$2:$G$121,2), "")</f>
        <v>Brachypodium</v>
      </c>
      <c r="E568" s="0" t="str">
        <f aca="false">IF($A568&lt;&gt;"",VLOOKUP($G568,'Tray sheet'!$E$2:$G$121,3), "")</f>
        <v>distachyon</v>
      </c>
      <c r="F568" s="0" t="n">
        <f aca="false">IF($A568&lt;&gt;"",ROW()-1,"")</f>
        <v>567</v>
      </c>
      <c r="G568" s="0" t="n">
        <f aca="false">IF($A568&lt;&gt;"",VLOOKUP($F568,d110cc_csv_computations!$A$2:$O$1001,12),"")</f>
        <v>30</v>
      </c>
      <c r="H568" s="0" t="n">
        <f aca="false">IF($A568&lt;&gt;"",VLOOKUP($F568,d110cc_csv_computations!$A$2:$O$1001,13),"")</f>
        <v>2</v>
      </c>
      <c r="I568" s="0" t="n">
        <f aca="false">IF($A568&lt;&gt;"",VLOOKUP($F568,d110cc_csv_computations!$A$2:$O$1001,7),"")</f>
        <v>1</v>
      </c>
      <c r="J568" s="0" t="str">
        <f aca="false">IF($A568&lt;&gt;"",VLOOKUP($I568,ColumnNames!$A$2:$B$5,2),"")</f>
        <v>A</v>
      </c>
      <c r="K568" s="0" t="n">
        <f aca="false">IF($A568&lt;&gt;"",VLOOKUP($F568,d110cc_csv_computations!$A$2:$O$1001,6),"")</f>
        <v>2</v>
      </c>
      <c r="L568" s="0" t="n">
        <f aca="false">IF($A568&lt;&gt;"",VLOOKUP($F568,d110cc_csv_computations!$A$2:$O$1001,3),"")</f>
        <v>7</v>
      </c>
      <c r="M568" s="0" t="n">
        <f aca="false">IF($A568&lt;&gt;"",VLOOKUP($F568,d110cc_csv_computations!$A$2:$O$1001,8),"")</f>
        <v>9</v>
      </c>
      <c r="N568" s="0" t="n">
        <f aca="false">IF($A568&lt;&gt;"",VLOOKUP($F568,d110cc_csv_computations!$A$2:$O$1001,4),"")</f>
        <v>57</v>
      </c>
      <c r="O568" s="32" t="str">
        <f aca="false">IF($A568&lt;&gt;"",INDEX('Tray sheet'!$H$2:$H$10000, $G568),"")</f>
        <v>Project#2013-0014_Experiment#0001_Brachypodium.distachyon_Tray#00030</v>
      </c>
      <c r="P568" s="32" t="str">
        <f aca="false">IF($A568&lt;&gt;"",INDEX('Tray sheet'!$J$2:$J$10000,$G568),"")</f>
        <v>Tray note</v>
      </c>
      <c r="Q568" s="0" t="n">
        <f aca="false">IF($A568&lt;&gt;"",VLOOKUP($F568,d110cc_csv_computations!$A$2:$O$1001,9),"")</f>
        <v>2</v>
      </c>
      <c r="R568" s="32" t="str">
        <f aca="false">IF($A568&lt;&gt;"",INDEX('Tray sheet'!$I$2:$I$10000,$G568),"")</f>
        <v>standard</v>
      </c>
      <c r="S568" s="32" t="str">
        <f aca="false">$J568&amp;$K568</f>
        <v>A2</v>
      </c>
      <c r="T568" s="0" t="str">
        <f aca="false">IF($A568&lt;&gt;"","Project#"&amp;$A568&amp;"-"&amp;TEXT($B568,"0000")&amp;"_Experiment#"&amp;TEXT($C568,"0000")&amp;"_"&amp;$D568&amp;"."&amp;$E568&amp;"_Tray#"&amp;TEXT($G568,"0000")&amp;"_"&amp;"Pot#"&amp;TEXT($F568,"00000"),"")</f>
        <v>Project#2013-0014_Experiment#0001_Brachypodium.distachyon_Tray#0030_Pot#00567</v>
      </c>
      <c r="U568" s="0" t="n">
        <f aca="false">IF($A568&lt;&gt;"",VLOOKUP($F568,d110cc_csv_computations!$A$2:$O$1001,2),"")</f>
        <v>101</v>
      </c>
      <c r="V568" s="0" t="n">
        <f aca="false">IF($A568&lt;&gt;"",VLOOKUP($U568,LineNames!$A$2:$B$111,2),"")</f>
        <v>42</v>
      </c>
      <c r="W568" s="11"/>
      <c r="X568" s="0" t="str">
        <f aca="false">IF($A568&lt;&gt;"",VLOOKUP($U568,LineNames!$A$2:$C$111,3),"")</f>
        <v>No</v>
      </c>
      <c r="Y568" s="0" t="n">
        <f aca="false">IF($A568&lt;&gt;"",VLOOKUP($F568,d110cc_csv_computations!$A$2:$O$1001,5),"")</f>
        <v>5</v>
      </c>
      <c r="Z568" s="0" t="n">
        <f aca="false">IF($A568&lt;&gt;"",VLOOKUP($F568,d110cc_csv_computations!$A$2:$O$1001,15),"")</f>
        <v>87</v>
      </c>
    </row>
    <row collapsed="false" customFormat="false" customHeight="true" hidden="false" ht="15" outlineLevel="0" r="569">
      <c r="A569" s="0" t="n">
        <f aca="false">IF((ROW()-1)&lt;='Project Description'!$B$14,'Project Description'!$B$1, "")</f>
        <v>2013</v>
      </c>
      <c r="B569" s="0" t="n">
        <f aca="false">IF($A569&lt;&gt;"",'Project Description'!$B$2, "")</f>
        <v>14</v>
      </c>
      <c r="C569" s="0" t="n">
        <f aca="false">IF($A569&lt;&gt;"",'Project Description'!$B$3, "")</f>
        <v>1</v>
      </c>
      <c r="D569" s="0" t="str">
        <f aca="false">IF($A569&lt;&gt;"",VLOOKUP($G569,'Tray sheet'!$E$2:$G$121,2), "")</f>
        <v>Brachypodium</v>
      </c>
      <c r="E569" s="0" t="str">
        <f aca="false">IF($A569&lt;&gt;"",VLOOKUP($G569,'Tray sheet'!$E$2:$G$121,3), "")</f>
        <v>distachyon</v>
      </c>
      <c r="F569" s="0" t="n">
        <f aca="false">IF($A569&lt;&gt;"",ROW()-1,"")</f>
        <v>568</v>
      </c>
      <c r="G569" s="0" t="n">
        <f aca="false">IF($A569&lt;&gt;"",VLOOKUP($F569,d110cc_csv_computations!$A$2:$O$1001,12),"")</f>
        <v>30</v>
      </c>
      <c r="H569" s="0" t="n">
        <f aca="false">IF($A569&lt;&gt;"",VLOOKUP($F569,d110cc_csv_computations!$A$2:$O$1001,13),"")</f>
        <v>3</v>
      </c>
      <c r="I569" s="0" t="n">
        <f aca="false">IF($A569&lt;&gt;"",VLOOKUP($F569,d110cc_csv_computations!$A$2:$O$1001,7),"")</f>
        <v>1</v>
      </c>
      <c r="J569" s="0" t="str">
        <f aca="false">IF($A569&lt;&gt;"",VLOOKUP($I569,ColumnNames!$A$2:$B$5,2),"")</f>
        <v>A</v>
      </c>
      <c r="K569" s="0" t="n">
        <f aca="false">IF($A569&lt;&gt;"",VLOOKUP($F569,d110cc_csv_computations!$A$2:$O$1001,6),"")</f>
        <v>3</v>
      </c>
      <c r="L569" s="0" t="n">
        <f aca="false">IF($A569&lt;&gt;"",VLOOKUP($F569,d110cc_csv_computations!$A$2:$O$1001,3),"")</f>
        <v>8</v>
      </c>
      <c r="M569" s="0" t="n">
        <f aca="false">IF($A569&lt;&gt;"",VLOOKUP($F569,d110cc_csv_computations!$A$2:$O$1001,8),"")</f>
        <v>9</v>
      </c>
      <c r="N569" s="0" t="n">
        <f aca="false">IF($A569&lt;&gt;"",VLOOKUP($F569,d110cc_csv_computations!$A$2:$O$1001,4),"")</f>
        <v>57</v>
      </c>
      <c r="O569" s="32" t="str">
        <f aca="false">IF($A569&lt;&gt;"",INDEX('Tray sheet'!$H$2:$H$10000, $G569),"")</f>
        <v>Project#2013-0014_Experiment#0001_Brachypodium.distachyon_Tray#00030</v>
      </c>
      <c r="P569" s="32" t="str">
        <f aca="false">IF($A569&lt;&gt;"",INDEX('Tray sheet'!$J$2:$J$10000,$G569),"")</f>
        <v>Tray note</v>
      </c>
      <c r="Q569" s="0" t="n">
        <f aca="false">IF($A569&lt;&gt;"",VLOOKUP($F569,d110cc_csv_computations!$A$2:$O$1001,9),"")</f>
        <v>2</v>
      </c>
      <c r="R569" s="32" t="str">
        <f aca="false">IF($A569&lt;&gt;"",INDEX('Tray sheet'!$I$2:$I$10000,$G569),"")</f>
        <v>standard</v>
      </c>
      <c r="S569" s="32" t="str">
        <f aca="false">$J569&amp;$K569</f>
        <v>A3</v>
      </c>
      <c r="T569" s="0" t="str">
        <f aca="false">IF($A569&lt;&gt;"","Project#"&amp;$A569&amp;"-"&amp;TEXT($B569,"0000")&amp;"_Experiment#"&amp;TEXT($C569,"0000")&amp;"_"&amp;$D569&amp;"."&amp;$E569&amp;"_Tray#"&amp;TEXT($G569,"0000")&amp;"_"&amp;"Pot#"&amp;TEXT($F569,"00000"),"")</f>
        <v>Project#2013-0014_Experiment#0001_Brachypodium.distachyon_Tray#0030_Pot#00568</v>
      </c>
      <c r="U569" s="0" t="n">
        <f aca="false">IF($A569&lt;&gt;"",VLOOKUP($F569,d110cc_csv_computations!$A$2:$O$1001,2),"")</f>
        <v>18</v>
      </c>
      <c r="V569" s="0" t="n">
        <f aca="false">IF($A569&lt;&gt;"",VLOOKUP($U569,LineNames!$A$2:$B$111,2),"")</f>
        <v>95</v>
      </c>
      <c r="W569" s="11"/>
      <c r="X569" s="0" t="str">
        <f aca="false">IF($A569&lt;&gt;"",VLOOKUP($U569,LineNames!$A$2:$C$111,3),"")</f>
        <v>No</v>
      </c>
      <c r="Y569" s="0" t="n">
        <f aca="false">IF($A569&lt;&gt;"",VLOOKUP($F569,d110cc_csv_computations!$A$2:$O$1001,5),"")</f>
        <v>5</v>
      </c>
      <c r="Z569" s="0" t="n">
        <f aca="false">IF($A569&lt;&gt;"",VLOOKUP($F569,d110cc_csv_computations!$A$2:$O$1001,15),"")</f>
        <v>88</v>
      </c>
    </row>
    <row collapsed="false" customFormat="false" customHeight="true" hidden="false" ht="15" outlineLevel="0" r="570">
      <c r="A570" s="0" t="n">
        <f aca="false">IF((ROW()-1)&lt;='Project Description'!$B$14,'Project Description'!$B$1, "")</f>
        <v>2013</v>
      </c>
      <c r="B570" s="0" t="n">
        <f aca="false">IF($A570&lt;&gt;"",'Project Description'!$B$2, "")</f>
        <v>14</v>
      </c>
      <c r="C570" s="0" t="n">
        <f aca="false">IF($A570&lt;&gt;"",'Project Description'!$B$3, "")</f>
        <v>1</v>
      </c>
      <c r="D570" s="0" t="str">
        <f aca="false">IF($A570&lt;&gt;"",VLOOKUP($G570,'Tray sheet'!$E$2:$G$121,2), "")</f>
        <v>Brachypodium</v>
      </c>
      <c r="E570" s="0" t="str">
        <f aca="false">IF($A570&lt;&gt;"",VLOOKUP($G570,'Tray sheet'!$E$2:$G$121,3), "")</f>
        <v>distachyon</v>
      </c>
      <c r="F570" s="0" t="n">
        <f aca="false">IF($A570&lt;&gt;"",ROW()-1,"")</f>
        <v>569</v>
      </c>
      <c r="G570" s="0" t="n">
        <f aca="false">IF($A570&lt;&gt;"",VLOOKUP($F570,d110cc_csv_computations!$A$2:$O$1001,12),"")</f>
        <v>30</v>
      </c>
      <c r="H570" s="0" t="n">
        <f aca="false">IF($A570&lt;&gt;"",VLOOKUP($F570,d110cc_csv_computations!$A$2:$O$1001,13),"")</f>
        <v>4</v>
      </c>
      <c r="I570" s="0" t="n">
        <f aca="false">IF($A570&lt;&gt;"",VLOOKUP($F570,d110cc_csv_computations!$A$2:$O$1001,7),"")</f>
        <v>1</v>
      </c>
      <c r="J570" s="0" t="str">
        <f aca="false">IF($A570&lt;&gt;"",VLOOKUP($I570,ColumnNames!$A$2:$B$5,2),"")</f>
        <v>A</v>
      </c>
      <c r="K570" s="0" t="n">
        <f aca="false">IF($A570&lt;&gt;"",VLOOKUP($F570,d110cc_csv_computations!$A$2:$O$1001,6),"")</f>
        <v>4</v>
      </c>
      <c r="L570" s="0" t="n">
        <f aca="false">IF($A570&lt;&gt;"",VLOOKUP($F570,d110cc_csv_computations!$A$2:$O$1001,3),"")</f>
        <v>9</v>
      </c>
      <c r="M570" s="0" t="n">
        <f aca="false">IF($A570&lt;&gt;"",VLOOKUP($F570,d110cc_csv_computations!$A$2:$O$1001,8),"")</f>
        <v>9</v>
      </c>
      <c r="N570" s="0" t="n">
        <f aca="false">IF($A570&lt;&gt;"",VLOOKUP($F570,d110cc_csv_computations!$A$2:$O$1001,4),"")</f>
        <v>57</v>
      </c>
      <c r="O570" s="32" t="str">
        <f aca="false">IF($A570&lt;&gt;"",INDEX('Tray sheet'!$H$2:$H$10000, $G570),"")</f>
        <v>Project#2013-0014_Experiment#0001_Brachypodium.distachyon_Tray#00030</v>
      </c>
      <c r="P570" s="32" t="str">
        <f aca="false">IF($A570&lt;&gt;"",INDEX('Tray sheet'!$J$2:$J$10000,$G570),"")</f>
        <v>Tray note</v>
      </c>
      <c r="Q570" s="0" t="n">
        <f aca="false">IF($A570&lt;&gt;"",VLOOKUP($F570,d110cc_csv_computations!$A$2:$O$1001,9),"")</f>
        <v>2</v>
      </c>
      <c r="R570" s="32" t="str">
        <f aca="false">IF($A570&lt;&gt;"",INDEX('Tray sheet'!$I$2:$I$10000,$G570),"")</f>
        <v>standard</v>
      </c>
      <c r="S570" s="32" t="str">
        <f aca="false">$J570&amp;$K570</f>
        <v>A4</v>
      </c>
      <c r="T570" s="0" t="str">
        <f aca="false">IF($A570&lt;&gt;"","Project#"&amp;$A570&amp;"-"&amp;TEXT($B570,"0000")&amp;"_Experiment#"&amp;TEXT($C570,"0000")&amp;"_"&amp;$D570&amp;"."&amp;$E570&amp;"_Tray#"&amp;TEXT($G570,"0000")&amp;"_"&amp;"Pot#"&amp;TEXT($F570,"00000"),"")</f>
        <v>Project#2013-0014_Experiment#0001_Brachypodium.distachyon_Tray#0030_Pot#00569</v>
      </c>
      <c r="U570" s="0" t="n">
        <f aca="false">IF($A570&lt;&gt;"",VLOOKUP($F570,d110cc_csv_computations!$A$2:$O$1001,2),"")</f>
        <v>46</v>
      </c>
      <c r="V570" s="0" t="n">
        <f aca="false">IF($A570&lt;&gt;"",VLOOKUP($U570,LineNames!$A$2:$B$111,2),"")</f>
        <v>125</v>
      </c>
      <c r="W570" s="11"/>
      <c r="X570" s="0" t="str">
        <f aca="false">IF($A570&lt;&gt;"",VLOOKUP($U570,LineNames!$A$2:$C$111,3),"")</f>
        <v>No</v>
      </c>
      <c r="Y570" s="0" t="n">
        <f aca="false">IF($A570&lt;&gt;"",VLOOKUP($F570,d110cc_csv_computations!$A$2:$O$1001,5),"")</f>
        <v>5</v>
      </c>
      <c r="Z570" s="0" t="n">
        <f aca="false">IF($A570&lt;&gt;"",VLOOKUP($F570,d110cc_csv_computations!$A$2:$O$1001,15),"")</f>
        <v>89</v>
      </c>
    </row>
    <row collapsed="false" customFormat="false" customHeight="true" hidden="false" ht="15" outlineLevel="0" r="571">
      <c r="A571" s="0" t="n">
        <f aca="false">IF((ROW()-1)&lt;='Project Description'!$B$14,'Project Description'!$B$1, "")</f>
        <v>2013</v>
      </c>
      <c r="B571" s="0" t="n">
        <f aca="false">IF($A571&lt;&gt;"",'Project Description'!$B$2, "")</f>
        <v>14</v>
      </c>
      <c r="C571" s="0" t="n">
        <f aca="false">IF($A571&lt;&gt;"",'Project Description'!$B$3, "")</f>
        <v>1</v>
      </c>
      <c r="D571" s="0" t="str">
        <f aca="false">IF($A571&lt;&gt;"",VLOOKUP($G571,'Tray sheet'!$E$2:$G$121,2), "")</f>
        <v>Brachypodium</v>
      </c>
      <c r="E571" s="0" t="str">
        <f aca="false">IF($A571&lt;&gt;"",VLOOKUP($G571,'Tray sheet'!$E$2:$G$121,3), "")</f>
        <v>distachyon</v>
      </c>
      <c r="F571" s="0" t="n">
        <f aca="false">IF($A571&lt;&gt;"",ROW()-1,"")</f>
        <v>570</v>
      </c>
      <c r="G571" s="0" t="n">
        <f aca="false">IF($A571&lt;&gt;"",VLOOKUP($F571,d110cc_csv_computations!$A$2:$O$1001,12),"")</f>
        <v>30</v>
      </c>
      <c r="H571" s="0" t="n">
        <f aca="false">IF($A571&lt;&gt;"",VLOOKUP($F571,d110cc_csv_computations!$A$2:$O$1001,13),"")</f>
        <v>5</v>
      </c>
      <c r="I571" s="0" t="n">
        <f aca="false">IF($A571&lt;&gt;"",VLOOKUP($F571,d110cc_csv_computations!$A$2:$O$1001,7),"")</f>
        <v>1</v>
      </c>
      <c r="J571" s="0" t="str">
        <f aca="false">IF($A571&lt;&gt;"",VLOOKUP($I571,ColumnNames!$A$2:$B$5,2),"")</f>
        <v>A</v>
      </c>
      <c r="K571" s="0" t="n">
        <f aca="false">IF($A571&lt;&gt;"",VLOOKUP($F571,d110cc_csv_computations!$A$2:$O$1001,6),"")</f>
        <v>5</v>
      </c>
      <c r="L571" s="0" t="n">
        <f aca="false">IF($A571&lt;&gt;"",VLOOKUP($F571,d110cc_csv_computations!$A$2:$O$1001,3),"")</f>
        <v>10</v>
      </c>
      <c r="M571" s="0" t="n">
        <f aca="false">IF($A571&lt;&gt;"",VLOOKUP($F571,d110cc_csv_computations!$A$2:$O$1001,8),"")</f>
        <v>9</v>
      </c>
      <c r="N571" s="0" t="n">
        <f aca="false">IF($A571&lt;&gt;"",VLOOKUP($F571,d110cc_csv_computations!$A$2:$O$1001,4),"")</f>
        <v>57</v>
      </c>
      <c r="O571" s="32" t="str">
        <f aca="false">IF($A571&lt;&gt;"",INDEX('Tray sheet'!$H$2:$H$10000, $G571),"")</f>
        <v>Project#2013-0014_Experiment#0001_Brachypodium.distachyon_Tray#00030</v>
      </c>
      <c r="P571" s="32" t="str">
        <f aca="false">IF($A571&lt;&gt;"",INDEX('Tray sheet'!$J$2:$J$10000,$G571),"")</f>
        <v>Tray note</v>
      </c>
      <c r="Q571" s="0" t="n">
        <f aca="false">IF($A571&lt;&gt;"",VLOOKUP($F571,d110cc_csv_computations!$A$2:$O$1001,9),"")</f>
        <v>2</v>
      </c>
      <c r="R571" s="32" t="str">
        <f aca="false">IF($A571&lt;&gt;"",INDEX('Tray sheet'!$I$2:$I$10000,$G571),"")</f>
        <v>standard</v>
      </c>
      <c r="S571" s="32" t="str">
        <f aca="false">$J571&amp;$K571</f>
        <v>A5</v>
      </c>
      <c r="T571" s="0" t="str">
        <f aca="false">IF($A571&lt;&gt;"","Project#"&amp;$A571&amp;"-"&amp;TEXT($B571,"0000")&amp;"_Experiment#"&amp;TEXT($C571,"0000")&amp;"_"&amp;$D571&amp;"."&amp;$E571&amp;"_Tray#"&amp;TEXT($G571,"0000")&amp;"_"&amp;"Pot#"&amp;TEXT($F571,"00000"),"")</f>
        <v>Project#2013-0014_Experiment#0001_Brachypodium.distachyon_Tray#0030_Pot#00570</v>
      </c>
      <c r="U571" s="0" t="n">
        <f aca="false">IF($A571&lt;&gt;"",VLOOKUP($F571,d110cc_csv_computations!$A$2:$O$1001,2),"")</f>
        <v>10</v>
      </c>
      <c r="V571" s="0" t="n">
        <f aca="false">IF($A571&lt;&gt;"",VLOOKUP($U571,LineNames!$A$2:$B$111,2),"")</f>
        <v>86</v>
      </c>
      <c r="W571" s="11"/>
      <c r="X571" s="0" t="str">
        <f aca="false">IF($A571&lt;&gt;"",VLOOKUP($U571,LineNames!$A$2:$C$111,3),"")</f>
        <v>No</v>
      </c>
      <c r="Y571" s="0" t="n">
        <f aca="false">IF($A571&lt;&gt;"",VLOOKUP($F571,d110cc_csv_computations!$A$2:$O$1001,5),"")</f>
        <v>5</v>
      </c>
      <c r="Z571" s="0" t="n">
        <f aca="false">IF($A571&lt;&gt;"",VLOOKUP($F571,d110cc_csv_computations!$A$2:$O$1001,15),"")</f>
        <v>90</v>
      </c>
    </row>
    <row collapsed="false" customFormat="false" customHeight="true" hidden="false" ht="15" outlineLevel="0" r="572">
      <c r="A572" s="0" t="n">
        <f aca="false">IF((ROW()-1)&lt;='Project Description'!$B$14,'Project Description'!$B$1, "")</f>
        <v>2013</v>
      </c>
      <c r="B572" s="0" t="n">
        <f aca="false">IF($A572&lt;&gt;"",'Project Description'!$B$2, "")</f>
        <v>14</v>
      </c>
      <c r="C572" s="0" t="n">
        <f aca="false">IF($A572&lt;&gt;"",'Project Description'!$B$3, "")</f>
        <v>1</v>
      </c>
      <c r="D572" s="0" t="str">
        <f aca="false">IF($A572&lt;&gt;"",VLOOKUP($G572,'Tray sheet'!$E$2:$G$121,2), "")</f>
        <v>Brachypodium</v>
      </c>
      <c r="E572" s="0" t="str">
        <f aca="false">IF($A572&lt;&gt;"",VLOOKUP($G572,'Tray sheet'!$E$2:$G$121,3), "")</f>
        <v>distachyon</v>
      </c>
      <c r="F572" s="0" t="n">
        <f aca="false">IF($A572&lt;&gt;"",ROW()-1,"")</f>
        <v>571</v>
      </c>
      <c r="G572" s="0" t="n">
        <f aca="false">IF($A572&lt;&gt;"",VLOOKUP($F572,d110cc_csv_computations!$A$2:$O$1001,12),"")</f>
        <v>29</v>
      </c>
      <c r="H572" s="0" t="n">
        <f aca="false">IF($A572&lt;&gt;"",VLOOKUP($F572,d110cc_csv_computations!$A$2:$O$1001,13),"")</f>
        <v>6</v>
      </c>
      <c r="I572" s="0" t="n">
        <f aca="false">IF($A572&lt;&gt;"",VLOOKUP($F572,d110cc_csv_computations!$A$2:$O$1001,7),"")</f>
        <v>2</v>
      </c>
      <c r="J572" s="0" t="str">
        <f aca="false">IF($A572&lt;&gt;"",VLOOKUP($I572,ColumnNames!$A$2:$B$5,2),"")</f>
        <v>B</v>
      </c>
      <c r="K572" s="0" t="n">
        <f aca="false">IF($A572&lt;&gt;"",VLOOKUP($F572,d110cc_csv_computations!$A$2:$O$1001,6),"")</f>
        <v>1</v>
      </c>
      <c r="L572" s="0" t="n">
        <f aca="false">IF($A572&lt;&gt;"",VLOOKUP($F572,d110cc_csv_computations!$A$2:$O$1001,3),"")</f>
        <v>1</v>
      </c>
      <c r="M572" s="0" t="n">
        <f aca="false">IF($A572&lt;&gt;"",VLOOKUP($F572,d110cc_csv_computations!$A$2:$O$1001,8),"")</f>
        <v>10</v>
      </c>
      <c r="N572" s="0" t="n">
        <f aca="false">IF($A572&lt;&gt;"",VLOOKUP($F572,d110cc_csv_computations!$A$2:$O$1001,4),"")</f>
        <v>58</v>
      </c>
      <c r="O572" s="32" t="str">
        <f aca="false">IF($A572&lt;&gt;"",INDEX('Tray sheet'!$H$2:$H$10000, $G572),"")</f>
        <v>Project#2013-0014_Experiment#0001_Brachypodium.distachyon_Tray#00029</v>
      </c>
      <c r="P572" s="32" t="str">
        <f aca="false">IF($A572&lt;&gt;"",INDEX('Tray sheet'!$J$2:$J$10000,$G572),"")</f>
        <v>Tray note</v>
      </c>
      <c r="Q572" s="0" t="n">
        <f aca="false">IF($A572&lt;&gt;"",VLOOKUP($F572,d110cc_csv_computations!$A$2:$O$1001,9),"")</f>
        <v>1</v>
      </c>
      <c r="R572" s="32" t="str">
        <f aca="false">IF($A572&lt;&gt;"",INDEX('Tray sheet'!$I$2:$I$10000,$G572),"")</f>
        <v>standard</v>
      </c>
      <c r="S572" s="32" t="str">
        <f aca="false">$J572&amp;$K572</f>
        <v>B1</v>
      </c>
      <c r="T572" s="0" t="str">
        <f aca="false">IF($A572&lt;&gt;"","Project#"&amp;$A572&amp;"-"&amp;TEXT($B572,"0000")&amp;"_Experiment#"&amp;TEXT($C572,"0000")&amp;"_"&amp;$D572&amp;"."&amp;$E572&amp;"_Tray#"&amp;TEXT($G572,"0000")&amp;"_"&amp;"Pot#"&amp;TEXT($F572,"00000"),"")</f>
        <v>Project#2013-0014_Experiment#0001_Brachypodium.distachyon_Tray#0029_Pot#00571</v>
      </c>
      <c r="U572" s="0" t="n">
        <f aca="false">IF($A572&lt;&gt;"",VLOOKUP($F572,d110cc_csv_computations!$A$2:$O$1001,2),"")</f>
        <v>12</v>
      </c>
      <c r="V572" s="0" t="n">
        <f aca="false">IF($A572&lt;&gt;"",VLOOKUP($U572,LineNames!$A$2:$B$111,2),"")</f>
        <v>88</v>
      </c>
      <c r="W572" s="11"/>
      <c r="X572" s="0" t="str">
        <f aca="false">IF($A572&lt;&gt;"",VLOOKUP($U572,LineNames!$A$2:$C$111,3),"")</f>
        <v>No</v>
      </c>
      <c r="Y572" s="0" t="n">
        <f aca="false">IF($A572&lt;&gt;"",VLOOKUP($F572,d110cc_csv_computations!$A$2:$O$1001,5),"")</f>
        <v>5</v>
      </c>
      <c r="Z572" s="0" t="n">
        <f aca="false">IF($A572&lt;&gt;"",VLOOKUP($F572,d110cc_csv_computations!$A$2:$O$1001,15),"")</f>
        <v>91</v>
      </c>
    </row>
    <row collapsed="false" customFormat="false" customHeight="true" hidden="false" ht="15" outlineLevel="0" r="573">
      <c r="A573" s="0" t="n">
        <f aca="false">IF((ROW()-1)&lt;='Project Description'!$B$14,'Project Description'!$B$1, "")</f>
        <v>2013</v>
      </c>
      <c r="B573" s="0" t="n">
        <f aca="false">IF($A573&lt;&gt;"",'Project Description'!$B$2, "")</f>
        <v>14</v>
      </c>
      <c r="C573" s="0" t="n">
        <f aca="false">IF($A573&lt;&gt;"",'Project Description'!$B$3, "")</f>
        <v>1</v>
      </c>
      <c r="D573" s="0" t="str">
        <f aca="false">IF($A573&lt;&gt;"",VLOOKUP($G573,'Tray sheet'!$E$2:$G$121,2), "")</f>
        <v>Brachypodium</v>
      </c>
      <c r="E573" s="0" t="str">
        <f aca="false">IF($A573&lt;&gt;"",VLOOKUP($G573,'Tray sheet'!$E$2:$G$121,3), "")</f>
        <v>distachyon</v>
      </c>
      <c r="F573" s="0" t="n">
        <f aca="false">IF($A573&lt;&gt;"",ROW()-1,"")</f>
        <v>572</v>
      </c>
      <c r="G573" s="0" t="n">
        <f aca="false">IF($A573&lt;&gt;"",VLOOKUP($F573,d110cc_csv_computations!$A$2:$O$1001,12),"")</f>
        <v>29</v>
      </c>
      <c r="H573" s="0" t="n">
        <f aca="false">IF($A573&lt;&gt;"",VLOOKUP($F573,d110cc_csv_computations!$A$2:$O$1001,13),"")</f>
        <v>7</v>
      </c>
      <c r="I573" s="0" t="n">
        <f aca="false">IF($A573&lt;&gt;"",VLOOKUP($F573,d110cc_csv_computations!$A$2:$O$1001,7),"")</f>
        <v>2</v>
      </c>
      <c r="J573" s="0" t="str">
        <f aca="false">IF($A573&lt;&gt;"",VLOOKUP($I573,ColumnNames!$A$2:$B$5,2),"")</f>
        <v>B</v>
      </c>
      <c r="K573" s="0" t="n">
        <f aca="false">IF($A573&lt;&gt;"",VLOOKUP($F573,d110cc_csv_computations!$A$2:$O$1001,6),"")</f>
        <v>2</v>
      </c>
      <c r="L573" s="0" t="n">
        <f aca="false">IF($A573&lt;&gt;"",VLOOKUP($F573,d110cc_csv_computations!$A$2:$O$1001,3),"")</f>
        <v>2</v>
      </c>
      <c r="M573" s="0" t="n">
        <f aca="false">IF($A573&lt;&gt;"",VLOOKUP($F573,d110cc_csv_computations!$A$2:$O$1001,8),"")</f>
        <v>10</v>
      </c>
      <c r="N573" s="0" t="n">
        <f aca="false">IF($A573&lt;&gt;"",VLOOKUP($F573,d110cc_csv_computations!$A$2:$O$1001,4),"")</f>
        <v>58</v>
      </c>
      <c r="O573" s="32" t="str">
        <f aca="false">IF($A573&lt;&gt;"",INDEX('Tray sheet'!$H$2:$H$10000, $G573),"")</f>
        <v>Project#2013-0014_Experiment#0001_Brachypodium.distachyon_Tray#00029</v>
      </c>
      <c r="P573" s="32" t="str">
        <f aca="false">IF($A573&lt;&gt;"",INDEX('Tray sheet'!$J$2:$J$10000,$G573),"")</f>
        <v>Tray note</v>
      </c>
      <c r="Q573" s="0" t="n">
        <f aca="false">IF($A573&lt;&gt;"",VLOOKUP($F573,d110cc_csv_computations!$A$2:$O$1001,9),"")</f>
        <v>1</v>
      </c>
      <c r="R573" s="32" t="str">
        <f aca="false">IF($A573&lt;&gt;"",INDEX('Tray sheet'!$I$2:$I$10000,$G573),"")</f>
        <v>standard</v>
      </c>
      <c r="S573" s="32" t="str">
        <f aca="false">$J573&amp;$K573</f>
        <v>B2</v>
      </c>
      <c r="T573" s="0" t="str">
        <f aca="false">IF($A573&lt;&gt;"","Project#"&amp;$A573&amp;"-"&amp;TEXT($B573,"0000")&amp;"_Experiment#"&amp;TEXT($C573,"0000")&amp;"_"&amp;$D573&amp;"."&amp;$E573&amp;"_Tray#"&amp;TEXT($G573,"0000")&amp;"_"&amp;"Pot#"&amp;TEXT($F573,"00000"),"")</f>
        <v>Project#2013-0014_Experiment#0001_Brachypodium.distachyon_Tray#0029_Pot#00572</v>
      </c>
      <c r="U573" s="0" t="n">
        <f aca="false">IF($A573&lt;&gt;"",VLOOKUP($F573,d110cc_csv_computations!$A$2:$O$1001,2),"")</f>
        <v>109</v>
      </c>
      <c r="V573" s="0" t="str">
        <f aca="false">IF($A573&lt;&gt;"",VLOOKUP($U573,LineNames!$A$2:$B$111,2),"")</f>
        <v>Bd21</v>
      </c>
      <c r="W573" s="11"/>
      <c r="X573" s="0" t="str">
        <f aca="false">IF($A573&lt;&gt;"",VLOOKUP($U573,LineNames!$A$2:$C$111,3),"")</f>
        <v>Yes</v>
      </c>
      <c r="Y573" s="0" t="n">
        <f aca="false">IF($A573&lt;&gt;"",VLOOKUP($F573,d110cc_csv_computations!$A$2:$O$1001,5),"")</f>
        <v>5</v>
      </c>
      <c r="Z573" s="0" t="n">
        <f aca="false">IF($A573&lt;&gt;"",VLOOKUP($F573,d110cc_csv_computations!$A$2:$O$1001,15),"")</f>
        <v>92</v>
      </c>
    </row>
    <row collapsed="false" customFormat="false" customHeight="true" hidden="false" ht="15" outlineLevel="0" r="574">
      <c r="A574" s="0" t="n">
        <f aca="false">IF((ROW()-1)&lt;='Project Description'!$B$14,'Project Description'!$B$1, "")</f>
        <v>2013</v>
      </c>
      <c r="B574" s="0" t="n">
        <f aca="false">IF($A574&lt;&gt;"",'Project Description'!$B$2, "")</f>
        <v>14</v>
      </c>
      <c r="C574" s="0" t="n">
        <f aca="false">IF($A574&lt;&gt;"",'Project Description'!$B$3, "")</f>
        <v>1</v>
      </c>
      <c r="D574" s="0" t="str">
        <f aca="false">IF($A574&lt;&gt;"",VLOOKUP($G574,'Tray sheet'!$E$2:$G$121,2), "")</f>
        <v>Brachypodium</v>
      </c>
      <c r="E574" s="0" t="str">
        <f aca="false">IF($A574&lt;&gt;"",VLOOKUP($G574,'Tray sheet'!$E$2:$G$121,3), "")</f>
        <v>distachyon</v>
      </c>
      <c r="F574" s="0" t="n">
        <f aca="false">IF($A574&lt;&gt;"",ROW()-1,"")</f>
        <v>573</v>
      </c>
      <c r="G574" s="0" t="n">
        <f aca="false">IF($A574&lt;&gt;"",VLOOKUP($F574,d110cc_csv_computations!$A$2:$O$1001,12),"")</f>
        <v>29</v>
      </c>
      <c r="H574" s="0" t="n">
        <f aca="false">IF($A574&lt;&gt;"",VLOOKUP($F574,d110cc_csv_computations!$A$2:$O$1001,13),"")</f>
        <v>8</v>
      </c>
      <c r="I574" s="0" t="n">
        <f aca="false">IF($A574&lt;&gt;"",VLOOKUP($F574,d110cc_csv_computations!$A$2:$O$1001,7),"")</f>
        <v>2</v>
      </c>
      <c r="J574" s="0" t="str">
        <f aca="false">IF($A574&lt;&gt;"",VLOOKUP($I574,ColumnNames!$A$2:$B$5,2),"")</f>
        <v>B</v>
      </c>
      <c r="K574" s="0" t="n">
        <f aca="false">IF($A574&lt;&gt;"",VLOOKUP($F574,d110cc_csv_computations!$A$2:$O$1001,6),"")</f>
        <v>3</v>
      </c>
      <c r="L574" s="0" t="n">
        <f aca="false">IF($A574&lt;&gt;"",VLOOKUP($F574,d110cc_csv_computations!$A$2:$O$1001,3),"")</f>
        <v>3</v>
      </c>
      <c r="M574" s="0" t="n">
        <f aca="false">IF($A574&lt;&gt;"",VLOOKUP($F574,d110cc_csv_computations!$A$2:$O$1001,8),"")</f>
        <v>10</v>
      </c>
      <c r="N574" s="0" t="n">
        <f aca="false">IF($A574&lt;&gt;"",VLOOKUP($F574,d110cc_csv_computations!$A$2:$O$1001,4),"")</f>
        <v>58</v>
      </c>
      <c r="O574" s="32" t="str">
        <f aca="false">IF($A574&lt;&gt;"",INDEX('Tray sheet'!$H$2:$H$10000, $G574),"")</f>
        <v>Project#2013-0014_Experiment#0001_Brachypodium.distachyon_Tray#00029</v>
      </c>
      <c r="P574" s="32" t="str">
        <f aca="false">IF($A574&lt;&gt;"",INDEX('Tray sheet'!$J$2:$J$10000,$G574),"")</f>
        <v>Tray note</v>
      </c>
      <c r="Q574" s="0" t="n">
        <f aca="false">IF($A574&lt;&gt;"",VLOOKUP($F574,d110cc_csv_computations!$A$2:$O$1001,9),"")</f>
        <v>1</v>
      </c>
      <c r="R574" s="32" t="str">
        <f aca="false">IF($A574&lt;&gt;"",INDEX('Tray sheet'!$I$2:$I$10000,$G574),"")</f>
        <v>standard</v>
      </c>
      <c r="S574" s="32" t="str">
        <f aca="false">$J574&amp;$K574</f>
        <v>B3</v>
      </c>
      <c r="T574" s="0" t="str">
        <f aca="false">IF($A574&lt;&gt;"","Project#"&amp;$A574&amp;"-"&amp;TEXT($B574,"0000")&amp;"_Experiment#"&amp;TEXT($C574,"0000")&amp;"_"&amp;$D574&amp;"."&amp;$E574&amp;"_Tray#"&amp;TEXT($G574,"0000")&amp;"_"&amp;"Pot#"&amp;TEXT($F574,"00000"),"")</f>
        <v>Project#2013-0014_Experiment#0001_Brachypodium.distachyon_Tray#0029_Pot#00573</v>
      </c>
      <c r="U574" s="0" t="n">
        <f aca="false">IF($A574&lt;&gt;"",VLOOKUP($F574,d110cc_csv_computations!$A$2:$O$1001,2),"")</f>
        <v>41</v>
      </c>
      <c r="V574" s="0" t="n">
        <f aca="false">IF($A574&lt;&gt;"",VLOOKUP($U574,LineNames!$A$2:$B$111,2),"")</f>
        <v>120</v>
      </c>
      <c r="W574" s="11"/>
      <c r="X574" s="0" t="str">
        <f aca="false">IF($A574&lt;&gt;"",VLOOKUP($U574,LineNames!$A$2:$C$111,3),"")</f>
        <v>No</v>
      </c>
      <c r="Y574" s="0" t="n">
        <f aca="false">IF($A574&lt;&gt;"",VLOOKUP($F574,d110cc_csv_computations!$A$2:$O$1001,5),"")</f>
        <v>5</v>
      </c>
      <c r="Z574" s="0" t="n">
        <f aca="false">IF($A574&lt;&gt;"",VLOOKUP($F574,d110cc_csv_computations!$A$2:$O$1001,15),"")</f>
        <v>93</v>
      </c>
    </row>
    <row collapsed="false" customFormat="false" customHeight="true" hidden="false" ht="15" outlineLevel="0" r="575">
      <c r="A575" s="0" t="n">
        <f aca="false">IF((ROW()-1)&lt;='Project Description'!$B$14,'Project Description'!$B$1, "")</f>
        <v>2013</v>
      </c>
      <c r="B575" s="0" t="n">
        <f aca="false">IF($A575&lt;&gt;"",'Project Description'!$B$2, "")</f>
        <v>14</v>
      </c>
      <c r="C575" s="0" t="n">
        <f aca="false">IF($A575&lt;&gt;"",'Project Description'!$B$3, "")</f>
        <v>1</v>
      </c>
      <c r="D575" s="0" t="str">
        <f aca="false">IF($A575&lt;&gt;"",VLOOKUP($G575,'Tray sheet'!$E$2:$G$121,2), "")</f>
        <v>Brachypodium</v>
      </c>
      <c r="E575" s="0" t="str">
        <f aca="false">IF($A575&lt;&gt;"",VLOOKUP($G575,'Tray sheet'!$E$2:$G$121,3), "")</f>
        <v>distachyon</v>
      </c>
      <c r="F575" s="0" t="n">
        <f aca="false">IF($A575&lt;&gt;"",ROW()-1,"")</f>
        <v>574</v>
      </c>
      <c r="G575" s="0" t="n">
        <f aca="false">IF($A575&lt;&gt;"",VLOOKUP($F575,d110cc_csv_computations!$A$2:$O$1001,12),"")</f>
        <v>29</v>
      </c>
      <c r="H575" s="0" t="n">
        <f aca="false">IF($A575&lt;&gt;"",VLOOKUP($F575,d110cc_csv_computations!$A$2:$O$1001,13),"")</f>
        <v>9</v>
      </c>
      <c r="I575" s="0" t="n">
        <f aca="false">IF($A575&lt;&gt;"",VLOOKUP($F575,d110cc_csv_computations!$A$2:$O$1001,7),"")</f>
        <v>2</v>
      </c>
      <c r="J575" s="0" t="str">
        <f aca="false">IF($A575&lt;&gt;"",VLOOKUP($I575,ColumnNames!$A$2:$B$5,2),"")</f>
        <v>B</v>
      </c>
      <c r="K575" s="0" t="n">
        <f aca="false">IF($A575&lt;&gt;"",VLOOKUP($F575,d110cc_csv_computations!$A$2:$O$1001,6),"")</f>
        <v>4</v>
      </c>
      <c r="L575" s="0" t="n">
        <f aca="false">IF($A575&lt;&gt;"",VLOOKUP($F575,d110cc_csv_computations!$A$2:$O$1001,3),"")</f>
        <v>4</v>
      </c>
      <c r="M575" s="0" t="n">
        <f aca="false">IF($A575&lt;&gt;"",VLOOKUP($F575,d110cc_csv_computations!$A$2:$O$1001,8),"")</f>
        <v>10</v>
      </c>
      <c r="N575" s="0" t="n">
        <f aca="false">IF($A575&lt;&gt;"",VLOOKUP($F575,d110cc_csv_computations!$A$2:$O$1001,4),"")</f>
        <v>58</v>
      </c>
      <c r="O575" s="32" t="str">
        <f aca="false">IF($A575&lt;&gt;"",INDEX('Tray sheet'!$H$2:$H$10000, $G575),"")</f>
        <v>Project#2013-0014_Experiment#0001_Brachypodium.distachyon_Tray#00029</v>
      </c>
      <c r="P575" s="32" t="str">
        <f aca="false">IF($A575&lt;&gt;"",INDEX('Tray sheet'!$J$2:$J$10000,$G575),"")</f>
        <v>Tray note</v>
      </c>
      <c r="Q575" s="0" t="n">
        <f aca="false">IF($A575&lt;&gt;"",VLOOKUP($F575,d110cc_csv_computations!$A$2:$O$1001,9),"")</f>
        <v>1</v>
      </c>
      <c r="R575" s="32" t="str">
        <f aca="false">IF($A575&lt;&gt;"",INDEX('Tray sheet'!$I$2:$I$10000,$G575),"")</f>
        <v>standard</v>
      </c>
      <c r="S575" s="32" t="str">
        <f aca="false">$J575&amp;$K575</f>
        <v>B4</v>
      </c>
      <c r="T575" s="0" t="str">
        <f aca="false">IF($A575&lt;&gt;"","Project#"&amp;$A575&amp;"-"&amp;TEXT($B575,"0000")&amp;"_Experiment#"&amp;TEXT($C575,"0000")&amp;"_"&amp;$D575&amp;"."&amp;$E575&amp;"_Tray#"&amp;TEXT($G575,"0000")&amp;"_"&amp;"Pot#"&amp;TEXT($F575,"00000"),"")</f>
        <v>Project#2013-0014_Experiment#0001_Brachypodium.distachyon_Tray#0029_Pot#00574</v>
      </c>
      <c r="U575" s="0" t="n">
        <f aca="false">IF($A575&lt;&gt;"",VLOOKUP($F575,d110cc_csv_computations!$A$2:$O$1001,2),"")</f>
        <v>37</v>
      </c>
      <c r="V575" s="0" t="n">
        <f aca="false">IF($A575&lt;&gt;"",VLOOKUP($U575,LineNames!$A$2:$B$111,2),"")</f>
        <v>116</v>
      </c>
      <c r="W575" s="11"/>
      <c r="X575" s="0" t="str">
        <f aca="false">IF($A575&lt;&gt;"",VLOOKUP($U575,LineNames!$A$2:$C$111,3),"")</f>
        <v>No</v>
      </c>
      <c r="Y575" s="0" t="n">
        <f aca="false">IF($A575&lt;&gt;"",VLOOKUP($F575,d110cc_csv_computations!$A$2:$O$1001,5),"")</f>
        <v>5</v>
      </c>
      <c r="Z575" s="0" t="n">
        <f aca="false">IF($A575&lt;&gt;"",VLOOKUP($F575,d110cc_csv_computations!$A$2:$O$1001,15),"")</f>
        <v>94</v>
      </c>
    </row>
    <row collapsed="false" customFormat="false" customHeight="true" hidden="false" ht="15" outlineLevel="0" r="576">
      <c r="A576" s="0" t="n">
        <f aca="false">IF((ROW()-1)&lt;='Project Description'!$B$14,'Project Description'!$B$1, "")</f>
        <v>2013</v>
      </c>
      <c r="B576" s="0" t="n">
        <f aca="false">IF($A576&lt;&gt;"",'Project Description'!$B$2, "")</f>
        <v>14</v>
      </c>
      <c r="C576" s="0" t="n">
        <f aca="false">IF($A576&lt;&gt;"",'Project Description'!$B$3, "")</f>
        <v>1</v>
      </c>
      <c r="D576" s="0" t="str">
        <f aca="false">IF($A576&lt;&gt;"",VLOOKUP($G576,'Tray sheet'!$E$2:$G$121,2), "")</f>
        <v>Brachypodium</v>
      </c>
      <c r="E576" s="0" t="str">
        <f aca="false">IF($A576&lt;&gt;"",VLOOKUP($G576,'Tray sheet'!$E$2:$G$121,3), "")</f>
        <v>distachyon</v>
      </c>
      <c r="F576" s="0" t="n">
        <f aca="false">IF($A576&lt;&gt;"",ROW()-1,"")</f>
        <v>575</v>
      </c>
      <c r="G576" s="0" t="n">
        <f aca="false">IF($A576&lt;&gt;"",VLOOKUP($F576,d110cc_csv_computations!$A$2:$O$1001,12),"")</f>
        <v>29</v>
      </c>
      <c r="H576" s="0" t="n">
        <f aca="false">IF($A576&lt;&gt;"",VLOOKUP($F576,d110cc_csv_computations!$A$2:$O$1001,13),"")</f>
        <v>10</v>
      </c>
      <c r="I576" s="0" t="n">
        <f aca="false">IF($A576&lt;&gt;"",VLOOKUP($F576,d110cc_csv_computations!$A$2:$O$1001,7),"")</f>
        <v>2</v>
      </c>
      <c r="J576" s="0" t="str">
        <f aca="false">IF($A576&lt;&gt;"",VLOOKUP($I576,ColumnNames!$A$2:$B$5,2),"")</f>
        <v>B</v>
      </c>
      <c r="K576" s="0" t="n">
        <f aca="false">IF($A576&lt;&gt;"",VLOOKUP($F576,d110cc_csv_computations!$A$2:$O$1001,6),"")</f>
        <v>5</v>
      </c>
      <c r="L576" s="0" t="n">
        <f aca="false">IF($A576&lt;&gt;"",VLOOKUP($F576,d110cc_csv_computations!$A$2:$O$1001,3),"")</f>
        <v>5</v>
      </c>
      <c r="M576" s="0" t="n">
        <f aca="false">IF($A576&lt;&gt;"",VLOOKUP($F576,d110cc_csv_computations!$A$2:$O$1001,8),"")</f>
        <v>10</v>
      </c>
      <c r="N576" s="0" t="n">
        <f aca="false">IF($A576&lt;&gt;"",VLOOKUP($F576,d110cc_csv_computations!$A$2:$O$1001,4),"")</f>
        <v>58</v>
      </c>
      <c r="O576" s="32" t="str">
        <f aca="false">IF($A576&lt;&gt;"",INDEX('Tray sheet'!$H$2:$H$10000, $G576),"")</f>
        <v>Project#2013-0014_Experiment#0001_Brachypodium.distachyon_Tray#00029</v>
      </c>
      <c r="P576" s="32" t="str">
        <f aca="false">IF($A576&lt;&gt;"",INDEX('Tray sheet'!$J$2:$J$10000,$G576),"")</f>
        <v>Tray note</v>
      </c>
      <c r="Q576" s="0" t="n">
        <f aca="false">IF($A576&lt;&gt;"",VLOOKUP($F576,d110cc_csv_computations!$A$2:$O$1001,9),"")</f>
        <v>1</v>
      </c>
      <c r="R576" s="32" t="str">
        <f aca="false">IF($A576&lt;&gt;"",INDEX('Tray sheet'!$I$2:$I$10000,$G576),"")</f>
        <v>standard</v>
      </c>
      <c r="S576" s="32" t="str">
        <f aca="false">$J576&amp;$K576</f>
        <v>B5</v>
      </c>
      <c r="T576" s="0" t="str">
        <f aca="false">IF($A576&lt;&gt;"","Project#"&amp;$A576&amp;"-"&amp;TEXT($B576,"0000")&amp;"_Experiment#"&amp;TEXT($C576,"0000")&amp;"_"&amp;$D576&amp;"."&amp;$E576&amp;"_Tray#"&amp;TEXT($G576,"0000")&amp;"_"&amp;"Pot#"&amp;TEXT($F576,"00000"),"")</f>
        <v>Project#2013-0014_Experiment#0001_Brachypodium.distachyon_Tray#0029_Pot#00575</v>
      </c>
      <c r="U576" s="0" t="n">
        <f aca="false">IF($A576&lt;&gt;"",VLOOKUP($F576,d110cc_csv_computations!$A$2:$O$1001,2),"")</f>
        <v>102</v>
      </c>
      <c r="V576" s="0" t="n">
        <f aca="false">IF($A576&lt;&gt;"",VLOOKUP($U576,LineNames!$A$2:$B$111,2),"")</f>
        <v>45</v>
      </c>
      <c r="W576" s="11"/>
      <c r="X576" s="0" t="str">
        <f aca="false">IF($A576&lt;&gt;"",VLOOKUP($U576,LineNames!$A$2:$C$111,3),"")</f>
        <v>No</v>
      </c>
      <c r="Y576" s="0" t="n">
        <f aca="false">IF($A576&lt;&gt;"",VLOOKUP($F576,d110cc_csv_computations!$A$2:$O$1001,5),"")</f>
        <v>5</v>
      </c>
      <c r="Z576" s="0" t="n">
        <f aca="false">IF($A576&lt;&gt;"",VLOOKUP($F576,d110cc_csv_computations!$A$2:$O$1001,15),"")</f>
        <v>95</v>
      </c>
    </row>
    <row collapsed="false" customFormat="false" customHeight="true" hidden="false" ht="15" outlineLevel="0" r="577">
      <c r="A577" s="0" t="n">
        <f aca="false">IF((ROW()-1)&lt;='Project Description'!$B$14,'Project Description'!$B$1, "")</f>
        <v>2013</v>
      </c>
      <c r="B577" s="0" t="n">
        <f aca="false">IF($A577&lt;&gt;"",'Project Description'!$B$2, "")</f>
        <v>14</v>
      </c>
      <c r="C577" s="0" t="n">
        <f aca="false">IF($A577&lt;&gt;"",'Project Description'!$B$3, "")</f>
        <v>1</v>
      </c>
      <c r="D577" s="0" t="str">
        <f aca="false">IF($A577&lt;&gt;"",VLOOKUP($G577,'Tray sheet'!$E$2:$G$121,2), "")</f>
        <v>Brachypodium</v>
      </c>
      <c r="E577" s="0" t="str">
        <f aca="false">IF($A577&lt;&gt;"",VLOOKUP($G577,'Tray sheet'!$E$2:$G$121,3), "")</f>
        <v>distachyon</v>
      </c>
      <c r="F577" s="0" t="n">
        <f aca="false">IF($A577&lt;&gt;"",ROW()-1,"")</f>
        <v>576</v>
      </c>
      <c r="G577" s="0" t="n">
        <f aca="false">IF($A577&lt;&gt;"",VLOOKUP($F577,d110cc_csv_computations!$A$2:$O$1001,12),"")</f>
        <v>30</v>
      </c>
      <c r="H577" s="0" t="n">
        <f aca="false">IF($A577&lt;&gt;"",VLOOKUP($F577,d110cc_csv_computations!$A$2:$O$1001,13),"")</f>
        <v>6</v>
      </c>
      <c r="I577" s="0" t="n">
        <f aca="false">IF($A577&lt;&gt;"",VLOOKUP($F577,d110cc_csv_computations!$A$2:$O$1001,7),"")</f>
        <v>2</v>
      </c>
      <c r="J577" s="0" t="str">
        <f aca="false">IF($A577&lt;&gt;"",VLOOKUP($I577,ColumnNames!$A$2:$B$5,2),"")</f>
        <v>B</v>
      </c>
      <c r="K577" s="0" t="n">
        <f aca="false">IF($A577&lt;&gt;"",VLOOKUP($F577,d110cc_csv_computations!$A$2:$O$1001,6),"")</f>
        <v>1</v>
      </c>
      <c r="L577" s="0" t="n">
        <f aca="false">IF($A577&lt;&gt;"",VLOOKUP($F577,d110cc_csv_computations!$A$2:$O$1001,3),"")</f>
        <v>6</v>
      </c>
      <c r="M577" s="0" t="n">
        <f aca="false">IF($A577&lt;&gt;"",VLOOKUP($F577,d110cc_csv_computations!$A$2:$O$1001,8),"")</f>
        <v>10</v>
      </c>
      <c r="N577" s="0" t="n">
        <f aca="false">IF($A577&lt;&gt;"",VLOOKUP($F577,d110cc_csv_computations!$A$2:$O$1001,4),"")</f>
        <v>58</v>
      </c>
      <c r="O577" s="32" t="str">
        <f aca="false">IF($A577&lt;&gt;"",INDEX('Tray sheet'!$H$2:$H$10000, $G577),"")</f>
        <v>Project#2013-0014_Experiment#0001_Brachypodium.distachyon_Tray#00030</v>
      </c>
      <c r="P577" s="32" t="str">
        <f aca="false">IF($A577&lt;&gt;"",INDEX('Tray sheet'!$J$2:$J$10000,$G577),"")</f>
        <v>Tray note</v>
      </c>
      <c r="Q577" s="0" t="n">
        <f aca="false">IF($A577&lt;&gt;"",VLOOKUP($F577,d110cc_csv_computations!$A$2:$O$1001,9),"")</f>
        <v>2</v>
      </c>
      <c r="R577" s="32" t="str">
        <f aca="false">IF($A577&lt;&gt;"",INDEX('Tray sheet'!$I$2:$I$10000,$G577),"")</f>
        <v>standard</v>
      </c>
      <c r="S577" s="32" t="str">
        <f aca="false">$J577&amp;$K577</f>
        <v>B1</v>
      </c>
      <c r="T577" s="0" t="str">
        <f aca="false">IF($A577&lt;&gt;"","Project#"&amp;$A577&amp;"-"&amp;TEXT($B577,"0000")&amp;"_Experiment#"&amp;TEXT($C577,"0000")&amp;"_"&amp;$D577&amp;"."&amp;$E577&amp;"_Tray#"&amp;TEXT($G577,"0000")&amp;"_"&amp;"Pot#"&amp;TEXT($F577,"00000"),"")</f>
        <v>Project#2013-0014_Experiment#0001_Brachypodium.distachyon_Tray#0030_Pot#00576</v>
      </c>
      <c r="U577" s="0" t="n">
        <f aca="false">IF($A577&lt;&gt;"",VLOOKUP($F577,d110cc_csv_computations!$A$2:$O$1001,2),"")</f>
        <v>100</v>
      </c>
      <c r="V577" s="0" t="n">
        <f aca="false">IF($A577&lt;&gt;"",VLOOKUP($U577,LineNames!$A$2:$B$111,2),"")</f>
        <v>35</v>
      </c>
      <c r="W577" s="11"/>
      <c r="X577" s="0" t="str">
        <f aca="false">IF($A577&lt;&gt;"",VLOOKUP($U577,LineNames!$A$2:$C$111,3),"")</f>
        <v>No</v>
      </c>
      <c r="Y577" s="0" t="n">
        <f aca="false">IF($A577&lt;&gt;"",VLOOKUP($F577,d110cc_csv_computations!$A$2:$O$1001,5),"")</f>
        <v>5</v>
      </c>
      <c r="Z577" s="0" t="n">
        <f aca="false">IF($A577&lt;&gt;"",VLOOKUP($F577,d110cc_csv_computations!$A$2:$O$1001,15),"")</f>
        <v>96</v>
      </c>
    </row>
    <row collapsed="false" customFormat="false" customHeight="true" hidden="false" ht="15" outlineLevel="0" r="578">
      <c r="A578" s="0" t="n">
        <f aca="false">IF((ROW()-1)&lt;='Project Description'!$B$14,'Project Description'!$B$1, "")</f>
        <v>2013</v>
      </c>
      <c r="B578" s="0" t="n">
        <f aca="false">IF($A578&lt;&gt;"",'Project Description'!$B$2, "")</f>
        <v>14</v>
      </c>
      <c r="C578" s="0" t="n">
        <f aca="false">IF($A578&lt;&gt;"",'Project Description'!$B$3, "")</f>
        <v>1</v>
      </c>
      <c r="D578" s="0" t="str">
        <f aca="false">IF($A578&lt;&gt;"",VLOOKUP($G578,'Tray sheet'!$E$2:$G$121,2), "")</f>
        <v>Brachypodium</v>
      </c>
      <c r="E578" s="0" t="str">
        <f aca="false">IF($A578&lt;&gt;"",VLOOKUP($G578,'Tray sheet'!$E$2:$G$121,3), "")</f>
        <v>distachyon</v>
      </c>
      <c r="F578" s="0" t="n">
        <f aca="false">IF($A578&lt;&gt;"",ROW()-1,"")</f>
        <v>577</v>
      </c>
      <c r="G578" s="0" t="n">
        <f aca="false">IF($A578&lt;&gt;"",VLOOKUP($F578,d110cc_csv_computations!$A$2:$O$1001,12),"")</f>
        <v>30</v>
      </c>
      <c r="H578" s="0" t="n">
        <f aca="false">IF($A578&lt;&gt;"",VLOOKUP($F578,d110cc_csv_computations!$A$2:$O$1001,13),"")</f>
        <v>7</v>
      </c>
      <c r="I578" s="0" t="n">
        <f aca="false">IF($A578&lt;&gt;"",VLOOKUP($F578,d110cc_csv_computations!$A$2:$O$1001,7),"")</f>
        <v>2</v>
      </c>
      <c r="J578" s="0" t="str">
        <f aca="false">IF($A578&lt;&gt;"",VLOOKUP($I578,ColumnNames!$A$2:$B$5,2),"")</f>
        <v>B</v>
      </c>
      <c r="K578" s="0" t="n">
        <f aca="false">IF($A578&lt;&gt;"",VLOOKUP($F578,d110cc_csv_computations!$A$2:$O$1001,6),"")</f>
        <v>2</v>
      </c>
      <c r="L578" s="0" t="n">
        <f aca="false">IF($A578&lt;&gt;"",VLOOKUP($F578,d110cc_csv_computations!$A$2:$O$1001,3),"")</f>
        <v>7</v>
      </c>
      <c r="M578" s="0" t="n">
        <f aca="false">IF($A578&lt;&gt;"",VLOOKUP($F578,d110cc_csv_computations!$A$2:$O$1001,8),"")</f>
        <v>10</v>
      </c>
      <c r="N578" s="0" t="n">
        <f aca="false">IF($A578&lt;&gt;"",VLOOKUP($F578,d110cc_csv_computations!$A$2:$O$1001,4),"")</f>
        <v>58</v>
      </c>
      <c r="O578" s="32" t="str">
        <f aca="false">IF($A578&lt;&gt;"",INDEX('Tray sheet'!$H$2:$H$10000, $G578),"")</f>
        <v>Project#2013-0014_Experiment#0001_Brachypodium.distachyon_Tray#00030</v>
      </c>
      <c r="P578" s="32" t="str">
        <f aca="false">IF($A578&lt;&gt;"",INDEX('Tray sheet'!$J$2:$J$10000,$G578),"")</f>
        <v>Tray note</v>
      </c>
      <c r="Q578" s="0" t="n">
        <f aca="false">IF($A578&lt;&gt;"",VLOOKUP($F578,d110cc_csv_computations!$A$2:$O$1001,9),"")</f>
        <v>2</v>
      </c>
      <c r="R578" s="32" t="str">
        <f aca="false">IF($A578&lt;&gt;"",INDEX('Tray sheet'!$I$2:$I$10000,$G578),"")</f>
        <v>standard</v>
      </c>
      <c r="S578" s="32" t="str">
        <f aca="false">$J578&amp;$K578</f>
        <v>B2</v>
      </c>
      <c r="T578" s="0" t="str">
        <f aca="false">IF($A578&lt;&gt;"","Project#"&amp;$A578&amp;"-"&amp;TEXT($B578,"0000")&amp;"_Experiment#"&amp;TEXT($C578,"0000")&amp;"_"&amp;$D578&amp;"."&amp;$E578&amp;"_Tray#"&amp;TEXT($G578,"0000")&amp;"_"&amp;"Pot#"&amp;TEXT($F578,"00000"),"")</f>
        <v>Project#2013-0014_Experiment#0001_Brachypodium.distachyon_Tray#0030_Pot#00577</v>
      </c>
      <c r="U578" s="0" t="n">
        <f aca="false">IF($A578&lt;&gt;"",VLOOKUP($F578,d110cc_csv_computations!$A$2:$O$1001,2),"")</f>
        <v>110</v>
      </c>
      <c r="V578" s="0" t="str">
        <f aca="false">IF($A578&lt;&gt;"",VLOOKUP($U578,LineNames!$A$2:$B$111,2),"")</f>
        <v>Bd3-1</v>
      </c>
      <c r="W578" s="11"/>
      <c r="X578" s="0" t="str">
        <f aca="false">IF($A578&lt;&gt;"",VLOOKUP($U578,LineNames!$A$2:$C$111,3),"")</f>
        <v>Yes</v>
      </c>
      <c r="Y578" s="0" t="n">
        <f aca="false">IF($A578&lt;&gt;"",VLOOKUP($F578,d110cc_csv_computations!$A$2:$O$1001,5),"")</f>
        <v>5</v>
      </c>
      <c r="Z578" s="0" t="n">
        <f aca="false">IF($A578&lt;&gt;"",VLOOKUP($F578,d110cc_csv_computations!$A$2:$O$1001,15),"")</f>
        <v>97</v>
      </c>
    </row>
    <row collapsed="false" customFormat="false" customHeight="true" hidden="false" ht="15" outlineLevel="0" r="579">
      <c r="A579" s="0" t="n">
        <f aca="false">IF((ROW()-1)&lt;='Project Description'!$B$14,'Project Description'!$B$1, "")</f>
        <v>2013</v>
      </c>
      <c r="B579" s="0" t="n">
        <f aca="false">IF($A579&lt;&gt;"",'Project Description'!$B$2, "")</f>
        <v>14</v>
      </c>
      <c r="C579" s="0" t="n">
        <f aca="false">IF($A579&lt;&gt;"",'Project Description'!$B$3, "")</f>
        <v>1</v>
      </c>
      <c r="D579" s="0" t="str">
        <f aca="false">IF($A579&lt;&gt;"",VLOOKUP($G579,'Tray sheet'!$E$2:$G$121,2), "")</f>
        <v>Brachypodium</v>
      </c>
      <c r="E579" s="0" t="str">
        <f aca="false">IF($A579&lt;&gt;"",VLOOKUP($G579,'Tray sheet'!$E$2:$G$121,3), "")</f>
        <v>distachyon</v>
      </c>
      <c r="F579" s="0" t="n">
        <f aca="false">IF($A579&lt;&gt;"",ROW()-1,"")</f>
        <v>578</v>
      </c>
      <c r="G579" s="0" t="n">
        <f aca="false">IF($A579&lt;&gt;"",VLOOKUP($F579,d110cc_csv_computations!$A$2:$O$1001,12),"")</f>
        <v>30</v>
      </c>
      <c r="H579" s="0" t="n">
        <f aca="false">IF($A579&lt;&gt;"",VLOOKUP($F579,d110cc_csv_computations!$A$2:$O$1001,13),"")</f>
        <v>8</v>
      </c>
      <c r="I579" s="0" t="n">
        <f aca="false">IF($A579&lt;&gt;"",VLOOKUP($F579,d110cc_csv_computations!$A$2:$O$1001,7),"")</f>
        <v>2</v>
      </c>
      <c r="J579" s="0" t="str">
        <f aca="false">IF($A579&lt;&gt;"",VLOOKUP($I579,ColumnNames!$A$2:$B$5,2),"")</f>
        <v>B</v>
      </c>
      <c r="K579" s="0" t="n">
        <f aca="false">IF($A579&lt;&gt;"",VLOOKUP($F579,d110cc_csv_computations!$A$2:$O$1001,6),"")</f>
        <v>3</v>
      </c>
      <c r="L579" s="0" t="n">
        <f aca="false">IF($A579&lt;&gt;"",VLOOKUP($F579,d110cc_csv_computations!$A$2:$O$1001,3),"")</f>
        <v>8</v>
      </c>
      <c r="M579" s="0" t="n">
        <f aca="false">IF($A579&lt;&gt;"",VLOOKUP($F579,d110cc_csv_computations!$A$2:$O$1001,8),"")</f>
        <v>10</v>
      </c>
      <c r="N579" s="0" t="n">
        <f aca="false">IF($A579&lt;&gt;"",VLOOKUP($F579,d110cc_csv_computations!$A$2:$O$1001,4),"")</f>
        <v>58</v>
      </c>
      <c r="O579" s="32" t="str">
        <f aca="false">IF($A579&lt;&gt;"",INDEX('Tray sheet'!$H$2:$H$10000, $G579),"")</f>
        <v>Project#2013-0014_Experiment#0001_Brachypodium.distachyon_Tray#00030</v>
      </c>
      <c r="P579" s="32" t="str">
        <f aca="false">IF($A579&lt;&gt;"",INDEX('Tray sheet'!$J$2:$J$10000,$G579),"")</f>
        <v>Tray note</v>
      </c>
      <c r="Q579" s="0" t="n">
        <f aca="false">IF($A579&lt;&gt;"",VLOOKUP($F579,d110cc_csv_computations!$A$2:$O$1001,9),"")</f>
        <v>2</v>
      </c>
      <c r="R579" s="32" t="str">
        <f aca="false">IF($A579&lt;&gt;"",INDEX('Tray sheet'!$I$2:$I$10000,$G579),"")</f>
        <v>standard</v>
      </c>
      <c r="S579" s="32" t="str">
        <f aca="false">$J579&amp;$K579</f>
        <v>B3</v>
      </c>
      <c r="T579" s="0" t="str">
        <f aca="false">IF($A579&lt;&gt;"","Project#"&amp;$A579&amp;"-"&amp;TEXT($B579,"0000")&amp;"_Experiment#"&amp;TEXT($C579,"0000")&amp;"_"&amp;$D579&amp;"."&amp;$E579&amp;"_Tray#"&amp;TEXT($G579,"0000")&amp;"_"&amp;"Pot#"&amp;TEXT($F579,"00000"),"")</f>
        <v>Project#2013-0014_Experiment#0001_Brachypodium.distachyon_Tray#0030_Pot#00578</v>
      </c>
      <c r="U579" s="0" t="n">
        <f aca="false">IF($A579&lt;&gt;"",VLOOKUP($F579,d110cc_csv_computations!$A$2:$O$1001,2),"")</f>
        <v>69</v>
      </c>
      <c r="V579" s="0" t="n">
        <f aca="false">IF($A579&lt;&gt;"",VLOOKUP($U579,LineNames!$A$2:$B$111,2),"")</f>
        <v>155</v>
      </c>
      <c r="W579" s="11"/>
      <c r="X579" s="0" t="str">
        <f aca="false">IF($A579&lt;&gt;"",VLOOKUP($U579,LineNames!$A$2:$C$111,3),"")</f>
        <v>No</v>
      </c>
      <c r="Y579" s="0" t="n">
        <f aca="false">IF($A579&lt;&gt;"",VLOOKUP($F579,d110cc_csv_computations!$A$2:$O$1001,5),"")</f>
        <v>5</v>
      </c>
      <c r="Z579" s="0" t="n">
        <f aca="false">IF($A579&lt;&gt;"",VLOOKUP($F579,d110cc_csv_computations!$A$2:$O$1001,15),"")</f>
        <v>98</v>
      </c>
    </row>
    <row collapsed="false" customFormat="false" customHeight="true" hidden="false" ht="15" outlineLevel="0" r="580">
      <c r="A580" s="0" t="n">
        <f aca="false">IF((ROW()-1)&lt;='Project Description'!$B$14,'Project Description'!$B$1, "")</f>
        <v>2013</v>
      </c>
      <c r="B580" s="0" t="n">
        <f aca="false">IF($A580&lt;&gt;"",'Project Description'!$B$2, "")</f>
        <v>14</v>
      </c>
      <c r="C580" s="0" t="n">
        <f aca="false">IF($A580&lt;&gt;"",'Project Description'!$B$3, "")</f>
        <v>1</v>
      </c>
      <c r="D580" s="0" t="str">
        <f aca="false">IF($A580&lt;&gt;"",VLOOKUP($G580,'Tray sheet'!$E$2:$G$121,2), "")</f>
        <v>Brachypodium</v>
      </c>
      <c r="E580" s="0" t="str">
        <f aca="false">IF($A580&lt;&gt;"",VLOOKUP($G580,'Tray sheet'!$E$2:$G$121,3), "")</f>
        <v>distachyon</v>
      </c>
      <c r="F580" s="0" t="n">
        <f aca="false">IF($A580&lt;&gt;"",ROW()-1,"")</f>
        <v>579</v>
      </c>
      <c r="G580" s="0" t="n">
        <f aca="false">IF($A580&lt;&gt;"",VLOOKUP($F580,d110cc_csv_computations!$A$2:$O$1001,12),"")</f>
        <v>30</v>
      </c>
      <c r="H580" s="0" t="n">
        <f aca="false">IF($A580&lt;&gt;"",VLOOKUP($F580,d110cc_csv_computations!$A$2:$O$1001,13),"")</f>
        <v>9</v>
      </c>
      <c r="I580" s="0" t="n">
        <f aca="false">IF($A580&lt;&gt;"",VLOOKUP($F580,d110cc_csv_computations!$A$2:$O$1001,7),"")</f>
        <v>2</v>
      </c>
      <c r="J580" s="0" t="str">
        <f aca="false">IF($A580&lt;&gt;"",VLOOKUP($I580,ColumnNames!$A$2:$B$5,2),"")</f>
        <v>B</v>
      </c>
      <c r="K580" s="0" t="n">
        <f aca="false">IF($A580&lt;&gt;"",VLOOKUP($F580,d110cc_csv_computations!$A$2:$O$1001,6),"")</f>
        <v>4</v>
      </c>
      <c r="L580" s="0" t="n">
        <f aca="false">IF($A580&lt;&gt;"",VLOOKUP($F580,d110cc_csv_computations!$A$2:$O$1001,3),"")</f>
        <v>9</v>
      </c>
      <c r="M580" s="0" t="n">
        <f aca="false">IF($A580&lt;&gt;"",VLOOKUP($F580,d110cc_csv_computations!$A$2:$O$1001,8),"")</f>
        <v>10</v>
      </c>
      <c r="N580" s="0" t="n">
        <f aca="false">IF($A580&lt;&gt;"",VLOOKUP($F580,d110cc_csv_computations!$A$2:$O$1001,4),"")</f>
        <v>58</v>
      </c>
      <c r="O580" s="32" t="str">
        <f aca="false">IF($A580&lt;&gt;"",INDEX('Tray sheet'!$H$2:$H$10000, $G580),"")</f>
        <v>Project#2013-0014_Experiment#0001_Brachypodium.distachyon_Tray#00030</v>
      </c>
      <c r="P580" s="32" t="str">
        <f aca="false">IF($A580&lt;&gt;"",INDEX('Tray sheet'!$J$2:$J$10000,$G580),"")</f>
        <v>Tray note</v>
      </c>
      <c r="Q580" s="0" t="n">
        <f aca="false">IF($A580&lt;&gt;"",VLOOKUP($F580,d110cc_csv_computations!$A$2:$O$1001,9),"")</f>
        <v>2</v>
      </c>
      <c r="R580" s="32" t="str">
        <f aca="false">IF($A580&lt;&gt;"",INDEX('Tray sheet'!$I$2:$I$10000,$G580),"")</f>
        <v>standard</v>
      </c>
      <c r="S580" s="32" t="str">
        <f aca="false">$J580&amp;$K580</f>
        <v>B4</v>
      </c>
      <c r="T580" s="0" t="str">
        <f aca="false">IF($A580&lt;&gt;"","Project#"&amp;$A580&amp;"-"&amp;TEXT($B580,"0000")&amp;"_Experiment#"&amp;TEXT($C580,"0000")&amp;"_"&amp;$D580&amp;"."&amp;$E580&amp;"_Tray#"&amp;TEXT($G580,"0000")&amp;"_"&amp;"Pot#"&amp;TEXT($F580,"00000"),"")</f>
        <v>Project#2013-0014_Experiment#0001_Brachypodium.distachyon_Tray#0030_Pot#00579</v>
      </c>
      <c r="U580" s="0" t="n">
        <f aca="false">IF($A580&lt;&gt;"",VLOOKUP($F580,d110cc_csv_computations!$A$2:$O$1001,2),"")</f>
        <v>91</v>
      </c>
      <c r="V580" s="0" t="n">
        <f aca="false">IF($A580&lt;&gt;"",VLOOKUP($U580,LineNames!$A$2:$B$111,2),"")</f>
        <v>182</v>
      </c>
      <c r="W580" s="11"/>
      <c r="X580" s="0" t="str">
        <f aca="false">IF($A580&lt;&gt;"",VLOOKUP($U580,LineNames!$A$2:$C$111,3),"")</f>
        <v>No</v>
      </c>
      <c r="Y580" s="0" t="n">
        <f aca="false">IF($A580&lt;&gt;"",VLOOKUP($F580,d110cc_csv_computations!$A$2:$O$1001,5),"")</f>
        <v>5</v>
      </c>
      <c r="Z580" s="0" t="n">
        <f aca="false">IF($A580&lt;&gt;"",VLOOKUP($F580,d110cc_csv_computations!$A$2:$O$1001,15),"")</f>
        <v>99</v>
      </c>
    </row>
    <row collapsed="false" customFormat="false" customHeight="true" hidden="false" ht="15" outlineLevel="0" r="581">
      <c r="A581" s="0" t="n">
        <f aca="false">IF((ROW()-1)&lt;='Project Description'!$B$14,'Project Description'!$B$1, "")</f>
        <v>2013</v>
      </c>
      <c r="B581" s="0" t="n">
        <f aca="false">IF($A581&lt;&gt;"",'Project Description'!$B$2, "")</f>
        <v>14</v>
      </c>
      <c r="C581" s="0" t="n">
        <f aca="false">IF($A581&lt;&gt;"",'Project Description'!$B$3, "")</f>
        <v>1</v>
      </c>
      <c r="D581" s="0" t="str">
        <f aca="false">IF($A581&lt;&gt;"",VLOOKUP($G581,'Tray sheet'!$E$2:$G$121,2), "")</f>
        <v>Brachypodium</v>
      </c>
      <c r="E581" s="0" t="str">
        <f aca="false">IF($A581&lt;&gt;"",VLOOKUP($G581,'Tray sheet'!$E$2:$G$121,3), "")</f>
        <v>distachyon</v>
      </c>
      <c r="F581" s="0" t="n">
        <f aca="false">IF($A581&lt;&gt;"",ROW()-1,"")</f>
        <v>580</v>
      </c>
      <c r="G581" s="0" t="n">
        <f aca="false">IF($A581&lt;&gt;"",VLOOKUP($F581,d110cc_csv_computations!$A$2:$O$1001,12),"")</f>
        <v>30</v>
      </c>
      <c r="H581" s="0" t="n">
        <f aca="false">IF($A581&lt;&gt;"",VLOOKUP($F581,d110cc_csv_computations!$A$2:$O$1001,13),"")</f>
        <v>10</v>
      </c>
      <c r="I581" s="0" t="n">
        <f aca="false">IF($A581&lt;&gt;"",VLOOKUP($F581,d110cc_csv_computations!$A$2:$O$1001,7),"")</f>
        <v>2</v>
      </c>
      <c r="J581" s="0" t="str">
        <f aca="false">IF($A581&lt;&gt;"",VLOOKUP($I581,ColumnNames!$A$2:$B$5,2),"")</f>
        <v>B</v>
      </c>
      <c r="K581" s="0" t="n">
        <f aca="false">IF($A581&lt;&gt;"",VLOOKUP($F581,d110cc_csv_computations!$A$2:$O$1001,6),"")</f>
        <v>5</v>
      </c>
      <c r="L581" s="0" t="n">
        <f aca="false">IF($A581&lt;&gt;"",VLOOKUP($F581,d110cc_csv_computations!$A$2:$O$1001,3),"")</f>
        <v>10</v>
      </c>
      <c r="M581" s="0" t="n">
        <f aca="false">IF($A581&lt;&gt;"",VLOOKUP($F581,d110cc_csv_computations!$A$2:$O$1001,8),"")</f>
        <v>10</v>
      </c>
      <c r="N581" s="0" t="n">
        <f aca="false">IF($A581&lt;&gt;"",VLOOKUP($F581,d110cc_csv_computations!$A$2:$O$1001,4),"")</f>
        <v>58</v>
      </c>
      <c r="O581" s="32" t="str">
        <f aca="false">IF($A581&lt;&gt;"",INDEX('Tray sheet'!$H$2:$H$10000, $G581),"")</f>
        <v>Project#2013-0014_Experiment#0001_Brachypodium.distachyon_Tray#00030</v>
      </c>
      <c r="P581" s="32" t="str">
        <f aca="false">IF($A581&lt;&gt;"",INDEX('Tray sheet'!$J$2:$J$10000,$G581),"")</f>
        <v>Tray note</v>
      </c>
      <c r="Q581" s="0" t="n">
        <f aca="false">IF($A581&lt;&gt;"",VLOOKUP($F581,d110cc_csv_computations!$A$2:$O$1001,9),"")</f>
        <v>2</v>
      </c>
      <c r="R581" s="32" t="str">
        <f aca="false">IF($A581&lt;&gt;"",INDEX('Tray sheet'!$I$2:$I$10000,$G581),"")</f>
        <v>standard</v>
      </c>
      <c r="S581" s="32" t="str">
        <f aca="false">$J581&amp;$K581</f>
        <v>B5</v>
      </c>
      <c r="T581" s="0" t="str">
        <f aca="false">IF($A581&lt;&gt;"","Project#"&amp;$A581&amp;"-"&amp;TEXT($B581,"0000")&amp;"_Experiment#"&amp;TEXT($C581,"0000")&amp;"_"&amp;$D581&amp;"."&amp;$E581&amp;"_Tray#"&amp;TEXT($G581,"0000")&amp;"_"&amp;"Pot#"&amp;TEXT($F581,"00000"),"")</f>
        <v>Project#2013-0014_Experiment#0001_Brachypodium.distachyon_Tray#0030_Pot#00580</v>
      </c>
      <c r="U581" s="0" t="n">
        <f aca="false">IF($A581&lt;&gt;"",VLOOKUP($F581,d110cc_csv_computations!$A$2:$O$1001,2),"")</f>
        <v>109</v>
      </c>
      <c r="V581" s="0" t="str">
        <f aca="false">IF($A581&lt;&gt;"",VLOOKUP($U581,LineNames!$A$2:$B$111,2),"")</f>
        <v>Bd21</v>
      </c>
      <c r="W581" s="11"/>
      <c r="X581" s="0" t="str">
        <f aca="false">IF($A581&lt;&gt;"",VLOOKUP($U581,LineNames!$A$2:$C$111,3),"")</f>
        <v>Yes</v>
      </c>
      <c r="Y581" s="0" t="n">
        <f aca="false">IF($A581&lt;&gt;"",VLOOKUP($F581,d110cc_csv_computations!$A$2:$O$1001,5),"")</f>
        <v>5</v>
      </c>
      <c r="Z581" s="0" t="n">
        <f aca="false">IF($A581&lt;&gt;"",VLOOKUP($F581,d110cc_csv_computations!$A$2:$O$1001,15),"")</f>
        <v>100</v>
      </c>
    </row>
    <row collapsed="false" customFormat="false" customHeight="true" hidden="false" ht="15" outlineLevel="0" r="582">
      <c r="A582" s="0" t="n">
        <f aca="false">IF((ROW()-1)&lt;='Project Description'!$B$14,'Project Description'!$B$1, "")</f>
        <v>2013</v>
      </c>
      <c r="B582" s="0" t="n">
        <f aca="false">IF($A582&lt;&gt;"",'Project Description'!$B$2, "")</f>
        <v>14</v>
      </c>
      <c r="C582" s="0" t="n">
        <f aca="false">IF($A582&lt;&gt;"",'Project Description'!$B$3, "")</f>
        <v>1</v>
      </c>
      <c r="D582" s="0" t="str">
        <f aca="false">IF($A582&lt;&gt;"",VLOOKUP($G582,'Tray sheet'!$E$2:$G$121,2), "")</f>
        <v>Brachypodium</v>
      </c>
      <c r="E582" s="0" t="str">
        <f aca="false">IF($A582&lt;&gt;"",VLOOKUP($G582,'Tray sheet'!$E$2:$G$121,3), "")</f>
        <v>distachyon</v>
      </c>
      <c r="F582" s="0" t="n">
        <f aca="false">IF($A582&lt;&gt;"",ROW()-1,"")</f>
        <v>581</v>
      </c>
      <c r="G582" s="0" t="n">
        <f aca="false">IF($A582&lt;&gt;"",VLOOKUP($F582,d110cc_csv_computations!$A$2:$O$1001,12),"")</f>
        <v>29</v>
      </c>
      <c r="H582" s="0" t="n">
        <f aca="false">IF($A582&lt;&gt;"",VLOOKUP($F582,d110cc_csv_computations!$A$2:$O$1001,13),"")</f>
        <v>11</v>
      </c>
      <c r="I582" s="0" t="n">
        <f aca="false">IF($A582&lt;&gt;"",VLOOKUP($F582,d110cc_csv_computations!$A$2:$O$1001,7),"")</f>
        <v>3</v>
      </c>
      <c r="J582" s="0" t="str">
        <f aca="false">IF($A582&lt;&gt;"",VLOOKUP($I582,ColumnNames!$A$2:$B$5,2),"")</f>
        <v>C</v>
      </c>
      <c r="K582" s="0" t="n">
        <f aca="false">IF($A582&lt;&gt;"",VLOOKUP($F582,d110cc_csv_computations!$A$2:$O$1001,6),"")</f>
        <v>1</v>
      </c>
      <c r="L582" s="0" t="n">
        <f aca="false">IF($A582&lt;&gt;"",VLOOKUP($F582,d110cc_csv_computations!$A$2:$O$1001,3),"")</f>
        <v>1</v>
      </c>
      <c r="M582" s="0" t="n">
        <f aca="false">IF($A582&lt;&gt;"",VLOOKUP($F582,d110cc_csv_computations!$A$2:$O$1001,8),"")</f>
        <v>11</v>
      </c>
      <c r="N582" s="0" t="n">
        <f aca="false">IF($A582&lt;&gt;"",VLOOKUP($F582,d110cc_csv_computations!$A$2:$O$1001,4),"")</f>
        <v>59</v>
      </c>
      <c r="O582" s="32" t="str">
        <f aca="false">IF($A582&lt;&gt;"",INDEX('Tray sheet'!$H$2:$H$10000, $G582),"")</f>
        <v>Project#2013-0014_Experiment#0001_Brachypodium.distachyon_Tray#00029</v>
      </c>
      <c r="P582" s="32" t="str">
        <f aca="false">IF($A582&lt;&gt;"",INDEX('Tray sheet'!$J$2:$J$10000,$G582),"")</f>
        <v>Tray note</v>
      </c>
      <c r="Q582" s="0" t="n">
        <f aca="false">IF($A582&lt;&gt;"",VLOOKUP($F582,d110cc_csv_computations!$A$2:$O$1001,9),"")</f>
        <v>1</v>
      </c>
      <c r="R582" s="32" t="str">
        <f aca="false">IF($A582&lt;&gt;"",INDEX('Tray sheet'!$I$2:$I$10000,$G582),"")</f>
        <v>standard</v>
      </c>
      <c r="S582" s="32" t="str">
        <f aca="false">$J582&amp;$K582</f>
        <v>C1</v>
      </c>
      <c r="T582" s="0" t="str">
        <f aca="false">IF($A582&lt;&gt;"","Project#"&amp;$A582&amp;"-"&amp;TEXT($B582,"0000")&amp;"_Experiment#"&amp;TEXT($C582,"0000")&amp;"_"&amp;$D582&amp;"."&amp;$E582&amp;"_Tray#"&amp;TEXT($G582,"0000")&amp;"_"&amp;"Pot#"&amp;TEXT($F582,"00000"),"")</f>
        <v>Project#2013-0014_Experiment#0001_Brachypodium.distachyon_Tray#0029_Pot#00581</v>
      </c>
      <c r="U582" s="0" t="n">
        <f aca="false">IF($A582&lt;&gt;"",VLOOKUP($F582,d110cc_csv_computations!$A$2:$O$1001,2),"")</f>
        <v>19</v>
      </c>
      <c r="V582" s="0" t="n">
        <f aca="false">IF($A582&lt;&gt;"",VLOOKUP($U582,LineNames!$A$2:$B$111,2),"")</f>
        <v>96</v>
      </c>
      <c r="W582" s="11"/>
      <c r="X582" s="0" t="str">
        <f aca="false">IF($A582&lt;&gt;"",VLOOKUP($U582,LineNames!$A$2:$C$111,3),"")</f>
        <v>No</v>
      </c>
      <c r="Y582" s="0" t="n">
        <f aca="false">IF($A582&lt;&gt;"",VLOOKUP($F582,d110cc_csv_computations!$A$2:$O$1001,5),"")</f>
        <v>5</v>
      </c>
      <c r="Z582" s="0" t="n">
        <f aca="false">IF($A582&lt;&gt;"",VLOOKUP($F582,d110cc_csv_computations!$A$2:$O$1001,15),"")</f>
        <v>101</v>
      </c>
    </row>
    <row collapsed="false" customFormat="false" customHeight="true" hidden="false" ht="15" outlineLevel="0" r="583">
      <c r="A583" s="0" t="n">
        <f aca="false">IF((ROW()-1)&lt;='Project Description'!$B$14,'Project Description'!$B$1, "")</f>
        <v>2013</v>
      </c>
      <c r="B583" s="0" t="n">
        <f aca="false">IF($A583&lt;&gt;"",'Project Description'!$B$2, "")</f>
        <v>14</v>
      </c>
      <c r="C583" s="0" t="n">
        <f aca="false">IF($A583&lt;&gt;"",'Project Description'!$B$3, "")</f>
        <v>1</v>
      </c>
      <c r="D583" s="0" t="str">
        <f aca="false">IF($A583&lt;&gt;"",VLOOKUP($G583,'Tray sheet'!$E$2:$G$121,2), "")</f>
        <v>Brachypodium</v>
      </c>
      <c r="E583" s="0" t="str">
        <f aca="false">IF($A583&lt;&gt;"",VLOOKUP($G583,'Tray sheet'!$E$2:$G$121,3), "")</f>
        <v>distachyon</v>
      </c>
      <c r="F583" s="0" t="n">
        <f aca="false">IF($A583&lt;&gt;"",ROW()-1,"")</f>
        <v>582</v>
      </c>
      <c r="G583" s="0" t="n">
        <f aca="false">IF($A583&lt;&gt;"",VLOOKUP($F583,d110cc_csv_computations!$A$2:$O$1001,12),"")</f>
        <v>29</v>
      </c>
      <c r="H583" s="0" t="n">
        <f aca="false">IF($A583&lt;&gt;"",VLOOKUP($F583,d110cc_csv_computations!$A$2:$O$1001,13),"")</f>
        <v>12</v>
      </c>
      <c r="I583" s="0" t="n">
        <f aca="false">IF($A583&lt;&gt;"",VLOOKUP($F583,d110cc_csv_computations!$A$2:$O$1001,7),"")</f>
        <v>3</v>
      </c>
      <c r="J583" s="0" t="str">
        <f aca="false">IF($A583&lt;&gt;"",VLOOKUP($I583,ColumnNames!$A$2:$B$5,2),"")</f>
        <v>C</v>
      </c>
      <c r="K583" s="0" t="n">
        <f aca="false">IF($A583&lt;&gt;"",VLOOKUP($F583,d110cc_csv_computations!$A$2:$O$1001,6),"")</f>
        <v>2</v>
      </c>
      <c r="L583" s="0" t="n">
        <f aca="false">IF($A583&lt;&gt;"",VLOOKUP($F583,d110cc_csv_computations!$A$2:$O$1001,3),"")</f>
        <v>2</v>
      </c>
      <c r="M583" s="0" t="n">
        <f aca="false">IF($A583&lt;&gt;"",VLOOKUP($F583,d110cc_csv_computations!$A$2:$O$1001,8),"")</f>
        <v>11</v>
      </c>
      <c r="N583" s="0" t="n">
        <f aca="false">IF($A583&lt;&gt;"",VLOOKUP($F583,d110cc_csv_computations!$A$2:$O$1001,4),"")</f>
        <v>59</v>
      </c>
      <c r="O583" s="32" t="str">
        <f aca="false">IF($A583&lt;&gt;"",INDEX('Tray sheet'!$H$2:$H$10000, $G583),"")</f>
        <v>Project#2013-0014_Experiment#0001_Brachypodium.distachyon_Tray#00029</v>
      </c>
      <c r="P583" s="32" t="str">
        <f aca="false">IF($A583&lt;&gt;"",INDEX('Tray sheet'!$J$2:$J$10000,$G583),"")</f>
        <v>Tray note</v>
      </c>
      <c r="Q583" s="0" t="n">
        <f aca="false">IF($A583&lt;&gt;"",VLOOKUP($F583,d110cc_csv_computations!$A$2:$O$1001,9),"")</f>
        <v>1</v>
      </c>
      <c r="R583" s="32" t="str">
        <f aca="false">IF($A583&lt;&gt;"",INDEX('Tray sheet'!$I$2:$I$10000,$G583),"")</f>
        <v>standard</v>
      </c>
      <c r="S583" s="32" t="str">
        <f aca="false">$J583&amp;$K583</f>
        <v>C2</v>
      </c>
      <c r="T583" s="0" t="str">
        <f aca="false">IF($A583&lt;&gt;"","Project#"&amp;$A583&amp;"-"&amp;TEXT($B583,"0000")&amp;"_Experiment#"&amp;TEXT($C583,"0000")&amp;"_"&amp;$D583&amp;"."&amp;$E583&amp;"_Tray#"&amp;TEXT($G583,"0000")&amp;"_"&amp;"Pot#"&amp;TEXT($F583,"00000"),"")</f>
        <v>Project#2013-0014_Experiment#0001_Brachypodium.distachyon_Tray#0029_Pot#00582</v>
      </c>
      <c r="U583" s="0" t="n">
        <f aca="false">IF($A583&lt;&gt;"",VLOOKUP($F583,d110cc_csv_computations!$A$2:$O$1001,2),"")</f>
        <v>49</v>
      </c>
      <c r="V583" s="0" t="n">
        <f aca="false">IF($A583&lt;&gt;"",VLOOKUP($U583,LineNames!$A$2:$B$111,2),"")</f>
        <v>128</v>
      </c>
      <c r="W583" s="11"/>
      <c r="X583" s="0" t="str">
        <f aca="false">IF($A583&lt;&gt;"",VLOOKUP($U583,LineNames!$A$2:$C$111,3),"")</f>
        <v>No</v>
      </c>
      <c r="Y583" s="0" t="n">
        <f aca="false">IF($A583&lt;&gt;"",VLOOKUP($F583,d110cc_csv_computations!$A$2:$O$1001,5),"")</f>
        <v>5</v>
      </c>
      <c r="Z583" s="0" t="n">
        <f aca="false">IF($A583&lt;&gt;"",VLOOKUP($F583,d110cc_csv_computations!$A$2:$O$1001,15),"")</f>
        <v>102</v>
      </c>
    </row>
    <row collapsed="false" customFormat="false" customHeight="true" hidden="false" ht="15" outlineLevel="0" r="584">
      <c r="A584" s="0" t="n">
        <f aca="false">IF((ROW()-1)&lt;='Project Description'!$B$14,'Project Description'!$B$1, "")</f>
        <v>2013</v>
      </c>
      <c r="B584" s="0" t="n">
        <f aca="false">IF($A584&lt;&gt;"",'Project Description'!$B$2, "")</f>
        <v>14</v>
      </c>
      <c r="C584" s="0" t="n">
        <f aca="false">IF($A584&lt;&gt;"",'Project Description'!$B$3, "")</f>
        <v>1</v>
      </c>
      <c r="D584" s="0" t="str">
        <f aca="false">IF($A584&lt;&gt;"",VLOOKUP($G584,'Tray sheet'!$E$2:$G$121,2), "")</f>
        <v>Brachypodium</v>
      </c>
      <c r="E584" s="0" t="str">
        <f aca="false">IF($A584&lt;&gt;"",VLOOKUP($G584,'Tray sheet'!$E$2:$G$121,3), "")</f>
        <v>distachyon</v>
      </c>
      <c r="F584" s="0" t="n">
        <f aca="false">IF($A584&lt;&gt;"",ROW()-1,"")</f>
        <v>583</v>
      </c>
      <c r="G584" s="0" t="n">
        <f aca="false">IF($A584&lt;&gt;"",VLOOKUP($F584,d110cc_csv_computations!$A$2:$O$1001,12),"")</f>
        <v>29</v>
      </c>
      <c r="H584" s="0" t="n">
        <f aca="false">IF($A584&lt;&gt;"",VLOOKUP($F584,d110cc_csv_computations!$A$2:$O$1001,13),"")</f>
        <v>13</v>
      </c>
      <c r="I584" s="0" t="n">
        <f aca="false">IF($A584&lt;&gt;"",VLOOKUP($F584,d110cc_csv_computations!$A$2:$O$1001,7),"")</f>
        <v>3</v>
      </c>
      <c r="J584" s="0" t="str">
        <f aca="false">IF($A584&lt;&gt;"",VLOOKUP($I584,ColumnNames!$A$2:$B$5,2),"")</f>
        <v>C</v>
      </c>
      <c r="K584" s="0" t="n">
        <f aca="false">IF($A584&lt;&gt;"",VLOOKUP($F584,d110cc_csv_computations!$A$2:$O$1001,6),"")</f>
        <v>3</v>
      </c>
      <c r="L584" s="0" t="n">
        <f aca="false">IF($A584&lt;&gt;"",VLOOKUP($F584,d110cc_csv_computations!$A$2:$O$1001,3),"")</f>
        <v>3</v>
      </c>
      <c r="M584" s="0" t="n">
        <f aca="false">IF($A584&lt;&gt;"",VLOOKUP($F584,d110cc_csv_computations!$A$2:$O$1001,8),"")</f>
        <v>11</v>
      </c>
      <c r="N584" s="0" t="n">
        <f aca="false">IF($A584&lt;&gt;"",VLOOKUP($F584,d110cc_csv_computations!$A$2:$O$1001,4),"")</f>
        <v>59</v>
      </c>
      <c r="O584" s="32" t="str">
        <f aca="false">IF($A584&lt;&gt;"",INDEX('Tray sheet'!$H$2:$H$10000, $G584),"")</f>
        <v>Project#2013-0014_Experiment#0001_Brachypodium.distachyon_Tray#00029</v>
      </c>
      <c r="P584" s="32" t="str">
        <f aca="false">IF($A584&lt;&gt;"",INDEX('Tray sheet'!$J$2:$J$10000,$G584),"")</f>
        <v>Tray note</v>
      </c>
      <c r="Q584" s="0" t="n">
        <f aca="false">IF($A584&lt;&gt;"",VLOOKUP($F584,d110cc_csv_computations!$A$2:$O$1001,9),"")</f>
        <v>1</v>
      </c>
      <c r="R584" s="32" t="str">
        <f aca="false">IF($A584&lt;&gt;"",INDEX('Tray sheet'!$I$2:$I$10000,$G584),"")</f>
        <v>standard</v>
      </c>
      <c r="S584" s="32" t="str">
        <f aca="false">$J584&amp;$K584</f>
        <v>C3</v>
      </c>
      <c r="T584" s="0" t="str">
        <f aca="false">IF($A584&lt;&gt;"","Project#"&amp;$A584&amp;"-"&amp;TEXT($B584,"0000")&amp;"_Experiment#"&amp;TEXT($C584,"0000")&amp;"_"&amp;$D584&amp;"."&amp;$E584&amp;"_Tray#"&amp;TEXT($G584,"0000")&amp;"_"&amp;"Pot#"&amp;TEXT($F584,"00000"),"")</f>
        <v>Project#2013-0014_Experiment#0001_Brachypodium.distachyon_Tray#0029_Pot#00583</v>
      </c>
      <c r="U584" s="0" t="n">
        <f aca="false">IF($A584&lt;&gt;"",VLOOKUP($F584,d110cc_csv_computations!$A$2:$O$1001,2),"")</f>
        <v>92</v>
      </c>
      <c r="V584" s="0" t="n">
        <f aca="false">IF($A584&lt;&gt;"",VLOOKUP($U584,LineNames!$A$2:$B$111,2),"")</f>
        <v>183</v>
      </c>
      <c r="W584" s="11"/>
      <c r="X584" s="0" t="str">
        <f aca="false">IF($A584&lt;&gt;"",VLOOKUP($U584,LineNames!$A$2:$C$111,3),"")</f>
        <v>No</v>
      </c>
      <c r="Y584" s="0" t="n">
        <f aca="false">IF($A584&lt;&gt;"",VLOOKUP($F584,d110cc_csv_computations!$A$2:$O$1001,5),"")</f>
        <v>5</v>
      </c>
      <c r="Z584" s="0" t="n">
        <f aca="false">IF($A584&lt;&gt;"",VLOOKUP($F584,d110cc_csv_computations!$A$2:$O$1001,15),"")</f>
        <v>103</v>
      </c>
    </row>
    <row collapsed="false" customFormat="false" customHeight="true" hidden="false" ht="15" outlineLevel="0" r="585">
      <c r="A585" s="0" t="n">
        <f aca="false">IF((ROW()-1)&lt;='Project Description'!$B$14,'Project Description'!$B$1, "")</f>
        <v>2013</v>
      </c>
      <c r="B585" s="0" t="n">
        <f aca="false">IF($A585&lt;&gt;"",'Project Description'!$B$2, "")</f>
        <v>14</v>
      </c>
      <c r="C585" s="0" t="n">
        <f aca="false">IF($A585&lt;&gt;"",'Project Description'!$B$3, "")</f>
        <v>1</v>
      </c>
      <c r="D585" s="0" t="str">
        <f aca="false">IF($A585&lt;&gt;"",VLOOKUP($G585,'Tray sheet'!$E$2:$G$121,2), "")</f>
        <v>Brachypodium</v>
      </c>
      <c r="E585" s="0" t="str">
        <f aca="false">IF($A585&lt;&gt;"",VLOOKUP($G585,'Tray sheet'!$E$2:$G$121,3), "")</f>
        <v>distachyon</v>
      </c>
      <c r="F585" s="0" t="n">
        <f aca="false">IF($A585&lt;&gt;"",ROW()-1,"")</f>
        <v>584</v>
      </c>
      <c r="G585" s="0" t="n">
        <f aca="false">IF($A585&lt;&gt;"",VLOOKUP($F585,d110cc_csv_computations!$A$2:$O$1001,12),"")</f>
        <v>29</v>
      </c>
      <c r="H585" s="0" t="n">
        <f aca="false">IF($A585&lt;&gt;"",VLOOKUP($F585,d110cc_csv_computations!$A$2:$O$1001,13),"")</f>
        <v>14</v>
      </c>
      <c r="I585" s="0" t="n">
        <f aca="false">IF($A585&lt;&gt;"",VLOOKUP($F585,d110cc_csv_computations!$A$2:$O$1001,7),"")</f>
        <v>3</v>
      </c>
      <c r="J585" s="0" t="str">
        <f aca="false">IF($A585&lt;&gt;"",VLOOKUP($I585,ColumnNames!$A$2:$B$5,2),"")</f>
        <v>C</v>
      </c>
      <c r="K585" s="0" t="n">
        <f aca="false">IF($A585&lt;&gt;"",VLOOKUP($F585,d110cc_csv_computations!$A$2:$O$1001,6),"")</f>
        <v>4</v>
      </c>
      <c r="L585" s="0" t="n">
        <f aca="false">IF($A585&lt;&gt;"",VLOOKUP($F585,d110cc_csv_computations!$A$2:$O$1001,3),"")</f>
        <v>4</v>
      </c>
      <c r="M585" s="0" t="n">
        <f aca="false">IF($A585&lt;&gt;"",VLOOKUP($F585,d110cc_csv_computations!$A$2:$O$1001,8),"")</f>
        <v>11</v>
      </c>
      <c r="N585" s="0" t="n">
        <f aca="false">IF($A585&lt;&gt;"",VLOOKUP($F585,d110cc_csv_computations!$A$2:$O$1001,4),"")</f>
        <v>59</v>
      </c>
      <c r="O585" s="32" t="str">
        <f aca="false">IF($A585&lt;&gt;"",INDEX('Tray sheet'!$H$2:$H$10000, $G585),"")</f>
        <v>Project#2013-0014_Experiment#0001_Brachypodium.distachyon_Tray#00029</v>
      </c>
      <c r="P585" s="32" t="str">
        <f aca="false">IF($A585&lt;&gt;"",INDEX('Tray sheet'!$J$2:$J$10000,$G585),"")</f>
        <v>Tray note</v>
      </c>
      <c r="Q585" s="0" t="n">
        <f aca="false">IF($A585&lt;&gt;"",VLOOKUP($F585,d110cc_csv_computations!$A$2:$O$1001,9),"")</f>
        <v>1</v>
      </c>
      <c r="R585" s="32" t="str">
        <f aca="false">IF($A585&lt;&gt;"",INDEX('Tray sheet'!$I$2:$I$10000,$G585),"")</f>
        <v>standard</v>
      </c>
      <c r="S585" s="32" t="str">
        <f aca="false">$J585&amp;$K585</f>
        <v>C4</v>
      </c>
      <c r="T585" s="0" t="str">
        <f aca="false">IF($A585&lt;&gt;"","Project#"&amp;$A585&amp;"-"&amp;TEXT($B585,"0000")&amp;"_Experiment#"&amp;TEXT($C585,"0000")&amp;"_"&amp;$D585&amp;"."&amp;$E585&amp;"_Tray#"&amp;TEXT($G585,"0000")&amp;"_"&amp;"Pot#"&amp;TEXT($F585,"00000"),"")</f>
        <v>Project#2013-0014_Experiment#0001_Brachypodium.distachyon_Tray#0029_Pot#00584</v>
      </c>
      <c r="U585" s="0" t="n">
        <f aca="false">IF($A585&lt;&gt;"",VLOOKUP($F585,d110cc_csv_computations!$A$2:$O$1001,2),"")</f>
        <v>106</v>
      </c>
      <c r="V585" s="0" t="n">
        <f aca="false">IF($A585&lt;&gt;"",VLOOKUP($U585,LineNames!$A$2:$B$111,2),"")</f>
        <v>66</v>
      </c>
      <c r="W585" s="11"/>
      <c r="X585" s="0" t="str">
        <f aca="false">IF($A585&lt;&gt;"",VLOOKUP($U585,LineNames!$A$2:$C$111,3),"")</f>
        <v>No</v>
      </c>
      <c r="Y585" s="0" t="n">
        <f aca="false">IF($A585&lt;&gt;"",VLOOKUP($F585,d110cc_csv_computations!$A$2:$O$1001,5),"")</f>
        <v>5</v>
      </c>
      <c r="Z585" s="0" t="n">
        <f aca="false">IF($A585&lt;&gt;"",VLOOKUP($F585,d110cc_csv_computations!$A$2:$O$1001,15),"")</f>
        <v>104</v>
      </c>
    </row>
    <row collapsed="false" customFormat="false" customHeight="true" hidden="false" ht="15" outlineLevel="0" r="586">
      <c r="A586" s="0" t="n">
        <f aca="false">IF((ROW()-1)&lt;='Project Description'!$B$14,'Project Description'!$B$1, "")</f>
        <v>2013</v>
      </c>
      <c r="B586" s="0" t="n">
        <f aca="false">IF($A586&lt;&gt;"",'Project Description'!$B$2, "")</f>
        <v>14</v>
      </c>
      <c r="C586" s="0" t="n">
        <f aca="false">IF($A586&lt;&gt;"",'Project Description'!$B$3, "")</f>
        <v>1</v>
      </c>
      <c r="D586" s="0" t="str">
        <f aca="false">IF($A586&lt;&gt;"",VLOOKUP($G586,'Tray sheet'!$E$2:$G$121,2), "")</f>
        <v>Brachypodium</v>
      </c>
      <c r="E586" s="0" t="str">
        <f aca="false">IF($A586&lt;&gt;"",VLOOKUP($G586,'Tray sheet'!$E$2:$G$121,3), "")</f>
        <v>distachyon</v>
      </c>
      <c r="F586" s="0" t="n">
        <f aca="false">IF($A586&lt;&gt;"",ROW()-1,"")</f>
        <v>585</v>
      </c>
      <c r="G586" s="0" t="n">
        <f aca="false">IF($A586&lt;&gt;"",VLOOKUP($F586,d110cc_csv_computations!$A$2:$O$1001,12),"")</f>
        <v>29</v>
      </c>
      <c r="H586" s="0" t="n">
        <f aca="false">IF($A586&lt;&gt;"",VLOOKUP($F586,d110cc_csv_computations!$A$2:$O$1001,13),"")</f>
        <v>15</v>
      </c>
      <c r="I586" s="0" t="n">
        <f aca="false">IF($A586&lt;&gt;"",VLOOKUP($F586,d110cc_csv_computations!$A$2:$O$1001,7),"")</f>
        <v>3</v>
      </c>
      <c r="J586" s="0" t="str">
        <f aca="false">IF($A586&lt;&gt;"",VLOOKUP($I586,ColumnNames!$A$2:$B$5,2),"")</f>
        <v>C</v>
      </c>
      <c r="K586" s="0" t="n">
        <f aca="false">IF($A586&lt;&gt;"",VLOOKUP($F586,d110cc_csv_computations!$A$2:$O$1001,6),"")</f>
        <v>5</v>
      </c>
      <c r="L586" s="0" t="n">
        <f aca="false">IF($A586&lt;&gt;"",VLOOKUP($F586,d110cc_csv_computations!$A$2:$O$1001,3),"")</f>
        <v>5</v>
      </c>
      <c r="M586" s="0" t="n">
        <f aca="false">IF($A586&lt;&gt;"",VLOOKUP($F586,d110cc_csv_computations!$A$2:$O$1001,8),"")</f>
        <v>11</v>
      </c>
      <c r="N586" s="0" t="n">
        <f aca="false">IF($A586&lt;&gt;"",VLOOKUP($F586,d110cc_csv_computations!$A$2:$O$1001,4),"")</f>
        <v>59</v>
      </c>
      <c r="O586" s="32" t="str">
        <f aca="false">IF($A586&lt;&gt;"",INDEX('Tray sheet'!$H$2:$H$10000, $G586),"")</f>
        <v>Project#2013-0014_Experiment#0001_Brachypodium.distachyon_Tray#00029</v>
      </c>
      <c r="P586" s="32" t="str">
        <f aca="false">IF($A586&lt;&gt;"",INDEX('Tray sheet'!$J$2:$J$10000,$G586),"")</f>
        <v>Tray note</v>
      </c>
      <c r="Q586" s="0" t="n">
        <f aca="false">IF($A586&lt;&gt;"",VLOOKUP($F586,d110cc_csv_computations!$A$2:$O$1001,9),"")</f>
        <v>1</v>
      </c>
      <c r="R586" s="32" t="str">
        <f aca="false">IF($A586&lt;&gt;"",INDEX('Tray sheet'!$I$2:$I$10000,$G586),"")</f>
        <v>standard</v>
      </c>
      <c r="S586" s="32" t="str">
        <f aca="false">$J586&amp;$K586</f>
        <v>C5</v>
      </c>
      <c r="T586" s="0" t="str">
        <f aca="false">IF($A586&lt;&gt;"","Project#"&amp;$A586&amp;"-"&amp;TEXT($B586,"0000")&amp;"_Experiment#"&amp;TEXT($C586,"0000")&amp;"_"&amp;$D586&amp;"."&amp;$E586&amp;"_Tray#"&amp;TEXT($G586,"0000")&amp;"_"&amp;"Pot#"&amp;TEXT($F586,"00000"),"")</f>
        <v>Project#2013-0014_Experiment#0001_Brachypodium.distachyon_Tray#0029_Pot#00585</v>
      </c>
      <c r="U586" s="0" t="n">
        <f aca="false">IF($A586&lt;&gt;"",VLOOKUP($F586,d110cc_csv_computations!$A$2:$O$1001,2),"")</f>
        <v>108</v>
      </c>
      <c r="V586" s="0" t="n">
        <f aca="false">IF($A586&lt;&gt;"",VLOOKUP($U586,LineNames!$A$2:$B$111,2),"")</f>
        <v>74</v>
      </c>
      <c r="W586" s="11"/>
      <c r="X586" s="0" t="str">
        <f aca="false">IF($A586&lt;&gt;"",VLOOKUP($U586,LineNames!$A$2:$C$111,3),"")</f>
        <v>No</v>
      </c>
      <c r="Y586" s="0" t="n">
        <f aca="false">IF($A586&lt;&gt;"",VLOOKUP($F586,d110cc_csv_computations!$A$2:$O$1001,5),"")</f>
        <v>5</v>
      </c>
      <c r="Z586" s="0" t="n">
        <f aca="false">IF($A586&lt;&gt;"",VLOOKUP($F586,d110cc_csv_computations!$A$2:$O$1001,15),"")</f>
        <v>105</v>
      </c>
    </row>
    <row collapsed="false" customFormat="false" customHeight="true" hidden="false" ht="15" outlineLevel="0" r="587">
      <c r="A587" s="0" t="n">
        <f aca="false">IF((ROW()-1)&lt;='Project Description'!$B$14,'Project Description'!$B$1, "")</f>
        <v>2013</v>
      </c>
      <c r="B587" s="0" t="n">
        <f aca="false">IF($A587&lt;&gt;"",'Project Description'!$B$2, "")</f>
        <v>14</v>
      </c>
      <c r="C587" s="0" t="n">
        <f aca="false">IF($A587&lt;&gt;"",'Project Description'!$B$3, "")</f>
        <v>1</v>
      </c>
      <c r="D587" s="0" t="str">
        <f aca="false">IF($A587&lt;&gt;"",VLOOKUP($G587,'Tray sheet'!$E$2:$G$121,2), "")</f>
        <v>Brachypodium</v>
      </c>
      <c r="E587" s="0" t="str">
        <f aca="false">IF($A587&lt;&gt;"",VLOOKUP($G587,'Tray sheet'!$E$2:$G$121,3), "")</f>
        <v>distachyon</v>
      </c>
      <c r="F587" s="0" t="n">
        <f aca="false">IF($A587&lt;&gt;"",ROW()-1,"")</f>
        <v>586</v>
      </c>
      <c r="G587" s="0" t="n">
        <f aca="false">IF($A587&lt;&gt;"",VLOOKUP($F587,d110cc_csv_computations!$A$2:$O$1001,12),"")</f>
        <v>30</v>
      </c>
      <c r="H587" s="0" t="n">
        <f aca="false">IF($A587&lt;&gt;"",VLOOKUP($F587,d110cc_csv_computations!$A$2:$O$1001,13),"")</f>
        <v>11</v>
      </c>
      <c r="I587" s="0" t="n">
        <f aca="false">IF($A587&lt;&gt;"",VLOOKUP($F587,d110cc_csv_computations!$A$2:$O$1001,7),"")</f>
        <v>3</v>
      </c>
      <c r="J587" s="0" t="str">
        <f aca="false">IF($A587&lt;&gt;"",VLOOKUP($I587,ColumnNames!$A$2:$B$5,2),"")</f>
        <v>C</v>
      </c>
      <c r="K587" s="0" t="n">
        <f aca="false">IF($A587&lt;&gt;"",VLOOKUP($F587,d110cc_csv_computations!$A$2:$O$1001,6),"")</f>
        <v>1</v>
      </c>
      <c r="L587" s="0" t="n">
        <f aca="false">IF($A587&lt;&gt;"",VLOOKUP($F587,d110cc_csv_computations!$A$2:$O$1001,3),"")</f>
        <v>6</v>
      </c>
      <c r="M587" s="0" t="n">
        <f aca="false">IF($A587&lt;&gt;"",VLOOKUP($F587,d110cc_csv_computations!$A$2:$O$1001,8),"")</f>
        <v>11</v>
      </c>
      <c r="N587" s="0" t="n">
        <f aca="false">IF($A587&lt;&gt;"",VLOOKUP($F587,d110cc_csv_computations!$A$2:$O$1001,4),"")</f>
        <v>59</v>
      </c>
      <c r="O587" s="32" t="str">
        <f aca="false">IF($A587&lt;&gt;"",INDEX('Tray sheet'!$H$2:$H$10000, $G587),"")</f>
        <v>Project#2013-0014_Experiment#0001_Brachypodium.distachyon_Tray#00030</v>
      </c>
      <c r="P587" s="32" t="str">
        <f aca="false">IF($A587&lt;&gt;"",INDEX('Tray sheet'!$J$2:$J$10000,$G587),"")</f>
        <v>Tray note</v>
      </c>
      <c r="Q587" s="0" t="n">
        <f aca="false">IF($A587&lt;&gt;"",VLOOKUP($F587,d110cc_csv_computations!$A$2:$O$1001,9),"")</f>
        <v>2</v>
      </c>
      <c r="R587" s="32" t="str">
        <f aca="false">IF($A587&lt;&gt;"",INDEX('Tray sheet'!$I$2:$I$10000,$G587),"")</f>
        <v>standard</v>
      </c>
      <c r="S587" s="32" t="str">
        <f aca="false">$J587&amp;$K587</f>
        <v>C1</v>
      </c>
      <c r="T587" s="0" t="str">
        <f aca="false">IF($A587&lt;&gt;"","Project#"&amp;$A587&amp;"-"&amp;TEXT($B587,"0000")&amp;"_Experiment#"&amp;TEXT($C587,"0000")&amp;"_"&amp;$D587&amp;"."&amp;$E587&amp;"_Tray#"&amp;TEXT($G587,"0000")&amp;"_"&amp;"Pot#"&amp;TEXT($F587,"00000"),"")</f>
        <v>Project#2013-0014_Experiment#0001_Brachypodium.distachyon_Tray#0030_Pot#00586</v>
      </c>
      <c r="U587" s="0" t="n">
        <f aca="false">IF($A587&lt;&gt;"",VLOOKUP($F587,d110cc_csv_computations!$A$2:$O$1001,2),"")</f>
        <v>26</v>
      </c>
      <c r="V587" s="0" t="n">
        <f aca="false">IF($A587&lt;&gt;"",VLOOKUP($U587,LineNames!$A$2:$B$111,2),"")</f>
        <v>103</v>
      </c>
      <c r="W587" s="11"/>
      <c r="X587" s="0" t="str">
        <f aca="false">IF($A587&lt;&gt;"",VLOOKUP($U587,LineNames!$A$2:$C$111,3),"")</f>
        <v>No</v>
      </c>
      <c r="Y587" s="0" t="n">
        <f aca="false">IF($A587&lt;&gt;"",VLOOKUP($F587,d110cc_csv_computations!$A$2:$O$1001,5),"")</f>
        <v>5</v>
      </c>
      <c r="Z587" s="0" t="n">
        <f aca="false">IF($A587&lt;&gt;"",VLOOKUP($F587,d110cc_csv_computations!$A$2:$O$1001,15),"")</f>
        <v>106</v>
      </c>
    </row>
    <row collapsed="false" customFormat="false" customHeight="true" hidden="false" ht="15" outlineLevel="0" r="588">
      <c r="A588" s="0" t="n">
        <f aca="false">IF((ROW()-1)&lt;='Project Description'!$B$14,'Project Description'!$B$1, "")</f>
        <v>2013</v>
      </c>
      <c r="B588" s="0" t="n">
        <f aca="false">IF($A588&lt;&gt;"",'Project Description'!$B$2, "")</f>
        <v>14</v>
      </c>
      <c r="C588" s="0" t="n">
        <f aca="false">IF($A588&lt;&gt;"",'Project Description'!$B$3, "")</f>
        <v>1</v>
      </c>
      <c r="D588" s="0" t="str">
        <f aca="false">IF($A588&lt;&gt;"",VLOOKUP($G588,'Tray sheet'!$E$2:$G$121,2), "")</f>
        <v>Brachypodium</v>
      </c>
      <c r="E588" s="0" t="str">
        <f aca="false">IF($A588&lt;&gt;"",VLOOKUP($G588,'Tray sheet'!$E$2:$G$121,3), "")</f>
        <v>distachyon</v>
      </c>
      <c r="F588" s="0" t="n">
        <f aca="false">IF($A588&lt;&gt;"",ROW()-1,"")</f>
        <v>587</v>
      </c>
      <c r="G588" s="0" t="n">
        <f aca="false">IF($A588&lt;&gt;"",VLOOKUP($F588,d110cc_csv_computations!$A$2:$O$1001,12),"")</f>
        <v>30</v>
      </c>
      <c r="H588" s="0" t="n">
        <f aca="false">IF($A588&lt;&gt;"",VLOOKUP($F588,d110cc_csv_computations!$A$2:$O$1001,13),"")</f>
        <v>12</v>
      </c>
      <c r="I588" s="0" t="n">
        <f aca="false">IF($A588&lt;&gt;"",VLOOKUP($F588,d110cc_csv_computations!$A$2:$O$1001,7),"")</f>
        <v>3</v>
      </c>
      <c r="J588" s="0" t="str">
        <f aca="false">IF($A588&lt;&gt;"",VLOOKUP($I588,ColumnNames!$A$2:$B$5,2),"")</f>
        <v>C</v>
      </c>
      <c r="K588" s="0" t="n">
        <f aca="false">IF($A588&lt;&gt;"",VLOOKUP($F588,d110cc_csv_computations!$A$2:$O$1001,6),"")</f>
        <v>2</v>
      </c>
      <c r="L588" s="0" t="n">
        <f aca="false">IF($A588&lt;&gt;"",VLOOKUP($F588,d110cc_csv_computations!$A$2:$O$1001,3),"")</f>
        <v>7</v>
      </c>
      <c r="M588" s="0" t="n">
        <f aca="false">IF($A588&lt;&gt;"",VLOOKUP($F588,d110cc_csv_computations!$A$2:$O$1001,8),"")</f>
        <v>11</v>
      </c>
      <c r="N588" s="0" t="n">
        <f aca="false">IF($A588&lt;&gt;"",VLOOKUP($F588,d110cc_csv_computations!$A$2:$O$1001,4),"")</f>
        <v>59</v>
      </c>
      <c r="O588" s="32" t="str">
        <f aca="false">IF($A588&lt;&gt;"",INDEX('Tray sheet'!$H$2:$H$10000, $G588),"")</f>
        <v>Project#2013-0014_Experiment#0001_Brachypodium.distachyon_Tray#00030</v>
      </c>
      <c r="P588" s="32" t="str">
        <f aca="false">IF($A588&lt;&gt;"",INDEX('Tray sheet'!$J$2:$J$10000,$G588),"")</f>
        <v>Tray note</v>
      </c>
      <c r="Q588" s="0" t="n">
        <f aca="false">IF($A588&lt;&gt;"",VLOOKUP($F588,d110cc_csv_computations!$A$2:$O$1001,9),"")</f>
        <v>2</v>
      </c>
      <c r="R588" s="32" t="str">
        <f aca="false">IF($A588&lt;&gt;"",INDEX('Tray sheet'!$I$2:$I$10000,$G588),"")</f>
        <v>standard</v>
      </c>
      <c r="S588" s="32" t="str">
        <f aca="false">$J588&amp;$K588</f>
        <v>C2</v>
      </c>
      <c r="T588" s="0" t="str">
        <f aca="false">IF($A588&lt;&gt;"","Project#"&amp;$A588&amp;"-"&amp;TEXT($B588,"0000")&amp;"_Experiment#"&amp;TEXT($C588,"0000")&amp;"_"&amp;$D588&amp;"."&amp;$E588&amp;"_Tray#"&amp;TEXT($G588,"0000")&amp;"_"&amp;"Pot#"&amp;TEXT($F588,"00000"),"")</f>
        <v>Project#2013-0014_Experiment#0001_Brachypodium.distachyon_Tray#0030_Pot#00587</v>
      </c>
      <c r="U588" s="0" t="n">
        <f aca="false">IF($A588&lt;&gt;"",VLOOKUP($F588,d110cc_csv_computations!$A$2:$O$1001,2),"")</f>
        <v>51</v>
      </c>
      <c r="V588" s="0" t="n">
        <f aca="false">IF($A588&lt;&gt;"",VLOOKUP($U588,LineNames!$A$2:$B$111,2),"")</f>
        <v>130</v>
      </c>
      <c r="W588" s="11"/>
      <c r="X588" s="0" t="str">
        <f aca="false">IF($A588&lt;&gt;"",VLOOKUP($U588,LineNames!$A$2:$C$111,3),"")</f>
        <v>No</v>
      </c>
      <c r="Y588" s="0" t="n">
        <f aca="false">IF($A588&lt;&gt;"",VLOOKUP($F588,d110cc_csv_computations!$A$2:$O$1001,5),"")</f>
        <v>5</v>
      </c>
      <c r="Z588" s="0" t="n">
        <f aca="false">IF($A588&lt;&gt;"",VLOOKUP($F588,d110cc_csv_computations!$A$2:$O$1001,15),"")</f>
        <v>107</v>
      </c>
    </row>
    <row collapsed="false" customFormat="false" customHeight="true" hidden="false" ht="15" outlineLevel="0" r="589">
      <c r="A589" s="0" t="n">
        <f aca="false">IF((ROW()-1)&lt;='Project Description'!$B$14,'Project Description'!$B$1, "")</f>
        <v>2013</v>
      </c>
      <c r="B589" s="0" t="n">
        <f aca="false">IF($A589&lt;&gt;"",'Project Description'!$B$2, "")</f>
        <v>14</v>
      </c>
      <c r="C589" s="0" t="n">
        <f aca="false">IF($A589&lt;&gt;"",'Project Description'!$B$3, "")</f>
        <v>1</v>
      </c>
      <c r="D589" s="0" t="str">
        <f aca="false">IF($A589&lt;&gt;"",VLOOKUP($G589,'Tray sheet'!$E$2:$G$121,2), "")</f>
        <v>Brachypodium</v>
      </c>
      <c r="E589" s="0" t="str">
        <f aca="false">IF($A589&lt;&gt;"",VLOOKUP($G589,'Tray sheet'!$E$2:$G$121,3), "")</f>
        <v>distachyon</v>
      </c>
      <c r="F589" s="0" t="n">
        <f aca="false">IF($A589&lt;&gt;"",ROW()-1,"")</f>
        <v>588</v>
      </c>
      <c r="G589" s="0" t="n">
        <f aca="false">IF($A589&lt;&gt;"",VLOOKUP($F589,d110cc_csv_computations!$A$2:$O$1001,12),"")</f>
        <v>30</v>
      </c>
      <c r="H589" s="0" t="n">
        <f aca="false">IF($A589&lt;&gt;"",VLOOKUP($F589,d110cc_csv_computations!$A$2:$O$1001,13),"")</f>
        <v>13</v>
      </c>
      <c r="I589" s="0" t="n">
        <f aca="false">IF($A589&lt;&gt;"",VLOOKUP($F589,d110cc_csv_computations!$A$2:$O$1001,7),"")</f>
        <v>3</v>
      </c>
      <c r="J589" s="0" t="str">
        <f aca="false">IF($A589&lt;&gt;"",VLOOKUP($I589,ColumnNames!$A$2:$B$5,2),"")</f>
        <v>C</v>
      </c>
      <c r="K589" s="0" t="n">
        <f aca="false">IF($A589&lt;&gt;"",VLOOKUP($F589,d110cc_csv_computations!$A$2:$O$1001,6),"")</f>
        <v>3</v>
      </c>
      <c r="L589" s="0" t="n">
        <f aca="false">IF($A589&lt;&gt;"",VLOOKUP($F589,d110cc_csv_computations!$A$2:$O$1001,3),"")</f>
        <v>8</v>
      </c>
      <c r="M589" s="0" t="n">
        <f aca="false">IF($A589&lt;&gt;"",VLOOKUP($F589,d110cc_csv_computations!$A$2:$O$1001,8),"")</f>
        <v>11</v>
      </c>
      <c r="N589" s="0" t="n">
        <f aca="false">IF($A589&lt;&gt;"",VLOOKUP($F589,d110cc_csv_computations!$A$2:$O$1001,4),"")</f>
        <v>59</v>
      </c>
      <c r="O589" s="32" t="str">
        <f aca="false">IF($A589&lt;&gt;"",INDEX('Tray sheet'!$H$2:$H$10000, $G589),"")</f>
        <v>Project#2013-0014_Experiment#0001_Brachypodium.distachyon_Tray#00030</v>
      </c>
      <c r="P589" s="32" t="str">
        <f aca="false">IF($A589&lt;&gt;"",INDEX('Tray sheet'!$J$2:$J$10000,$G589),"")</f>
        <v>Tray note</v>
      </c>
      <c r="Q589" s="0" t="n">
        <f aca="false">IF($A589&lt;&gt;"",VLOOKUP($F589,d110cc_csv_computations!$A$2:$O$1001,9),"")</f>
        <v>2</v>
      </c>
      <c r="R589" s="32" t="str">
        <f aca="false">IF($A589&lt;&gt;"",INDEX('Tray sheet'!$I$2:$I$10000,$G589),"")</f>
        <v>standard</v>
      </c>
      <c r="S589" s="32" t="str">
        <f aca="false">$J589&amp;$K589</f>
        <v>C3</v>
      </c>
      <c r="T589" s="0" t="str">
        <f aca="false">IF($A589&lt;&gt;"","Project#"&amp;$A589&amp;"-"&amp;TEXT($B589,"0000")&amp;"_Experiment#"&amp;TEXT($C589,"0000")&amp;"_"&amp;$D589&amp;"."&amp;$E589&amp;"_Tray#"&amp;TEXT($G589,"0000")&amp;"_"&amp;"Pot#"&amp;TEXT($F589,"00000"),"")</f>
        <v>Project#2013-0014_Experiment#0001_Brachypodium.distachyon_Tray#0030_Pot#00588</v>
      </c>
      <c r="U589" s="0" t="n">
        <f aca="false">IF($A589&lt;&gt;"",VLOOKUP($F589,d110cc_csv_computations!$A$2:$O$1001,2),"")</f>
        <v>39</v>
      </c>
      <c r="V589" s="0" t="n">
        <f aca="false">IF($A589&lt;&gt;"",VLOOKUP($U589,LineNames!$A$2:$B$111,2),"")</f>
        <v>118</v>
      </c>
      <c r="W589" s="11"/>
      <c r="X589" s="0" t="str">
        <f aca="false">IF($A589&lt;&gt;"",VLOOKUP($U589,LineNames!$A$2:$C$111,3),"")</f>
        <v>No</v>
      </c>
      <c r="Y589" s="0" t="n">
        <f aca="false">IF($A589&lt;&gt;"",VLOOKUP($F589,d110cc_csv_computations!$A$2:$O$1001,5),"")</f>
        <v>5</v>
      </c>
      <c r="Z589" s="0" t="n">
        <f aca="false">IF($A589&lt;&gt;"",VLOOKUP($F589,d110cc_csv_computations!$A$2:$O$1001,15),"")</f>
        <v>108</v>
      </c>
    </row>
    <row collapsed="false" customFormat="false" customHeight="true" hidden="false" ht="15" outlineLevel="0" r="590">
      <c r="A590" s="0" t="n">
        <f aca="false">IF((ROW()-1)&lt;='Project Description'!$B$14,'Project Description'!$B$1, "")</f>
        <v>2013</v>
      </c>
      <c r="B590" s="0" t="n">
        <f aca="false">IF($A590&lt;&gt;"",'Project Description'!$B$2, "")</f>
        <v>14</v>
      </c>
      <c r="C590" s="0" t="n">
        <f aca="false">IF($A590&lt;&gt;"",'Project Description'!$B$3, "")</f>
        <v>1</v>
      </c>
      <c r="D590" s="0" t="str">
        <f aca="false">IF($A590&lt;&gt;"",VLOOKUP($G590,'Tray sheet'!$E$2:$G$121,2), "")</f>
        <v>Brachypodium</v>
      </c>
      <c r="E590" s="0" t="str">
        <f aca="false">IF($A590&lt;&gt;"",VLOOKUP($G590,'Tray sheet'!$E$2:$G$121,3), "")</f>
        <v>distachyon</v>
      </c>
      <c r="F590" s="0" t="n">
        <f aca="false">IF($A590&lt;&gt;"",ROW()-1,"")</f>
        <v>589</v>
      </c>
      <c r="G590" s="0" t="n">
        <f aca="false">IF($A590&lt;&gt;"",VLOOKUP($F590,d110cc_csv_computations!$A$2:$O$1001,12),"")</f>
        <v>30</v>
      </c>
      <c r="H590" s="0" t="n">
        <f aca="false">IF($A590&lt;&gt;"",VLOOKUP($F590,d110cc_csv_computations!$A$2:$O$1001,13),"")</f>
        <v>14</v>
      </c>
      <c r="I590" s="0" t="n">
        <f aca="false">IF($A590&lt;&gt;"",VLOOKUP($F590,d110cc_csv_computations!$A$2:$O$1001,7),"")</f>
        <v>3</v>
      </c>
      <c r="J590" s="0" t="str">
        <f aca="false">IF($A590&lt;&gt;"",VLOOKUP($I590,ColumnNames!$A$2:$B$5,2),"")</f>
        <v>C</v>
      </c>
      <c r="K590" s="0" t="n">
        <f aca="false">IF($A590&lt;&gt;"",VLOOKUP($F590,d110cc_csv_computations!$A$2:$O$1001,6),"")</f>
        <v>4</v>
      </c>
      <c r="L590" s="0" t="n">
        <f aca="false">IF($A590&lt;&gt;"",VLOOKUP($F590,d110cc_csv_computations!$A$2:$O$1001,3),"")</f>
        <v>9</v>
      </c>
      <c r="M590" s="0" t="n">
        <f aca="false">IF($A590&lt;&gt;"",VLOOKUP($F590,d110cc_csv_computations!$A$2:$O$1001,8),"")</f>
        <v>11</v>
      </c>
      <c r="N590" s="0" t="n">
        <f aca="false">IF($A590&lt;&gt;"",VLOOKUP($F590,d110cc_csv_computations!$A$2:$O$1001,4),"")</f>
        <v>59</v>
      </c>
      <c r="O590" s="32" t="str">
        <f aca="false">IF($A590&lt;&gt;"",INDEX('Tray sheet'!$H$2:$H$10000, $G590),"")</f>
        <v>Project#2013-0014_Experiment#0001_Brachypodium.distachyon_Tray#00030</v>
      </c>
      <c r="P590" s="32" t="str">
        <f aca="false">IF($A590&lt;&gt;"",INDEX('Tray sheet'!$J$2:$J$10000,$G590),"")</f>
        <v>Tray note</v>
      </c>
      <c r="Q590" s="0" t="n">
        <f aca="false">IF($A590&lt;&gt;"",VLOOKUP($F590,d110cc_csv_computations!$A$2:$O$1001,9),"")</f>
        <v>2</v>
      </c>
      <c r="R590" s="32" t="str">
        <f aca="false">IF($A590&lt;&gt;"",INDEX('Tray sheet'!$I$2:$I$10000,$G590),"")</f>
        <v>standard</v>
      </c>
      <c r="S590" s="32" t="str">
        <f aca="false">$J590&amp;$K590</f>
        <v>C4</v>
      </c>
      <c r="T590" s="0" t="str">
        <f aca="false">IF($A590&lt;&gt;"","Project#"&amp;$A590&amp;"-"&amp;TEXT($B590,"0000")&amp;"_Experiment#"&amp;TEXT($C590,"0000")&amp;"_"&amp;$D590&amp;"."&amp;$E590&amp;"_Tray#"&amp;TEXT($G590,"0000")&amp;"_"&amp;"Pot#"&amp;TEXT($F590,"00000"),"")</f>
        <v>Project#2013-0014_Experiment#0001_Brachypodium.distachyon_Tray#0030_Pot#00589</v>
      </c>
      <c r="U590" s="0" t="n">
        <f aca="false">IF($A590&lt;&gt;"",VLOOKUP($F590,d110cc_csv_computations!$A$2:$O$1001,2),"")</f>
        <v>4</v>
      </c>
      <c r="V590" s="0" t="n">
        <f aca="false">IF($A590&lt;&gt;"",VLOOKUP($U590,LineNames!$A$2:$B$111,2),"")</f>
        <v>79</v>
      </c>
      <c r="W590" s="11"/>
      <c r="X590" s="0" t="str">
        <f aca="false">IF($A590&lt;&gt;"",VLOOKUP($U590,LineNames!$A$2:$C$111,3),"")</f>
        <v>No</v>
      </c>
      <c r="Y590" s="0" t="n">
        <f aca="false">IF($A590&lt;&gt;"",VLOOKUP($F590,d110cc_csv_computations!$A$2:$O$1001,5),"")</f>
        <v>5</v>
      </c>
      <c r="Z590" s="0" t="n">
        <f aca="false">IF($A590&lt;&gt;"",VLOOKUP($F590,d110cc_csv_computations!$A$2:$O$1001,15),"")</f>
        <v>109</v>
      </c>
    </row>
    <row collapsed="false" customFormat="false" customHeight="true" hidden="false" ht="15" outlineLevel="0" r="591">
      <c r="A591" s="0" t="n">
        <f aca="false">IF((ROW()-1)&lt;='Project Description'!$B$14,'Project Description'!$B$1, "")</f>
        <v>2013</v>
      </c>
      <c r="B591" s="0" t="n">
        <f aca="false">IF($A591&lt;&gt;"",'Project Description'!$B$2, "")</f>
        <v>14</v>
      </c>
      <c r="C591" s="0" t="n">
        <f aca="false">IF($A591&lt;&gt;"",'Project Description'!$B$3, "")</f>
        <v>1</v>
      </c>
      <c r="D591" s="0" t="str">
        <f aca="false">IF($A591&lt;&gt;"",VLOOKUP($G591,'Tray sheet'!$E$2:$G$121,2), "")</f>
        <v>Brachypodium</v>
      </c>
      <c r="E591" s="0" t="str">
        <f aca="false">IF($A591&lt;&gt;"",VLOOKUP($G591,'Tray sheet'!$E$2:$G$121,3), "")</f>
        <v>distachyon</v>
      </c>
      <c r="F591" s="0" t="n">
        <f aca="false">IF($A591&lt;&gt;"",ROW()-1,"")</f>
        <v>590</v>
      </c>
      <c r="G591" s="0" t="n">
        <f aca="false">IF($A591&lt;&gt;"",VLOOKUP($F591,d110cc_csv_computations!$A$2:$O$1001,12),"")</f>
        <v>30</v>
      </c>
      <c r="H591" s="0" t="n">
        <f aca="false">IF($A591&lt;&gt;"",VLOOKUP($F591,d110cc_csv_computations!$A$2:$O$1001,13),"")</f>
        <v>15</v>
      </c>
      <c r="I591" s="0" t="n">
        <f aca="false">IF($A591&lt;&gt;"",VLOOKUP($F591,d110cc_csv_computations!$A$2:$O$1001,7),"")</f>
        <v>3</v>
      </c>
      <c r="J591" s="0" t="str">
        <f aca="false">IF($A591&lt;&gt;"",VLOOKUP($I591,ColumnNames!$A$2:$B$5,2),"")</f>
        <v>C</v>
      </c>
      <c r="K591" s="0" t="n">
        <f aca="false">IF($A591&lt;&gt;"",VLOOKUP($F591,d110cc_csv_computations!$A$2:$O$1001,6),"")</f>
        <v>5</v>
      </c>
      <c r="L591" s="0" t="n">
        <f aca="false">IF($A591&lt;&gt;"",VLOOKUP($F591,d110cc_csv_computations!$A$2:$O$1001,3),"")</f>
        <v>10</v>
      </c>
      <c r="M591" s="0" t="n">
        <f aca="false">IF($A591&lt;&gt;"",VLOOKUP($F591,d110cc_csv_computations!$A$2:$O$1001,8),"")</f>
        <v>11</v>
      </c>
      <c r="N591" s="0" t="n">
        <f aca="false">IF($A591&lt;&gt;"",VLOOKUP($F591,d110cc_csv_computations!$A$2:$O$1001,4),"")</f>
        <v>59</v>
      </c>
      <c r="O591" s="32" t="str">
        <f aca="false">IF($A591&lt;&gt;"",INDEX('Tray sheet'!$H$2:$H$10000, $G591),"")</f>
        <v>Project#2013-0014_Experiment#0001_Brachypodium.distachyon_Tray#00030</v>
      </c>
      <c r="P591" s="32" t="str">
        <f aca="false">IF($A591&lt;&gt;"",INDEX('Tray sheet'!$J$2:$J$10000,$G591),"")</f>
        <v>Tray note</v>
      </c>
      <c r="Q591" s="0" t="n">
        <f aca="false">IF($A591&lt;&gt;"",VLOOKUP($F591,d110cc_csv_computations!$A$2:$O$1001,9),"")</f>
        <v>2</v>
      </c>
      <c r="R591" s="32" t="str">
        <f aca="false">IF($A591&lt;&gt;"",INDEX('Tray sheet'!$I$2:$I$10000,$G591),"")</f>
        <v>standard</v>
      </c>
      <c r="S591" s="32" t="str">
        <f aca="false">$J591&amp;$K591</f>
        <v>C5</v>
      </c>
      <c r="T591" s="0" t="str">
        <f aca="false">IF($A591&lt;&gt;"","Project#"&amp;$A591&amp;"-"&amp;TEXT($B591,"0000")&amp;"_Experiment#"&amp;TEXT($C591,"0000")&amp;"_"&amp;$D591&amp;"."&amp;$E591&amp;"_Tray#"&amp;TEXT($G591,"0000")&amp;"_"&amp;"Pot#"&amp;TEXT($F591,"00000"),"")</f>
        <v>Project#2013-0014_Experiment#0001_Brachypodium.distachyon_Tray#0030_Pot#00590</v>
      </c>
      <c r="U591" s="0" t="n">
        <f aca="false">IF($A591&lt;&gt;"",VLOOKUP($F591,d110cc_csv_computations!$A$2:$O$1001,2),"")</f>
        <v>8</v>
      </c>
      <c r="V591" s="0" t="n">
        <f aca="false">IF($A591&lt;&gt;"",VLOOKUP($U591,LineNames!$A$2:$B$111,2),"")</f>
        <v>84</v>
      </c>
      <c r="W591" s="11"/>
      <c r="X591" s="0" t="str">
        <f aca="false">IF($A591&lt;&gt;"",VLOOKUP($U591,LineNames!$A$2:$C$111,3),"")</f>
        <v>No</v>
      </c>
      <c r="Y591" s="0" t="n">
        <f aca="false">IF($A591&lt;&gt;"",VLOOKUP($F591,d110cc_csv_computations!$A$2:$O$1001,5),"")</f>
        <v>5</v>
      </c>
      <c r="Z591" s="0" t="n">
        <f aca="false">IF($A591&lt;&gt;"",VLOOKUP($F591,d110cc_csv_computations!$A$2:$O$1001,15),"")</f>
        <v>110</v>
      </c>
    </row>
    <row collapsed="false" customFormat="false" customHeight="true" hidden="false" ht="15" outlineLevel="0" r="592">
      <c r="A592" s="0" t="n">
        <f aca="false">IF((ROW()-1)&lt;='Project Description'!$B$14,'Project Description'!$B$1, "")</f>
        <v>2013</v>
      </c>
      <c r="B592" s="0" t="n">
        <f aca="false">IF($A592&lt;&gt;"",'Project Description'!$B$2, "")</f>
        <v>14</v>
      </c>
      <c r="C592" s="0" t="n">
        <f aca="false">IF($A592&lt;&gt;"",'Project Description'!$B$3, "")</f>
        <v>1</v>
      </c>
      <c r="D592" s="0" t="str">
        <f aca="false">IF($A592&lt;&gt;"",VLOOKUP($G592,'Tray sheet'!$E$2:$G$121,2), "")</f>
        <v>Brachypodium</v>
      </c>
      <c r="E592" s="0" t="str">
        <f aca="false">IF($A592&lt;&gt;"",VLOOKUP($G592,'Tray sheet'!$E$2:$G$121,3), "")</f>
        <v>distachyon</v>
      </c>
      <c r="F592" s="0" t="n">
        <f aca="false">IF($A592&lt;&gt;"",ROW()-1,"")</f>
        <v>591</v>
      </c>
      <c r="G592" s="0" t="n">
        <f aca="false">IF($A592&lt;&gt;"",VLOOKUP($F592,d110cc_csv_computations!$A$2:$O$1001,12),"")</f>
        <v>29</v>
      </c>
      <c r="H592" s="0" t="n">
        <f aca="false">IF($A592&lt;&gt;"",VLOOKUP($F592,d110cc_csv_computations!$A$2:$O$1001,13),"")</f>
        <v>16</v>
      </c>
      <c r="I592" s="0" t="n">
        <f aca="false">IF($A592&lt;&gt;"",VLOOKUP($F592,d110cc_csv_computations!$A$2:$O$1001,7),"")</f>
        <v>4</v>
      </c>
      <c r="J592" s="0" t="str">
        <f aca="false">IF($A592&lt;&gt;"",VLOOKUP($I592,ColumnNames!$A$2:$B$5,2),"")</f>
        <v>D</v>
      </c>
      <c r="K592" s="0" t="n">
        <f aca="false">IF($A592&lt;&gt;"",VLOOKUP($F592,d110cc_csv_computations!$A$2:$O$1001,6),"")</f>
        <v>1</v>
      </c>
      <c r="L592" s="0" t="n">
        <f aca="false">IF($A592&lt;&gt;"",VLOOKUP($F592,d110cc_csv_computations!$A$2:$O$1001,3),"")</f>
        <v>1</v>
      </c>
      <c r="M592" s="0" t="n">
        <f aca="false">IF($A592&lt;&gt;"",VLOOKUP($F592,d110cc_csv_computations!$A$2:$O$1001,8),"")</f>
        <v>12</v>
      </c>
      <c r="N592" s="0" t="n">
        <f aca="false">IF($A592&lt;&gt;"",VLOOKUP($F592,d110cc_csv_computations!$A$2:$O$1001,4),"")</f>
        <v>60</v>
      </c>
      <c r="O592" s="32" t="str">
        <f aca="false">IF($A592&lt;&gt;"",INDEX('Tray sheet'!$H$2:$H$10000, $G592),"")</f>
        <v>Project#2013-0014_Experiment#0001_Brachypodium.distachyon_Tray#00029</v>
      </c>
      <c r="P592" s="32" t="str">
        <f aca="false">IF($A592&lt;&gt;"",INDEX('Tray sheet'!$J$2:$J$10000,$G592),"")</f>
        <v>Tray note</v>
      </c>
      <c r="Q592" s="0" t="n">
        <f aca="false">IF($A592&lt;&gt;"",VLOOKUP($F592,d110cc_csv_computations!$A$2:$O$1001,9),"")</f>
        <v>1</v>
      </c>
      <c r="R592" s="32" t="str">
        <f aca="false">IF($A592&lt;&gt;"",INDEX('Tray sheet'!$I$2:$I$10000,$G592),"")</f>
        <v>standard</v>
      </c>
      <c r="S592" s="32" t="str">
        <f aca="false">$J592&amp;$K592</f>
        <v>D1</v>
      </c>
      <c r="T592" s="0" t="str">
        <f aca="false">IF($A592&lt;&gt;"","Project#"&amp;$A592&amp;"-"&amp;TEXT($B592,"0000")&amp;"_Experiment#"&amp;TEXT($C592,"0000")&amp;"_"&amp;$D592&amp;"."&amp;$E592&amp;"_Tray#"&amp;TEXT($G592,"0000")&amp;"_"&amp;"Pot#"&amp;TEXT($F592,"00000"),"")</f>
        <v>Project#2013-0014_Experiment#0001_Brachypodium.distachyon_Tray#0029_Pot#00591</v>
      </c>
      <c r="U592" s="0" t="n">
        <f aca="false">IF($A592&lt;&gt;"",VLOOKUP($F592,d110cc_csv_computations!$A$2:$O$1001,2),"")</f>
        <v>66</v>
      </c>
      <c r="V592" s="0" t="n">
        <f aca="false">IF($A592&lt;&gt;"",VLOOKUP($U592,LineNames!$A$2:$B$111,2),"")</f>
        <v>152</v>
      </c>
      <c r="W592" s="11"/>
      <c r="X592" s="0" t="str">
        <f aca="false">IF($A592&lt;&gt;"",VLOOKUP($U592,LineNames!$A$2:$C$111,3),"")</f>
        <v>No</v>
      </c>
      <c r="Y592" s="0" t="n">
        <f aca="false">IF($A592&lt;&gt;"",VLOOKUP($F592,d110cc_csv_computations!$A$2:$O$1001,5),"")</f>
        <v>5</v>
      </c>
      <c r="Z592" s="0" t="n">
        <f aca="false">IF($A592&lt;&gt;"",VLOOKUP($F592,d110cc_csv_computations!$A$2:$O$1001,15),"")</f>
        <v>111</v>
      </c>
    </row>
    <row collapsed="false" customFormat="false" customHeight="true" hidden="false" ht="15" outlineLevel="0" r="593">
      <c r="A593" s="0" t="n">
        <f aca="false">IF((ROW()-1)&lt;='Project Description'!$B$14,'Project Description'!$B$1, "")</f>
        <v>2013</v>
      </c>
      <c r="B593" s="0" t="n">
        <f aca="false">IF($A593&lt;&gt;"",'Project Description'!$B$2, "")</f>
        <v>14</v>
      </c>
      <c r="C593" s="0" t="n">
        <f aca="false">IF($A593&lt;&gt;"",'Project Description'!$B$3, "")</f>
        <v>1</v>
      </c>
      <c r="D593" s="0" t="str">
        <f aca="false">IF($A593&lt;&gt;"",VLOOKUP($G593,'Tray sheet'!$E$2:$G$121,2), "")</f>
        <v>Brachypodium</v>
      </c>
      <c r="E593" s="0" t="str">
        <f aca="false">IF($A593&lt;&gt;"",VLOOKUP($G593,'Tray sheet'!$E$2:$G$121,3), "")</f>
        <v>distachyon</v>
      </c>
      <c r="F593" s="0" t="n">
        <f aca="false">IF($A593&lt;&gt;"",ROW()-1,"")</f>
        <v>592</v>
      </c>
      <c r="G593" s="0" t="n">
        <f aca="false">IF($A593&lt;&gt;"",VLOOKUP($F593,d110cc_csv_computations!$A$2:$O$1001,12),"")</f>
        <v>29</v>
      </c>
      <c r="H593" s="0" t="n">
        <f aca="false">IF($A593&lt;&gt;"",VLOOKUP($F593,d110cc_csv_computations!$A$2:$O$1001,13),"")</f>
        <v>17</v>
      </c>
      <c r="I593" s="0" t="n">
        <f aca="false">IF($A593&lt;&gt;"",VLOOKUP($F593,d110cc_csv_computations!$A$2:$O$1001,7),"")</f>
        <v>4</v>
      </c>
      <c r="J593" s="0" t="str">
        <f aca="false">IF($A593&lt;&gt;"",VLOOKUP($I593,ColumnNames!$A$2:$B$5,2),"")</f>
        <v>D</v>
      </c>
      <c r="K593" s="0" t="n">
        <f aca="false">IF($A593&lt;&gt;"",VLOOKUP($F593,d110cc_csv_computations!$A$2:$O$1001,6),"")</f>
        <v>2</v>
      </c>
      <c r="L593" s="0" t="n">
        <f aca="false">IF($A593&lt;&gt;"",VLOOKUP($F593,d110cc_csv_computations!$A$2:$O$1001,3),"")</f>
        <v>2</v>
      </c>
      <c r="M593" s="0" t="n">
        <f aca="false">IF($A593&lt;&gt;"",VLOOKUP($F593,d110cc_csv_computations!$A$2:$O$1001,8),"")</f>
        <v>12</v>
      </c>
      <c r="N593" s="0" t="n">
        <f aca="false">IF($A593&lt;&gt;"",VLOOKUP($F593,d110cc_csv_computations!$A$2:$O$1001,4),"")</f>
        <v>60</v>
      </c>
      <c r="O593" s="32" t="str">
        <f aca="false">IF($A593&lt;&gt;"",INDEX('Tray sheet'!$H$2:$H$10000, $G593),"")</f>
        <v>Project#2013-0014_Experiment#0001_Brachypodium.distachyon_Tray#00029</v>
      </c>
      <c r="P593" s="32" t="str">
        <f aca="false">IF($A593&lt;&gt;"",INDEX('Tray sheet'!$J$2:$J$10000,$G593),"")</f>
        <v>Tray note</v>
      </c>
      <c r="Q593" s="0" t="n">
        <f aca="false">IF($A593&lt;&gt;"",VLOOKUP($F593,d110cc_csv_computations!$A$2:$O$1001,9),"")</f>
        <v>1</v>
      </c>
      <c r="R593" s="32" t="str">
        <f aca="false">IF($A593&lt;&gt;"",INDEX('Tray sheet'!$I$2:$I$10000,$G593),"")</f>
        <v>standard</v>
      </c>
      <c r="S593" s="32" t="str">
        <f aca="false">$J593&amp;$K593</f>
        <v>D2</v>
      </c>
      <c r="T593" s="0" t="str">
        <f aca="false">IF($A593&lt;&gt;"","Project#"&amp;$A593&amp;"-"&amp;TEXT($B593,"0000")&amp;"_Experiment#"&amp;TEXT($C593,"0000")&amp;"_"&amp;$D593&amp;"."&amp;$E593&amp;"_Tray#"&amp;TEXT($G593,"0000")&amp;"_"&amp;"Pot#"&amp;TEXT($F593,"00000"),"")</f>
        <v>Project#2013-0014_Experiment#0001_Brachypodium.distachyon_Tray#0029_Pot#00592</v>
      </c>
      <c r="U593" s="0" t="n">
        <f aca="false">IF($A593&lt;&gt;"",VLOOKUP($F593,d110cc_csv_computations!$A$2:$O$1001,2),"")</f>
        <v>71</v>
      </c>
      <c r="V593" s="0" t="n">
        <f aca="false">IF($A593&lt;&gt;"",VLOOKUP($U593,LineNames!$A$2:$B$111,2),"")</f>
        <v>157</v>
      </c>
      <c r="W593" s="11"/>
      <c r="X593" s="0" t="str">
        <f aca="false">IF($A593&lt;&gt;"",VLOOKUP($U593,LineNames!$A$2:$C$111,3),"")</f>
        <v>No</v>
      </c>
      <c r="Y593" s="0" t="n">
        <f aca="false">IF($A593&lt;&gt;"",VLOOKUP($F593,d110cc_csv_computations!$A$2:$O$1001,5),"")</f>
        <v>5</v>
      </c>
      <c r="Z593" s="0" t="n">
        <f aca="false">IF($A593&lt;&gt;"",VLOOKUP($F593,d110cc_csv_computations!$A$2:$O$1001,15),"")</f>
        <v>112</v>
      </c>
    </row>
    <row collapsed="false" customFormat="false" customHeight="true" hidden="false" ht="15" outlineLevel="0" r="594">
      <c r="A594" s="0" t="n">
        <f aca="false">IF((ROW()-1)&lt;='Project Description'!$B$14,'Project Description'!$B$1, "")</f>
        <v>2013</v>
      </c>
      <c r="B594" s="0" t="n">
        <f aca="false">IF($A594&lt;&gt;"",'Project Description'!$B$2, "")</f>
        <v>14</v>
      </c>
      <c r="C594" s="0" t="n">
        <f aca="false">IF($A594&lt;&gt;"",'Project Description'!$B$3, "")</f>
        <v>1</v>
      </c>
      <c r="D594" s="0" t="str">
        <f aca="false">IF($A594&lt;&gt;"",VLOOKUP($G594,'Tray sheet'!$E$2:$G$121,2), "")</f>
        <v>Brachypodium</v>
      </c>
      <c r="E594" s="0" t="str">
        <f aca="false">IF($A594&lt;&gt;"",VLOOKUP($G594,'Tray sheet'!$E$2:$G$121,3), "")</f>
        <v>distachyon</v>
      </c>
      <c r="F594" s="0" t="n">
        <f aca="false">IF($A594&lt;&gt;"",ROW()-1,"")</f>
        <v>593</v>
      </c>
      <c r="G594" s="0" t="n">
        <f aca="false">IF($A594&lt;&gt;"",VLOOKUP($F594,d110cc_csv_computations!$A$2:$O$1001,12),"")</f>
        <v>29</v>
      </c>
      <c r="H594" s="0" t="n">
        <f aca="false">IF($A594&lt;&gt;"",VLOOKUP($F594,d110cc_csv_computations!$A$2:$O$1001,13),"")</f>
        <v>18</v>
      </c>
      <c r="I594" s="0" t="n">
        <f aca="false">IF($A594&lt;&gt;"",VLOOKUP($F594,d110cc_csv_computations!$A$2:$O$1001,7),"")</f>
        <v>4</v>
      </c>
      <c r="J594" s="0" t="str">
        <f aca="false">IF($A594&lt;&gt;"",VLOOKUP($I594,ColumnNames!$A$2:$B$5,2),"")</f>
        <v>D</v>
      </c>
      <c r="K594" s="0" t="n">
        <f aca="false">IF($A594&lt;&gt;"",VLOOKUP($F594,d110cc_csv_computations!$A$2:$O$1001,6),"")</f>
        <v>3</v>
      </c>
      <c r="L594" s="0" t="n">
        <f aca="false">IF($A594&lt;&gt;"",VLOOKUP($F594,d110cc_csv_computations!$A$2:$O$1001,3),"")</f>
        <v>3</v>
      </c>
      <c r="M594" s="0" t="n">
        <f aca="false">IF($A594&lt;&gt;"",VLOOKUP($F594,d110cc_csv_computations!$A$2:$O$1001,8),"")</f>
        <v>12</v>
      </c>
      <c r="N594" s="0" t="n">
        <f aca="false">IF($A594&lt;&gt;"",VLOOKUP($F594,d110cc_csv_computations!$A$2:$O$1001,4),"")</f>
        <v>60</v>
      </c>
      <c r="O594" s="32" t="str">
        <f aca="false">IF($A594&lt;&gt;"",INDEX('Tray sheet'!$H$2:$H$10000, $G594),"")</f>
        <v>Project#2013-0014_Experiment#0001_Brachypodium.distachyon_Tray#00029</v>
      </c>
      <c r="P594" s="32" t="str">
        <f aca="false">IF($A594&lt;&gt;"",INDEX('Tray sheet'!$J$2:$J$10000,$G594),"")</f>
        <v>Tray note</v>
      </c>
      <c r="Q594" s="0" t="n">
        <f aca="false">IF($A594&lt;&gt;"",VLOOKUP($F594,d110cc_csv_computations!$A$2:$O$1001,9),"")</f>
        <v>1</v>
      </c>
      <c r="R594" s="32" t="str">
        <f aca="false">IF($A594&lt;&gt;"",INDEX('Tray sheet'!$I$2:$I$10000,$G594),"")</f>
        <v>standard</v>
      </c>
      <c r="S594" s="32" t="str">
        <f aca="false">$J594&amp;$K594</f>
        <v>D3</v>
      </c>
      <c r="T594" s="0" t="str">
        <f aca="false">IF($A594&lt;&gt;"","Project#"&amp;$A594&amp;"-"&amp;TEXT($B594,"0000")&amp;"_Experiment#"&amp;TEXT($C594,"0000")&amp;"_"&amp;$D594&amp;"."&amp;$E594&amp;"_Tray#"&amp;TEXT($G594,"0000")&amp;"_"&amp;"Pot#"&amp;TEXT($F594,"00000"),"")</f>
        <v>Project#2013-0014_Experiment#0001_Brachypodium.distachyon_Tray#0029_Pot#00593</v>
      </c>
      <c r="U594" s="0" t="n">
        <f aca="false">IF($A594&lt;&gt;"",VLOOKUP($F594,d110cc_csv_computations!$A$2:$O$1001,2),"")</f>
        <v>6</v>
      </c>
      <c r="V594" s="0" t="n">
        <f aca="false">IF($A594&lt;&gt;"",VLOOKUP($U594,LineNames!$A$2:$B$111,2),"")</f>
        <v>81</v>
      </c>
      <c r="W594" s="11"/>
      <c r="X594" s="0" t="str">
        <f aca="false">IF($A594&lt;&gt;"",VLOOKUP($U594,LineNames!$A$2:$C$111,3),"")</f>
        <v>No</v>
      </c>
      <c r="Y594" s="0" t="n">
        <f aca="false">IF($A594&lt;&gt;"",VLOOKUP($F594,d110cc_csv_computations!$A$2:$O$1001,5),"")</f>
        <v>5</v>
      </c>
      <c r="Z594" s="0" t="n">
        <f aca="false">IF($A594&lt;&gt;"",VLOOKUP($F594,d110cc_csv_computations!$A$2:$O$1001,15),"")</f>
        <v>113</v>
      </c>
    </row>
    <row collapsed="false" customFormat="false" customHeight="true" hidden="false" ht="15" outlineLevel="0" r="595">
      <c r="A595" s="0" t="n">
        <f aca="false">IF((ROW()-1)&lt;='Project Description'!$B$14,'Project Description'!$B$1, "")</f>
        <v>2013</v>
      </c>
      <c r="B595" s="0" t="n">
        <f aca="false">IF($A595&lt;&gt;"",'Project Description'!$B$2, "")</f>
        <v>14</v>
      </c>
      <c r="C595" s="0" t="n">
        <f aca="false">IF($A595&lt;&gt;"",'Project Description'!$B$3, "")</f>
        <v>1</v>
      </c>
      <c r="D595" s="0" t="str">
        <f aca="false">IF($A595&lt;&gt;"",VLOOKUP($G595,'Tray sheet'!$E$2:$G$121,2), "")</f>
        <v>Brachypodium</v>
      </c>
      <c r="E595" s="0" t="str">
        <f aca="false">IF($A595&lt;&gt;"",VLOOKUP($G595,'Tray sheet'!$E$2:$G$121,3), "")</f>
        <v>distachyon</v>
      </c>
      <c r="F595" s="0" t="n">
        <f aca="false">IF($A595&lt;&gt;"",ROW()-1,"")</f>
        <v>594</v>
      </c>
      <c r="G595" s="0" t="n">
        <f aca="false">IF($A595&lt;&gt;"",VLOOKUP($F595,d110cc_csv_computations!$A$2:$O$1001,12),"")</f>
        <v>29</v>
      </c>
      <c r="H595" s="0" t="n">
        <f aca="false">IF($A595&lt;&gt;"",VLOOKUP($F595,d110cc_csv_computations!$A$2:$O$1001,13),"")</f>
        <v>19</v>
      </c>
      <c r="I595" s="0" t="n">
        <f aca="false">IF($A595&lt;&gt;"",VLOOKUP($F595,d110cc_csv_computations!$A$2:$O$1001,7),"")</f>
        <v>4</v>
      </c>
      <c r="J595" s="0" t="str">
        <f aca="false">IF($A595&lt;&gt;"",VLOOKUP($I595,ColumnNames!$A$2:$B$5,2),"")</f>
        <v>D</v>
      </c>
      <c r="K595" s="0" t="n">
        <f aca="false">IF($A595&lt;&gt;"",VLOOKUP($F595,d110cc_csv_computations!$A$2:$O$1001,6),"")</f>
        <v>4</v>
      </c>
      <c r="L595" s="0" t="n">
        <f aca="false">IF($A595&lt;&gt;"",VLOOKUP($F595,d110cc_csv_computations!$A$2:$O$1001,3),"")</f>
        <v>4</v>
      </c>
      <c r="M595" s="0" t="n">
        <f aca="false">IF($A595&lt;&gt;"",VLOOKUP($F595,d110cc_csv_computations!$A$2:$O$1001,8),"")</f>
        <v>12</v>
      </c>
      <c r="N595" s="0" t="n">
        <f aca="false">IF($A595&lt;&gt;"",VLOOKUP($F595,d110cc_csv_computations!$A$2:$O$1001,4),"")</f>
        <v>60</v>
      </c>
      <c r="O595" s="32" t="str">
        <f aca="false">IF($A595&lt;&gt;"",INDEX('Tray sheet'!$H$2:$H$10000, $G595),"")</f>
        <v>Project#2013-0014_Experiment#0001_Brachypodium.distachyon_Tray#00029</v>
      </c>
      <c r="P595" s="32" t="str">
        <f aca="false">IF($A595&lt;&gt;"",INDEX('Tray sheet'!$J$2:$J$10000,$G595),"")</f>
        <v>Tray note</v>
      </c>
      <c r="Q595" s="0" t="n">
        <f aca="false">IF($A595&lt;&gt;"",VLOOKUP($F595,d110cc_csv_computations!$A$2:$O$1001,9),"")</f>
        <v>1</v>
      </c>
      <c r="R595" s="32" t="str">
        <f aca="false">IF($A595&lt;&gt;"",INDEX('Tray sheet'!$I$2:$I$10000,$G595),"")</f>
        <v>standard</v>
      </c>
      <c r="S595" s="32" t="str">
        <f aca="false">$J595&amp;$K595</f>
        <v>D4</v>
      </c>
      <c r="T595" s="0" t="str">
        <f aca="false">IF($A595&lt;&gt;"","Project#"&amp;$A595&amp;"-"&amp;TEXT($B595,"0000")&amp;"_Experiment#"&amp;TEXT($C595,"0000")&amp;"_"&amp;$D595&amp;"."&amp;$E595&amp;"_Tray#"&amp;TEXT($G595,"0000")&amp;"_"&amp;"Pot#"&amp;TEXT($F595,"00000"),"")</f>
        <v>Project#2013-0014_Experiment#0001_Brachypodium.distachyon_Tray#0029_Pot#00594</v>
      </c>
      <c r="U595" s="0" t="n">
        <f aca="false">IF($A595&lt;&gt;"",VLOOKUP($F595,d110cc_csv_computations!$A$2:$O$1001,2),"")</f>
        <v>61</v>
      </c>
      <c r="V595" s="0" t="n">
        <f aca="false">IF($A595&lt;&gt;"",VLOOKUP($U595,LineNames!$A$2:$B$111,2),"")</f>
        <v>144</v>
      </c>
      <c r="W595" s="11"/>
      <c r="X595" s="0" t="str">
        <f aca="false">IF($A595&lt;&gt;"",VLOOKUP($U595,LineNames!$A$2:$C$111,3),"")</f>
        <v>No</v>
      </c>
      <c r="Y595" s="0" t="n">
        <f aca="false">IF($A595&lt;&gt;"",VLOOKUP($F595,d110cc_csv_computations!$A$2:$O$1001,5),"")</f>
        <v>5</v>
      </c>
      <c r="Z595" s="0" t="n">
        <f aca="false">IF($A595&lt;&gt;"",VLOOKUP($F595,d110cc_csv_computations!$A$2:$O$1001,15),"")</f>
        <v>114</v>
      </c>
    </row>
    <row collapsed="false" customFormat="false" customHeight="true" hidden="false" ht="15" outlineLevel="0" r="596">
      <c r="A596" s="0" t="n">
        <f aca="false">IF((ROW()-1)&lt;='Project Description'!$B$14,'Project Description'!$B$1, "")</f>
        <v>2013</v>
      </c>
      <c r="B596" s="0" t="n">
        <f aca="false">IF($A596&lt;&gt;"",'Project Description'!$B$2, "")</f>
        <v>14</v>
      </c>
      <c r="C596" s="0" t="n">
        <f aca="false">IF($A596&lt;&gt;"",'Project Description'!$B$3, "")</f>
        <v>1</v>
      </c>
      <c r="D596" s="0" t="str">
        <f aca="false">IF($A596&lt;&gt;"",VLOOKUP($G596,'Tray sheet'!$E$2:$G$121,2), "")</f>
        <v>Brachypodium</v>
      </c>
      <c r="E596" s="0" t="str">
        <f aca="false">IF($A596&lt;&gt;"",VLOOKUP($G596,'Tray sheet'!$E$2:$G$121,3), "")</f>
        <v>distachyon</v>
      </c>
      <c r="F596" s="0" t="n">
        <f aca="false">IF($A596&lt;&gt;"",ROW()-1,"")</f>
        <v>595</v>
      </c>
      <c r="G596" s="0" t="n">
        <f aca="false">IF($A596&lt;&gt;"",VLOOKUP($F596,d110cc_csv_computations!$A$2:$O$1001,12),"")</f>
        <v>29</v>
      </c>
      <c r="H596" s="0" t="n">
        <f aca="false">IF($A596&lt;&gt;"",VLOOKUP($F596,d110cc_csv_computations!$A$2:$O$1001,13),"")</f>
        <v>20</v>
      </c>
      <c r="I596" s="0" t="n">
        <f aca="false">IF($A596&lt;&gt;"",VLOOKUP($F596,d110cc_csv_computations!$A$2:$O$1001,7),"")</f>
        <v>4</v>
      </c>
      <c r="J596" s="0" t="str">
        <f aca="false">IF($A596&lt;&gt;"",VLOOKUP($I596,ColumnNames!$A$2:$B$5,2),"")</f>
        <v>D</v>
      </c>
      <c r="K596" s="0" t="n">
        <f aca="false">IF($A596&lt;&gt;"",VLOOKUP($F596,d110cc_csv_computations!$A$2:$O$1001,6),"")</f>
        <v>5</v>
      </c>
      <c r="L596" s="0" t="n">
        <f aca="false">IF($A596&lt;&gt;"",VLOOKUP($F596,d110cc_csv_computations!$A$2:$O$1001,3),"")</f>
        <v>5</v>
      </c>
      <c r="M596" s="0" t="n">
        <f aca="false">IF($A596&lt;&gt;"",VLOOKUP($F596,d110cc_csv_computations!$A$2:$O$1001,8),"")</f>
        <v>12</v>
      </c>
      <c r="N596" s="0" t="n">
        <f aca="false">IF($A596&lt;&gt;"",VLOOKUP($F596,d110cc_csv_computations!$A$2:$O$1001,4),"")</f>
        <v>60</v>
      </c>
      <c r="O596" s="32" t="str">
        <f aca="false">IF($A596&lt;&gt;"",INDEX('Tray sheet'!$H$2:$H$10000, $G596),"")</f>
        <v>Project#2013-0014_Experiment#0001_Brachypodium.distachyon_Tray#00029</v>
      </c>
      <c r="P596" s="32" t="str">
        <f aca="false">IF($A596&lt;&gt;"",INDEX('Tray sheet'!$J$2:$J$10000,$G596),"")</f>
        <v>Tray note</v>
      </c>
      <c r="Q596" s="0" t="n">
        <f aca="false">IF($A596&lt;&gt;"",VLOOKUP($F596,d110cc_csv_computations!$A$2:$O$1001,9),"")</f>
        <v>1</v>
      </c>
      <c r="R596" s="32" t="str">
        <f aca="false">IF($A596&lt;&gt;"",INDEX('Tray sheet'!$I$2:$I$10000,$G596),"")</f>
        <v>standard</v>
      </c>
      <c r="S596" s="32" t="str">
        <f aca="false">$J596&amp;$K596</f>
        <v>D5</v>
      </c>
      <c r="T596" s="0" t="str">
        <f aca="false">IF($A596&lt;&gt;"","Project#"&amp;$A596&amp;"-"&amp;TEXT($B596,"0000")&amp;"_Experiment#"&amp;TEXT($C596,"0000")&amp;"_"&amp;$D596&amp;"."&amp;$E596&amp;"_Tray#"&amp;TEXT($G596,"0000")&amp;"_"&amp;"Pot#"&amp;TEXT($F596,"00000"),"")</f>
        <v>Project#2013-0014_Experiment#0001_Brachypodium.distachyon_Tray#0029_Pot#00595</v>
      </c>
      <c r="U596" s="0" t="n">
        <f aca="false">IF($A596&lt;&gt;"",VLOOKUP($F596,d110cc_csv_computations!$A$2:$O$1001,2),"")</f>
        <v>98</v>
      </c>
      <c r="V596" s="0" t="n">
        <f aca="false">IF($A596&lt;&gt;"",VLOOKUP($U596,LineNames!$A$2:$B$111,2),"")</f>
        <v>29</v>
      </c>
      <c r="W596" s="11"/>
      <c r="X596" s="0" t="str">
        <f aca="false">IF($A596&lt;&gt;"",VLOOKUP($U596,LineNames!$A$2:$C$111,3),"")</f>
        <v>No</v>
      </c>
      <c r="Y596" s="0" t="n">
        <f aca="false">IF($A596&lt;&gt;"",VLOOKUP($F596,d110cc_csv_computations!$A$2:$O$1001,5),"")</f>
        <v>5</v>
      </c>
      <c r="Z596" s="0" t="n">
        <f aca="false">IF($A596&lt;&gt;"",VLOOKUP($F596,d110cc_csv_computations!$A$2:$O$1001,15),"")</f>
        <v>115</v>
      </c>
    </row>
    <row collapsed="false" customFormat="false" customHeight="true" hidden="false" ht="15" outlineLevel="0" r="597">
      <c r="A597" s="0" t="n">
        <f aca="false">IF((ROW()-1)&lt;='Project Description'!$B$14,'Project Description'!$B$1, "")</f>
        <v>2013</v>
      </c>
      <c r="B597" s="0" t="n">
        <f aca="false">IF($A597&lt;&gt;"",'Project Description'!$B$2, "")</f>
        <v>14</v>
      </c>
      <c r="C597" s="0" t="n">
        <f aca="false">IF($A597&lt;&gt;"",'Project Description'!$B$3, "")</f>
        <v>1</v>
      </c>
      <c r="D597" s="0" t="str">
        <f aca="false">IF($A597&lt;&gt;"",VLOOKUP($G597,'Tray sheet'!$E$2:$G$121,2), "")</f>
        <v>Brachypodium</v>
      </c>
      <c r="E597" s="0" t="str">
        <f aca="false">IF($A597&lt;&gt;"",VLOOKUP($G597,'Tray sheet'!$E$2:$G$121,3), "")</f>
        <v>distachyon</v>
      </c>
      <c r="F597" s="0" t="n">
        <f aca="false">IF($A597&lt;&gt;"",ROW()-1,"")</f>
        <v>596</v>
      </c>
      <c r="G597" s="0" t="n">
        <f aca="false">IF($A597&lt;&gt;"",VLOOKUP($F597,d110cc_csv_computations!$A$2:$O$1001,12),"")</f>
        <v>30</v>
      </c>
      <c r="H597" s="0" t="n">
        <f aca="false">IF($A597&lt;&gt;"",VLOOKUP($F597,d110cc_csv_computations!$A$2:$O$1001,13),"")</f>
        <v>16</v>
      </c>
      <c r="I597" s="0" t="n">
        <f aca="false">IF($A597&lt;&gt;"",VLOOKUP($F597,d110cc_csv_computations!$A$2:$O$1001,7),"")</f>
        <v>4</v>
      </c>
      <c r="J597" s="0" t="str">
        <f aca="false">IF($A597&lt;&gt;"",VLOOKUP($I597,ColumnNames!$A$2:$B$5,2),"")</f>
        <v>D</v>
      </c>
      <c r="K597" s="0" t="n">
        <f aca="false">IF($A597&lt;&gt;"",VLOOKUP($F597,d110cc_csv_computations!$A$2:$O$1001,6),"")</f>
        <v>1</v>
      </c>
      <c r="L597" s="0" t="n">
        <f aca="false">IF($A597&lt;&gt;"",VLOOKUP($F597,d110cc_csv_computations!$A$2:$O$1001,3),"")</f>
        <v>6</v>
      </c>
      <c r="M597" s="0" t="n">
        <f aca="false">IF($A597&lt;&gt;"",VLOOKUP($F597,d110cc_csv_computations!$A$2:$O$1001,8),"")</f>
        <v>12</v>
      </c>
      <c r="N597" s="0" t="n">
        <f aca="false">IF($A597&lt;&gt;"",VLOOKUP($F597,d110cc_csv_computations!$A$2:$O$1001,4),"")</f>
        <v>60</v>
      </c>
      <c r="O597" s="32" t="str">
        <f aca="false">IF($A597&lt;&gt;"",INDEX('Tray sheet'!$H$2:$H$10000, $G597),"")</f>
        <v>Project#2013-0014_Experiment#0001_Brachypodium.distachyon_Tray#00030</v>
      </c>
      <c r="P597" s="32" t="str">
        <f aca="false">IF($A597&lt;&gt;"",INDEX('Tray sheet'!$J$2:$J$10000,$G597),"")</f>
        <v>Tray note</v>
      </c>
      <c r="Q597" s="0" t="n">
        <f aca="false">IF($A597&lt;&gt;"",VLOOKUP($F597,d110cc_csv_computations!$A$2:$O$1001,9),"")</f>
        <v>2</v>
      </c>
      <c r="R597" s="32" t="str">
        <f aca="false">IF($A597&lt;&gt;"",INDEX('Tray sheet'!$I$2:$I$10000,$G597),"")</f>
        <v>standard</v>
      </c>
      <c r="S597" s="32" t="str">
        <f aca="false">$J597&amp;$K597</f>
        <v>D1</v>
      </c>
      <c r="T597" s="0" t="str">
        <f aca="false">IF($A597&lt;&gt;"","Project#"&amp;$A597&amp;"-"&amp;TEXT($B597,"0000")&amp;"_Experiment#"&amp;TEXT($C597,"0000")&amp;"_"&amp;$D597&amp;"."&amp;$E597&amp;"_Tray#"&amp;TEXT($G597,"0000")&amp;"_"&amp;"Pot#"&amp;TEXT($F597,"00000"),"")</f>
        <v>Project#2013-0014_Experiment#0001_Brachypodium.distachyon_Tray#0030_Pot#00596</v>
      </c>
      <c r="U597" s="0" t="n">
        <f aca="false">IF($A597&lt;&gt;"",VLOOKUP($F597,d110cc_csv_computations!$A$2:$O$1001,2),"")</f>
        <v>7</v>
      </c>
      <c r="V597" s="0" t="n">
        <f aca="false">IF($A597&lt;&gt;"",VLOOKUP($U597,LineNames!$A$2:$B$111,2),"")</f>
        <v>83</v>
      </c>
      <c r="W597" s="11"/>
      <c r="X597" s="0" t="str">
        <f aca="false">IF($A597&lt;&gt;"",VLOOKUP($U597,LineNames!$A$2:$C$111,3),"")</f>
        <v>No</v>
      </c>
      <c r="Y597" s="0" t="n">
        <f aca="false">IF($A597&lt;&gt;"",VLOOKUP($F597,d110cc_csv_computations!$A$2:$O$1001,5),"")</f>
        <v>5</v>
      </c>
      <c r="Z597" s="0" t="n">
        <f aca="false">IF($A597&lt;&gt;"",VLOOKUP($F597,d110cc_csv_computations!$A$2:$O$1001,15),"")</f>
        <v>116</v>
      </c>
    </row>
    <row collapsed="false" customFormat="false" customHeight="true" hidden="false" ht="15" outlineLevel="0" r="598">
      <c r="A598" s="0" t="n">
        <f aca="false">IF((ROW()-1)&lt;='Project Description'!$B$14,'Project Description'!$B$1, "")</f>
        <v>2013</v>
      </c>
      <c r="B598" s="0" t="n">
        <f aca="false">IF($A598&lt;&gt;"",'Project Description'!$B$2, "")</f>
        <v>14</v>
      </c>
      <c r="C598" s="0" t="n">
        <f aca="false">IF($A598&lt;&gt;"",'Project Description'!$B$3, "")</f>
        <v>1</v>
      </c>
      <c r="D598" s="0" t="str">
        <f aca="false">IF($A598&lt;&gt;"",VLOOKUP($G598,'Tray sheet'!$E$2:$G$121,2), "")</f>
        <v>Brachypodium</v>
      </c>
      <c r="E598" s="0" t="str">
        <f aca="false">IF($A598&lt;&gt;"",VLOOKUP($G598,'Tray sheet'!$E$2:$G$121,3), "")</f>
        <v>distachyon</v>
      </c>
      <c r="F598" s="0" t="n">
        <f aca="false">IF($A598&lt;&gt;"",ROW()-1,"")</f>
        <v>597</v>
      </c>
      <c r="G598" s="0" t="n">
        <f aca="false">IF($A598&lt;&gt;"",VLOOKUP($F598,d110cc_csv_computations!$A$2:$O$1001,12),"")</f>
        <v>30</v>
      </c>
      <c r="H598" s="0" t="n">
        <f aca="false">IF($A598&lt;&gt;"",VLOOKUP($F598,d110cc_csv_computations!$A$2:$O$1001,13),"")</f>
        <v>17</v>
      </c>
      <c r="I598" s="0" t="n">
        <f aca="false">IF($A598&lt;&gt;"",VLOOKUP($F598,d110cc_csv_computations!$A$2:$O$1001,7),"")</f>
        <v>4</v>
      </c>
      <c r="J598" s="0" t="str">
        <f aca="false">IF($A598&lt;&gt;"",VLOOKUP($I598,ColumnNames!$A$2:$B$5,2),"")</f>
        <v>D</v>
      </c>
      <c r="K598" s="0" t="n">
        <f aca="false">IF($A598&lt;&gt;"",VLOOKUP($F598,d110cc_csv_computations!$A$2:$O$1001,6),"")</f>
        <v>2</v>
      </c>
      <c r="L598" s="0" t="n">
        <f aca="false">IF($A598&lt;&gt;"",VLOOKUP($F598,d110cc_csv_computations!$A$2:$O$1001,3),"")</f>
        <v>7</v>
      </c>
      <c r="M598" s="0" t="n">
        <f aca="false">IF($A598&lt;&gt;"",VLOOKUP($F598,d110cc_csv_computations!$A$2:$O$1001,8),"")</f>
        <v>12</v>
      </c>
      <c r="N598" s="0" t="n">
        <f aca="false">IF($A598&lt;&gt;"",VLOOKUP($F598,d110cc_csv_computations!$A$2:$O$1001,4),"")</f>
        <v>60</v>
      </c>
      <c r="O598" s="32" t="str">
        <f aca="false">IF($A598&lt;&gt;"",INDEX('Tray sheet'!$H$2:$H$10000, $G598),"")</f>
        <v>Project#2013-0014_Experiment#0001_Brachypodium.distachyon_Tray#00030</v>
      </c>
      <c r="P598" s="32" t="str">
        <f aca="false">IF($A598&lt;&gt;"",INDEX('Tray sheet'!$J$2:$J$10000,$G598),"")</f>
        <v>Tray note</v>
      </c>
      <c r="Q598" s="0" t="n">
        <f aca="false">IF($A598&lt;&gt;"",VLOOKUP($F598,d110cc_csv_computations!$A$2:$O$1001,9),"")</f>
        <v>2</v>
      </c>
      <c r="R598" s="32" t="str">
        <f aca="false">IF($A598&lt;&gt;"",INDEX('Tray sheet'!$I$2:$I$10000,$G598),"")</f>
        <v>standard</v>
      </c>
      <c r="S598" s="32" t="str">
        <f aca="false">$J598&amp;$K598</f>
        <v>D2</v>
      </c>
      <c r="T598" s="0" t="str">
        <f aca="false">IF($A598&lt;&gt;"","Project#"&amp;$A598&amp;"-"&amp;TEXT($B598,"0000")&amp;"_Experiment#"&amp;TEXT($C598,"0000")&amp;"_"&amp;$D598&amp;"."&amp;$E598&amp;"_Tray#"&amp;TEXT($G598,"0000")&amp;"_"&amp;"Pot#"&amp;TEXT($F598,"00000"),"")</f>
        <v>Project#2013-0014_Experiment#0001_Brachypodium.distachyon_Tray#0030_Pot#00597</v>
      </c>
      <c r="U598" s="0" t="n">
        <f aca="false">IF($A598&lt;&gt;"",VLOOKUP($F598,d110cc_csv_computations!$A$2:$O$1001,2),"")</f>
        <v>96</v>
      </c>
      <c r="V598" s="0" t="n">
        <f aca="false">IF($A598&lt;&gt;"",VLOOKUP($U598,LineNames!$A$2:$B$111,2),"")</f>
        <v>19</v>
      </c>
      <c r="W598" s="11"/>
      <c r="X598" s="0" t="str">
        <f aca="false">IF($A598&lt;&gt;"",VLOOKUP($U598,LineNames!$A$2:$C$111,3),"")</f>
        <v>No</v>
      </c>
      <c r="Y598" s="0" t="n">
        <f aca="false">IF($A598&lt;&gt;"",VLOOKUP($F598,d110cc_csv_computations!$A$2:$O$1001,5),"")</f>
        <v>5</v>
      </c>
      <c r="Z598" s="0" t="n">
        <f aca="false">IF($A598&lt;&gt;"",VLOOKUP($F598,d110cc_csv_computations!$A$2:$O$1001,15),"")</f>
        <v>117</v>
      </c>
    </row>
    <row collapsed="false" customFormat="false" customHeight="true" hidden="false" ht="15" outlineLevel="0" r="599">
      <c r="A599" s="0" t="n">
        <f aca="false">IF((ROW()-1)&lt;='Project Description'!$B$14,'Project Description'!$B$1, "")</f>
        <v>2013</v>
      </c>
      <c r="B599" s="0" t="n">
        <f aca="false">IF($A599&lt;&gt;"",'Project Description'!$B$2, "")</f>
        <v>14</v>
      </c>
      <c r="C599" s="0" t="n">
        <f aca="false">IF($A599&lt;&gt;"",'Project Description'!$B$3, "")</f>
        <v>1</v>
      </c>
      <c r="D599" s="0" t="str">
        <f aca="false">IF($A599&lt;&gt;"",VLOOKUP($G599,'Tray sheet'!$E$2:$G$121,2), "")</f>
        <v>Brachypodium</v>
      </c>
      <c r="E599" s="0" t="str">
        <f aca="false">IF($A599&lt;&gt;"",VLOOKUP($G599,'Tray sheet'!$E$2:$G$121,3), "")</f>
        <v>distachyon</v>
      </c>
      <c r="F599" s="0" t="n">
        <f aca="false">IF($A599&lt;&gt;"",ROW()-1,"")</f>
        <v>598</v>
      </c>
      <c r="G599" s="0" t="n">
        <f aca="false">IF($A599&lt;&gt;"",VLOOKUP($F599,d110cc_csv_computations!$A$2:$O$1001,12),"")</f>
        <v>30</v>
      </c>
      <c r="H599" s="0" t="n">
        <f aca="false">IF($A599&lt;&gt;"",VLOOKUP($F599,d110cc_csv_computations!$A$2:$O$1001,13),"")</f>
        <v>18</v>
      </c>
      <c r="I599" s="0" t="n">
        <f aca="false">IF($A599&lt;&gt;"",VLOOKUP($F599,d110cc_csv_computations!$A$2:$O$1001,7),"")</f>
        <v>4</v>
      </c>
      <c r="J599" s="0" t="str">
        <f aca="false">IF($A599&lt;&gt;"",VLOOKUP($I599,ColumnNames!$A$2:$B$5,2),"")</f>
        <v>D</v>
      </c>
      <c r="K599" s="0" t="n">
        <f aca="false">IF($A599&lt;&gt;"",VLOOKUP($F599,d110cc_csv_computations!$A$2:$O$1001,6),"")</f>
        <v>3</v>
      </c>
      <c r="L599" s="0" t="n">
        <f aca="false">IF($A599&lt;&gt;"",VLOOKUP($F599,d110cc_csv_computations!$A$2:$O$1001,3),"")</f>
        <v>8</v>
      </c>
      <c r="M599" s="0" t="n">
        <f aca="false">IF($A599&lt;&gt;"",VLOOKUP($F599,d110cc_csv_computations!$A$2:$O$1001,8),"")</f>
        <v>12</v>
      </c>
      <c r="N599" s="0" t="n">
        <f aca="false">IF($A599&lt;&gt;"",VLOOKUP($F599,d110cc_csv_computations!$A$2:$O$1001,4),"")</f>
        <v>60</v>
      </c>
      <c r="O599" s="32" t="str">
        <f aca="false">IF($A599&lt;&gt;"",INDEX('Tray sheet'!$H$2:$H$10000, $G599),"")</f>
        <v>Project#2013-0014_Experiment#0001_Brachypodium.distachyon_Tray#00030</v>
      </c>
      <c r="P599" s="32" t="str">
        <f aca="false">IF($A599&lt;&gt;"",INDEX('Tray sheet'!$J$2:$J$10000,$G599),"")</f>
        <v>Tray note</v>
      </c>
      <c r="Q599" s="0" t="n">
        <f aca="false">IF($A599&lt;&gt;"",VLOOKUP($F599,d110cc_csv_computations!$A$2:$O$1001,9),"")</f>
        <v>2</v>
      </c>
      <c r="R599" s="32" t="str">
        <f aca="false">IF($A599&lt;&gt;"",INDEX('Tray sheet'!$I$2:$I$10000,$G599),"")</f>
        <v>standard</v>
      </c>
      <c r="S599" s="32" t="str">
        <f aca="false">$J599&amp;$K599</f>
        <v>D3</v>
      </c>
      <c r="T599" s="0" t="str">
        <f aca="false">IF($A599&lt;&gt;"","Project#"&amp;$A599&amp;"-"&amp;TEXT($B599,"0000")&amp;"_Experiment#"&amp;TEXT($C599,"0000")&amp;"_"&amp;$D599&amp;"."&amp;$E599&amp;"_Tray#"&amp;TEXT($G599,"0000")&amp;"_"&amp;"Pot#"&amp;TEXT($F599,"00000"),"")</f>
        <v>Project#2013-0014_Experiment#0001_Brachypodium.distachyon_Tray#0030_Pot#00598</v>
      </c>
      <c r="U599" s="0" t="n">
        <f aca="false">IF($A599&lt;&gt;"",VLOOKUP($F599,d110cc_csv_computations!$A$2:$O$1001,2),"")</f>
        <v>11</v>
      </c>
      <c r="V599" s="0" t="n">
        <f aca="false">IF($A599&lt;&gt;"",VLOOKUP($U599,LineNames!$A$2:$B$111,2),"")</f>
        <v>87</v>
      </c>
      <c r="W599" s="11"/>
      <c r="X599" s="0" t="str">
        <f aca="false">IF($A599&lt;&gt;"",VLOOKUP($U599,LineNames!$A$2:$C$111,3),"")</f>
        <v>No</v>
      </c>
      <c r="Y599" s="0" t="n">
        <f aca="false">IF($A599&lt;&gt;"",VLOOKUP($F599,d110cc_csv_computations!$A$2:$O$1001,5),"")</f>
        <v>5</v>
      </c>
      <c r="Z599" s="0" t="n">
        <f aca="false">IF($A599&lt;&gt;"",VLOOKUP($F599,d110cc_csv_computations!$A$2:$O$1001,15),"")</f>
        <v>118</v>
      </c>
    </row>
    <row collapsed="false" customFormat="false" customHeight="true" hidden="false" ht="15" outlineLevel="0" r="600">
      <c r="A600" s="0" t="n">
        <f aca="false">IF((ROW()-1)&lt;='Project Description'!$B$14,'Project Description'!$B$1, "")</f>
        <v>2013</v>
      </c>
      <c r="B600" s="0" t="n">
        <f aca="false">IF($A600&lt;&gt;"",'Project Description'!$B$2, "")</f>
        <v>14</v>
      </c>
      <c r="C600" s="0" t="n">
        <f aca="false">IF($A600&lt;&gt;"",'Project Description'!$B$3, "")</f>
        <v>1</v>
      </c>
      <c r="D600" s="0" t="str">
        <f aca="false">IF($A600&lt;&gt;"",VLOOKUP($G600,'Tray sheet'!$E$2:$G$121,2), "")</f>
        <v>Brachypodium</v>
      </c>
      <c r="E600" s="0" t="str">
        <f aca="false">IF($A600&lt;&gt;"",VLOOKUP($G600,'Tray sheet'!$E$2:$G$121,3), "")</f>
        <v>distachyon</v>
      </c>
      <c r="F600" s="0" t="n">
        <f aca="false">IF($A600&lt;&gt;"",ROW()-1,"")</f>
        <v>599</v>
      </c>
      <c r="G600" s="0" t="n">
        <f aca="false">IF($A600&lt;&gt;"",VLOOKUP($F600,d110cc_csv_computations!$A$2:$O$1001,12),"")</f>
        <v>30</v>
      </c>
      <c r="H600" s="0" t="n">
        <f aca="false">IF($A600&lt;&gt;"",VLOOKUP($F600,d110cc_csv_computations!$A$2:$O$1001,13),"")</f>
        <v>19</v>
      </c>
      <c r="I600" s="0" t="n">
        <f aca="false">IF($A600&lt;&gt;"",VLOOKUP($F600,d110cc_csv_computations!$A$2:$O$1001,7),"")</f>
        <v>4</v>
      </c>
      <c r="J600" s="0" t="str">
        <f aca="false">IF($A600&lt;&gt;"",VLOOKUP($I600,ColumnNames!$A$2:$B$5,2),"")</f>
        <v>D</v>
      </c>
      <c r="K600" s="0" t="n">
        <f aca="false">IF($A600&lt;&gt;"",VLOOKUP($F600,d110cc_csv_computations!$A$2:$O$1001,6),"")</f>
        <v>4</v>
      </c>
      <c r="L600" s="0" t="n">
        <f aca="false">IF($A600&lt;&gt;"",VLOOKUP($F600,d110cc_csv_computations!$A$2:$O$1001,3),"")</f>
        <v>9</v>
      </c>
      <c r="M600" s="0" t="n">
        <f aca="false">IF($A600&lt;&gt;"",VLOOKUP($F600,d110cc_csv_computations!$A$2:$O$1001,8),"")</f>
        <v>12</v>
      </c>
      <c r="N600" s="0" t="n">
        <f aca="false">IF($A600&lt;&gt;"",VLOOKUP($F600,d110cc_csv_computations!$A$2:$O$1001,4),"")</f>
        <v>60</v>
      </c>
      <c r="O600" s="32" t="str">
        <f aca="false">IF($A600&lt;&gt;"",INDEX('Tray sheet'!$H$2:$H$10000, $G600),"")</f>
        <v>Project#2013-0014_Experiment#0001_Brachypodium.distachyon_Tray#00030</v>
      </c>
      <c r="P600" s="32" t="str">
        <f aca="false">IF($A600&lt;&gt;"",INDEX('Tray sheet'!$J$2:$J$10000,$G600),"")</f>
        <v>Tray note</v>
      </c>
      <c r="Q600" s="0" t="n">
        <f aca="false">IF($A600&lt;&gt;"",VLOOKUP($F600,d110cc_csv_computations!$A$2:$O$1001,9),"")</f>
        <v>2</v>
      </c>
      <c r="R600" s="32" t="str">
        <f aca="false">IF($A600&lt;&gt;"",INDEX('Tray sheet'!$I$2:$I$10000,$G600),"")</f>
        <v>standard</v>
      </c>
      <c r="S600" s="32" t="str">
        <f aca="false">$J600&amp;$K600</f>
        <v>D4</v>
      </c>
      <c r="T600" s="0" t="str">
        <f aca="false">IF($A600&lt;&gt;"","Project#"&amp;$A600&amp;"-"&amp;TEXT($B600,"0000")&amp;"_Experiment#"&amp;TEXT($C600,"0000")&amp;"_"&amp;$D600&amp;"."&amp;$E600&amp;"_Tray#"&amp;TEXT($G600,"0000")&amp;"_"&amp;"Pot#"&amp;TEXT($F600,"00000"),"")</f>
        <v>Project#2013-0014_Experiment#0001_Brachypodium.distachyon_Tray#0030_Pot#00599</v>
      </c>
      <c r="U600" s="0" t="n">
        <f aca="false">IF($A600&lt;&gt;"",VLOOKUP($F600,d110cc_csv_computations!$A$2:$O$1001,2),"")</f>
        <v>78</v>
      </c>
      <c r="V600" s="0" t="n">
        <f aca="false">IF($A600&lt;&gt;"",VLOOKUP($U600,LineNames!$A$2:$B$111,2),"")</f>
        <v>164</v>
      </c>
      <c r="W600" s="11"/>
      <c r="X600" s="0" t="str">
        <f aca="false">IF($A600&lt;&gt;"",VLOOKUP($U600,LineNames!$A$2:$C$111,3),"")</f>
        <v>No</v>
      </c>
      <c r="Y600" s="0" t="n">
        <f aca="false">IF($A600&lt;&gt;"",VLOOKUP($F600,d110cc_csv_computations!$A$2:$O$1001,5),"")</f>
        <v>5</v>
      </c>
      <c r="Z600" s="0" t="n">
        <f aca="false">IF($A600&lt;&gt;"",VLOOKUP($F600,d110cc_csv_computations!$A$2:$O$1001,15),"")</f>
        <v>119</v>
      </c>
    </row>
    <row collapsed="false" customFormat="false" customHeight="true" hidden="false" ht="15" outlineLevel="0" r="601">
      <c r="A601" s="0" t="n">
        <f aca="false">IF((ROW()-1)&lt;='Project Description'!$B$14,'Project Description'!$B$1, "")</f>
        <v>2013</v>
      </c>
      <c r="B601" s="0" t="n">
        <f aca="false">IF($A601&lt;&gt;"",'Project Description'!$B$2, "")</f>
        <v>14</v>
      </c>
      <c r="C601" s="0" t="n">
        <f aca="false">IF($A601&lt;&gt;"",'Project Description'!$B$3, "")</f>
        <v>1</v>
      </c>
      <c r="D601" s="0" t="str">
        <f aca="false">IF($A601&lt;&gt;"",VLOOKUP($G601,'Tray sheet'!$E$2:$G$121,2), "")</f>
        <v>Brachypodium</v>
      </c>
      <c r="E601" s="0" t="str">
        <f aca="false">IF($A601&lt;&gt;"",VLOOKUP($G601,'Tray sheet'!$E$2:$G$121,3), "")</f>
        <v>distachyon</v>
      </c>
      <c r="F601" s="0" t="n">
        <f aca="false">IF($A601&lt;&gt;"",ROW()-1,"")</f>
        <v>600</v>
      </c>
      <c r="G601" s="0" t="n">
        <f aca="false">IF($A601&lt;&gt;"",VLOOKUP($F601,d110cc_csv_computations!$A$2:$O$1001,12),"")</f>
        <v>30</v>
      </c>
      <c r="H601" s="0" t="n">
        <f aca="false">IF($A601&lt;&gt;"",VLOOKUP($F601,d110cc_csv_computations!$A$2:$O$1001,13),"")</f>
        <v>20</v>
      </c>
      <c r="I601" s="0" t="n">
        <f aca="false">IF($A601&lt;&gt;"",VLOOKUP($F601,d110cc_csv_computations!$A$2:$O$1001,7),"")</f>
        <v>4</v>
      </c>
      <c r="J601" s="0" t="str">
        <f aca="false">IF($A601&lt;&gt;"",VLOOKUP($I601,ColumnNames!$A$2:$B$5,2),"")</f>
        <v>D</v>
      </c>
      <c r="K601" s="0" t="n">
        <f aca="false">IF($A601&lt;&gt;"",VLOOKUP($F601,d110cc_csv_computations!$A$2:$O$1001,6),"")</f>
        <v>5</v>
      </c>
      <c r="L601" s="0" t="n">
        <f aca="false">IF($A601&lt;&gt;"",VLOOKUP($F601,d110cc_csv_computations!$A$2:$O$1001,3),"")</f>
        <v>10</v>
      </c>
      <c r="M601" s="0" t="n">
        <f aca="false">IF($A601&lt;&gt;"",VLOOKUP($F601,d110cc_csv_computations!$A$2:$O$1001,8),"")</f>
        <v>12</v>
      </c>
      <c r="N601" s="0" t="n">
        <f aca="false">IF($A601&lt;&gt;"",VLOOKUP($F601,d110cc_csv_computations!$A$2:$O$1001,4),"")</f>
        <v>60</v>
      </c>
      <c r="O601" s="32" t="str">
        <f aca="false">IF($A601&lt;&gt;"",INDEX('Tray sheet'!$H$2:$H$10000, $G601),"")</f>
        <v>Project#2013-0014_Experiment#0001_Brachypodium.distachyon_Tray#00030</v>
      </c>
      <c r="P601" s="32" t="str">
        <f aca="false">IF($A601&lt;&gt;"",INDEX('Tray sheet'!$J$2:$J$10000,$G601),"")</f>
        <v>Tray note</v>
      </c>
      <c r="Q601" s="0" t="n">
        <f aca="false">IF($A601&lt;&gt;"",VLOOKUP($F601,d110cc_csv_computations!$A$2:$O$1001,9),"")</f>
        <v>2</v>
      </c>
      <c r="R601" s="32" t="str">
        <f aca="false">IF($A601&lt;&gt;"",INDEX('Tray sheet'!$I$2:$I$10000,$G601),"")</f>
        <v>standard</v>
      </c>
      <c r="S601" s="32" t="str">
        <f aca="false">$J601&amp;$K601</f>
        <v>D5</v>
      </c>
      <c r="T601" s="0" t="str">
        <f aca="false">IF($A601&lt;&gt;"","Project#"&amp;$A601&amp;"-"&amp;TEXT($B601,"0000")&amp;"_Experiment#"&amp;TEXT($C601,"0000")&amp;"_"&amp;$D601&amp;"."&amp;$E601&amp;"_Tray#"&amp;TEXT($G601,"0000")&amp;"_"&amp;"Pot#"&amp;TEXT($F601,"00000"),"")</f>
        <v>Project#2013-0014_Experiment#0001_Brachypodium.distachyon_Tray#0030_Pot#00600</v>
      </c>
      <c r="U601" s="0" t="n">
        <f aca="false">IF($A601&lt;&gt;"",VLOOKUP($F601,d110cc_csv_computations!$A$2:$O$1001,2),"")</f>
        <v>53</v>
      </c>
      <c r="V601" s="0" t="n">
        <f aca="false">IF($A601&lt;&gt;"",VLOOKUP($U601,LineNames!$A$2:$B$111,2),"")</f>
        <v>132</v>
      </c>
      <c r="W601" s="11"/>
      <c r="X601" s="0" t="str">
        <f aca="false">IF($A601&lt;&gt;"",VLOOKUP($U601,LineNames!$A$2:$C$111,3),"")</f>
        <v>No</v>
      </c>
      <c r="Y601" s="0" t="n">
        <f aca="false">IF($A601&lt;&gt;"",VLOOKUP($F601,d110cc_csv_computations!$A$2:$O$1001,5),"")</f>
        <v>5</v>
      </c>
      <c r="Z601" s="0" t="n">
        <f aca="false">IF($A601&lt;&gt;"",VLOOKUP($F601,d110cc_csv_computations!$A$2:$O$1001,15),"")</f>
        <v>120</v>
      </c>
    </row>
    <row collapsed="false" customFormat="false" customHeight="true" hidden="false" ht="15" outlineLevel="0" r="602">
      <c r="A602" s="0" t="str">
        <f aca="false">IF((ROW()-1)&lt;='Project Description'!$B$14,'Project Description'!$B$1, "")</f>
        <v/>
      </c>
      <c r="B602" s="0" t="str">
        <f aca="false">IF($A602&lt;&gt;"",'Project Description'!$B$2, "")</f>
        <v/>
      </c>
      <c r="C602" s="0" t="str">
        <f aca="false">IF($A602&lt;&gt;"",'Project Description'!$B$3, "")</f>
        <v/>
      </c>
      <c r="D602" s="0" t="str">
        <f aca="false">IF($A602&lt;&gt;"",VLOOKUP($G602,'Tray sheet'!$E$2:$G$121,2), "")</f>
        <v/>
      </c>
      <c r="E602" s="0" t="str">
        <f aca="false">IF($A602&lt;&gt;"",VLOOKUP($G602,'Tray sheet'!$E$2:$G$121,3), "")</f>
        <v/>
      </c>
      <c r="F602" s="0" t="str">
        <f aca="false">IF($A602&lt;&gt;"",ROW()-1,"")</f>
        <v/>
      </c>
      <c r="G602" s="0" t="str">
        <f aca="false">IF($A602&lt;&gt;"",VLOOKUP($F602,d110cc_csv_computations!$A$2:$O$1001,12),"")</f>
        <v/>
      </c>
      <c r="H602" s="0" t="str">
        <f aca="false">IF($A602&lt;&gt;"",VLOOKUP($F602,d110cc_csv_computations!$A$2:$O$1001,13),"")</f>
        <v/>
      </c>
      <c r="I602" s="0" t="str">
        <f aca="false">IF($A602&lt;&gt;"",VLOOKUP($F602,d110cc_csv_computations!$A$2:$O$1001,7),"")</f>
        <v/>
      </c>
      <c r="J602" s="0" t="str">
        <f aca="false">IF($A602&lt;&gt;"",VLOOKUP($I602,ColumnNames!$A$2:$B$5,2),"")</f>
        <v/>
      </c>
      <c r="K602" s="0" t="str">
        <f aca="false">IF($A602&lt;&gt;"",VLOOKUP($F602,d110cc_csv_computations!$A$2:$O$1001,6),"")</f>
        <v/>
      </c>
      <c r="L602" s="0" t="str">
        <f aca="false">IF($A602&lt;&gt;"",VLOOKUP($F602,d110cc_csv_computations!$A$2:$O$1001,3),"")</f>
        <v/>
      </c>
      <c r="M602" s="0" t="str">
        <f aca="false">IF($A602&lt;&gt;"",VLOOKUP($F602,d110cc_csv_computations!$A$2:$O$1001,8),"")</f>
        <v/>
      </c>
      <c r="N602" s="0" t="str">
        <f aca="false">IF($A602&lt;&gt;"",VLOOKUP($F602,d110cc_csv_computations!$A$2:$O$1001,4),"")</f>
        <v/>
      </c>
      <c r="O602" s="32" t="str">
        <f aca="false">IF($A602&lt;&gt;"",INDEX('Tray sheet'!$H$2:$H$10000, $G602),"")</f>
        <v/>
      </c>
      <c r="P602" s="32" t="str">
        <f aca="false">IF($A602&lt;&gt;"",INDEX('Tray sheet'!$J$2:$J$10000,$G602),"")</f>
        <v/>
      </c>
      <c r="Q602" s="0" t="str">
        <f aca="false">IF($A602&lt;&gt;"",VLOOKUP($F602,d110cc_csv_computations!$A$2:$O$1001,9),"")</f>
        <v/>
      </c>
      <c r="R602" s="32" t="str">
        <f aca="false">IF($A602&lt;&gt;"",INDEX('Tray sheet'!$I$2:$I$10000,$G602),"")</f>
        <v/>
      </c>
      <c r="S602" s="32" t="str">
        <f aca="false">$J602&amp;$K602</f>
        <v/>
      </c>
      <c r="T602" s="0" t="str">
        <f aca="false">IF($A602&lt;&gt;"","Project#"&amp;$A602&amp;"-"&amp;TEXT($B602,"0000")&amp;"_Experiment#"&amp;TEXT($C602,"0000")&amp;"_"&amp;$D602&amp;"."&amp;$E602&amp;"_Tray#"&amp;TEXT($G602,"0000")&amp;"_"&amp;"Pot#"&amp;TEXT($F602,"00000"),"")</f>
        <v/>
      </c>
      <c r="U602" s="0" t="str">
        <f aca="false">IF($A602&lt;&gt;"",VLOOKUP($F602,d110cc_csv_computations!$A$2:$O$1001,2),"")</f>
        <v/>
      </c>
      <c r="V602" s="0" t="str">
        <f aca="false">IF($A602&lt;&gt;"",VLOOKUP($U602,LineNames!$A$2:$B$111,2),"")</f>
        <v/>
      </c>
      <c r="W602" s="11"/>
      <c r="X602" s="0" t="str">
        <f aca="false">IF($A602&lt;&gt;"",VLOOKUP($U602,LineNames!$A$2:$C$111,3),"")</f>
        <v/>
      </c>
      <c r="Y602" s="0" t="str">
        <f aca="false">IF($A602&lt;&gt;"",VLOOKUP($F602,d110cc_csv_computations!$A$2:$O$1001,5),"")</f>
        <v/>
      </c>
      <c r="Z602" s="0" t="str">
        <f aca="false">IF($A602&lt;&gt;"",VLOOKUP($F602,d110cc_csv_computations!$A$2:$O$1001,15),"")</f>
        <v/>
      </c>
    </row>
    <row collapsed="false" customFormat="false" customHeight="true" hidden="false" ht="15" outlineLevel="0" r="603">
      <c r="A603" s="0" t="str">
        <f aca="false">IF((ROW()-1)&lt;='Project Description'!$B$14,'Project Description'!$B$1, "")</f>
        <v/>
      </c>
      <c r="B603" s="0" t="str">
        <f aca="false">IF($A603&lt;&gt;"",'Project Description'!$B$2, "")</f>
        <v/>
      </c>
      <c r="C603" s="0" t="str">
        <f aca="false">IF($A603&lt;&gt;"",'Project Description'!$B$3, "")</f>
        <v/>
      </c>
      <c r="D603" s="0" t="str">
        <f aca="false">IF($A603&lt;&gt;"",VLOOKUP($G603,'Tray sheet'!$E$2:$G$121,2), "")</f>
        <v/>
      </c>
      <c r="E603" s="0" t="str">
        <f aca="false">IF($A603&lt;&gt;"",VLOOKUP($G603,'Tray sheet'!$E$2:$G$121,3), "")</f>
        <v/>
      </c>
      <c r="F603" s="0" t="str">
        <f aca="false">IF($A603&lt;&gt;"",ROW()-1,"")</f>
        <v/>
      </c>
      <c r="G603" s="0" t="str">
        <f aca="false">IF($A603&lt;&gt;"",VLOOKUP($F603,d110cc_csv_computations!$A$2:$O$1001,12),"")</f>
        <v/>
      </c>
      <c r="H603" s="0" t="str">
        <f aca="false">IF($A603&lt;&gt;"",VLOOKUP($F603,d110cc_csv_computations!$A$2:$O$1001,13),"")</f>
        <v/>
      </c>
      <c r="I603" s="0" t="str">
        <f aca="false">IF($A603&lt;&gt;"",VLOOKUP($F603,d110cc_csv_computations!$A$2:$O$1001,7),"")</f>
        <v/>
      </c>
      <c r="J603" s="0" t="str">
        <f aca="false">IF($A603&lt;&gt;"",VLOOKUP($I603,ColumnNames!$A$2:$B$5,2),"")</f>
        <v/>
      </c>
      <c r="K603" s="0" t="str">
        <f aca="false">IF($A603&lt;&gt;"",VLOOKUP($F603,d110cc_csv_computations!$A$2:$O$1001,6),"")</f>
        <v/>
      </c>
      <c r="L603" s="0" t="str">
        <f aca="false">IF($A603&lt;&gt;"",VLOOKUP($F603,d110cc_csv_computations!$A$2:$O$1001,3),"")</f>
        <v/>
      </c>
      <c r="M603" s="0" t="str">
        <f aca="false">IF($A603&lt;&gt;"",VLOOKUP($F603,d110cc_csv_computations!$A$2:$O$1001,8),"")</f>
        <v/>
      </c>
      <c r="N603" s="0" t="str">
        <f aca="false">IF($A603&lt;&gt;"",VLOOKUP($F603,d110cc_csv_computations!$A$2:$O$1001,4),"")</f>
        <v/>
      </c>
      <c r="O603" s="32" t="str">
        <f aca="false">IF($A603&lt;&gt;"",INDEX('Tray sheet'!$H$2:$H$10000, $G603),"")</f>
        <v/>
      </c>
      <c r="P603" s="32" t="str">
        <f aca="false">IF($A603&lt;&gt;"",INDEX('Tray sheet'!$J$2:$J$10000,$G603),"")</f>
        <v/>
      </c>
      <c r="Q603" s="0" t="str">
        <f aca="false">IF($A603&lt;&gt;"",VLOOKUP($F603,d110cc_csv_computations!$A$2:$O$1001,9),"")</f>
        <v/>
      </c>
      <c r="R603" s="32" t="str">
        <f aca="false">IF($A603&lt;&gt;"",INDEX('Tray sheet'!$I$2:$I$10000,$G603),"")</f>
        <v/>
      </c>
      <c r="S603" s="32" t="str">
        <f aca="false">$J603&amp;$K603</f>
        <v/>
      </c>
      <c r="T603" s="0" t="str">
        <f aca="false">IF($A603&lt;&gt;"","Project#"&amp;$A603&amp;"-"&amp;TEXT($B603,"0000")&amp;"_Experiment#"&amp;TEXT($C603,"0000")&amp;"_"&amp;$D603&amp;"."&amp;$E603&amp;"_Tray#"&amp;TEXT($G603,"0000")&amp;"_"&amp;"Pot#"&amp;TEXT($F603,"00000"),"")</f>
        <v/>
      </c>
      <c r="U603" s="0" t="str">
        <f aca="false">IF($A603&lt;&gt;"",VLOOKUP($F603,d110cc_csv_computations!$A$2:$O$1001,2),"")</f>
        <v/>
      </c>
      <c r="V603" s="0" t="str">
        <f aca="false">IF($A603&lt;&gt;"",VLOOKUP($U603,LineNames!$A$2:$B$111,2),"")</f>
        <v/>
      </c>
      <c r="W603" s="11"/>
      <c r="X603" s="0" t="str">
        <f aca="false">IF($A603&lt;&gt;"",VLOOKUP($U603,LineNames!$A$2:$C$111,3),"")</f>
        <v/>
      </c>
      <c r="Y603" s="0" t="str">
        <f aca="false">IF($A603&lt;&gt;"",VLOOKUP($F603,d110cc_csv_computations!$A$2:$O$1001,5),"")</f>
        <v/>
      </c>
      <c r="Z603" s="0" t="str">
        <f aca="false">IF($A603&lt;&gt;"",VLOOKUP($F603,d110cc_csv_computations!$A$2:$O$1001,15),"")</f>
        <v/>
      </c>
    </row>
    <row collapsed="false" customFormat="false" customHeight="true" hidden="false" ht="15" outlineLevel="0" r="604">
      <c r="A604" s="0" t="str">
        <f aca="false">IF((ROW()-1)&lt;='Project Description'!$B$14,'Project Description'!$B$1, "")</f>
        <v/>
      </c>
      <c r="B604" s="0" t="str">
        <f aca="false">IF($A604&lt;&gt;"",'Project Description'!$B$2, "")</f>
        <v/>
      </c>
      <c r="C604" s="0" t="str">
        <f aca="false">IF($A604&lt;&gt;"",'Project Description'!$B$3, "")</f>
        <v/>
      </c>
      <c r="D604" s="0" t="str">
        <f aca="false">IF($A604&lt;&gt;"",VLOOKUP($G604,'Tray sheet'!$E$2:$G$121,2), "")</f>
        <v/>
      </c>
      <c r="E604" s="0" t="str">
        <f aca="false">IF($A604&lt;&gt;"",VLOOKUP($G604,'Tray sheet'!$E$2:$G$121,3), "")</f>
        <v/>
      </c>
      <c r="F604" s="0" t="str">
        <f aca="false">IF($A604&lt;&gt;"",ROW()-1,"")</f>
        <v/>
      </c>
      <c r="G604" s="0" t="str">
        <f aca="false">IF($A604&lt;&gt;"",VLOOKUP($F604,d110cc_csv_computations!$A$2:$O$1001,12),"")</f>
        <v/>
      </c>
      <c r="H604" s="0" t="str">
        <f aca="false">IF($A604&lt;&gt;"",VLOOKUP($F604,d110cc_csv_computations!$A$2:$O$1001,13),"")</f>
        <v/>
      </c>
      <c r="I604" s="0" t="str">
        <f aca="false">IF($A604&lt;&gt;"",VLOOKUP($F604,d110cc_csv_computations!$A$2:$O$1001,7),"")</f>
        <v/>
      </c>
      <c r="J604" s="0" t="str">
        <f aca="false">IF($A604&lt;&gt;"",VLOOKUP($I604,ColumnNames!$A$2:$B$5,2),"")</f>
        <v/>
      </c>
      <c r="K604" s="0" t="str">
        <f aca="false">IF($A604&lt;&gt;"",VLOOKUP($F604,d110cc_csv_computations!$A$2:$O$1001,6),"")</f>
        <v/>
      </c>
      <c r="L604" s="0" t="str">
        <f aca="false">IF($A604&lt;&gt;"",VLOOKUP($F604,d110cc_csv_computations!$A$2:$O$1001,3),"")</f>
        <v/>
      </c>
      <c r="M604" s="0" t="str">
        <f aca="false">IF($A604&lt;&gt;"",VLOOKUP($F604,d110cc_csv_computations!$A$2:$O$1001,8),"")</f>
        <v/>
      </c>
      <c r="N604" s="0" t="str">
        <f aca="false">IF($A604&lt;&gt;"",VLOOKUP($F604,d110cc_csv_computations!$A$2:$O$1001,4),"")</f>
        <v/>
      </c>
      <c r="O604" s="32" t="str">
        <f aca="false">IF($A604&lt;&gt;"",INDEX('Tray sheet'!$H$2:$H$10000, $G604),"")</f>
        <v/>
      </c>
      <c r="P604" s="32" t="str">
        <f aca="false">IF($A604&lt;&gt;"",INDEX('Tray sheet'!$J$2:$J$10000,$G604),"")</f>
        <v/>
      </c>
      <c r="Q604" s="0" t="str">
        <f aca="false">IF($A604&lt;&gt;"",VLOOKUP($F604,d110cc_csv_computations!$A$2:$O$1001,9),"")</f>
        <v/>
      </c>
      <c r="R604" s="32" t="str">
        <f aca="false">IF($A604&lt;&gt;"",INDEX('Tray sheet'!$I$2:$I$10000,$G604),"")</f>
        <v/>
      </c>
      <c r="S604" s="32" t="str">
        <f aca="false">$J604&amp;$K604</f>
        <v/>
      </c>
      <c r="T604" s="0" t="str">
        <f aca="false">IF($A604&lt;&gt;"","Project#"&amp;$A604&amp;"-"&amp;TEXT($B604,"0000")&amp;"_Experiment#"&amp;TEXT($C604,"0000")&amp;"_"&amp;$D604&amp;"."&amp;$E604&amp;"_Tray#"&amp;TEXT($G604,"0000")&amp;"_"&amp;"Pot#"&amp;TEXT($F604,"00000"),"")</f>
        <v/>
      </c>
      <c r="U604" s="0" t="str">
        <f aca="false">IF($A604&lt;&gt;"",VLOOKUP($F604,d110cc_csv_computations!$A$2:$O$1001,2),"")</f>
        <v/>
      </c>
      <c r="V604" s="0" t="str">
        <f aca="false">IF($A604&lt;&gt;"",VLOOKUP($U604,LineNames!$A$2:$B$111,2),"")</f>
        <v/>
      </c>
      <c r="W604" s="11"/>
      <c r="X604" s="0" t="str">
        <f aca="false">IF($A604&lt;&gt;"",VLOOKUP($U604,LineNames!$A$2:$C$111,3),"")</f>
        <v/>
      </c>
      <c r="Y604" s="0" t="str">
        <f aca="false">IF($A604&lt;&gt;"",VLOOKUP($F604,d110cc_csv_computations!$A$2:$O$1001,5),"")</f>
        <v/>
      </c>
      <c r="Z604" s="0" t="str">
        <f aca="false">IF($A604&lt;&gt;"",VLOOKUP($F604,d110cc_csv_computations!$A$2:$O$1001,15),"")</f>
        <v/>
      </c>
    </row>
    <row collapsed="false" customFormat="false" customHeight="true" hidden="false" ht="15" outlineLevel="0" r="605">
      <c r="A605" s="0" t="str">
        <f aca="false">IF((ROW()-1)&lt;='Project Description'!$B$14,'Project Description'!$B$1, "")</f>
        <v/>
      </c>
      <c r="B605" s="0" t="str">
        <f aca="false">IF($A605&lt;&gt;"",'Project Description'!$B$2, "")</f>
        <v/>
      </c>
      <c r="C605" s="0" t="str">
        <f aca="false">IF($A605&lt;&gt;"",'Project Description'!$B$3, "")</f>
        <v/>
      </c>
      <c r="D605" s="0" t="str">
        <f aca="false">IF($A605&lt;&gt;"",VLOOKUP($G605,'Tray sheet'!$E$2:$G$121,2), "")</f>
        <v/>
      </c>
      <c r="E605" s="0" t="str">
        <f aca="false">IF($A605&lt;&gt;"",VLOOKUP($G605,'Tray sheet'!$E$2:$G$121,3), "")</f>
        <v/>
      </c>
      <c r="F605" s="0" t="str">
        <f aca="false">IF($A605&lt;&gt;"",ROW()-1,"")</f>
        <v/>
      </c>
      <c r="G605" s="0" t="str">
        <f aca="false">IF($A605&lt;&gt;"",VLOOKUP($F605,d110cc_csv_computations!$A$2:$O$1001,12),"")</f>
        <v/>
      </c>
      <c r="H605" s="0" t="str">
        <f aca="false">IF($A605&lt;&gt;"",VLOOKUP($F605,d110cc_csv_computations!$A$2:$O$1001,13),"")</f>
        <v/>
      </c>
      <c r="I605" s="0" t="str">
        <f aca="false">IF($A605&lt;&gt;"",VLOOKUP($F605,d110cc_csv_computations!$A$2:$O$1001,7),"")</f>
        <v/>
      </c>
      <c r="J605" s="0" t="str">
        <f aca="false">IF($A605&lt;&gt;"",VLOOKUP($I605,ColumnNames!$A$2:$B$5,2),"")</f>
        <v/>
      </c>
      <c r="K605" s="0" t="str">
        <f aca="false">IF($A605&lt;&gt;"",VLOOKUP($F605,d110cc_csv_computations!$A$2:$O$1001,6),"")</f>
        <v/>
      </c>
      <c r="L605" s="0" t="str">
        <f aca="false">IF($A605&lt;&gt;"",VLOOKUP($F605,d110cc_csv_computations!$A$2:$O$1001,3),"")</f>
        <v/>
      </c>
      <c r="M605" s="0" t="str">
        <f aca="false">IF($A605&lt;&gt;"",VLOOKUP($F605,d110cc_csv_computations!$A$2:$O$1001,8),"")</f>
        <v/>
      </c>
      <c r="N605" s="0" t="str">
        <f aca="false">IF($A605&lt;&gt;"",VLOOKUP($F605,d110cc_csv_computations!$A$2:$O$1001,4),"")</f>
        <v/>
      </c>
      <c r="O605" s="32" t="str">
        <f aca="false">IF($A605&lt;&gt;"",INDEX('Tray sheet'!$H$2:$H$10000, $G605),"")</f>
        <v/>
      </c>
      <c r="P605" s="32" t="str">
        <f aca="false">IF($A605&lt;&gt;"",INDEX('Tray sheet'!$J$2:$J$10000,$G605),"")</f>
        <v/>
      </c>
      <c r="Q605" s="0" t="str">
        <f aca="false">IF($A605&lt;&gt;"",VLOOKUP($F605,d110cc_csv_computations!$A$2:$O$1001,9),"")</f>
        <v/>
      </c>
      <c r="R605" s="32" t="str">
        <f aca="false">IF($A605&lt;&gt;"",INDEX('Tray sheet'!$I$2:$I$10000,$G605),"")</f>
        <v/>
      </c>
      <c r="S605" s="32" t="str">
        <f aca="false">$J605&amp;$K605</f>
        <v/>
      </c>
      <c r="T605" s="0" t="str">
        <f aca="false">IF($A605&lt;&gt;"","Project#"&amp;$A605&amp;"-"&amp;TEXT($B605,"0000")&amp;"_Experiment#"&amp;TEXT($C605,"0000")&amp;"_"&amp;$D605&amp;"."&amp;$E605&amp;"_Tray#"&amp;TEXT($G605,"0000")&amp;"_"&amp;"Pot#"&amp;TEXT($F605,"00000"),"")</f>
        <v/>
      </c>
      <c r="U605" s="0" t="str">
        <f aca="false">IF($A605&lt;&gt;"",VLOOKUP($F605,d110cc_csv_computations!$A$2:$O$1001,2),"")</f>
        <v/>
      </c>
      <c r="V605" s="0" t="str">
        <f aca="false">IF($A605&lt;&gt;"",VLOOKUP($U605,LineNames!$A$2:$B$111,2),"")</f>
        <v/>
      </c>
      <c r="W605" s="11"/>
      <c r="X605" s="0" t="str">
        <f aca="false">IF($A605&lt;&gt;"",VLOOKUP($U605,LineNames!$A$2:$C$111,3),"")</f>
        <v/>
      </c>
      <c r="Y605" s="0" t="str">
        <f aca="false">IF($A605&lt;&gt;"",VLOOKUP($F605,d110cc_csv_computations!$A$2:$O$1001,5),"")</f>
        <v/>
      </c>
      <c r="Z605" s="0" t="str">
        <f aca="false">IF($A605&lt;&gt;"",VLOOKUP($F605,d110cc_csv_computations!$A$2:$O$1001,15),"")</f>
        <v/>
      </c>
    </row>
    <row collapsed="false" customFormat="false" customHeight="true" hidden="false" ht="15" outlineLevel="0" r="606">
      <c r="A606" s="0" t="str">
        <f aca="false">IF((ROW()-1)&lt;='Project Description'!$B$14,'Project Description'!$B$1, "")</f>
        <v/>
      </c>
      <c r="B606" s="0" t="str">
        <f aca="false">IF($A606&lt;&gt;"",'Project Description'!$B$2, "")</f>
        <v/>
      </c>
      <c r="C606" s="0" t="str">
        <f aca="false">IF($A606&lt;&gt;"",'Project Description'!$B$3, "")</f>
        <v/>
      </c>
      <c r="D606" s="0" t="str">
        <f aca="false">IF($A606&lt;&gt;"",VLOOKUP($G606,'Tray sheet'!$E$2:$G$121,2), "")</f>
        <v/>
      </c>
      <c r="E606" s="0" t="str">
        <f aca="false">IF($A606&lt;&gt;"",VLOOKUP($G606,'Tray sheet'!$E$2:$G$121,3), "")</f>
        <v/>
      </c>
      <c r="F606" s="0" t="str">
        <f aca="false">IF($A606&lt;&gt;"",ROW()-1,"")</f>
        <v/>
      </c>
      <c r="G606" s="0" t="str">
        <f aca="false">IF($A606&lt;&gt;"",VLOOKUP($F606,d110cc_csv_computations!$A$2:$O$1001,12),"")</f>
        <v/>
      </c>
      <c r="H606" s="0" t="str">
        <f aca="false">IF($A606&lt;&gt;"",VLOOKUP($F606,d110cc_csv_computations!$A$2:$O$1001,13),"")</f>
        <v/>
      </c>
      <c r="I606" s="0" t="str">
        <f aca="false">IF($A606&lt;&gt;"",VLOOKUP($F606,d110cc_csv_computations!$A$2:$O$1001,7),"")</f>
        <v/>
      </c>
      <c r="J606" s="0" t="str">
        <f aca="false">IF($A606&lt;&gt;"",VLOOKUP($I606,ColumnNames!$A$2:$B$5,2),"")</f>
        <v/>
      </c>
      <c r="K606" s="0" t="str">
        <f aca="false">IF($A606&lt;&gt;"",VLOOKUP($F606,d110cc_csv_computations!$A$2:$O$1001,6),"")</f>
        <v/>
      </c>
      <c r="L606" s="0" t="str">
        <f aca="false">IF($A606&lt;&gt;"",VLOOKUP($F606,d110cc_csv_computations!$A$2:$O$1001,3),"")</f>
        <v/>
      </c>
      <c r="M606" s="0" t="str">
        <f aca="false">IF($A606&lt;&gt;"",VLOOKUP($F606,d110cc_csv_computations!$A$2:$O$1001,8),"")</f>
        <v/>
      </c>
      <c r="N606" s="0" t="str">
        <f aca="false">IF($A606&lt;&gt;"",VLOOKUP($F606,d110cc_csv_computations!$A$2:$O$1001,4),"")</f>
        <v/>
      </c>
      <c r="O606" s="32" t="str">
        <f aca="false">IF($A606&lt;&gt;"",INDEX('Tray sheet'!$H$2:$H$10000, $G606),"")</f>
        <v/>
      </c>
      <c r="P606" s="32" t="str">
        <f aca="false">IF($A606&lt;&gt;"",INDEX('Tray sheet'!$J$2:$J$10000,$G606),"")</f>
        <v/>
      </c>
      <c r="Q606" s="0" t="str">
        <f aca="false">IF($A606&lt;&gt;"",VLOOKUP($F606,d110cc_csv_computations!$A$2:$O$1001,9),"")</f>
        <v/>
      </c>
      <c r="R606" s="32" t="str">
        <f aca="false">IF($A606&lt;&gt;"",INDEX('Tray sheet'!$I$2:$I$10000,$G606),"")</f>
        <v/>
      </c>
      <c r="S606" s="32" t="str">
        <f aca="false">$J606&amp;$K606</f>
        <v/>
      </c>
      <c r="T606" s="0" t="str">
        <f aca="false">IF($A606&lt;&gt;"","Project#"&amp;$A606&amp;"-"&amp;TEXT($B606,"0000")&amp;"_Experiment#"&amp;TEXT($C606,"0000")&amp;"_"&amp;$D606&amp;"."&amp;$E606&amp;"_Tray#"&amp;TEXT($G606,"0000")&amp;"_"&amp;"Pot#"&amp;TEXT($F606,"00000"),"")</f>
        <v/>
      </c>
      <c r="U606" s="0" t="str">
        <f aca="false">IF($A606&lt;&gt;"",VLOOKUP($F606,d110cc_csv_computations!$A$2:$O$1001,2),"")</f>
        <v/>
      </c>
      <c r="V606" s="0" t="str">
        <f aca="false">IF($A606&lt;&gt;"",VLOOKUP($U606,LineNames!$A$2:$B$111,2),"")</f>
        <v/>
      </c>
      <c r="W606" s="11"/>
      <c r="X606" s="0" t="str">
        <f aca="false">IF($A606&lt;&gt;"",VLOOKUP($U606,LineNames!$A$2:$C$111,3),"")</f>
        <v/>
      </c>
      <c r="Y606" s="0" t="str">
        <f aca="false">IF($A606&lt;&gt;"",VLOOKUP($F606,d110cc_csv_computations!$A$2:$O$1001,5),"")</f>
        <v/>
      </c>
      <c r="Z606" s="0" t="str">
        <f aca="false">IF($A606&lt;&gt;"",VLOOKUP($F606,d110cc_csv_computations!$A$2:$O$1001,15),"")</f>
        <v/>
      </c>
    </row>
    <row collapsed="false" customFormat="false" customHeight="true" hidden="false" ht="15" outlineLevel="0" r="607">
      <c r="A607" s="0" t="str">
        <f aca="false">IF((ROW()-1)&lt;='Project Description'!$B$14,'Project Description'!$B$1, "")</f>
        <v/>
      </c>
      <c r="B607" s="0" t="str">
        <f aca="false">IF($A607&lt;&gt;"",'Project Description'!$B$2, "")</f>
        <v/>
      </c>
      <c r="C607" s="0" t="str">
        <f aca="false">IF($A607&lt;&gt;"",'Project Description'!$B$3, "")</f>
        <v/>
      </c>
      <c r="D607" s="0" t="str">
        <f aca="false">IF($A607&lt;&gt;"",VLOOKUP($G607,'Tray sheet'!$E$2:$G$121,2), "")</f>
        <v/>
      </c>
      <c r="E607" s="0" t="str">
        <f aca="false">IF($A607&lt;&gt;"",VLOOKUP($G607,'Tray sheet'!$E$2:$G$121,3), "")</f>
        <v/>
      </c>
      <c r="F607" s="0" t="str">
        <f aca="false">IF($A607&lt;&gt;"",ROW()-1,"")</f>
        <v/>
      </c>
      <c r="G607" s="0" t="str">
        <f aca="false">IF($A607&lt;&gt;"",VLOOKUP($F607,d110cc_csv_computations!$A$2:$O$1001,12),"")</f>
        <v/>
      </c>
      <c r="H607" s="0" t="str">
        <f aca="false">IF($A607&lt;&gt;"",VLOOKUP($F607,d110cc_csv_computations!$A$2:$O$1001,13),"")</f>
        <v/>
      </c>
      <c r="I607" s="0" t="str">
        <f aca="false">IF($A607&lt;&gt;"",VLOOKUP($F607,d110cc_csv_computations!$A$2:$O$1001,7),"")</f>
        <v/>
      </c>
      <c r="J607" s="0" t="str">
        <f aca="false">IF($A607&lt;&gt;"",VLOOKUP($I607,ColumnNames!$A$2:$B$5,2),"")</f>
        <v/>
      </c>
      <c r="K607" s="0" t="str">
        <f aca="false">IF($A607&lt;&gt;"",VLOOKUP($F607,d110cc_csv_computations!$A$2:$O$1001,6),"")</f>
        <v/>
      </c>
      <c r="L607" s="0" t="str">
        <f aca="false">IF($A607&lt;&gt;"",VLOOKUP($F607,d110cc_csv_computations!$A$2:$O$1001,3),"")</f>
        <v/>
      </c>
      <c r="M607" s="0" t="str">
        <f aca="false">IF($A607&lt;&gt;"",VLOOKUP($F607,d110cc_csv_computations!$A$2:$O$1001,8),"")</f>
        <v/>
      </c>
      <c r="N607" s="0" t="str">
        <f aca="false">IF($A607&lt;&gt;"",VLOOKUP($F607,d110cc_csv_computations!$A$2:$O$1001,4),"")</f>
        <v/>
      </c>
      <c r="O607" s="32" t="str">
        <f aca="false">IF($A607&lt;&gt;"",INDEX('Tray sheet'!$H$2:$H$10000, $G607),"")</f>
        <v/>
      </c>
      <c r="P607" s="32" t="str">
        <f aca="false">IF($A607&lt;&gt;"",INDEX('Tray sheet'!$J$2:$J$10000,$G607),"")</f>
        <v/>
      </c>
      <c r="Q607" s="0" t="str">
        <f aca="false">IF($A607&lt;&gt;"",VLOOKUP($F607,d110cc_csv_computations!$A$2:$O$1001,9),"")</f>
        <v/>
      </c>
      <c r="R607" s="32" t="str">
        <f aca="false">IF($A607&lt;&gt;"",INDEX('Tray sheet'!$I$2:$I$10000,$G607),"")</f>
        <v/>
      </c>
      <c r="S607" s="32" t="str">
        <f aca="false">$J607&amp;$K607</f>
        <v/>
      </c>
      <c r="T607" s="0" t="str">
        <f aca="false">IF($A607&lt;&gt;"","Project#"&amp;$A607&amp;"-"&amp;TEXT($B607,"0000")&amp;"_Experiment#"&amp;TEXT($C607,"0000")&amp;"_"&amp;$D607&amp;"."&amp;$E607&amp;"_Tray#"&amp;TEXT($G607,"0000")&amp;"_"&amp;"Pot#"&amp;TEXT($F607,"00000"),"")</f>
        <v/>
      </c>
      <c r="U607" s="0" t="str">
        <f aca="false">IF($A607&lt;&gt;"",VLOOKUP($F607,d110cc_csv_computations!$A$2:$O$1001,2),"")</f>
        <v/>
      </c>
      <c r="V607" s="0" t="str">
        <f aca="false">IF($A607&lt;&gt;"",VLOOKUP($U607,LineNames!$A$2:$B$111,2),"")</f>
        <v/>
      </c>
      <c r="W607" s="11"/>
      <c r="X607" s="0" t="str">
        <f aca="false">IF($A607&lt;&gt;"",VLOOKUP($U607,LineNames!$A$2:$C$111,3),"")</f>
        <v/>
      </c>
      <c r="Y607" s="0" t="str">
        <f aca="false">IF($A607&lt;&gt;"",VLOOKUP($F607,d110cc_csv_computations!$A$2:$O$1001,5),"")</f>
        <v/>
      </c>
      <c r="Z607" s="0" t="str">
        <f aca="false">IF($A607&lt;&gt;"",VLOOKUP($F607,d110cc_csv_computations!$A$2:$O$1001,15),"")</f>
        <v/>
      </c>
    </row>
    <row collapsed="false" customFormat="false" customHeight="true" hidden="false" ht="15" outlineLevel="0" r="608">
      <c r="A608" s="0" t="str">
        <f aca="false">IF((ROW()-1)&lt;='Project Description'!$B$14,'Project Description'!$B$1, "")</f>
        <v/>
      </c>
      <c r="B608" s="0" t="str">
        <f aca="false">IF($A608&lt;&gt;"",'Project Description'!$B$2, "")</f>
        <v/>
      </c>
      <c r="C608" s="0" t="str">
        <f aca="false">IF($A608&lt;&gt;"",'Project Description'!$B$3, "")</f>
        <v/>
      </c>
      <c r="D608" s="0" t="str">
        <f aca="false">IF($A608&lt;&gt;"",VLOOKUP($G608,'Tray sheet'!$E$2:$G$121,2), "")</f>
        <v/>
      </c>
      <c r="E608" s="0" t="str">
        <f aca="false">IF($A608&lt;&gt;"",VLOOKUP($G608,'Tray sheet'!$E$2:$G$121,3), "")</f>
        <v/>
      </c>
      <c r="F608" s="0" t="str">
        <f aca="false">IF($A608&lt;&gt;"",ROW()-1,"")</f>
        <v/>
      </c>
      <c r="G608" s="0" t="str">
        <f aca="false">IF($A608&lt;&gt;"",VLOOKUP($F608,d110cc_csv_computations!$A$2:$O$1001,12),"")</f>
        <v/>
      </c>
      <c r="H608" s="0" t="str">
        <f aca="false">IF($A608&lt;&gt;"",VLOOKUP($F608,d110cc_csv_computations!$A$2:$O$1001,13),"")</f>
        <v/>
      </c>
      <c r="I608" s="0" t="str">
        <f aca="false">IF($A608&lt;&gt;"",VLOOKUP($F608,d110cc_csv_computations!$A$2:$O$1001,7),"")</f>
        <v/>
      </c>
      <c r="J608" s="0" t="str">
        <f aca="false">IF($A608&lt;&gt;"",VLOOKUP($I608,ColumnNames!$A$2:$B$5,2),"")</f>
        <v/>
      </c>
      <c r="K608" s="0" t="str">
        <f aca="false">IF($A608&lt;&gt;"",VLOOKUP($F608,d110cc_csv_computations!$A$2:$O$1001,6),"")</f>
        <v/>
      </c>
      <c r="L608" s="0" t="str">
        <f aca="false">IF($A608&lt;&gt;"",VLOOKUP($F608,d110cc_csv_computations!$A$2:$O$1001,3),"")</f>
        <v/>
      </c>
      <c r="M608" s="0" t="str">
        <f aca="false">IF($A608&lt;&gt;"",VLOOKUP($F608,d110cc_csv_computations!$A$2:$O$1001,8),"")</f>
        <v/>
      </c>
      <c r="N608" s="0" t="str">
        <f aca="false">IF($A608&lt;&gt;"",VLOOKUP($F608,d110cc_csv_computations!$A$2:$O$1001,4),"")</f>
        <v/>
      </c>
      <c r="O608" s="32" t="str">
        <f aca="false">IF($A608&lt;&gt;"",INDEX('Tray sheet'!$H$2:$H$10000, $G608),"")</f>
        <v/>
      </c>
      <c r="P608" s="32" t="str">
        <f aca="false">IF($A608&lt;&gt;"",INDEX('Tray sheet'!$J$2:$J$10000,$G608),"")</f>
        <v/>
      </c>
      <c r="Q608" s="0" t="str">
        <f aca="false">IF($A608&lt;&gt;"",VLOOKUP($F608,d110cc_csv_computations!$A$2:$O$1001,9),"")</f>
        <v/>
      </c>
      <c r="R608" s="32" t="str">
        <f aca="false">IF($A608&lt;&gt;"",INDEX('Tray sheet'!$I$2:$I$10000,$G608),"")</f>
        <v/>
      </c>
      <c r="S608" s="32" t="str">
        <f aca="false">$J608&amp;$K608</f>
        <v/>
      </c>
      <c r="T608" s="0" t="str">
        <f aca="false">IF($A608&lt;&gt;"","Project#"&amp;$A608&amp;"-"&amp;TEXT($B608,"0000")&amp;"_Experiment#"&amp;TEXT($C608,"0000")&amp;"_"&amp;$D608&amp;"."&amp;$E608&amp;"_Tray#"&amp;TEXT($G608,"0000")&amp;"_"&amp;"Pot#"&amp;TEXT($F608,"00000"),"")</f>
        <v/>
      </c>
      <c r="U608" s="0" t="str">
        <f aca="false">IF($A608&lt;&gt;"",VLOOKUP($F608,d110cc_csv_computations!$A$2:$O$1001,2),"")</f>
        <v/>
      </c>
      <c r="V608" s="0" t="str">
        <f aca="false">IF($A608&lt;&gt;"",VLOOKUP($U608,LineNames!$A$2:$B$111,2),"")</f>
        <v/>
      </c>
      <c r="W608" s="11"/>
      <c r="X608" s="0" t="str">
        <f aca="false">IF($A608&lt;&gt;"",VLOOKUP($U608,LineNames!$A$2:$C$111,3),"")</f>
        <v/>
      </c>
      <c r="Y608" s="0" t="str">
        <f aca="false">IF($A608&lt;&gt;"",VLOOKUP($F608,d110cc_csv_computations!$A$2:$O$1001,5),"")</f>
        <v/>
      </c>
      <c r="Z608" s="0" t="str">
        <f aca="false">IF($A608&lt;&gt;"",VLOOKUP($F608,d110cc_csv_computations!$A$2:$O$1001,15),"")</f>
        <v/>
      </c>
    </row>
    <row collapsed="false" customFormat="false" customHeight="true" hidden="false" ht="15" outlineLevel="0" r="609">
      <c r="A609" s="0" t="str">
        <f aca="false">IF((ROW()-1)&lt;='Project Description'!$B$14,'Project Description'!$B$1, "")</f>
        <v/>
      </c>
      <c r="B609" s="0" t="str">
        <f aca="false">IF($A609&lt;&gt;"",'Project Description'!$B$2, "")</f>
        <v/>
      </c>
      <c r="C609" s="0" t="str">
        <f aca="false">IF($A609&lt;&gt;"",'Project Description'!$B$3, "")</f>
        <v/>
      </c>
      <c r="D609" s="0" t="str">
        <f aca="false">IF($A609&lt;&gt;"",VLOOKUP($G609,'Tray sheet'!$E$2:$G$121,2), "")</f>
        <v/>
      </c>
      <c r="E609" s="0" t="str">
        <f aca="false">IF($A609&lt;&gt;"",VLOOKUP($G609,'Tray sheet'!$E$2:$G$121,3), "")</f>
        <v/>
      </c>
      <c r="F609" s="0" t="str">
        <f aca="false">IF($A609&lt;&gt;"",ROW()-1,"")</f>
        <v/>
      </c>
      <c r="G609" s="0" t="str">
        <f aca="false">IF($A609&lt;&gt;"",VLOOKUP($F609,d110cc_csv_computations!$A$2:$O$1001,12),"")</f>
        <v/>
      </c>
      <c r="H609" s="0" t="str">
        <f aca="false">IF($A609&lt;&gt;"",VLOOKUP($F609,d110cc_csv_computations!$A$2:$O$1001,13),"")</f>
        <v/>
      </c>
      <c r="I609" s="0" t="str">
        <f aca="false">IF($A609&lt;&gt;"",VLOOKUP($F609,d110cc_csv_computations!$A$2:$O$1001,7),"")</f>
        <v/>
      </c>
      <c r="J609" s="0" t="str">
        <f aca="false">IF($A609&lt;&gt;"",VLOOKUP($I609,ColumnNames!$A$2:$B$5,2),"")</f>
        <v/>
      </c>
      <c r="K609" s="0" t="str">
        <f aca="false">IF($A609&lt;&gt;"",VLOOKUP($F609,d110cc_csv_computations!$A$2:$O$1001,6),"")</f>
        <v/>
      </c>
      <c r="L609" s="0" t="str">
        <f aca="false">IF($A609&lt;&gt;"",VLOOKUP($F609,d110cc_csv_computations!$A$2:$O$1001,3),"")</f>
        <v/>
      </c>
      <c r="M609" s="0" t="str">
        <f aca="false">IF($A609&lt;&gt;"",VLOOKUP($F609,d110cc_csv_computations!$A$2:$O$1001,8),"")</f>
        <v/>
      </c>
      <c r="N609" s="0" t="str">
        <f aca="false">IF($A609&lt;&gt;"",VLOOKUP($F609,d110cc_csv_computations!$A$2:$O$1001,4),"")</f>
        <v/>
      </c>
      <c r="O609" s="32" t="str">
        <f aca="false">IF($A609&lt;&gt;"",INDEX('Tray sheet'!$H$2:$H$10000, $G609),"")</f>
        <v/>
      </c>
      <c r="P609" s="32" t="str">
        <f aca="false">IF($A609&lt;&gt;"",INDEX('Tray sheet'!$J$2:$J$10000,$G609),"")</f>
        <v/>
      </c>
      <c r="Q609" s="0" t="str">
        <f aca="false">IF($A609&lt;&gt;"",VLOOKUP($F609,d110cc_csv_computations!$A$2:$O$1001,9),"")</f>
        <v/>
      </c>
      <c r="R609" s="32" t="str">
        <f aca="false">IF($A609&lt;&gt;"",INDEX('Tray sheet'!$I$2:$I$10000,$G609),"")</f>
        <v/>
      </c>
      <c r="S609" s="32" t="str">
        <f aca="false">$J609&amp;$K609</f>
        <v/>
      </c>
      <c r="T609" s="0" t="str">
        <f aca="false">IF($A609&lt;&gt;"","Project#"&amp;$A609&amp;"-"&amp;TEXT($B609,"0000")&amp;"_Experiment#"&amp;TEXT($C609,"0000")&amp;"_"&amp;$D609&amp;"."&amp;$E609&amp;"_Tray#"&amp;TEXT($G609,"0000")&amp;"_"&amp;"Pot#"&amp;TEXT($F609,"00000"),"")</f>
        <v/>
      </c>
      <c r="U609" s="0" t="str">
        <f aca="false">IF($A609&lt;&gt;"",VLOOKUP($F609,d110cc_csv_computations!$A$2:$O$1001,2),"")</f>
        <v/>
      </c>
      <c r="V609" s="0" t="str">
        <f aca="false">IF($A609&lt;&gt;"",VLOOKUP($U609,LineNames!$A$2:$B$111,2),"")</f>
        <v/>
      </c>
      <c r="W609" s="11"/>
      <c r="X609" s="0" t="str">
        <f aca="false">IF($A609&lt;&gt;"",VLOOKUP($U609,LineNames!$A$2:$C$111,3),"")</f>
        <v/>
      </c>
      <c r="Y609" s="0" t="str">
        <f aca="false">IF($A609&lt;&gt;"",VLOOKUP($F609,d110cc_csv_computations!$A$2:$O$1001,5),"")</f>
        <v/>
      </c>
      <c r="Z609" s="0" t="str">
        <f aca="false">IF($A609&lt;&gt;"",VLOOKUP($F609,d110cc_csv_computations!$A$2:$O$1001,15),"")</f>
        <v/>
      </c>
    </row>
    <row collapsed="false" customFormat="false" customHeight="true" hidden="false" ht="15" outlineLevel="0" r="610">
      <c r="A610" s="0" t="str">
        <f aca="false">IF((ROW()-1)&lt;='Project Description'!$B$14,'Project Description'!$B$1, "")</f>
        <v/>
      </c>
      <c r="B610" s="0" t="str">
        <f aca="false">IF($A610&lt;&gt;"",'Project Description'!$B$2, "")</f>
        <v/>
      </c>
      <c r="C610" s="0" t="str">
        <f aca="false">IF($A610&lt;&gt;"",'Project Description'!$B$3, "")</f>
        <v/>
      </c>
      <c r="D610" s="0" t="str">
        <f aca="false">IF($A610&lt;&gt;"",VLOOKUP($G610,'Tray sheet'!$E$2:$G$121,2), "")</f>
        <v/>
      </c>
      <c r="E610" s="0" t="str">
        <f aca="false">IF($A610&lt;&gt;"",VLOOKUP($G610,'Tray sheet'!$E$2:$G$121,3), "")</f>
        <v/>
      </c>
      <c r="F610" s="0" t="str">
        <f aca="false">IF($A610&lt;&gt;"",ROW()-1,"")</f>
        <v/>
      </c>
      <c r="G610" s="0" t="str">
        <f aca="false">IF($A610&lt;&gt;"",VLOOKUP($F610,d110cc_csv_computations!$A$2:$O$1001,12),"")</f>
        <v/>
      </c>
      <c r="H610" s="0" t="str">
        <f aca="false">IF($A610&lt;&gt;"",VLOOKUP($F610,d110cc_csv_computations!$A$2:$O$1001,13),"")</f>
        <v/>
      </c>
      <c r="I610" s="0" t="str">
        <f aca="false">IF($A610&lt;&gt;"",VLOOKUP($F610,d110cc_csv_computations!$A$2:$O$1001,7),"")</f>
        <v/>
      </c>
      <c r="J610" s="0" t="str">
        <f aca="false">IF($A610&lt;&gt;"",VLOOKUP($I610,ColumnNames!$A$2:$B$5,2),"")</f>
        <v/>
      </c>
      <c r="K610" s="0" t="str">
        <f aca="false">IF($A610&lt;&gt;"",VLOOKUP($F610,d110cc_csv_computations!$A$2:$O$1001,6),"")</f>
        <v/>
      </c>
      <c r="L610" s="0" t="str">
        <f aca="false">IF($A610&lt;&gt;"",VLOOKUP($F610,d110cc_csv_computations!$A$2:$O$1001,3),"")</f>
        <v/>
      </c>
      <c r="M610" s="0" t="str">
        <f aca="false">IF($A610&lt;&gt;"",VLOOKUP($F610,d110cc_csv_computations!$A$2:$O$1001,8),"")</f>
        <v/>
      </c>
      <c r="N610" s="0" t="str">
        <f aca="false">IF($A610&lt;&gt;"",VLOOKUP($F610,d110cc_csv_computations!$A$2:$O$1001,4),"")</f>
        <v/>
      </c>
      <c r="O610" s="32" t="str">
        <f aca="false">IF($A610&lt;&gt;"",INDEX('Tray sheet'!$H$2:$H$10000, $G610),"")</f>
        <v/>
      </c>
      <c r="P610" s="32" t="str">
        <f aca="false">IF($A610&lt;&gt;"",INDEX('Tray sheet'!$J$2:$J$10000,$G610),"")</f>
        <v/>
      </c>
      <c r="Q610" s="0" t="str">
        <f aca="false">IF($A610&lt;&gt;"",VLOOKUP($F610,d110cc_csv_computations!$A$2:$O$1001,9),"")</f>
        <v/>
      </c>
      <c r="R610" s="32" t="str">
        <f aca="false">IF($A610&lt;&gt;"",INDEX('Tray sheet'!$I$2:$I$10000,$G610),"")</f>
        <v/>
      </c>
      <c r="S610" s="32" t="str">
        <f aca="false">$J610&amp;$K610</f>
        <v/>
      </c>
      <c r="T610" s="0" t="str">
        <f aca="false">IF($A610&lt;&gt;"","Project#"&amp;$A610&amp;"-"&amp;TEXT($B610,"0000")&amp;"_Experiment#"&amp;TEXT($C610,"0000")&amp;"_"&amp;$D610&amp;"."&amp;$E610&amp;"_Tray#"&amp;TEXT($G610,"0000")&amp;"_"&amp;"Pot#"&amp;TEXT($F610,"00000"),"")</f>
        <v/>
      </c>
      <c r="U610" s="0" t="str">
        <f aca="false">IF($A610&lt;&gt;"",VLOOKUP($F610,d110cc_csv_computations!$A$2:$O$1001,2),"")</f>
        <v/>
      </c>
      <c r="V610" s="0" t="str">
        <f aca="false">IF($A610&lt;&gt;"",VLOOKUP($U610,LineNames!$A$2:$B$111,2),"")</f>
        <v/>
      </c>
      <c r="W610" s="11"/>
      <c r="X610" s="0" t="str">
        <f aca="false">IF($A610&lt;&gt;"",VLOOKUP($U610,LineNames!$A$2:$C$111,3),"")</f>
        <v/>
      </c>
      <c r="Y610" s="0" t="str">
        <f aca="false">IF($A610&lt;&gt;"",VLOOKUP($F610,d110cc_csv_computations!$A$2:$O$1001,5),"")</f>
        <v/>
      </c>
      <c r="Z610" s="0" t="str">
        <f aca="false">IF($A610&lt;&gt;"",VLOOKUP($F610,d110cc_csv_computations!$A$2:$O$1001,15),"")</f>
        <v/>
      </c>
    </row>
    <row collapsed="false" customFormat="false" customHeight="true" hidden="false" ht="15" outlineLevel="0" r="611">
      <c r="A611" s="0" t="str">
        <f aca="false">IF((ROW()-1)&lt;='Project Description'!$B$14,'Project Description'!$B$1, "")</f>
        <v/>
      </c>
      <c r="B611" s="0" t="str">
        <f aca="false">IF($A611&lt;&gt;"",'Project Description'!$B$2, "")</f>
        <v/>
      </c>
      <c r="C611" s="0" t="str">
        <f aca="false">IF($A611&lt;&gt;"",'Project Description'!$B$3, "")</f>
        <v/>
      </c>
      <c r="D611" s="0" t="str">
        <f aca="false">IF($A611&lt;&gt;"",VLOOKUP($G611,'Tray sheet'!$E$2:$G$121,2), "")</f>
        <v/>
      </c>
      <c r="E611" s="0" t="str">
        <f aca="false">IF($A611&lt;&gt;"",VLOOKUP($G611,'Tray sheet'!$E$2:$G$121,3), "")</f>
        <v/>
      </c>
      <c r="F611" s="0" t="str">
        <f aca="false">IF($A611&lt;&gt;"",ROW()-1,"")</f>
        <v/>
      </c>
      <c r="G611" s="0" t="str">
        <f aca="false">IF($A611&lt;&gt;"",VLOOKUP($F611,d110cc_csv_computations!$A$2:$O$1001,12),"")</f>
        <v/>
      </c>
      <c r="H611" s="0" t="str">
        <f aca="false">IF($A611&lt;&gt;"",VLOOKUP($F611,d110cc_csv_computations!$A$2:$O$1001,13),"")</f>
        <v/>
      </c>
      <c r="I611" s="0" t="str">
        <f aca="false">IF($A611&lt;&gt;"",VLOOKUP($F611,d110cc_csv_computations!$A$2:$O$1001,7),"")</f>
        <v/>
      </c>
      <c r="J611" s="0" t="str">
        <f aca="false">IF($A611&lt;&gt;"",VLOOKUP($I611,ColumnNames!$A$2:$B$5,2),"")</f>
        <v/>
      </c>
      <c r="K611" s="0" t="str">
        <f aca="false">IF($A611&lt;&gt;"",VLOOKUP($F611,d110cc_csv_computations!$A$2:$O$1001,6),"")</f>
        <v/>
      </c>
      <c r="L611" s="0" t="str">
        <f aca="false">IF($A611&lt;&gt;"",VLOOKUP($F611,d110cc_csv_computations!$A$2:$O$1001,3),"")</f>
        <v/>
      </c>
      <c r="M611" s="0" t="str">
        <f aca="false">IF($A611&lt;&gt;"",VLOOKUP($F611,d110cc_csv_computations!$A$2:$O$1001,8),"")</f>
        <v/>
      </c>
      <c r="N611" s="0" t="str">
        <f aca="false">IF($A611&lt;&gt;"",VLOOKUP($F611,d110cc_csv_computations!$A$2:$O$1001,4),"")</f>
        <v/>
      </c>
      <c r="O611" s="32" t="str">
        <f aca="false">IF($A611&lt;&gt;"",INDEX('Tray sheet'!$H$2:$H$10000, $G611),"")</f>
        <v/>
      </c>
      <c r="P611" s="32" t="str">
        <f aca="false">IF($A611&lt;&gt;"",INDEX('Tray sheet'!$J$2:$J$10000,$G611),"")</f>
        <v/>
      </c>
      <c r="Q611" s="0" t="str">
        <f aca="false">IF($A611&lt;&gt;"",VLOOKUP($F611,d110cc_csv_computations!$A$2:$O$1001,9),"")</f>
        <v/>
      </c>
      <c r="R611" s="32" t="str">
        <f aca="false">IF($A611&lt;&gt;"",INDEX('Tray sheet'!$I$2:$I$10000,$G611),"")</f>
        <v/>
      </c>
      <c r="S611" s="32" t="str">
        <f aca="false">$J611&amp;$K611</f>
        <v/>
      </c>
      <c r="T611" s="0" t="str">
        <f aca="false">IF($A611&lt;&gt;"","Project#"&amp;$A611&amp;"-"&amp;TEXT($B611,"0000")&amp;"_Experiment#"&amp;TEXT($C611,"0000")&amp;"_"&amp;$D611&amp;"."&amp;$E611&amp;"_Tray#"&amp;TEXT($G611,"0000")&amp;"_"&amp;"Pot#"&amp;TEXT($F611,"00000"),"")</f>
        <v/>
      </c>
      <c r="U611" s="0" t="str">
        <f aca="false">IF($A611&lt;&gt;"",VLOOKUP($F611,d110cc_csv_computations!$A$2:$O$1001,2),"")</f>
        <v/>
      </c>
      <c r="V611" s="0" t="str">
        <f aca="false">IF($A611&lt;&gt;"",VLOOKUP($U611,LineNames!$A$2:$B$111,2),"")</f>
        <v/>
      </c>
      <c r="W611" s="11"/>
      <c r="X611" s="0" t="str">
        <f aca="false">IF($A611&lt;&gt;"",VLOOKUP($U611,LineNames!$A$2:$C$111,3),"")</f>
        <v/>
      </c>
      <c r="Y611" s="0" t="str">
        <f aca="false">IF($A611&lt;&gt;"",VLOOKUP($F611,d110cc_csv_computations!$A$2:$O$1001,5),"")</f>
        <v/>
      </c>
      <c r="Z611" s="0" t="str">
        <f aca="false">IF($A611&lt;&gt;"",VLOOKUP($F611,d110cc_csv_computations!$A$2:$O$1001,15),"")</f>
        <v/>
      </c>
    </row>
    <row collapsed="false" customFormat="false" customHeight="true" hidden="false" ht="15" outlineLevel="0" r="612">
      <c r="A612" s="0" t="str">
        <f aca="false">IF((ROW()-1)&lt;='Project Description'!$B$14,'Project Description'!$B$1, "")</f>
        <v/>
      </c>
      <c r="B612" s="0" t="str">
        <f aca="false">IF($A612&lt;&gt;"",'Project Description'!$B$2, "")</f>
        <v/>
      </c>
      <c r="C612" s="0" t="str">
        <f aca="false">IF($A612&lt;&gt;"",'Project Description'!$B$3, "")</f>
        <v/>
      </c>
      <c r="D612" s="0" t="str">
        <f aca="false">IF($A612&lt;&gt;"",VLOOKUP($G612,'Tray sheet'!$E$2:$G$121,2), "")</f>
        <v/>
      </c>
      <c r="E612" s="0" t="str">
        <f aca="false">IF($A612&lt;&gt;"",VLOOKUP($G612,'Tray sheet'!$E$2:$G$121,3), "")</f>
        <v/>
      </c>
      <c r="F612" s="0" t="str">
        <f aca="false">IF($A612&lt;&gt;"",ROW()-1,"")</f>
        <v/>
      </c>
      <c r="G612" s="0" t="str">
        <f aca="false">IF($A612&lt;&gt;"",VLOOKUP($F612,d110cc_csv_computations!$A$2:$O$1001,12),"")</f>
        <v/>
      </c>
      <c r="H612" s="0" t="str">
        <f aca="false">IF($A612&lt;&gt;"",VLOOKUP($F612,d110cc_csv_computations!$A$2:$O$1001,13),"")</f>
        <v/>
      </c>
      <c r="I612" s="0" t="str">
        <f aca="false">IF($A612&lt;&gt;"",VLOOKUP($F612,d110cc_csv_computations!$A$2:$O$1001,7),"")</f>
        <v/>
      </c>
      <c r="J612" s="0" t="str">
        <f aca="false">IF($A612&lt;&gt;"",VLOOKUP($I612,ColumnNames!$A$2:$B$5,2),"")</f>
        <v/>
      </c>
      <c r="K612" s="0" t="str">
        <f aca="false">IF($A612&lt;&gt;"",VLOOKUP($F612,d110cc_csv_computations!$A$2:$O$1001,6),"")</f>
        <v/>
      </c>
      <c r="L612" s="0" t="str">
        <f aca="false">IF($A612&lt;&gt;"",VLOOKUP($F612,d110cc_csv_computations!$A$2:$O$1001,3),"")</f>
        <v/>
      </c>
      <c r="M612" s="0" t="str">
        <f aca="false">IF($A612&lt;&gt;"",VLOOKUP($F612,d110cc_csv_computations!$A$2:$O$1001,8),"")</f>
        <v/>
      </c>
      <c r="N612" s="0" t="str">
        <f aca="false">IF($A612&lt;&gt;"",VLOOKUP($F612,d110cc_csv_computations!$A$2:$O$1001,4),"")</f>
        <v/>
      </c>
      <c r="O612" s="32" t="str">
        <f aca="false">IF($A612&lt;&gt;"",INDEX('Tray sheet'!$H$2:$H$10000, $G612),"")</f>
        <v/>
      </c>
      <c r="P612" s="32" t="str">
        <f aca="false">IF($A612&lt;&gt;"",INDEX('Tray sheet'!$J$2:$J$10000,$G612),"")</f>
        <v/>
      </c>
      <c r="Q612" s="0" t="str">
        <f aca="false">IF($A612&lt;&gt;"",VLOOKUP($F612,d110cc_csv_computations!$A$2:$O$1001,9),"")</f>
        <v/>
      </c>
      <c r="R612" s="32" t="str">
        <f aca="false">IF($A612&lt;&gt;"",INDEX('Tray sheet'!$I$2:$I$10000,$G612),"")</f>
        <v/>
      </c>
      <c r="S612" s="32" t="str">
        <f aca="false">$J612&amp;$K612</f>
        <v/>
      </c>
      <c r="T612" s="0" t="str">
        <f aca="false">IF($A612&lt;&gt;"","Project#"&amp;$A612&amp;"-"&amp;TEXT($B612,"0000")&amp;"_Experiment#"&amp;TEXT($C612,"0000")&amp;"_"&amp;$D612&amp;"."&amp;$E612&amp;"_Tray#"&amp;TEXT($G612,"0000")&amp;"_"&amp;"Pot#"&amp;TEXT($F612,"00000"),"")</f>
        <v/>
      </c>
      <c r="U612" s="0" t="str">
        <f aca="false">IF($A612&lt;&gt;"",VLOOKUP($F612,d110cc_csv_computations!$A$2:$O$1001,2),"")</f>
        <v/>
      </c>
      <c r="V612" s="0" t="str">
        <f aca="false">IF($A612&lt;&gt;"",VLOOKUP($U612,LineNames!$A$2:$B$111,2),"")</f>
        <v/>
      </c>
      <c r="W612" s="11"/>
      <c r="X612" s="0" t="str">
        <f aca="false">IF($A612&lt;&gt;"",VLOOKUP($U612,LineNames!$A$2:$C$111,3),"")</f>
        <v/>
      </c>
      <c r="Y612" s="0" t="str">
        <f aca="false">IF($A612&lt;&gt;"",VLOOKUP($F612,d110cc_csv_computations!$A$2:$O$1001,5),"")</f>
        <v/>
      </c>
      <c r="Z612" s="0" t="str">
        <f aca="false">IF($A612&lt;&gt;"",VLOOKUP($F612,d110cc_csv_computations!$A$2:$O$1001,15),"")</f>
        <v/>
      </c>
    </row>
    <row collapsed="false" customFormat="false" customHeight="true" hidden="false" ht="15" outlineLevel="0" r="613">
      <c r="A613" s="0" t="str">
        <f aca="false">IF((ROW()-1)&lt;='Project Description'!$B$14,'Project Description'!$B$1, "")</f>
        <v/>
      </c>
      <c r="B613" s="0" t="str">
        <f aca="false">IF($A613&lt;&gt;"",'Project Description'!$B$2, "")</f>
        <v/>
      </c>
      <c r="C613" s="0" t="str">
        <f aca="false">IF($A613&lt;&gt;"",'Project Description'!$B$3, "")</f>
        <v/>
      </c>
      <c r="D613" s="0" t="str">
        <f aca="false">IF($A613&lt;&gt;"",VLOOKUP($G613,'Tray sheet'!$E$2:$G$121,2), "")</f>
        <v/>
      </c>
      <c r="E613" s="0" t="str">
        <f aca="false">IF($A613&lt;&gt;"",VLOOKUP($G613,'Tray sheet'!$E$2:$G$121,3), "")</f>
        <v/>
      </c>
      <c r="F613" s="0" t="str">
        <f aca="false">IF($A613&lt;&gt;"",ROW()-1,"")</f>
        <v/>
      </c>
      <c r="G613" s="0" t="str">
        <f aca="false">IF($A613&lt;&gt;"",VLOOKUP($F613,d110cc_csv_computations!$A$2:$O$1001,12),"")</f>
        <v/>
      </c>
      <c r="H613" s="0" t="str">
        <f aca="false">IF($A613&lt;&gt;"",VLOOKUP($F613,d110cc_csv_computations!$A$2:$O$1001,13),"")</f>
        <v/>
      </c>
      <c r="I613" s="0" t="str">
        <f aca="false">IF($A613&lt;&gt;"",VLOOKUP($F613,d110cc_csv_computations!$A$2:$O$1001,7),"")</f>
        <v/>
      </c>
      <c r="J613" s="0" t="str">
        <f aca="false">IF($A613&lt;&gt;"",VLOOKUP($I613,ColumnNames!$A$2:$B$5,2),"")</f>
        <v/>
      </c>
      <c r="K613" s="0" t="str">
        <f aca="false">IF($A613&lt;&gt;"",VLOOKUP($F613,d110cc_csv_computations!$A$2:$O$1001,6),"")</f>
        <v/>
      </c>
      <c r="L613" s="0" t="str">
        <f aca="false">IF($A613&lt;&gt;"",VLOOKUP($F613,d110cc_csv_computations!$A$2:$O$1001,3),"")</f>
        <v/>
      </c>
      <c r="M613" s="0" t="str">
        <f aca="false">IF($A613&lt;&gt;"",VLOOKUP($F613,d110cc_csv_computations!$A$2:$O$1001,8),"")</f>
        <v/>
      </c>
      <c r="N613" s="0" t="str">
        <f aca="false">IF($A613&lt;&gt;"",VLOOKUP($F613,d110cc_csv_computations!$A$2:$O$1001,4),"")</f>
        <v/>
      </c>
      <c r="O613" s="32" t="str">
        <f aca="false">IF($A613&lt;&gt;"",INDEX('Tray sheet'!$H$2:$H$10000, $G613),"")</f>
        <v/>
      </c>
      <c r="P613" s="32" t="str">
        <f aca="false">IF($A613&lt;&gt;"",INDEX('Tray sheet'!$J$2:$J$10000,$G613),"")</f>
        <v/>
      </c>
      <c r="Q613" s="0" t="str">
        <f aca="false">IF($A613&lt;&gt;"",VLOOKUP($F613,d110cc_csv_computations!$A$2:$O$1001,9),"")</f>
        <v/>
      </c>
      <c r="R613" s="32" t="str">
        <f aca="false">IF($A613&lt;&gt;"",INDEX('Tray sheet'!$I$2:$I$10000,$G613),"")</f>
        <v/>
      </c>
      <c r="S613" s="32" t="str">
        <f aca="false">$J613&amp;$K613</f>
        <v/>
      </c>
      <c r="T613" s="0" t="str">
        <f aca="false">IF($A613&lt;&gt;"","Project#"&amp;$A613&amp;"-"&amp;TEXT($B613,"0000")&amp;"_Experiment#"&amp;TEXT($C613,"0000")&amp;"_"&amp;$D613&amp;"."&amp;$E613&amp;"_Tray#"&amp;TEXT($G613,"0000")&amp;"_"&amp;"Pot#"&amp;TEXT($F613,"00000"),"")</f>
        <v/>
      </c>
      <c r="U613" s="0" t="str">
        <f aca="false">IF($A613&lt;&gt;"",VLOOKUP($F613,d110cc_csv_computations!$A$2:$O$1001,2),"")</f>
        <v/>
      </c>
      <c r="V613" s="0" t="str">
        <f aca="false">IF($A613&lt;&gt;"",VLOOKUP($U613,LineNames!$A$2:$B$111,2),"")</f>
        <v/>
      </c>
      <c r="W613" s="11"/>
      <c r="X613" s="0" t="str">
        <f aca="false">IF($A613&lt;&gt;"",VLOOKUP($U613,LineNames!$A$2:$C$111,3),"")</f>
        <v/>
      </c>
      <c r="Y613" s="0" t="str">
        <f aca="false">IF($A613&lt;&gt;"",VLOOKUP($F613,d110cc_csv_computations!$A$2:$O$1001,5),"")</f>
        <v/>
      </c>
      <c r="Z613" s="0" t="str">
        <f aca="false">IF($A613&lt;&gt;"",VLOOKUP($F613,d110cc_csv_computations!$A$2:$O$1001,15),"")</f>
        <v/>
      </c>
    </row>
    <row collapsed="false" customFormat="false" customHeight="true" hidden="false" ht="15" outlineLevel="0" r="614">
      <c r="A614" s="0" t="str">
        <f aca="false">IF((ROW()-1)&lt;='Project Description'!$B$14,'Project Description'!$B$1, "")</f>
        <v/>
      </c>
      <c r="B614" s="0" t="str">
        <f aca="false">IF($A614&lt;&gt;"",'Project Description'!$B$2, "")</f>
        <v/>
      </c>
      <c r="C614" s="0" t="str">
        <f aca="false">IF($A614&lt;&gt;"",'Project Description'!$B$3, "")</f>
        <v/>
      </c>
      <c r="D614" s="0" t="str">
        <f aca="false">IF($A614&lt;&gt;"",VLOOKUP($G614,'Tray sheet'!$E$2:$G$121,2), "")</f>
        <v/>
      </c>
      <c r="E614" s="0" t="str">
        <f aca="false">IF($A614&lt;&gt;"",VLOOKUP($G614,'Tray sheet'!$E$2:$G$121,3), "")</f>
        <v/>
      </c>
      <c r="F614" s="0" t="str">
        <f aca="false">IF($A614&lt;&gt;"",ROW()-1,"")</f>
        <v/>
      </c>
      <c r="G614" s="0" t="str">
        <f aca="false">IF($A614&lt;&gt;"",VLOOKUP($F614,d110cc_csv_computations!$A$2:$O$1001,12),"")</f>
        <v/>
      </c>
      <c r="H614" s="0" t="str">
        <f aca="false">IF($A614&lt;&gt;"",VLOOKUP($F614,d110cc_csv_computations!$A$2:$O$1001,13),"")</f>
        <v/>
      </c>
      <c r="I614" s="0" t="str">
        <f aca="false">IF($A614&lt;&gt;"",VLOOKUP($F614,d110cc_csv_computations!$A$2:$O$1001,7),"")</f>
        <v/>
      </c>
      <c r="J614" s="0" t="str">
        <f aca="false">IF($A614&lt;&gt;"",VLOOKUP($I614,ColumnNames!$A$2:$B$5,2),"")</f>
        <v/>
      </c>
      <c r="K614" s="0" t="str">
        <f aca="false">IF($A614&lt;&gt;"",VLOOKUP($F614,d110cc_csv_computations!$A$2:$O$1001,6),"")</f>
        <v/>
      </c>
      <c r="L614" s="0" t="str">
        <f aca="false">IF($A614&lt;&gt;"",VLOOKUP($F614,d110cc_csv_computations!$A$2:$O$1001,3),"")</f>
        <v/>
      </c>
      <c r="M614" s="0" t="str">
        <f aca="false">IF($A614&lt;&gt;"",VLOOKUP($F614,d110cc_csv_computations!$A$2:$O$1001,8),"")</f>
        <v/>
      </c>
      <c r="N614" s="0" t="str">
        <f aca="false">IF($A614&lt;&gt;"",VLOOKUP($F614,d110cc_csv_computations!$A$2:$O$1001,4),"")</f>
        <v/>
      </c>
      <c r="O614" s="32" t="str">
        <f aca="false">IF($A614&lt;&gt;"",INDEX('Tray sheet'!$H$2:$H$10000, $G614),"")</f>
        <v/>
      </c>
      <c r="P614" s="32" t="str">
        <f aca="false">IF($A614&lt;&gt;"",INDEX('Tray sheet'!$J$2:$J$10000,$G614),"")</f>
        <v/>
      </c>
      <c r="Q614" s="0" t="str">
        <f aca="false">IF($A614&lt;&gt;"",VLOOKUP($F614,d110cc_csv_computations!$A$2:$O$1001,9),"")</f>
        <v/>
      </c>
      <c r="R614" s="32" t="str">
        <f aca="false">IF($A614&lt;&gt;"",INDEX('Tray sheet'!$I$2:$I$10000,$G614),"")</f>
        <v/>
      </c>
      <c r="S614" s="32" t="str">
        <f aca="false">$J614&amp;$K614</f>
        <v/>
      </c>
      <c r="T614" s="0" t="str">
        <f aca="false">IF($A614&lt;&gt;"","Project#"&amp;$A614&amp;"-"&amp;TEXT($B614,"0000")&amp;"_Experiment#"&amp;TEXT($C614,"0000")&amp;"_"&amp;$D614&amp;"."&amp;$E614&amp;"_Tray#"&amp;TEXT($G614,"0000")&amp;"_"&amp;"Pot#"&amp;TEXT($F614,"00000"),"")</f>
        <v/>
      </c>
      <c r="U614" s="0" t="str">
        <f aca="false">IF($A614&lt;&gt;"",VLOOKUP($F614,d110cc_csv_computations!$A$2:$O$1001,2),"")</f>
        <v/>
      </c>
      <c r="V614" s="0" t="str">
        <f aca="false">IF($A614&lt;&gt;"",VLOOKUP($U614,LineNames!$A$2:$B$111,2),"")</f>
        <v/>
      </c>
      <c r="W614" s="11"/>
      <c r="X614" s="0" t="str">
        <f aca="false">IF($A614&lt;&gt;"",VLOOKUP($U614,LineNames!$A$2:$C$111,3),"")</f>
        <v/>
      </c>
      <c r="Y614" s="0" t="str">
        <f aca="false">IF($A614&lt;&gt;"",VLOOKUP($F614,d110cc_csv_computations!$A$2:$O$1001,5),"")</f>
        <v/>
      </c>
      <c r="Z614" s="0" t="str">
        <f aca="false">IF($A614&lt;&gt;"",VLOOKUP($F614,d110cc_csv_computations!$A$2:$O$1001,15),"")</f>
        <v/>
      </c>
    </row>
    <row collapsed="false" customFormat="false" customHeight="true" hidden="false" ht="15" outlineLevel="0" r="615">
      <c r="A615" s="0" t="str">
        <f aca="false">IF((ROW()-1)&lt;='Project Description'!$B$14,'Project Description'!$B$1, "")</f>
        <v/>
      </c>
      <c r="B615" s="0" t="str">
        <f aca="false">IF($A615&lt;&gt;"",'Project Description'!$B$2, "")</f>
        <v/>
      </c>
      <c r="C615" s="0" t="str">
        <f aca="false">IF($A615&lt;&gt;"",'Project Description'!$B$3, "")</f>
        <v/>
      </c>
      <c r="D615" s="0" t="str">
        <f aca="false">IF($A615&lt;&gt;"",VLOOKUP($G615,'Tray sheet'!$E$2:$G$121,2), "")</f>
        <v/>
      </c>
      <c r="E615" s="0" t="str">
        <f aca="false">IF($A615&lt;&gt;"",VLOOKUP($G615,'Tray sheet'!$E$2:$G$121,3), "")</f>
        <v/>
      </c>
      <c r="F615" s="0" t="str">
        <f aca="false">IF($A615&lt;&gt;"",ROW()-1,"")</f>
        <v/>
      </c>
      <c r="G615" s="0" t="str">
        <f aca="false">IF($A615&lt;&gt;"",VLOOKUP($F615,d110cc_csv_computations!$A$2:$O$1001,12),"")</f>
        <v/>
      </c>
      <c r="H615" s="0" t="str">
        <f aca="false">IF($A615&lt;&gt;"",VLOOKUP($F615,d110cc_csv_computations!$A$2:$O$1001,13),"")</f>
        <v/>
      </c>
      <c r="I615" s="0" t="str">
        <f aca="false">IF($A615&lt;&gt;"",VLOOKUP($F615,d110cc_csv_computations!$A$2:$O$1001,7),"")</f>
        <v/>
      </c>
      <c r="J615" s="0" t="str">
        <f aca="false">IF($A615&lt;&gt;"",VLOOKUP($I615,ColumnNames!$A$2:$B$5,2),"")</f>
        <v/>
      </c>
      <c r="K615" s="0" t="str">
        <f aca="false">IF($A615&lt;&gt;"",VLOOKUP($F615,d110cc_csv_computations!$A$2:$O$1001,6),"")</f>
        <v/>
      </c>
      <c r="L615" s="0" t="str">
        <f aca="false">IF($A615&lt;&gt;"",VLOOKUP($F615,d110cc_csv_computations!$A$2:$O$1001,3),"")</f>
        <v/>
      </c>
      <c r="M615" s="0" t="str">
        <f aca="false">IF($A615&lt;&gt;"",VLOOKUP($F615,d110cc_csv_computations!$A$2:$O$1001,8),"")</f>
        <v/>
      </c>
      <c r="N615" s="0" t="str">
        <f aca="false">IF($A615&lt;&gt;"",VLOOKUP($F615,d110cc_csv_computations!$A$2:$O$1001,4),"")</f>
        <v/>
      </c>
      <c r="O615" s="32" t="str">
        <f aca="false">IF($A615&lt;&gt;"",INDEX('Tray sheet'!$H$2:$H$10000, $G615),"")</f>
        <v/>
      </c>
      <c r="P615" s="32" t="str">
        <f aca="false">IF($A615&lt;&gt;"",INDEX('Tray sheet'!$J$2:$J$10000,$G615),"")</f>
        <v/>
      </c>
      <c r="Q615" s="0" t="str">
        <f aca="false">IF($A615&lt;&gt;"",VLOOKUP($F615,d110cc_csv_computations!$A$2:$O$1001,9),"")</f>
        <v/>
      </c>
      <c r="R615" s="32" t="str">
        <f aca="false">IF($A615&lt;&gt;"",INDEX('Tray sheet'!$I$2:$I$10000,$G615),"")</f>
        <v/>
      </c>
      <c r="S615" s="32" t="str">
        <f aca="false">$J615&amp;$K615</f>
        <v/>
      </c>
      <c r="T615" s="0" t="str">
        <f aca="false">IF($A615&lt;&gt;"","Project#"&amp;$A615&amp;"-"&amp;TEXT($B615,"0000")&amp;"_Experiment#"&amp;TEXT($C615,"0000")&amp;"_"&amp;$D615&amp;"."&amp;$E615&amp;"_Tray#"&amp;TEXT($G615,"0000")&amp;"_"&amp;"Pot#"&amp;TEXT($F615,"00000"),"")</f>
        <v/>
      </c>
      <c r="U615" s="0" t="str">
        <f aca="false">IF($A615&lt;&gt;"",VLOOKUP($F615,d110cc_csv_computations!$A$2:$O$1001,2),"")</f>
        <v/>
      </c>
      <c r="V615" s="0" t="str">
        <f aca="false">IF($A615&lt;&gt;"",VLOOKUP($U615,LineNames!$A$2:$B$111,2),"")</f>
        <v/>
      </c>
      <c r="W615" s="11"/>
      <c r="X615" s="0" t="str">
        <f aca="false">IF($A615&lt;&gt;"",VLOOKUP($U615,LineNames!$A$2:$C$111,3),"")</f>
        <v/>
      </c>
      <c r="Y615" s="0" t="str">
        <f aca="false">IF($A615&lt;&gt;"",VLOOKUP($F615,d110cc_csv_computations!$A$2:$O$1001,5),"")</f>
        <v/>
      </c>
      <c r="Z615" s="0" t="str">
        <f aca="false">IF($A615&lt;&gt;"",VLOOKUP($F615,d110cc_csv_computations!$A$2:$O$1001,15),"")</f>
        <v/>
      </c>
    </row>
    <row collapsed="false" customFormat="false" customHeight="true" hidden="false" ht="15" outlineLevel="0" r="616">
      <c r="A616" s="0" t="str">
        <f aca="false">IF((ROW()-1)&lt;='Project Description'!$B$14,'Project Description'!$B$1, "")</f>
        <v/>
      </c>
      <c r="B616" s="0" t="str">
        <f aca="false">IF($A616&lt;&gt;"",'Project Description'!$B$2, "")</f>
        <v/>
      </c>
      <c r="C616" s="0" t="str">
        <f aca="false">IF($A616&lt;&gt;"",'Project Description'!$B$3, "")</f>
        <v/>
      </c>
      <c r="D616" s="0" t="str">
        <f aca="false">IF($A616&lt;&gt;"",VLOOKUP($G616,'Tray sheet'!$E$2:$G$121,2), "")</f>
        <v/>
      </c>
      <c r="E616" s="0" t="str">
        <f aca="false">IF($A616&lt;&gt;"",VLOOKUP($G616,'Tray sheet'!$E$2:$G$121,3), "")</f>
        <v/>
      </c>
      <c r="F616" s="0" t="str">
        <f aca="false">IF($A616&lt;&gt;"",ROW()-1,"")</f>
        <v/>
      </c>
      <c r="G616" s="0" t="str">
        <f aca="false">IF($A616&lt;&gt;"",VLOOKUP($F616,d110cc_csv_computations!$A$2:$O$1001,12),"")</f>
        <v/>
      </c>
      <c r="H616" s="0" t="str">
        <f aca="false">IF($A616&lt;&gt;"",VLOOKUP($F616,d110cc_csv_computations!$A$2:$O$1001,13),"")</f>
        <v/>
      </c>
      <c r="I616" s="0" t="str">
        <f aca="false">IF($A616&lt;&gt;"",VLOOKUP($F616,d110cc_csv_computations!$A$2:$O$1001,7),"")</f>
        <v/>
      </c>
      <c r="J616" s="0" t="str">
        <f aca="false">IF($A616&lt;&gt;"",VLOOKUP($I616,ColumnNames!$A$2:$B$5,2),"")</f>
        <v/>
      </c>
      <c r="K616" s="0" t="str">
        <f aca="false">IF($A616&lt;&gt;"",VLOOKUP($F616,d110cc_csv_computations!$A$2:$O$1001,6),"")</f>
        <v/>
      </c>
      <c r="L616" s="0" t="str">
        <f aca="false">IF($A616&lt;&gt;"",VLOOKUP($F616,d110cc_csv_computations!$A$2:$O$1001,3),"")</f>
        <v/>
      </c>
      <c r="M616" s="0" t="str">
        <f aca="false">IF($A616&lt;&gt;"",VLOOKUP($F616,d110cc_csv_computations!$A$2:$O$1001,8),"")</f>
        <v/>
      </c>
      <c r="N616" s="0" t="str">
        <f aca="false">IF($A616&lt;&gt;"",VLOOKUP($F616,d110cc_csv_computations!$A$2:$O$1001,4),"")</f>
        <v/>
      </c>
      <c r="O616" s="32" t="str">
        <f aca="false">IF($A616&lt;&gt;"",INDEX('Tray sheet'!$H$2:$H$10000, $G616),"")</f>
        <v/>
      </c>
      <c r="P616" s="32" t="str">
        <f aca="false">IF($A616&lt;&gt;"",INDEX('Tray sheet'!$J$2:$J$10000,$G616),"")</f>
        <v/>
      </c>
      <c r="Q616" s="0" t="str">
        <f aca="false">IF($A616&lt;&gt;"",VLOOKUP($F616,d110cc_csv_computations!$A$2:$O$1001,9),"")</f>
        <v/>
      </c>
      <c r="R616" s="32" t="str">
        <f aca="false">IF($A616&lt;&gt;"",INDEX('Tray sheet'!$I$2:$I$10000,$G616),"")</f>
        <v/>
      </c>
      <c r="S616" s="32" t="str">
        <f aca="false">$J616&amp;$K616</f>
        <v/>
      </c>
      <c r="T616" s="0" t="str">
        <f aca="false">IF($A616&lt;&gt;"","Project#"&amp;$A616&amp;"-"&amp;TEXT($B616,"0000")&amp;"_Experiment#"&amp;TEXT($C616,"0000")&amp;"_"&amp;$D616&amp;"."&amp;$E616&amp;"_Tray#"&amp;TEXT($G616,"0000")&amp;"_"&amp;"Pot#"&amp;TEXT($F616,"00000"),"")</f>
        <v/>
      </c>
      <c r="U616" s="0" t="str">
        <f aca="false">IF($A616&lt;&gt;"",VLOOKUP($F616,d110cc_csv_computations!$A$2:$O$1001,2),"")</f>
        <v/>
      </c>
      <c r="V616" s="0" t="str">
        <f aca="false">IF($A616&lt;&gt;"",VLOOKUP($U616,LineNames!$A$2:$B$111,2),"")</f>
        <v/>
      </c>
      <c r="W616" s="11"/>
      <c r="X616" s="0" t="str">
        <f aca="false">IF($A616&lt;&gt;"",VLOOKUP($U616,LineNames!$A$2:$C$111,3),"")</f>
        <v/>
      </c>
      <c r="Y616" s="0" t="str">
        <f aca="false">IF($A616&lt;&gt;"",VLOOKUP($F616,d110cc_csv_computations!$A$2:$O$1001,5),"")</f>
        <v/>
      </c>
      <c r="Z616" s="0" t="str">
        <f aca="false">IF($A616&lt;&gt;"",VLOOKUP($F616,d110cc_csv_computations!$A$2:$O$1001,15),"")</f>
        <v/>
      </c>
    </row>
    <row collapsed="false" customFormat="false" customHeight="true" hidden="false" ht="15" outlineLevel="0" r="617">
      <c r="A617" s="0" t="str">
        <f aca="false">IF((ROW()-1)&lt;='Project Description'!$B$14,'Project Description'!$B$1, "")</f>
        <v/>
      </c>
      <c r="B617" s="0" t="str">
        <f aca="false">IF($A617&lt;&gt;"",'Project Description'!$B$2, "")</f>
        <v/>
      </c>
      <c r="C617" s="0" t="str">
        <f aca="false">IF($A617&lt;&gt;"",'Project Description'!$B$3, "")</f>
        <v/>
      </c>
      <c r="D617" s="0" t="str">
        <f aca="false">IF($A617&lt;&gt;"",VLOOKUP($G617,'Tray sheet'!$E$2:$G$121,2), "")</f>
        <v/>
      </c>
      <c r="E617" s="0" t="str">
        <f aca="false">IF($A617&lt;&gt;"",VLOOKUP($G617,'Tray sheet'!$E$2:$G$121,3), "")</f>
        <v/>
      </c>
      <c r="F617" s="0" t="str">
        <f aca="false">IF($A617&lt;&gt;"",ROW()-1,"")</f>
        <v/>
      </c>
      <c r="G617" s="0" t="str">
        <f aca="false">IF($A617&lt;&gt;"",VLOOKUP($F617,d110cc_csv_computations!$A$2:$O$1001,12),"")</f>
        <v/>
      </c>
      <c r="H617" s="0" t="str">
        <f aca="false">IF($A617&lt;&gt;"",VLOOKUP($F617,d110cc_csv_computations!$A$2:$O$1001,13),"")</f>
        <v/>
      </c>
      <c r="I617" s="0" t="str">
        <f aca="false">IF($A617&lt;&gt;"",VLOOKUP($F617,d110cc_csv_computations!$A$2:$O$1001,7),"")</f>
        <v/>
      </c>
      <c r="J617" s="0" t="str">
        <f aca="false">IF($A617&lt;&gt;"",VLOOKUP($I617,ColumnNames!$A$2:$B$5,2),"")</f>
        <v/>
      </c>
      <c r="K617" s="0" t="str">
        <f aca="false">IF($A617&lt;&gt;"",VLOOKUP($F617,d110cc_csv_computations!$A$2:$O$1001,6),"")</f>
        <v/>
      </c>
      <c r="L617" s="0" t="str">
        <f aca="false">IF($A617&lt;&gt;"",VLOOKUP($F617,d110cc_csv_computations!$A$2:$O$1001,3),"")</f>
        <v/>
      </c>
      <c r="M617" s="0" t="str">
        <f aca="false">IF($A617&lt;&gt;"",VLOOKUP($F617,d110cc_csv_computations!$A$2:$O$1001,8),"")</f>
        <v/>
      </c>
      <c r="N617" s="0" t="str">
        <f aca="false">IF($A617&lt;&gt;"",VLOOKUP($F617,d110cc_csv_computations!$A$2:$O$1001,4),"")</f>
        <v/>
      </c>
      <c r="O617" s="32" t="str">
        <f aca="false">IF($A617&lt;&gt;"",INDEX('Tray sheet'!$H$2:$H$10000, $G617),"")</f>
        <v/>
      </c>
      <c r="P617" s="32" t="str">
        <f aca="false">IF($A617&lt;&gt;"",INDEX('Tray sheet'!$J$2:$J$10000,$G617),"")</f>
        <v/>
      </c>
      <c r="Q617" s="0" t="str">
        <f aca="false">IF($A617&lt;&gt;"",VLOOKUP($F617,d110cc_csv_computations!$A$2:$O$1001,9),"")</f>
        <v/>
      </c>
      <c r="R617" s="32" t="str">
        <f aca="false">IF($A617&lt;&gt;"",INDEX('Tray sheet'!$I$2:$I$10000,$G617),"")</f>
        <v/>
      </c>
      <c r="S617" s="32" t="str">
        <f aca="false">$J617&amp;$K617</f>
        <v/>
      </c>
      <c r="T617" s="0" t="str">
        <f aca="false">IF($A617&lt;&gt;"","Project#"&amp;$A617&amp;"-"&amp;TEXT($B617,"0000")&amp;"_Experiment#"&amp;TEXT($C617,"0000")&amp;"_"&amp;$D617&amp;"."&amp;$E617&amp;"_Tray#"&amp;TEXT($G617,"0000")&amp;"_"&amp;"Pot#"&amp;TEXT($F617,"00000"),"")</f>
        <v/>
      </c>
      <c r="U617" s="0" t="str">
        <f aca="false">IF($A617&lt;&gt;"",VLOOKUP($F617,d110cc_csv_computations!$A$2:$O$1001,2),"")</f>
        <v/>
      </c>
      <c r="V617" s="0" t="str">
        <f aca="false">IF($A617&lt;&gt;"",VLOOKUP($U617,LineNames!$A$2:$B$111,2),"")</f>
        <v/>
      </c>
      <c r="W617" s="11"/>
      <c r="X617" s="0" t="str">
        <f aca="false">IF($A617&lt;&gt;"",VLOOKUP($U617,LineNames!$A$2:$C$111,3),"")</f>
        <v/>
      </c>
      <c r="Y617" s="0" t="str">
        <f aca="false">IF($A617&lt;&gt;"",VLOOKUP($F617,d110cc_csv_computations!$A$2:$O$1001,5),"")</f>
        <v/>
      </c>
      <c r="Z617" s="0" t="str">
        <f aca="false">IF($A617&lt;&gt;"",VLOOKUP($F617,d110cc_csv_computations!$A$2:$O$1001,15),"")</f>
        <v/>
      </c>
    </row>
    <row collapsed="false" customFormat="false" customHeight="true" hidden="false" ht="15" outlineLevel="0" r="618">
      <c r="A618" s="0" t="str">
        <f aca="false">IF((ROW()-1)&lt;='Project Description'!$B$14,'Project Description'!$B$1, "")</f>
        <v/>
      </c>
      <c r="B618" s="0" t="str">
        <f aca="false">IF($A618&lt;&gt;"",'Project Description'!$B$2, "")</f>
        <v/>
      </c>
      <c r="C618" s="0" t="str">
        <f aca="false">IF($A618&lt;&gt;"",'Project Description'!$B$3, "")</f>
        <v/>
      </c>
      <c r="D618" s="0" t="str">
        <f aca="false">IF($A618&lt;&gt;"",VLOOKUP($G618,'Tray sheet'!$E$2:$G$121,2), "")</f>
        <v/>
      </c>
      <c r="E618" s="0" t="str">
        <f aca="false">IF($A618&lt;&gt;"",VLOOKUP($G618,'Tray sheet'!$E$2:$G$121,3), "")</f>
        <v/>
      </c>
      <c r="F618" s="0" t="str">
        <f aca="false">IF($A618&lt;&gt;"",ROW()-1,"")</f>
        <v/>
      </c>
      <c r="G618" s="0" t="str">
        <f aca="false">IF($A618&lt;&gt;"",VLOOKUP($F618,d110cc_csv_computations!$A$2:$O$1001,12),"")</f>
        <v/>
      </c>
      <c r="H618" s="0" t="str">
        <f aca="false">IF($A618&lt;&gt;"",VLOOKUP($F618,d110cc_csv_computations!$A$2:$O$1001,13),"")</f>
        <v/>
      </c>
      <c r="I618" s="0" t="str">
        <f aca="false">IF($A618&lt;&gt;"",VLOOKUP($F618,d110cc_csv_computations!$A$2:$O$1001,7),"")</f>
        <v/>
      </c>
      <c r="J618" s="0" t="str">
        <f aca="false">IF($A618&lt;&gt;"",VLOOKUP($I618,ColumnNames!$A$2:$B$5,2),"")</f>
        <v/>
      </c>
      <c r="K618" s="0" t="str">
        <f aca="false">IF($A618&lt;&gt;"",VLOOKUP($F618,d110cc_csv_computations!$A$2:$O$1001,6),"")</f>
        <v/>
      </c>
      <c r="L618" s="0" t="str">
        <f aca="false">IF($A618&lt;&gt;"",VLOOKUP($F618,d110cc_csv_computations!$A$2:$O$1001,3),"")</f>
        <v/>
      </c>
      <c r="M618" s="0" t="str">
        <f aca="false">IF($A618&lt;&gt;"",VLOOKUP($F618,d110cc_csv_computations!$A$2:$O$1001,8),"")</f>
        <v/>
      </c>
      <c r="N618" s="0" t="str">
        <f aca="false">IF($A618&lt;&gt;"",VLOOKUP($F618,d110cc_csv_computations!$A$2:$O$1001,4),"")</f>
        <v/>
      </c>
      <c r="O618" s="32" t="str">
        <f aca="false">IF($A618&lt;&gt;"",INDEX('Tray sheet'!$H$2:$H$10000, $G618),"")</f>
        <v/>
      </c>
      <c r="P618" s="32" t="str">
        <f aca="false">IF($A618&lt;&gt;"",INDEX('Tray sheet'!$J$2:$J$10000,$G618),"")</f>
        <v/>
      </c>
      <c r="Q618" s="0" t="str">
        <f aca="false">IF($A618&lt;&gt;"",VLOOKUP($F618,d110cc_csv_computations!$A$2:$O$1001,9),"")</f>
        <v/>
      </c>
      <c r="R618" s="32" t="str">
        <f aca="false">IF($A618&lt;&gt;"",INDEX('Tray sheet'!$I$2:$I$10000,$G618),"")</f>
        <v/>
      </c>
      <c r="S618" s="32" t="str">
        <f aca="false">$J618&amp;$K618</f>
        <v/>
      </c>
      <c r="T618" s="0" t="str">
        <f aca="false">IF($A618&lt;&gt;"","Project#"&amp;$A618&amp;"-"&amp;TEXT($B618,"0000")&amp;"_Experiment#"&amp;TEXT($C618,"0000")&amp;"_"&amp;$D618&amp;"."&amp;$E618&amp;"_Tray#"&amp;TEXT($G618,"0000")&amp;"_"&amp;"Pot#"&amp;TEXT($F618,"00000"),"")</f>
        <v/>
      </c>
      <c r="U618" s="0" t="str">
        <f aca="false">IF($A618&lt;&gt;"",VLOOKUP($F618,d110cc_csv_computations!$A$2:$O$1001,2),"")</f>
        <v/>
      </c>
      <c r="V618" s="0" t="str">
        <f aca="false">IF($A618&lt;&gt;"",VLOOKUP($U618,LineNames!$A$2:$B$111,2),"")</f>
        <v/>
      </c>
      <c r="W618" s="11"/>
      <c r="X618" s="0" t="str">
        <f aca="false">IF($A618&lt;&gt;"",VLOOKUP($U618,LineNames!$A$2:$C$111,3),"")</f>
        <v/>
      </c>
      <c r="Y618" s="0" t="str">
        <f aca="false">IF($A618&lt;&gt;"",VLOOKUP($F618,d110cc_csv_computations!$A$2:$O$1001,5),"")</f>
        <v/>
      </c>
      <c r="Z618" s="0" t="str">
        <f aca="false">IF($A618&lt;&gt;"",VLOOKUP($F618,d110cc_csv_computations!$A$2:$O$1001,15),"")</f>
        <v/>
      </c>
    </row>
    <row collapsed="false" customFormat="false" customHeight="true" hidden="false" ht="15" outlineLevel="0" r="619">
      <c r="A619" s="0" t="str">
        <f aca="false">IF((ROW()-1)&lt;='Project Description'!$B$14,'Project Description'!$B$1, "")</f>
        <v/>
      </c>
      <c r="B619" s="0" t="str">
        <f aca="false">IF($A619&lt;&gt;"",'Project Description'!$B$2, "")</f>
        <v/>
      </c>
      <c r="C619" s="0" t="str">
        <f aca="false">IF($A619&lt;&gt;"",'Project Description'!$B$3, "")</f>
        <v/>
      </c>
      <c r="D619" s="0" t="str">
        <f aca="false">IF($A619&lt;&gt;"",VLOOKUP($G619,'Tray sheet'!$E$2:$G$121,2), "")</f>
        <v/>
      </c>
      <c r="E619" s="0" t="str">
        <f aca="false">IF($A619&lt;&gt;"",VLOOKUP($G619,'Tray sheet'!$E$2:$G$121,3), "")</f>
        <v/>
      </c>
      <c r="F619" s="0" t="str">
        <f aca="false">IF($A619&lt;&gt;"",ROW()-1,"")</f>
        <v/>
      </c>
      <c r="G619" s="0" t="str">
        <f aca="false">IF($A619&lt;&gt;"",VLOOKUP($F619,d110cc_csv_computations!$A$2:$O$1001,12),"")</f>
        <v/>
      </c>
      <c r="H619" s="0" t="str">
        <f aca="false">IF($A619&lt;&gt;"",VLOOKUP($F619,d110cc_csv_computations!$A$2:$O$1001,13),"")</f>
        <v/>
      </c>
      <c r="I619" s="0" t="str">
        <f aca="false">IF($A619&lt;&gt;"",VLOOKUP($F619,d110cc_csv_computations!$A$2:$O$1001,7),"")</f>
        <v/>
      </c>
      <c r="J619" s="0" t="str">
        <f aca="false">IF($A619&lt;&gt;"",VLOOKUP($I619,ColumnNames!$A$2:$B$5,2),"")</f>
        <v/>
      </c>
      <c r="K619" s="0" t="str">
        <f aca="false">IF($A619&lt;&gt;"",VLOOKUP($F619,d110cc_csv_computations!$A$2:$O$1001,6),"")</f>
        <v/>
      </c>
      <c r="L619" s="0" t="str">
        <f aca="false">IF($A619&lt;&gt;"",VLOOKUP($F619,d110cc_csv_computations!$A$2:$O$1001,3),"")</f>
        <v/>
      </c>
      <c r="M619" s="0" t="str">
        <f aca="false">IF($A619&lt;&gt;"",VLOOKUP($F619,d110cc_csv_computations!$A$2:$O$1001,8),"")</f>
        <v/>
      </c>
      <c r="N619" s="0" t="str">
        <f aca="false">IF($A619&lt;&gt;"",VLOOKUP($F619,d110cc_csv_computations!$A$2:$O$1001,4),"")</f>
        <v/>
      </c>
      <c r="O619" s="32" t="str">
        <f aca="false">IF($A619&lt;&gt;"",INDEX('Tray sheet'!$H$2:$H$10000, $G619),"")</f>
        <v/>
      </c>
      <c r="P619" s="32" t="str">
        <f aca="false">IF($A619&lt;&gt;"",INDEX('Tray sheet'!$J$2:$J$10000,$G619),"")</f>
        <v/>
      </c>
      <c r="Q619" s="0" t="str">
        <f aca="false">IF($A619&lt;&gt;"",VLOOKUP($F619,d110cc_csv_computations!$A$2:$O$1001,9),"")</f>
        <v/>
      </c>
      <c r="R619" s="32" t="str">
        <f aca="false">IF($A619&lt;&gt;"",INDEX('Tray sheet'!$I$2:$I$10000,$G619),"")</f>
        <v/>
      </c>
      <c r="S619" s="32" t="str">
        <f aca="false">$J619&amp;$K619</f>
        <v/>
      </c>
      <c r="T619" s="0" t="str">
        <f aca="false">IF($A619&lt;&gt;"","Project#"&amp;$A619&amp;"-"&amp;TEXT($B619,"0000")&amp;"_Experiment#"&amp;TEXT($C619,"0000")&amp;"_"&amp;$D619&amp;"."&amp;$E619&amp;"_Tray#"&amp;TEXT($G619,"0000")&amp;"_"&amp;"Pot#"&amp;TEXT($F619,"00000"),"")</f>
        <v/>
      </c>
      <c r="U619" s="0" t="str">
        <f aca="false">IF($A619&lt;&gt;"",VLOOKUP($F619,d110cc_csv_computations!$A$2:$O$1001,2),"")</f>
        <v/>
      </c>
      <c r="V619" s="0" t="str">
        <f aca="false">IF($A619&lt;&gt;"",VLOOKUP($U619,LineNames!$A$2:$B$111,2),"")</f>
        <v/>
      </c>
      <c r="W619" s="11"/>
      <c r="X619" s="0" t="str">
        <f aca="false">IF($A619&lt;&gt;"",VLOOKUP($U619,LineNames!$A$2:$C$111,3),"")</f>
        <v/>
      </c>
      <c r="Y619" s="0" t="str">
        <f aca="false">IF($A619&lt;&gt;"",VLOOKUP($F619,d110cc_csv_computations!$A$2:$O$1001,5),"")</f>
        <v/>
      </c>
      <c r="Z619" s="0" t="str">
        <f aca="false">IF($A619&lt;&gt;"",VLOOKUP($F619,d110cc_csv_computations!$A$2:$O$1001,15),"")</f>
        <v/>
      </c>
    </row>
    <row collapsed="false" customFormat="false" customHeight="true" hidden="false" ht="15" outlineLevel="0" r="620">
      <c r="A620" s="0" t="str">
        <f aca="false">IF((ROW()-1)&lt;='Project Description'!$B$14,'Project Description'!$B$1, "")</f>
        <v/>
      </c>
      <c r="B620" s="0" t="str">
        <f aca="false">IF($A620&lt;&gt;"",'Project Description'!$B$2, "")</f>
        <v/>
      </c>
      <c r="C620" s="0" t="str">
        <f aca="false">IF($A620&lt;&gt;"",'Project Description'!$B$3, "")</f>
        <v/>
      </c>
      <c r="D620" s="0" t="str">
        <f aca="false">IF($A620&lt;&gt;"",VLOOKUP($G620,'Tray sheet'!$E$2:$G$121,2), "")</f>
        <v/>
      </c>
      <c r="E620" s="0" t="str">
        <f aca="false">IF($A620&lt;&gt;"",VLOOKUP($G620,'Tray sheet'!$E$2:$G$121,3), "")</f>
        <v/>
      </c>
      <c r="F620" s="0" t="str">
        <f aca="false">IF($A620&lt;&gt;"",ROW()-1,"")</f>
        <v/>
      </c>
      <c r="G620" s="0" t="str">
        <f aca="false">IF($A620&lt;&gt;"",VLOOKUP($F620,d110cc_csv_computations!$A$2:$O$1001,12),"")</f>
        <v/>
      </c>
      <c r="H620" s="0" t="str">
        <f aca="false">IF($A620&lt;&gt;"",VLOOKUP($F620,d110cc_csv_computations!$A$2:$O$1001,13),"")</f>
        <v/>
      </c>
      <c r="I620" s="0" t="str">
        <f aca="false">IF($A620&lt;&gt;"",VLOOKUP($F620,d110cc_csv_computations!$A$2:$O$1001,7),"")</f>
        <v/>
      </c>
      <c r="J620" s="0" t="str">
        <f aca="false">IF($A620&lt;&gt;"",VLOOKUP($I620,ColumnNames!$A$2:$B$5,2),"")</f>
        <v/>
      </c>
      <c r="K620" s="0" t="str">
        <f aca="false">IF($A620&lt;&gt;"",VLOOKUP($F620,d110cc_csv_computations!$A$2:$O$1001,6),"")</f>
        <v/>
      </c>
      <c r="L620" s="0" t="str">
        <f aca="false">IF($A620&lt;&gt;"",VLOOKUP($F620,d110cc_csv_computations!$A$2:$O$1001,3),"")</f>
        <v/>
      </c>
      <c r="M620" s="0" t="str">
        <f aca="false">IF($A620&lt;&gt;"",VLOOKUP($F620,d110cc_csv_computations!$A$2:$O$1001,8),"")</f>
        <v/>
      </c>
      <c r="N620" s="0" t="str">
        <f aca="false">IF($A620&lt;&gt;"",VLOOKUP($F620,d110cc_csv_computations!$A$2:$O$1001,4),"")</f>
        <v/>
      </c>
      <c r="O620" s="32" t="str">
        <f aca="false">IF($A620&lt;&gt;"",INDEX('Tray sheet'!$H$2:$H$10000, $G620),"")</f>
        <v/>
      </c>
      <c r="P620" s="32" t="str">
        <f aca="false">IF($A620&lt;&gt;"",INDEX('Tray sheet'!$J$2:$J$10000,$G620),"")</f>
        <v/>
      </c>
      <c r="Q620" s="0" t="str">
        <f aca="false">IF($A620&lt;&gt;"",VLOOKUP($F620,d110cc_csv_computations!$A$2:$O$1001,9),"")</f>
        <v/>
      </c>
      <c r="R620" s="32" t="str">
        <f aca="false">IF($A620&lt;&gt;"",INDEX('Tray sheet'!$I$2:$I$10000,$G620),"")</f>
        <v/>
      </c>
      <c r="S620" s="32" t="str">
        <f aca="false">$J620&amp;$K620</f>
        <v/>
      </c>
      <c r="T620" s="0" t="str">
        <f aca="false">IF($A620&lt;&gt;"","Project#"&amp;$A620&amp;"-"&amp;TEXT($B620,"0000")&amp;"_Experiment#"&amp;TEXT($C620,"0000")&amp;"_"&amp;$D620&amp;"."&amp;$E620&amp;"_Tray#"&amp;TEXT($G620,"0000")&amp;"_"&amp;"Pot#"&amp;TEXT($F620,"00000"),"")</f>
        <v/>
      </c>
      <c r="U620" s="0" t="str">
        <f aca="false">IF($A620&lt;&gt;"",VLOOKUP($F620,d110cc_csv_computations!$A$2:$O$1001,2),"")</f>
        <v/>
      </c>
      <c r="V620" s="0" t="str">
        <f aca="false">IF($A620&lt;&gt;"",VLOOKUP($U620,LineNames!$A$2:$B$111,2),"")</f>
        <v/>
      </c>
      <c r="W620" s="11"/>
      <c r="X620" s="0" t="str">
        <f aca="false">IF($A620&lt;&gt;"",VLOOKUP($U620,LineNames!$A$2:$C$111,3),"")</f>
        <v/>
      </c>
      <c r="Y620" s="0" t="str">
        <f aca="false">IF($A620&lt;&gt;"",VLOOKUP($F620,d110cc_csv_computations!$A$2:$O$1001,5),"")</f>
        <v/>
      </c>
      <c r="Z620" s="0" t="str">
        <f aca="false">IF($A620&lt;&gt;"",VLOOKUP($F620,d110cc_csv_computations!$A$2:$O$1001,15),"")</f>
        <v/>
      </c>
    </row>
    <row collapsed="false" customFormat="false" customHeight="true" hidden="false" ht="15" outlineLevel="0" r="621">
      <c r="A621" s="0" t="str">
        <f aca="false">IF((ROW()-1)&lt;='Project Description'!$B$14,'Project Description'!$B$1, "")</f>
        <v/>
      </c>
      <c r="B621" s="0" t="str">
        <f aca="false">IF($A621&lt;&gt;"",'Project Description'!$B$2, "")</f>
        <v/>
      </c>
      <c r="C621" s="0" t="str">
        <f aca="false">IF($A621&lt;&gt;"",'Project Description'!$B$3, "")</f>
        <v/>
      </c>
      <c r="D621" s="0" t="str">
        <f aca="false">IF($A621&lt;&gt;"",VLOOKUP($G621,'Tray sheet'!$E$2:$G$121,2), "")</f>
        <v/>
      </c>
      <c r="E621" s="0" t="str">
        <f aca="false">IF($A621&lt;&gt;"",VLOOKUP($G621,'Tray sheet'!$E$2:$G$121,3), "")</f>
        <v/>
      </c>
      <c r="F621" s="0" t="str">
        <f aca="false">IF($A621&lt;&gt;"",ROW()-1,"")</f>
        <v/>
      </c>
      <c r="G621" s="0" t="str">
        <f aca="false">IF($A621&lt;&gt;"",VLOOKUP($F621,d110cc_csv_computations!$A$2:$O$1001,12),"")</f>
        <v/>
      </c>
      <c r="H621" s="0" t="str">
        <f aca="false">IF($A621&lt;&gt;"",VLOOKUP($F621,d110cc_csv_computations!$A$2:$O$1001,13),"")</f>
        <v/>
      </c>
      <c r="I621" s="0" t="str">
        <f aca="false">IF($A621&lt;&gt;"",VLOOKUP($F621,d110cc_csv_computations!$A$2:$O$1001,7),"")</f>
        <v/>
      </c>
      <c r="J621" s="0" t="str">
        <f aca="false">IF($A621&lt;&gt;"",VLOOKUP($I621,ColumnNames!$A$2:$B$5,2),"")</f>
        <v/>
      </c>
      <c r="K621" s="0" t="str">
        <f aca="false">IF($A621&lt;&gt;"",VLOOKUP($F621,d110cc_csv_computations!$A$2:$O$1001,6),"")</f>
        <v/>
      </c>
      <c r="L621" s="0" t="str">
        <f aca="false">IF($A621&lt;&gt;"",VLOOKUP($F621,d110cc_csv_computations!$A$2:$O$1001,3),"")</f>
        <v/>
      </c>
      <c r="M621" s="0" t="str">
        <f aca="false">IF($A621&lt;&gt;"",VLOOKUP($F621,d110cc_csv_computations!$A$2:$O$1001,8),"")</f>
        <v/>
      </c>
      <c r="N621" s="0" t="str">
        <f aca="false">IF($A621&lt;&gt;"",VLOOKUP($F621,d110cc_csv_computations!$A$2:$O$1001,4),"")</f>
        <v/>
      </c>
      <c r="O621" s="32" t="str">
        <f aca="false">IF($A621&lt;&gt;"",INDEX('Tray sheet'!$H$2:$H$10000, $G621),"")</f>
        <v/>
      </c>
      <c r="P621" s="32" t="str">
        <f aca="false">IF($A621&lt;&gt;"",INDEX('Tray sheet'!$J$2:$J$10000,$G621),"")</f>
        <v/>
      </c>
      <c r="Q621" s="0" t="str">
        <f aca="false">IF($A621&lt;&gt;"",VLOOKUP($F621,d110cc_csv_computations!$A$2:$O$1001,9),"")</f>
        <v/>
      </c>
      <c r="R621" s="32" t="str">
        <f aca="false">IF($A621&lt;&gt;"",INDEX('Tray sheet'!$I$2:$I$10000,$G621),"")</f>
        <v/>
      </c>
      <c r="S621" s="32" t="str">
        <f aca="false">$J621&amp;$K621</f>
        <v/>
      </c>
      <c r="T621" s="0" t="str">
        <f aca="false">IF($A621&lt;&gt;"","Project#"&amp;$A621&amp;"-"&amp;TEXT($B621,"0000")&amp;"_Experiment#"&amp;TEXT($C621,"0000")&amp;"_"&amp;$D621&amp;"."&amp;$E621&amp;"_Tray#"&amp;TEXT($G621,"0000")&amp;"_"&amp;"Pot#"&amp;TEXT($F621,"00000"),"")</f>
        <v/>
      </c>
      <c r="U621" s="0" t="str">
        <f aca="false">IF($A621&lt;&gt;"",VLOOKUP($F621,d110cc_csv_computations!$A$2:$O$1001,2),"")</f>
        <v/>
      </c>
      <c r="V621" s="0" t="str">
        <f aca="false">IF($A621&lt;&gt;"",VLOOKUP($U621,LineNames!$A$2:$B$111,2),"")</f>
        <v/>
      </c>
      <c r="W621" s="11"/>
      <c r="X621" s="0" t="str">
        <f aca="false">IF($A621&lt;&gt;"",VLOOKUP($U621,LineNames!$A$2:$C$111,3),"")</f>
        <v/>
      </c>
      <c r="Y621" s="0" t="str">
        <f aca="false">IF($A621&lt;&gt;"",VLOOKUP($F621,d110cc_csv_computations!$A$2:$O$1001,5),"")</f>
        <v/>
      </c>
      <c r="Z621" s="0" t="str">
        <f aca="false">IF($A621&lt;&gt;"",VLOOKUP($F621,d110cc_csv_computations!$A$2:$O$1001,15),"")</f>
        <v/>
      </c>
    </row>
    <row collapsed="false" customFormat="false" customHeight="true" hidden="false" ht="15" outlineLevel="0" r="622">
      <c r="A622" s="0" t="str">
        <f aca="false">IF((ROW()-1)&lt;='Project Description'!$B$14,'Project Description'!$B$1, "")</f>
        <v/>
      </c>
      <c r="B622" s="0" t="str">
        <f aca="false">IF($A622&lt;&gt;"",'Project Description'!$B$2, "")</f>
        <v/>
      </c>
      <c r="C622" s="0" t="str">
        <f aca="false">IF($A622&lt;&gt;"",'Project Description'!$B$3, "")</f>
        <v/>
      </c>
      <c r="D622" s="0" t="str">
        <f aca="false">IF($A622&lt;&gt;"",VLOOKUP($G622,'Tray sheet'!$E$2:$G$121,2), "")</f>
        <v/>
      </c>
      <c r="E622" s="0" t="str">
        <f aca="false">IF($A622&lt;&gt;"",VLOOKUP($G622,'Tray sheet'!$E$2:$G$121,3), "")</f>
        <v/>
      </c>
      <c r="F622" s="0" t="str">
        <f aca="false">IF($A622&lt;&gt;"",ROW()-1,"")</f>
        <v/>
      </c>
      <c r="G622" s="0" t="str">
        <f aca="false">IF($A622&lt;&gt;"",VLOOKUP($F622,d110cc_csv_computations!$A$2:$O$1001,12),"")</f>
        <v/>
      </c>
      <c r="H622" s="0" t="str">
        <f aca="false">IF($A622&lt;&gt;"",VLOOKUP($F622,d110cc_csv_computations!$A$2:$O$1001,13),"")</f>
        <v/>
      </c>
      <c r="I622" s="0" t="str">
        <f aca="false">IF($A622&lt;&gt;"",VLOOKUP($F622,d110cc_csv_computations!$A$2:$O$1001,7),"")</f>
        <v/>
      </c>
      <c r="J622" s="0" t="str">
        <f aca="false">IF($A622&lt;&gt;"",VLOOKUP($I622,ColumnNames!$A$2:$B$5,2),"")</f>
        <v/>
      </c>
      <c r="K622" s="0" t="str">
        <f aca="false">IF($A622&lt;&gt;"",VLOOKUP($F622,d110cc_csv_computations!$A$2:$O$1001,6),"")</f>
        <v/>
      </c>
      <c r="L622" s="0" t="str">
        <f aca="false">IF($A622&lt;&gt;"",VLOOKUP($F622,d110cc_csv_computations!$A$2:$O$1001,3),"")</f>
        <v/>
      </c>
      <c r="M622" s="0" t="str">
        <f aca="false">IF($A622&lt;&gt;"",VLOOKUP($F622,d110cc_csv_computations!$A$2:$O$1001,8),"")</f>
        <v/>
      </c>
      <c r="N622" s="0" t="str">
        <f aca="false">IF($A622&lt;&gt;"",VLOOKUP($F622,d110cc_csv_computations!$A$2:$O$1001,4),"")</f>
        <v/>
      </c>
      <c r="O622" s="32" t="str">
        <f aca="false">IF($A622&lt;&gt;"",INDEX('Tray sheet'!$H$2:$H$10000, $G622),"")</f>
        <v/>
      </c>
      <c r="P622" s="32" t="str">
        <f aca="false">IF($A622&lt;&gt;"",INDEX('Tray sheet'!$J$2:$J$10000,$G622),"")</f>
        <v/>
      </c>
      <c r="Q622" s="0" t="str">
        <f aca="false">IF($A622&lt;&gt;"",VLOOKUP($F622,d110cc_csv_computations!$A$2:$O$1001,9),"")</f>
        <v/>
      </c>
      <c r="R622" s="32" t="str">
        <f aca="false">IF($A622&lt;&gt;"",INDEX('Tray sheet'!$I$2:$I$10000,$G622),"")</f>
        <v/>
      </c>
      <c r="S622" s="32" t="str">
        <f aca="false">$J622&amp;$K622</f>
        <v/>
      </c>
      <c r="T622" s="0" t="str">
        <f aca="false">IF($A622&lt;&gt;"","Project#"&amp;$A622&amp;"-"&amp;TEXT($B622,"0000")&amp;"_Experiment#"&amp;TEXT($C622,"0000")&amp;"_"&amp;$D622&amp;"."&amp;$E622&amp;"_Tray#"&amp;TEXT($G622,"0000")&amp;"_"&amp;"Pot#"&amp;TEXT($F622,"00000"),"")</f>
        <v/>
      </c>
      <c r="U622" s="0" t="str">
        <f aca="false">IF($A622&lt;&gt;"",VLOOKUP($F622,d110cc_csv_computations!$A$2:$O$1001,2),"")</f>
        <v/>
      </c>
      <c r="V622" s="0" t="str">
        <f aca="false">IF($A622&lt;&gt;"",VLOOKUP($U622,LineNames!$A$2:$B$111,2),"")</f>
        <v/>
      </c>
      <c r="W622" s="11"/>
      <c r="X622" s="0" t="str">
        <f aca="false">IF($A622&lt;&gt;"",VLOOKUP($U622,LineNames!$A$2:$C$111,3),"")</f>
        <v/>
      </c>
      <c r="Y622" s="0" t="str">
        <f aca="false">IF($A622&lt;&gt;"",VLOOKUP($F622,d110cc_csv_computations!$A$2:$O$1001,5),"")</f>
        <v/>
      </c>
      <c r="Z622" s="0" t="str">
        <f aca="false">IF($A622&lt;&gt;"",VLOOKUP($F622,d110cc_csv_computations!$A$2:$O$1001,15),"")</f>
        <v/>
      </c>
    </row>
    <row collapsed="false" customFormat="false" customHeight="true" hidden="false" ht="15" outlineLevel="0" r="623">
      <c r="A623" s="0" t="str">
        <f aca="false">IF((ROW()-1)&lt;='Project Description'!$B$14,'Project Description'!$B$1, "")</f>
        <v/>
      </c>
      <c r="B623" s="0" t="str">
        <f aca="false">IF($A623&lt;&gt;"",'Project Description'!$B$2, "")</f>
        <v/>
      </c>
      <c r="C623" s="0" t="str">
        <f aca="false">IF($A623&lt;&gt;"",'Project Description'!$B$3, "")</f>
        <v/>
      </c>
      <c r="D623" s="0" t="str">
        <f aca="false">IF($A623&lt;&gt;"",VLOOKUP($G623,'Tray sheet'!$E$2:$G$121,2), "")</f>
        <v/>
      </c>
      <c r="E623" s="0" t="str">
        <f aca="false">IF($A623&lt;&gt;"",VLOOKUP($G623,'Tray sheet'!$E$2:$G$121,3), "")</f>
        <v/>
      </c>
      <c r="F623" s="0" t="str">
        <f aca="false">IF($A623&lt;&gt;"",ROW()-1,"")</f>
        <v/>
      </c>
      <c r="G623" s="0" t="str">
        <f aca="false">IF($A623&lt;&gt;"",VLOOKUP($F623,d110cc_csv_computations!$A$2:$O$1001,12),"")</f>
        <v/>
      </c>
      <c r="H623" s="0" t="str">
        <f aca="false">IF($A623&lt;&gt;"",VLOOKUP($F623,d110cc_csv_computations!$A$2:$O$1001,13),"")</f>
        <v/>
      </c>
      <c r="I623" s="0" t="str">
        <f aca="false">IF($A623&lt;&gt;"",VLOOKUP($F623,d110cc_csv_computations!$A$2:$O$1001,7),"")</f>
        <v/>
      </c>
      <c r="J623" s="0" t="str">
        <f aca="false">IF($A623&lt;&gt;"",VLOOKUP($I623,ColumnNames!$A$2:$B$5,2),"")</f>
        <v/>
      </c>
      <c r="K623" s="0" t="str">
        <f aca="false">IF($A623&lt;&gt;"",VLOOKUP($F623,d110cc_csv_computations!$A$2:$O$1001,6),"")</f>
        <v/>
      </c>
      <c r="L623" s="0" t="str">
        <f aca="false">IF($A623&lt;&gt;"",VLOOKUP($F623,d110cc_csv_computations!$A$2:$O$1001,3),"")</f>
        <v/>
      </c>
      <c r="M623" s="0" t="str">
        <f aca="false">IF($A623&lt;&gt;"",VLOOKUP($F623,d110cc_csv_computations!$A$2:$O$1001,8),"")</f>
        <v/>
      </c>
      <c r="N623" s="0" t="str">
        <f aca="false">IF($A623&lt;&gt;"",VLOOKUP($F623,d110cc_csv_computations!$A$2:$O$1001,4),"")</f>
        <v/>
      </c>
      <c r="O623" s="32" t="str">
        <f aca="false">IF($A623&lt;&gt;"",INDEX('Tray sheet'!$H$2:$H$10000, $G623),"")</f>
        <v/>
      </c>
      <c r="P623" s="32" t="str">
        <f aca="false">IF($A623&lt;&gt;"",INDEX('Tray sheet'!$J$2:$J$10000,$G623),"")</f>
        <v/>
      </c>
      <c r="Q623" s="0" t="str">
        <f aca="false">IF($A623&lt;&gt;"",VLOOKUP($F623,d110cc_csv_computations!$A$2:$O$1001,9),"")</f>
        <v/>
      </c>
      <c r="R623" s="32" t="str">
        <f aca="false">IF($A623&lt;&gt;"",INDEX('Tray sheet'!$I$2:$I$10000,$G623),"")</f>
        <v/>
      </c>
      <c r="S623" s="32" t="str">
        <f aca="false">$J623&amp;$K623</f>
        <v/>
      </c>
      <c r="T623" s="0" t="str">
        <f aca="false">IF($A623&lt;&gt;"","Project#"&amp;$A623&amp;"-"&amp;TEXT($B623,"0000")&amp;"_Experiment#"&amp;TEXT($C623,"0000")&amp;"_"&amp;$D623&amp;"."&amp;$E623&amp;"_Tray#"&amp;TEXT($G623,"0000")&amp;"_"&amp;"Pot#"&amp;TEXT($F623,"00000"),"")</f>
        <v/>
      </c>
      <c r="U623" s="0" t="str">
        <f aca="false">IF($A623&lt;&gt;"",VLOOKUP($F623,d110cc_csv_computations!$A$2:$O$1001,2),"")</f>
        <v/>
      </c>
      <c r="V623" s="0" t="str">
        <f aca="false">IF($A623&lt;&gt;"",VLOOKUP($U623,LineNames!$A$2:$B$111,2),"")</f>
        <v/>
      </c>
      <c r="W623" s="11"/>
      <c r="X623" s="0" t="str">
        <f aca="false">IF($A623&lt;&gt;"",VLOOKUP($U623,LineNames!$A$2:$C$111,3),"")</f>
        <v/>
      </c>
      <c r="Y623" s="0" t="str">
        <f aca="false">IF($A623&lt;&gt;"",VLOOKUP($F623,d110cc_csv_computations!$A$2:$O$1001,5),"")</f>
        <v/>
      </c>
      <c r="Z623" s="0" t="str">
        <f aca="false">IF($A623&lt;&gt;"",VLOOKUP($F623,d110cc_csv_computations!$A$2:$O$1001,15),"")</f>
        <v/>
      </c>
    </row>
    <row collapsed="false" customFormat="false" customHeight="true" hidden="false" ht="15" outlineLevel="0" r="624">
      <c r="A624" s="0" t="str">
        <f aca="false">IF((ROW()-1)&lt;='Project Description'!$B$14,'Project Description'!$B$1, "")</f>
        <v/>
      </c>
      <c r="B624" s="0" t="str">
        <f aca="false">IF($A624&lt;&gt;"",'Project Description'!$B$2, "")</f>
        <v/>
      </c>
      <c r="C624" s="0" t="str">
        <f aca="false">IF($A624&lt;&gt;"",'Project Description'!$B$3, "")</f>
        <v/>
      </c>
      <c r="D624" s="0" t="str">
        <f aca="false">IF($A624&lt;&gt;"",VLOOKUP($G624,'Tray sheet'!$E$2:$G$121,2), "")</f>
        <v/>
      </c>
      <c r="E624" s="0" t="str">
        <f aca="false">IF($A624&lt;&gt;"",VLOOKUP($G624,'Tray sheet'!$E$2:$G$121,3), "")</f>
        <v/>
      </c>
      <c r="F624" s="0" t="str">
        <f aca="false">IF($A624&lt;&gt;"",ROW()-1,"")</f>
        <v/>
      </c>
      <c r="G624" s="0" t="str">
        <f aca="false">IF($A624&lt;&gt;"",VLOOKUP($F624,d110cc_csv_computations!$A$2:$O$1001,12),"")</f>
        <v/>
      </c>
      <c r="H624" s="0" t="str">
        <f aca="false">IF($A624&lt;&gt;"",VLOOKUP($F624,d110cc_csv_computations!$A$2:$O$1001,13),"")</f>
        <v/>
      </c>
      <c r="I624" s="0" t="str">
        <f aca="false">IF($A624&lt;&gt;"",VLOOKUP($F624,d110cc_csv_computations!$A$2:$O$1001,7),"")</f>
        <v/>
      </c>
      <c r="J624" s="0" t="str">
        <f aca="false">IF($A624&lt;&gt;"",VLOOKUP($I624,ColumnNames!$A$2:$B$5,2),"")</f>
        <v/>
      </c>
      <c r="K624" s="0" t="str">
        <f aca="false">IF($A624&lt;&gt;"",VLOOKUP($F624,d110cc_csv_computations!$A$2:$O$1001,6),"")</f>
        <v/>
      </c>
      <c r="L624" s="0" t="str">
        <f aca="false">IF($A624&lt;&gt;"",VLOOKUP($F624,d110cc_csv_computations!$A$2:$O$1001,3),"")</f>
        <v/>
      </c>
      <c r="M624" s="0" t="str">
        <f aca="false">IF($A624&lt;&gt;"",VLOOKUP($F624,d110cc_csv_computations!$A$2:$O$1001,8),"")</f>
        <v/>
      </c>
      <c r="N624" s="0" t="str">
        <f aca="false">IF($A624&lt;&gt;"",VLOOKUP($F624,d110cc_csv_computations!$A$2:$O$1001,4),"")</f>
        <v/>
      </c>
      <c r="O624" s="32" t="str">
        <f aca="false">IF($A624&lt;&gt;"",INDEX('Tray sheet'!$H$2:$H$10000, $G624),"")</f>
        <v/>
      </c>
      <c r="P624" s="32" t="str">
        <f aca="false">IF($A624&lt;&gt;"",INDEX('Tray sheet'!$J$2:$J$10000,$G624),"")</f>
        <v/>
      </c>
      <c r="Q624" s="0" t="str">
        <f aca="false">IF($A624&lt;&gt;"",VLOOKUP($F624,d110cc_csv_computations!$A$2:$O$1001,9),"")</f>
        <v/>
      </c>
      <c r="R624" s="32" t="str">
        <f aca="false">IF($A624&lt;&gt;"",INDEX('Tray sheet'!$I$2:$I$10000,$G624),"")</f>
        <v/>
      </c>
      <c r="S624" s="32" t="str">
        <f aca="false">$J624&amp;$K624</f>
        <v/>
      </c>
      <c r="T624" s="0" t="str">
        <f aca="false">IF($A624&lt;&gt;"","Project#"&amp;$A624&amp;"-"&amp;TEXT($B624,"0000")&amp;"_Experiment#"&amp;TEXT($C624,"0000")&amp;"_"&amp;$D624&amp;"."&amp;$E624&amp;"_Tray#"&amp;TEXT($G624,"0000")&amp;"_"&amp;"Pot#"&amp;TEXT($F624,"00000"),"")</f>
        <v/>
      </c>
      <c r="U624" s="0" t="str">
        <f aca="false">IF($A624&lt;&gt;"",VLOOKUP($F624,d110cc_csv_computations!$A$2:$O$1001,2),"")</f>
        <v/>
      </c>
      <c r="V624" s="0" t="str">
        <f aca="false">IF($A624&lt;&gt;"",VLOOKUP($U624,LineNames!$A$2:$B$111,2),"")</f>
        <v/>
      </c>
      <c r="W624" s="11"/>
      <c r="X624" s="0" t="str">
        <f aca="false">IF($A624&lt;&gt;"",VLOOKUP($U624,LineNames!$A$2:$C$111,3),"")</f>
        <v/>
      </c>
      <c r="Y624" s="0" t="str">
        <f aca="false">IF($A624&lt;&gt;"",VLOOKUP($F624,d110cc_csv_computations!$A$2:$O$1001,5),"")</f>
        <v/>
      </c>
      <c r="Z624" s="0" t="str">
        <f aca="false">IF($A624&lt;&gt;"",VLOOKUP($F624,d110cc_csv_computations!$A$2:$O$1001,15),"")</f>
        <v/>
      </c>
    </row>
    <row collapsed="false" customFormat="false" customHeight="true" hidden="false" ht="15" outlineLevel="0" r="625">
      <c r="A625" s="0" t="str">
        <f aca="false">IF((ROW()-1)&lt;='Project Description'!$B$14,'Project Description'!$B$1, "")</f>
        <v/>
      </c>
      <c r="B625" s="0" t="str">
        <f aca="false">IF($A625&lt;&gt;"",'Project Description'!$B$2, "")</f>
        <v/>
      </c>
      <c r="C625" s="0" t="str">
        <f aca="false">IF($A625&lt;&gt;"",'Project Description'!$B$3, "")</f>
        <v/>
      </c>
      <c r="D625" s="0" t="str">
        <f aca="false">IF($A625&lt;&gt;"",VLOOKUP($G625,'Tray sheet'!$E$2:$G$121,2), "")</f>
        <v/>
      </c>
      <c r="E625" s="0" t="str">
        <f aca="false">IF($A625&lt;&gt;"",VLOOKUP($G625,'Tray sheet'!$E$2:$G$121,3), "")</f>
        <v/>
      </c>
      <c r="F625" s="0" t="str">
        <f aca="false">IF($A625&lt;&gt;"",ROW()-1,"")</f>
        <v/>
      </c>
      <c r="G625" s="0" t="str">
        <f aca="false">IF($A625&lt;&gt;"",VLOOKUP($F625,d110cc_csv_computations!$A$2:$O$1001,12),"")</f>
        <v/>
      </c>
      <c r="H625" s="0" t="str">
        <f aca="false">IF($A625&lt;&gt;"",VLOOKUP($F625,d110cc_csv_computations!$A$2:$O$1001,13),"")</f>
        <v/>
      </c>
      <c r="I625" s="0" t="str">
        <f aca="false">IF($A625&lt;&gt;"",VLOOKUP($F625,d110cc_csv_computations!$A$2:$O$1001,7),"")</f>
        <v/>
      </c>
      <c r="J625" s="0" t="str">
        <f aca="false">IF($A625&lt;&gt;"",VLOOKUP($I625,ColumnNames!$A$2:$B$5,2),"")</f>
        <v/>
      </c>
      <c r="K625" s="0" t="str">
        <f aca="false">IF($A625&lt;&gt;"",VLOOKUP($F625,d110cc_csv_computations!$A$2:$O$1001,6),"")</f>
        <v/>
      </c>
      <c r="L625" s="0" t="str">
        <f aca="false">IF($A625&lt;&gt;"",VLOOKUP($F625,d110cc_csv_computations!$A$2:$O$1001,3),"")</f>
        <v/>
      </c>
      <c r="M625" s="0" t="str">
        <f aca="false">IF($A625&lt;&gt;"",VLOOKUP($F625,d110cc_csv_computations!$A$2:$O$1001,8),"")</f>
        <v/>
      </c>
      <c r="N625" s="0" t="str">
        <f aca="false">IF($A625&lt;&gt;"",VLOOKUP($F625,d110cc_csv_computations!$A$2:$O$1001,4),"")</f>
        <v/>
      </c>
      <c r="O625" s="32" t="str">
        <f aca="false">IF($A625&lt;&gt;"",INDEX('Tray sheet'!$H$2:$H$10000, $G625),"")</f>
        <v/>
      </c>
      <c r="P625" s="32" t="str">
        <f aca="false">IF($A625&lt;&gt;"",INDEX('Tray sheet'!$J$2:$J$10000,$G625),"")</f>
        <v/>
      </c>
      <c r="Q625" s="0" t="str">
        <f aca="false">IF($A625&lt;&gt;"",VLOOKUP($F625,d110cc_csv_computations!$A$2:$O$1001,9),"")</f>
        <v/>
      </c>
      <c r="R625" s="32" t="str">
        <f aca="false">IF($A625&lt;&gt;"",INDEX('Tray sheet'!$I$2:$I$10000,$G625),"")</f>
        <v/>
      </c>
      <c r="S625" s="32" t="str">
        <f aca="false">$J625&amp;$K625</f>
        <v/>
      </c>
      <c r="T625" s="0" t="str">
        <f aca="false">IF($A625&lt;&gt;"","Project#"&amp;$A625&amp;"-"&amp;TEXT($B625,"0000")&amp;"_Experiment#"&amp;TEXT($C625,"0000")&amp;"_"&amp;$D625&amp;"."&amp;$E625&amp;"_Tray#"&amp;TEXT($G625,"0000")&amp;"_"&amp;"Pot#"&amp;TEXT($F625,"00000"),"")</f>
        <v/>
      </c>
      <c r="U625" s="0" t="str">
        <f aca="false">IF($A625&lt;&gt;"",VLOOKUP($F625,d110cc_csv_computations!$A$2:$O$1001,2),"")</f>
        <v/>
      </c>
      <c r="V625" s="0" t="str">
        <f aca="false">IF($A625&lt;&gt;"",VLOOKUP($U625,LineNames!$A$2:$B$111,2),"")</f>
        <v/>
      </c>
      <c r="W625" s="11"/>
      <c r="X625" s="0" t="str">
        <f aca="false">IF($A625&lt;&gt;"",VLOOKUP($U625,LineNames!$A$2:$C$111,3),"")</f>
        <v/>
      </c>
      <c r="Y625" s="0" t="str">
        <f aca="false">IF($A625&lt;&gt;"",VLOOKUP($F625,d110cc_csv_computations!$A$2:$O$1001,5),"")</f>
        <v/>
      </c>
      <c r="Z625" s="0" t="str">
        <f aca="false">IF($A625&lt;&gt;"",VLOOKUP($F625,d110cc_csv_computations!$A$2:$O$1001,15),"")</f>
        <v/>
      </c>
    </row>
    <row collapsed="false" customFormat="false" customHeight="true" hidden="false" ht="15" outlineLevel="0" r="626">
      <c r="A626" s="0" t="str">
        <f aca="false">IF((ROW()-1)&lt;='Project Description'!$B$14,'Project Description'!$B$1, "")</f>
        <v/>
      </c>
      <c r="B626" s="0" t="str">
        <f aca="false">IF($A626&lt;&gt;"",'Project Description'!$B$2, "")</f>
        <v/>
      </c>
      <c r="C626" s="0" t="str">
        <f aca="false">IF($A626&lt;&gt;"",'Project Description'!$B$3, "")</f>
        <v/>
      </c>
      <c r="D626" s="0" t="str">
        <f aca="false">IF($A626&lt;&gt;"",VLOOKUP($G626,'Tray sheet'!$E$2:$G$121,2), "")</f>
        <v/>
      </c>
      <c r="E626" s="0" t="str">
        <f aca="false">IF($A626&lt;&gt;"",VLOOKUP($G626,'Tray sheet'!$E$2:$G$121,3), "")</f>
        <v/>
      </c>
      <c r="F626" s="0" t="str">
        <f aca="false">IF($A626&lt;&gt;"",ROW()-1,"")</f>
        <v/>
      </c>
      <c r="G626" s="0" t="str">
        <f aca="false">IF($A626&lt;&gt;"",VLOOKUP($F626,d110cc_csv_computations!$A$2:$O$1001,12),"")</f>
        <v/>
      </c>
      <c r="H626" s="0" t="str">
        <f aca="false">IF($A626&lt;&gt;"",VLOOKUP($F626,d110cc_csv_computations!$A$2:$O$1001,13),"")</f>
        <v/>
      </c>
      <c r="I626" s="0" t="str">
        <f aca="false">IF($A626&lt;&gt;"",VLOOKUP($F626,d110cc_csv_computations!$A$2:$O$1001,7),"")</f>
        <v/>
      </c>
      <c r="J626" s="0" t="str">
        <f aca="false">IF($A626&lt;&gt;"",VLOOKUP($I626,ColumnNames!$A$2:$B$5,2),"")</f>
        <v/>
      </c>
      <c r="K626" s="0" t="str">
        <f aca="false">IF($A626&lt;&gt;"",VLOOKUP($F626,d110cc_csv_computations!$A$2:$O$1001,6),"")</f>
        <v/>
      </c>
      <c r="L626" s="0" t="str">
        <f aca="false">IF($A626&lt;&gt;"",VLOOKUP($F626,d110cc_csv_computations!$A$2:$O$1001,3),"")</f>
        <v/>
      </c>
      <c r="M626" s="0" t="str">
        <f aca="false">IF($A626&lt;&gt;"",VLOOKUP($F626,d110cc_csv_computations!$A$2:$O$1001,8),"")</f>
        <v/>
      </c>
      <c r="N626" s="0" t="str">
        <f aca="false">IF($A626&lt;&gt;"",VLOOKUP($F626,d110cc_csv_computations!$A$2:$O$1001,4),"")</f>
        <v/>
      </c>
      <c r="O626" s="32" t="str">
        <f aca="false">IF($A626&lt;&gt;"",INDEX('Tray sheet'!$H$2:$H$10000, $G626),"")</f>
        <v/>
      </c>
      <c r="P626" s="32" t="str">
        <f aca="false">IF($A626&lt;&gt;"",INDEX('Tray sheet'!$J$2:$J$10000,$G626),"")</f>
        <v/>
      </c>
      <c r="Q626" s="0" t="str">
        <f aca="false">IF($A626&lt;&gt;"",VLOOKUP($F626,d110cc_csv_computations!$A$2:$O$1001,9),"")</f>
        <v/>
      </c>
      <c r="R626" s="32" t="str">
        <f aca="false">IF($A626&lt;&gt;"",INDEX('Tray sheet'!$I$2:$I$10000,$G626),"")</f>
        <v/>
      </c>
      <c r="S626" s="32" t="str">
        <f aca="false">$J626&amp;$K626</f>
        <v/>
      </c>
      <c r="T626" s="0" t="str">
        <f aca="false">IF($A626&lt;&gt;"","Project#"&amp;$A626&amp;"-"&amp;TEXT($B626,"0000")&amp;"_Experiment#"&amp;TEXT($C626,"0000")&amp;"_"&amp;$D626&amp;"."&amp;$E626&amp;"_Tray#"&amp;TEXT($G626,"0000")&amp;"_"&amp;"Pot#"&amp;TEXT($F626,"00000"),"")</f>
        <v/>
      </c>
      <c r="U626" s="0" t="str">
        <f aca="false">IF($A626&lt;&gt;"",VLOOKUP($F626,d110cc_csv_computations!$A$2:$O$1001,2),"")</f>
        <v/>
      </c>
      <c r="V626" s="0" t="str">
        <f aca="false">IF($A626&lt;&gt;"",VLOOKUP($U626,LineNames!$A$2:$B$111,2),"")</f>
        <v/>
      </c>
      <c r="W626" s="11"/>
      <c r="X626" s="0" t="str">
        <f aca="false">IF($A626&lt;&gt;"",VLOOKUP($U626,LineNames!$A$2:$C$111,3),"")</f>
        <v/>
      </c>
      <c r="Y626" s="0" t="str">
        <f aca="false">IF($A626&lt;&gt;"",VLOOKUP($F626,d110cc_csv_computations!$A$2:$O$1001,5),"")</f>
        <v/>
      </c>
      <c r="Z626" s="0" t="str">
        <f aca="false">IF($A626&lt;&gt;"",VLOOKUP($F626,d110cc_csv_computations!$A$2:$O$1001,15),"")</f>
        <v/>
      </c>
    </row>
    <row collapsed="false" customFormat="false" customHeight="true" hidden="false" ht="15" outlineLevel="0" r="627">
      <c r="A627" s="0" t="str">
        <f aca="false">IF((ROW()-1)&lt;='Project Description'!$B$14,'Project Description'!$B$1, "")</f>
        <v/>
      </c>
      <c r="B627" s="0" t="str">
        <f aca="false">IF($A627&lt;&gt;"",'Project Description'!$B$2, "")</f>
        <v/>
      </c>
      <c r="C627" s="0" t="str">
        <f aca="false">IF($A627&lt;&gt;"",'Project Description'!$B$3, "")</f>
        <v/>
      </c>
      <c r="D627" s="0" t="str">
        <f aca="false">IF($A627&lt;&gt;"",VLOOKUP($G627,'Tray sheet'!$E$2:$G$121,2), "")</f>
        <v/>
      </c>
      <c r="E627" s="0" t="str">
        <f aca="false">IF($A627&lt;&gt;"",VLOOKUP($G627,'Tray sheet'!$E$2:$G$121,3), "")</f>
        <v/>
      </c>
      <c r="F627" s="0" t="str">
        <f aca="false">IF($A627&lt;&gt;"",ROW()-1,"")</f>
        <v/>
      </c>
      <c r="G627" s="0" t="str">
        <f aca="false">IF($A627&lt;&gt;"",VLOOKUP($F627,d110cc_csv_computations!$A$2:$O$1001,12),"")</f>
        <v/>
      </c>
      <c r="H627" s="0" t="str">
        <f aca="false">IF($A627&lt;&gt;"",VLOOKUP($F627,d110cc_csv_computations!$A$2:$O$1001,13),"")</f>
        <v/>
      </c>
      <c r="I627" s="0" t="str">
        <f aca="false">IF($A627&lt;&gt;"",VLOOKUP($F627,d110cc_csv_computations!$A$2:$O$1001,7),"")</f>
        <v/>
      </c>
      <c r="J627" s="0" t="str">
        <f aca="false">IF($A627&lt;&gt;"",VLOOKUP($I627,ColumnNames!$A$2:$B$5,2),"")</f>
        <v/>
      </c>
      <c r="K627" s="0" t="str">
        <f aca="false">IF($A627&lt;&gt;"",VLOOKUP($F627,d110cc_csv_computations!$A$2:$O$1001,6),"")</f>
        <v/>
      </c>
      <c r="L627" s="0" t="str">
        <f aca="false">IF($A627&lt;&gt;"",VLOOKUP($F627,d110cc_csv_computations!$A$2:$O$1001,3),"")</f>
        <v/>
      </c>
      <c r="M627" s="0" t="str">
        <f aca="false">IF($A627&lt;&gt;"",VLOOKUP($F627,d110cc_csv_computations!$A$2:$O$1001,8),"")</f>
        <v/>
      </c>
      <c r="N627" s="0" t="str">
        <f aca="false">IF($A627&lt;&gt;"",VLOOKUP($F627,d110cc_csv_computations!$A$2:$O$1001,4),"")</f>
        <v/>
      </c>
      <c r="O627" s="32" t="str">
        <f aca="false">IF($A627&lt;&gt;"",INDEX('Tray sheet'!$H$2:$H$10000, $G627),"")</f>
        <v/>
      </c>
      <c r="P627" s="32" t="str">
        <f aca="false">IF($A627&lt;&gt;"",INDEX('Tray sheet'!$J$2:$J$10000,$G627),"")</f>
        <v/>
      </c>
      <c r="Q627" s="0" t="str">
        <f aca="false">IF($A627&lt;&gt;"",VLOOKUP($F627,d110cc_csv_computations!$A$2:$O$1001,9),"")</f>
        <v/>
      </c>
      <c r="R627" s="32" t="str">
        <f aca="false">IF($A627&lt;&gt;"",INDEX('Tray sheet'!$I$2:$I$10000,$G627),"")</f>
        <v/>
      </c>
      <c r="S627" s="32" t="str">
        <f aca="false">$J627&amp;$K627</f>
        <v/>
      </c>
      <c r="T627" s="0" t="str">
        <f aca="false">IF($A627&lt;&gt;"","Project#"&amp;$A627&amp;"-"&amp;TEXT($B627,"0000")&amp;"_Experiment#"&amp;TEXT($C627,"0000")&amp;"_"&amp;$D627&amp;"."&amp;$E627&amp;"_Tray#"&amp;TEXT($G627,"0000")&amp;"_"&amp;"Pot#"&amp;TEXT($F627,"00000"),"")</f>
        <v/>
      </c>
      <c r="U627" s="0" t="str">
        <f aca="false">IF($A627&lt;&gt;"",VLOOKUP($F627,d110cc_csv_computations!$A$2:$O$1001,2),"")</f>
        <v/>
      </c>
      <c r="V627" s="0" t="str">
        <f aca="false">IF($A627&lt;&gt;"",VLOOKUP($U627,LineNames!$A$2:$B$111,2),"")</f>
        <v/>
      </c>
      <c r="W627" s="11"/>
      <c r="X627" s="0" t="str">
        <f aca="false">IF($A627&lt;&gt;"",VLOOKUP($U627,LineNames!$A$2:$C$111,3),"")</f>
        <v/>
      </c>
      <c r="Y627" s="0" t="str">
        <f aca="false">IF($A627&lt;&gt;"",VLOOKUP($F627,d110cc_csv_computations!$A$2:$O$1001,5),"")</f>
        <v/>
      </c>
      <c r="Z627" s="0" t="str">
        <f aca="false">IF($A627&lt;&gt;"",VLOOKUP($F627,d110cc_csv_computations!$A$2:$O$1001,15),"")</f>
        <v/>
      </c>
    </row>
    <row collapsed="false" customFormat="false" customHeight="true" hidden="false" ht="15" outlineLevel="0" r="628">
      <c r="A628" s="0" t="str">
        <f aca="false">IF((ROW()-1)&lt;='Project Description'!$B$14,'Project Description'!$B$1, "")</f>
        <v/>
      </c>
      <c r="B628" s="0" t="str">
        <f aca="false">IF($A628&lt;&gt;"",'Project Description'!$B$2, "")</f>
        <v/>
      </c>
      <c r="C628" s="0" t="str">
        <f aca="false">IF($A628&lt;&gt;"",'Project Description'!$B$3, "")</f>
        <v/>
      </c>
      <c r="D628" s="0" t="str">
        <f aca="false">IF($A628&lt;&gt;"",VLOOKUP($G628,'Tray sheet'!$E$2:$G$121,2), "")</f>
        <v/>
      </c>
      <c r="E628" s="0" t="str">
        <f aca="false">IF($A628&lt;&gt;"",VLOOKUP($G628,'Tray sheet'!$E$2:$G$121,3), "")</f>
        <v/>
      </c>
      <c r="F628" s="0" t="str">
        <f aca="false">IF($A628&lt;&gt;"",ROW()-1,"")</f>
        <v/>
      </c>
      <c r="G628" s="0" t="str">
        <f aca="false">IF($A628&lt;&gt;"",VLOOKUP($F628,d110cc_csv_computations!$A$2:$O$1001,12),"")</f>
        <v/>
      </c>
      <c r="H628" s="0" t="str">
        <f aca="false">IF($A628&lt;&gt;"",VLOOKUP($F628,d110cc_csv_computations!$A$2:$O$1001,13),"")</f>
        <v/>
      </c>
      <c r="I628" s="0" t="str">
        <f aca="false">IF($A628&lt;&gt;"",VLOOKUP($F628,d110cc_csv_computations!$A$2:$O$1001,7),"")</f>
        <v/>
      </c>
      <c r="J628" s="0" t="str">
        <f aca="false">IF($A628&lt;&gt;"",VLOOKUP($I628,ColumnNames!$A$2:$B$5,2),"")</f>
        <v/>
      </c>
      <c r="K628" s="0" t="str">
        <f aca="false">IF($A628&lt;&gt;"",VLOOKUP($F628,d110cc_csv_computations!$A$2:$O$1001,6),"")</f>
        <v/>
      </c>
      <c r="L628" s="0" t="str">
        <f aca="false">IF($A628&lt;&gt;"",VLOOKUP($F628,d110cc_csv_computations!$A$2:$O$1001,3),"")</f>
        <v/>
      </c>
      <c r="M628" s="0" t="str">
        <f aca="false">IF($A628&lt;&gt;"",VLOOKUP($F628,d110cc_csv_computations!$A$2:$O$1001,8),"")</f>
        <v/>
      </c>
      <c r="N628" s="0" t="str">
        <f aca="false">IF($A628&lt;&gt;"",VLOOKUP($F628,d110cc_csv_computations!$A$2:$O$1001,4),"")</f>
        <v/>
      </c>
      <c r="O628" s="32" t="str">
        <f aca="false">IF($A628&lt;&gt;"",INDEX('Tray sheet'!$H$2:$H$10000, $G628),"")</f>
        <v/>
      </c>
      <c r="P628" s="32" t="str">
        <f aca="false">IF($A628&lt;&gt;"",INDEX('Tray sheet'!$J$2:$J$10000,$G628),"")</f>
        <v/>
      </c>
      <c r="Q628" s="0" t="str">
        <f aca="false">IF($A628&lt;&gt;"",VLOOKUP($F628,d110cc_csv_computations!$A$2:$O$1001,9),"")</f>
        <v/>
      </c>
      <c r="R628" s="32" t="str">
        <f aca="false">IF($A628&lt;&gt;"",INDEX('Tray sheet'!$I$2:$I$10000,$G628),"")</f>
        <v/>
      </c>
      <c r="S628" s="32" t="str">
        <f aca="false">$J628&amp;$K628</f>
        <v/>
      </c>
      <c r="T628" s="0" t="str">
        <f aca="false">IF($A628&lt;&gt;"","Project#"&amp;$A628&amp;"-"&amp;TEXT($B628,"0000")&amp;"_Experiment#"&amp;TEXT($C628,"0000")&amp;"_"&amp;$D628&amp;"."&amp;$E628&amp;"_Tray#"&amp;TEXT($G628,"0000")&amp;"_"&amp;"Pot#"&amp;TEXT($F628,"00000"),"")</f>
        <v/>
      </c>
      <c r="U628" s="0" t="str">
        <f aca="false">IF($A628&lt;&gt;"",VLOOKUP($F628,d110cc_csv_computations!$A$2:$O$1001,2),"")</f>
        <v/>
      </c>
      <c r="V628" s="0" t="str">
        <f aca="false">IF($A628&lt;&gt;"",VLOOKUP($U628,LineNames!$A$2:$B$111,2),"")</f>
        <v/>
      </c>
      <c r="W628" s="11"/>
      <c r="X628" s="0" t="str">
        <f aca="false">IF($A628&lt;&gt;"",VLOOKUP($U628,LineNames!$A$2:$C$111,3),"")</f>
        <v/>
      </c>
      <c r="Y628" s="0" t="str">
        <f aca="false">IF($A628&lt;&gt;"",VLOOKUP($F628,d110cc_csv_computations!$A$2:$O$1001,5),"")</f>
        <v/>
      </c>
      <c r="Z628" s="0" t="str">
        <f aca="false">IF($A628&lt;&gt;"",VLOOKUP($F628,d110cc_csv_computations!$A$2:$O$1001,15),"")</f>
        <v/>
      </c>
    </row>
    <row collapsed="false" customFormat="false" customHeight="true" hidden="false" ht="15" outlineLevel="0" r="629">
      <c r="A629" s="0" t="str">
        <f aca="false">IF((ROW()-1)&lt;='Project Description'!$B$14,'Project Description'!$B$1, "")</f>
        <v/>
      </c>
      <c r="B629" s="0" t="str">
        <f aca="false">IF($A629&lt;&gt;"",'Project Description'!$B$2, "")</f>
        <v/>
      </c>
      <c r="C629" s="0" t="str">
        <f aca="false">IF($A629&lt;&gt;"",'Project Description'!$B$3, "")</f>
        <v/>
      </c>
      <c r="D629" s="0" t="str">
        <f aca="false">IF($A629&lt;&gt;"",VLOOKUP($G629,'Tray sheet'!$E$2:$G$121,2), "")</f>
        <v/>
      </c>
      <c r="E629" s="0" t="str">
        <f aca="false">IF($A629&lt;&gt;"",VLOOKUP($G629,'Tray sheet'!$E$2:$G$121,3), "")</f>
        <v/>
      </c>
      <c r="F629" s="0" t="str">
        <f aca="false">IF($A629&lt;&gt;"",ROW()-1,"")</f>
        <v/>
      </c>
      <c r="G629" s="0" t="str">
        <f aca="false">IF($A629&lt;&gt;"",VLOOKUP($F629,d110cc_csv_computations!$A$2:$O$1001,12),"")</f>
        <v/>
      </c>
      <c r="H629" s="0" t="str">
        <f aca="false">IF($A629&lt;&gt;"",VLOOKUP($F629,d110cc_csv_computations!$A$2:$O$1001,13),"")</f>
        <v/>
      </c>
      <c r="I629" s="0" t="str">
        <f aca="false">IF($A629&lt;&gt;"",VLOOKUP($F629,d110cc_csv_computations!$A$2:$O$1001,7),"")</f>
        <v/>
      </c>
      <c r="J629" s="0" t="str">
        <f aca="false">IF($A629&lt;&gt;"",VLOOKUP($I629,ColumnNames!$A$2:$B$5,2),"")</f>
        <v/>
      </c>
      <c r="K629" s="0" t="str">
        <f aca="false">IF($A629&lt;&gt;"",VLOOKUP($F629,d110cc_csv_computations!$A$2:$O$1001,6),"")</f>
        <v/>
      </c>
      <c r="L629" s="0" t="str">
        <f aca="false">IF($A629&lt;&gt;"",VLOOKUP($F629,d110cc_csv_computations!$A$2:$O$1001,3),"")</f>
        <v/>
      </c>
      <c r="M629" s="0" t="str">
        <f aca="false">IF($A629&lt;&gt;"",VLOOKUP($F629,d110cc_csv_computations!$A$2:$O$1001,8),"")</f>
        <v/>
      </c>
      <c r="N629" s="0" t="str">
        <f aca="false">IF($A629&lt;&gt;"",VLOOKUP($F629,d110cc_csv_computations!$A$2:$O$1001,4),"")</f>
        <v/>
      </c>
      <c r="O629" s="32" t="str">
        <f aca="false">IF($A629&lt;&gt;"",INDEX('Tray sheet'!$H$2:$H$10000, $G629),"")</f>
        <v/>
      </c>
      <c r="P629" s="32" t="str">
        <f aca="false">IF($A629&lt;&gt;"",INDEX('Tray sheet'!$J$2:$J$10000,$G629),"")</f>
        <v/>
      </c>
      <c r="Q629" s="0" t="str">
        <f aca="false">IF($A629&lt;&gt;"",VLOOKUP($F629,d110cc_csv_computations!$A$2:$O$1001,9),"")</f>
        <v/>
      </c>
      <c r="R629" s="32" t="str">
        <f aca="false">IF($A629&lt;&gt;"",INDEX('Tray sheet'!$I$2:$I$10000,$G629),"")</f>
        <v/>
      </c>
      <c r="S629" s="32" t="str">
        <f aca="false">$J629&amp;$K629</f>
        <v/>
      </c>
      <c r="T629" s="0" t="str">
        <f aca="false">IF($A629&lt;&gt;"","Project#"&amp;$A629&amp;"-"&amp;TEXT($B629,"0000")&amp;"_Experiment#"&amp;TEXT($C629,"0000")&amp;"_"&amp;$D629&amp;"."&amp;$E629&amp;"_Tray#"&amp;TEXT($G629,"0000")&amp;"_"&amp;"Pot#"&amp;TEXT($F629,"00000"),"")</f>
        <v/>
      </c>
      <c r="U629" s="0" t="str">
        <f aca="false">IF($A629&lt;&gt;"",VLOOKUP($F629,d110cc_csv_computations!$A$2:$O$1001,2),"")</f>
        <v/>
      </c>
      <c r="V629" s="0" t="str">
        <f aca="false">IF($A629&lt;&gt;"",VLOOKUP($U629,LineNames!$A$2:$B$111,2),"")</f>
        <v/>
      </c>
      <c r="W629" s="11"/>
      <c r="X629" s="0" t="str">
        <f aca="false">IF($A629&lt;&gt;"",VLOOKUP($U629,LineNames!$A$2:$C$111,3),"")</f>
        <v/>
      </c>
      <c r="Y629" s="0" t="str">
        <f aca="false">IF($A629&lt;&gt;"",VLOOKUP($F629,d110cc_csv_computations!$A$2:$O$1001,5),"")</f>
        <v/>
      </c>
      <c r="Z629" s="0" t="str">
        <f aca="false">IF($A629&lt;&gt;"",VLOOKUP($F629,d110cc_csv_computations!$A$2:$O$1001,15),"")</f>
        <v/>
      </c>
    </row>
    <row collapsed="false" customFormat="false" customHeight="true" hidden="false" ht="15" outlineLevel="0" r="630">
      <c r="A630" s="0" t="str">
        <f aca="false">IF((ROW()-1)&lt;='Project Description'!$B$14,'Project Description'!$B$1, "")</f>
        <v/>
      </c>
      <c r="B630" s="0" t="str">
        <f aca="false">IF($A630&lt;&gt;"",'Project Description'!$B$2, "")</f>
        <v/>
      </c>
      <c r="C630" s="0" t="str">
        <f aca="false">IF($A630&lt;&gt;"",'Project Description'!$B$3, "")</f>
        <v/>
      </c>
      <c r="D630" s="0" t="str">
        <f aca="false">IF($A630&lt;&gt;"",VLOOKUP($G630,'Tray sheet'!$E$2:$G$121,2), "")</f>
        <v/>
      </c>
      <c r="E630" s="0" t="str">
        <f aca="false">IF($A630&lt;&gt;"",VLOOKUP($G630,'Tray sheet'!$E$2:$G$121,3), "")</f>
        <v/>
      </c>
      <c r="F630" s="0" t="str">
        <f aca="false">IF($A630&lt;&gt;"",ROW()-1,"")</f>
        <v/>
      </c>
      <c r="G630" s="0" t="str">
        <f aca="false">IF($A630&lt;&gt;"",VLOOKUP($F630,d110cc_csv_computations!$A$2:$O$1001,12),"")</f>
        <v/>
      </c>
      <c r="H630" s="0" t="str">
        <f aca="false">IF($A630&lt;&gt;"",VLOOKUP($F630,d110cc_csv_computations!$A$2:$O$1001,13),"")</f>
        <v/>
      </c>
      <c r="I630" s="0" t="str">
        <f aca="false">IF($A630&lt;&gt;"",VLOOKUP($F630,d110cc_csv_computations!$A$2:$O$1001,7),"")</f>
        <v/>
      </c>
      <c r="J630" s="0" t="str">
        <f aca="false">IF($A630&lt;&gt;"",VLOOKUP($I630,ColumnNames!$A$2:$B$5,2),"")</f>
        <v/>
      </c>
      <c r="K630" s="0" t="str">
        <f aca="false">IF($A630&lt;&gt;"",VLOOKUP($F630,d110cc_csv_computations!$A$2:$O$1001,6),"")</f>
        <v/>
      </c>
      <c r="L630" s="0" t="str">
        <f aca="false">IF($A630&lt;&gt;"",VLOOKUP($F630,d110cc_csv_computations!$A$2:$O$1001,3),"")</f>
        <v/>
      </c>
      <c r="M630" s="0" t="str">
        <f aca="false">IF($A630&lt;&gt;"",VLOOKUP($F630,d110cc_csv_computations!$A$2:$O$1001,8),"")</f>
        <v/>
      </c>
      <c r="N630" s="0" t="str">
        <f aca="false">IF($A630&lt;&gt;"",VLOOKUP($F630,d110cc_csv_computations!$A$2:$O$1001,4),"")</f>
        <v/>
      </c>
      <c r="O630" s="32" t="str">
        <f aca="false">IF($A630&lt;&gt;"",INDEX('Tray sheet'!$H$2:$H$10000, $G630),"")</f>
        <v/>
      </c>
      <c r="P630" s="32" t="str">
        <f aca="false">IF($A630&lt;&gt;"",INDEX('Tray sheet'!$J$2:$J$10000,$G630),"")</f>
        <v/>
      </c>
      <c r="Q630" s="0" t="str">
        <f aca="false">IF($A630&lt;&gt;"",VLOOKUP($F630,d110cc_csv_computations!$A$2:$O$1001,9),"")</f>
        <v/>
      </c>
      <c r="R630" s="32" t="str">
        <f aca="false">IF($A630&lt;&gt;"",INDEX('Tray sheet'!$I$2:$I$10000,$G630),"")</f>
        <v/>
      </c>
      <c r="S630" s="32" t="str">
        <f aca="false">$J630&amp;$K630</f>
        <v/>
      </c>
      <c r="T630" s="0" t="str">
        <f aca="false">IF($A630&lt;&gt;"","Project#"&amp;$A630&amp;"-"&amp;TEXT($B630,"0000")&amp;"_Experiment#"&amp;TEXT($C630,"0000")&amp;"_"&amp;$D630&amp;"."&amp;$E630&amp;"_Tray#"&amp;TEXT($G630,"0000")&amp;"_"&amp;"Pot#"&amp;TEXT($F630,"00000"),"")</f>
        <v/>
      </c>
      <c r="U630" s="0" t="str">
        <f aca="false">IF($A630&lt;&gt;"",VLOOKUP($F630,d110cc_csv_computations!$A$2:$O$1001,2),"")</f>
        <v/>
      </c>
      <c r="V630" s="0" t="str">
        <f aca="false">IF($A630&lt;&gt;"",VLOOKUP($U630,LineNames!$A$2:$B$111,2),"")</f>
        <v/>
      </c>
      <c r="W630" s="11"/>
      <c r="X630" s="0" t="str">
        <f aca="false">IF($A630&lt;&gt;"",VLOOKUP($U630,LineNames!$A$2:$C$111,3),"")</f>
        <v/>
      </c>
      <c r="Y630" s="0" t="str">
        <f aca="false">IF($A630&lt;&gt;"",VLOOKUP($F630,d110cc_csv_computations!$A$2:$O$1001,5),"")</f>
        <v/>
      </c>
      <c r="Z630" s="0" t="str">
        <f aca="false">IF($A630&lt;&gt;"",VLOOKUP($F630,d110cc_csv_computations!$A$2:$O$1001,15),"")</f>
        <v/>
      </c>
    </row>
    <row collapsed="false" customFormat="false" customHeight="true" hidden="false" ht="15" outlineLevel="0" r="631">
      <c r="A631" s="0" t="str">
        <f aca="false">IF((ROW()-1)&lt;='Project Description'!$B$14,'Project Description'!$B$1, "")</f>
        <v/>
      </c>
      <c r="B631" s="0" t="str">
        <f aca="false">IF($A631&lt;&gt;"",'Project Description'!$B$2, "")</f>
        <v/>
      </c>
      <c r="C631" s="0" t="str">
        <f aca="false">IF($A631&lt;&gt;"",'Project Description'!$B$3, "")</f>
        <v/>
      </c>
      <c r="D631" s="0" t="str">
        <f aca="false">IF($A631&lt;&gt;"",VLOOKUP($G631,'Tray sheet'!$E$2:$G$121,2), "")</f>
        <v/>
      </c>
      <c r="E631" s="0" t="str">
        <f aca="false">IF($A631&lt;&gt;"",VLOOKUP($G631,'Tray sheet'!$E$2:$G$121,3), "")</f>
        <v/>
      </c>
      <c r="F631" s="0" t="str">
        <f aca="false">IF($A631&lt;&gt;"",ROW()-1,"")</f>
        <v/>
      </c>
      <c r="G631" s="0" t="str">
        <f aca="false">IF($A631&lt;&gt;"",VLOOKUP($F631,d110cc_csv_computations!$A$2:$O$1001,12),"")</f>
        <v/>
      </c>
      <c r="H631" s="0" t="str">
        <f aca="false">IF($A631&lt;&gt;"",VLOOKUP($F631,d110cc_csv_computations!$A$2:$O$1001,13),"")</f>
        <v/>
      </c>
      <c r="I631" s="0" t="str">
        <f aca="false">IF($A631&lt;&gt;"",VLOOKUP($F631,d110cc_csv_computations!$A$2:$O$1001,7),"")</f>
        <v/>
      </c>
      <c r="J631" s="0" t="str">
        <f aca="false">IF($A631&lt;&gt;"",VLOOKUP($I631,ColumnNames!$A$2:$B$5,2),"")</f>
        <v/>
      </c>
      <c r="K631" s="0" t="str">
        <f aca="false">IF($A631&lt;&gt;"",VLOOKUP($F631,d110cc_csv_computations!$A$2:$O$1001,6),"")</f>
        <v/>
      </c>
      <c r="L631" s="0" t="str">
        <f aca="false">IF($A631&lt;&gt;"",VLOOKUP($F631,d110cc_csv_computations!$A$2:$O$1001,3),"")</f>
        <v/>
      </c>
      <c r="M631" s="0" t="str">
        <f aca="false">IF($A631&lt;&gt;"",VLOOKUP($F631,d110cc_csv_computations!$A$2:$O$1001,8),"")</f>
        <v/>
      </c>
      <c r="N631" s="0" t="str">
        <f aca="false">IF($A631&lt;&gt;"",VLOOKUP($F631,d110cc_csv_computations!$A$2:$O$1001,4),"")</f>
        <v/>
      </c>
      <c r="O631" s="32" t="str">
        <f aca="false">IF($A631&lt;&gt;"",INDEX('Tray sheet'!$H$2:$H$10000, $G631),"")</f>
        <v/>
      </c>
      <c r="P631" s="32" t="str">
        <f aca="false">IF($A631&lt;&gt;"",INDEX('Tray sheet'!$J$2:$J$10000,$G631),"")</f>
        <v/>
      </c>
      <c r="Q631" s="0" t="str">
        <f aca="false">IF($A631&lt;&gt;"",VLOOKUP($F631,d110cc_csv_computations!$A$2:$O$1001,9),"")</f>
        <v/>
      </c>
      <c r="R631" s="32" t="str">
        <f aca="false">IF($A631&lt;&gt;"",INDEX('Tray sheet'!$I$2:$I$10000,$G631),"")</f>
        <v/>
      </c>
      <c r="S631" s="32" t="str">
        <f aca="false">$J631&amp;$K631</f>
        <v/>
      </c>
      <c r="T631" s="0" t="str">
        <f aca="false">IF($A631&lt;&gt;"","Project#"&amp;$A631&amp;"-"&amp;TEXT($B631,"0000")&amp;"_Experiment#"&amp;TEXT($C631,"0000")&amp;"_"&amp;$D631&amp;"."&amp;$E631&amp;"_Tray#"&amp;TEXT($G631,"0000")&amp;"_"&amp;"Pot#"&amp;TEXT($F631,"00000"),"")</f>
        <v/>
      </c>
      <c r="U631" s="0" t="str">
        <f aca="false">IF($A631&lt;&gt;"",VLOOKUP($F631,d110cc_csv_computations!$A$2:$O$1001,2),"")</f>
        <v/>
      </c>
      <c r="V631" s="0" t="str">
        <f aca="false">IF($A631&lt;&gt;"",VLOOKUP($U631,LineNames!$A$2:$B$111,2),"")</f>
        <v/>
      </c>
      <c r="W631" s="11"/>
      <c r="X631" s="0" t="str">
        <f aca="false">IF($A631&lt;&gt;"",VLOOKUP($U631,LineNames!$A$2:$C$111,3),"")</f>
        <v/>
      </c>
      <c r="Y631" s="0" t="str">
        <f aca="false">IF($A631&lt;&gt;"",VLOOKUP($F631,d110cc_csv_computations!$A$2:$O$1001,5),"")</f>
        <v/>
      </c>
      <c r="Z631" s="0" t="str">
        <f aca="false">IF($A631&lt;&gt;"",VLOOKUP($F631,d110cc_csv_computations!$A$2:$O$1001,15),"")</f>
        <v/>
      </c>
    </row>
    <row collapsed="false" customFormat="false" customHeight="true" hidden="false" ht="15" outlineLevel="0" r="632">
      <c r="A632" s="0" t="str">
        <f aca="false">IF((ROW()-1)&lt;='Project Description'!$B$14,'Project Description'!$B$1, "")</f>
        <v/>
      </c>
      <c r="B632" s="0" t="str">
        <f aca="false">IF($A632&lt;&gt;"",'Project Description'!$B$2, "")</f>
        <v/>
      </c>
      <c r="C632" s="0" t="str">
        <f aca="false">IF($A632&lt;&gt;"",'Project Description'!$B$3, "")</f>
        <v/>
      </c>
      <c r="D632" s="0" t="str">
        <f aca="false">IF($A632&lt;&gt;"",VLOOKUP($G632,'Tray sheet'!$E$2:$G$121,2), "")</f>
        <v/>
      </c>
      <c r="E632" s="0" t="str">
        <f aca="false">IF($A632&lt;&gt;"",VLOOKUP($G632,'Tray sheet'!$E$2:$G$121,3), "")</f>
        <v/>
      </c>
      <c r="F632" s="0" t="str">
        <f aca="false">IF($A632&lt;&gt;"",ROW()-1,"")</f>
        <v/>
      </c>
      <c r="G632" s="0" t="str">
        <f aca="false">IF($A632&lt;&gt;"",VLOOKUP($F632,d110cc_csv_computations!$A$2:$O$1001,12),"")</f>
        <v/>
      </c>
      <c r="H632" s="0" t="str">
        <f aca="false">IF($A632&lt;&gt;"",VLOOKUP($F632,d110cc_csv_computations!$A$2:$O$1001,13),"")</f>
        <v/>
      </c>
      <c r="I632" s="0" t="str">
        <f aca="false">IF($A632&lt;&gt;"",VLOOKUP($F632,d110cc_csv_computations!$A$2:$O$1001,7),"")</f>
        <v/>
      </c>
      <c r="J632" s="0" t="str">
        <f aca="false">IF($A632&lt;&gt;"",VLOOKUP($I632,ColumnNames!$A$2:$B$5,2),"")</f>
        <v/>
      </c>
      <c r="K632" s="0" t="str">
        <f aca="false">IF($A632&lt;&gt;"",VLOOKUP($F632,d110cc_csv_computations!$A$2:$O$1001,6),"")</f>
        <v/>
      </c>
      <c r="L632" s="0" t="str">
        <f aca="false">IF($A632&lt;&gt;"",VLOOKUP($F632,d110cc_csv_computations!$A$2:$O$1001,3),"")</f>
        <v/>
      </c>
      <c r="M632" s="0" t="str">
        <f aca="false">IF($A632&lt;&gt;"",VLOOKUP($F632,d110cc_csv_computations!$A$2:$O$1001,8),"")</f>
        <v/>
      </c>
      <c r="N632" s="0" t="str">
        <f aca="false">IF($A632&lt;&gt;"",VLOOKUP($F632,d110cc_csv_computations!$A$2:$O$1001,4),"")</f>
        <v/>
      </c>
      <c r="O632" s="32" t="str">
        <f aca="false">IF($A632&lt;&gt;"",INDEX('Tray sheet'!$H$2:$H$10000, $G632),"")</f>
        <v/>
      </c>
      <c r="P632" s="32" t="str">
        <f aca="false">IF($A632&lt;&gt;"",INDEX('Tray sheet'!$J$2:$J$10000,$G632),"")</f>
        <v/>
      </c>
      <c r="Q632" s="0" t="str">
        <f aca="false">IF($A632&lt;&gt;"",VLOOKUP($F632,d110cc_csv_computations!$A$2:$O$1001,9),"")</f>
        <v/>
      </c>
      <c r="R632" s="32" t="str">
        <f aca="false">IF($A632&lt;&gt;"",INDEX('Tray sheet'!$I$2:$I$10000,$G632),"")</f>
        <v/>
      </c>
      <c r="S632" s="32" t="str">
        <f aca="false">$J632&amp;$K632</f>
        <v/>
      </c>
      <c r="T632" s="0" t="str">
        <f aca="false">IF($A632&lt;&gt;"","Project#"&amp;$A632&amp;"-"&amp;TEXT($B632,"0000")&amp;"_Experiment#"&amp;TEXT($C632,"0000")&amp;"_"&amp;$D632&amp;"."&amp;$E632&amp;"_Tray#"&amp;TEXT($G632,"0000")&amp;"_"&amp;"Pot#"&amp;TEXT($F632,"00000"),"")</f>
        <v/>
      </c>
      <c r="U632" s="0" t="str">
        <f aca="false">IF($A632&lt;&gt;"",VLOOKUP($F632,d110cc_csv_computations!$A$2:$O$1001,2),"")</f>
        <v/>
      </c>
      <c r="V632" s="0" t="str">
        <f aca="false">IF($A632&lt;&gt;"",VLOOKUP($U632,LineNames!$A$2:$B$111,2),"")</f>
        <v/>
      </c>
      <c r="W632" s="11"/>
      <c r="X632" s="0" t="str">
        <f aca="false">IF($A632&lt;&gt;"",VLOOKUP($U632,LineNames!$A$2:$C$111,3),"")</f>
        <v/>
      </c>
      <c r="Y632" s="0" t="str">
        <f aca="false">IF($A632&lt;&gt;"",VLOOKUP($F632,d110cc_csv_computations!$A$2:$O$1001,5),"")</f>
        <v/>
      </c>
      <c r="Z632" s="0" t="str">
        <f aca="false">IF($A632&lt;&gt;"",VLOOKUP($F632,d110cc_csv_computations!$A$2:$O$1001,15),"")</f>
        <v/>
      </c>
    </row>
    <row collapsed="false" customFormat="false" customHeight="true" hidden="false" ht="15" outlineLevel="0" r="633">
      <c r="A633" s="0" t="str">
        <f aca="false">IF((ROW()-1)&lt;='Project Description'!$B$14,'Project Description'!$B$1, "")</f>
        <v/>
      </c>
      <c r="B633" s="0" t="str">
        <f aca="false">IF($A633&lt;&gt;"",'Project Description'!$B$2, "")</f>
        <v/>
      </c>
      <c r="C633" s="0" t="str">
        <f aca="false">IF($A633&lt;&gt;"",'Project Description'!$B$3, "")</f>
        <v/>
      </c>
      <c r="D633" s="0" t="str">
        <f aca="false">IF($A633&lt;&gt;"",VLOOKUP($G633,'Tray sheet'!$E$2:$G$121,2), "")</f>
        <v/>
      </c>
      <c r="E633" s="0" t="str">
        <f aca="false">IF($A633&lt;&gt;"",VLOOKUP($G633,'Tray sheet'!$E$2:$G$121,3), "")</f>
        <v/>
      </c>
      <c r="F633" s="0" t="str">
        <f aca="false">IF($A633&lt;&gt;"",ROW()-1,"")</f>
        <v/>
      </c>
      <c r="G633" s="0" t="str">
        <f aca="false">IF($A633&lt;&gt;"",VLOOKUP($F633,d110cc_csv_computations!$A$2:$O$1001,12),"")</f>
        <v/>
      </c>
      <c r="H633" s="0" t="str">
        <f aca="false">IF($A633&lt;&gt;"",VLOOKUP($F633,d110cc_csv_computations!$A$2:$O$1001,13),"")</f>
        <v/>
      </c>
      <c r="I633" s="0" t="str">
        <f aca="false">IF($A633&lt;&gt;"",VLOOKUP($F633,d110cc_csv_computations!$A$2:$O$1001,7),"")</f>
        <v/>
      </c>
      <c r="J633" s="0" t="str">
        <f aca="false">IF($A633&lt;&gt;"",VLOOKUP($I633,ColumnNames!$A$2:$B$5,2),"")</f>
        <v/>
      </c>
      <c r="K633" s="0" t="str">
        <f aca="false">IF($A633&lt;&gt;"",VLOOKUP($F633,d110cc_csv_computations!$A$2:$O$1001,6),"")</f>
        <v/>
      </c>
      <c r="L633" s="0" t="str">
        <f aca="false">IF($A633&lt;&gt;"",VLOOKUP($F633,d110cc_csv_computations!$A$2:$O$1001,3),"")</f>
        <v/>
      </c>
      <c r="M633" s="0" t="str">
        <f aca="false">IF($A633&lt;&gt;"",VLOOKUP($F633,d110cc_csv_computations!$A$2:$O$1001,8),"")</f>
        <v/>
      </c>
      <c r="N633" s="0" t="str">
        <f aca="false">IF($A633&lt;&gt;"",VLOOKUP($F633,d110cc_csv_computations!$A$2:$O$1001,4),"")</f>
        <v/>
      </c>
      <c r="O633" s="32" t="str">
        <f aca="false">IF($A633&lt;&gt;"",INDEX('Tray sheet'!$H$2:$H$10000, $G633),"")</f>
        <v/>
      </c>
      <c r="P633" s="32" t="str">
        <f aca="false">IF($A633&lt;&gt;"",INDEX('Tray sheet'!$J$2:$J$10000,$G633),"")</f>
        <v/>
      </c>
      <c r="Q633" s="0" t="str">
        <f aca="false">IF($A633&lt;&gt;"",VLOOKUP($F633,d110cc_csv_computations!$A$2:$O$1001,9),"")</f>
        <v/>
      </c>
      <c r="R633" s="32" t="str">
        <f aca="false">IF($A633&lt;&gt;"",INDEX('Tray sheet'!$I$2:$I$10000,$G633),"")</f>
        <v/>
      </c>
      <c r="S633" s="32" t="str">
        <f aca="false">$J633&amp;$K633</f>
        <v/>
      </c>
      <c r="T633" s="0" t="str">
        <f aca="false">IF($A633&lt;&gt;"","Project#"&amp;$A633&amp;"-"&amp;TEXT($B633,"0000")&amp;"_Experiment#"&amp;TEXT($C633,"0000")&amp;"_"&amp;$D633&amp;"."&amp;$E633&amp;"_Tray#"&amp;TEXT($G633,"0000")&amp;"_"&amp;"Pot#"&amp;TEXT($F633,"00000"),"")</f>
        <v/>
      </c>
      <c r="U633" s="0" t="str">
        <f aca="false">IF($A633&lt;&gt;"",VLOOKUP($F633,d110cc_csv_computations!$A$2:$O$1001,2),"")</f>
        <v/>
      </c>
      <c r="V633" s="0" t="str">
        <f aca="false">IF($A633&lt;&gt;"",VLOOKUP($U633,LineNames!$A$2:$B$111,2),"")</f>
        <v/>
      </c>
      <c r="W633" s="11"/>
      <c r="X633" s="0" t="str">
        <f aca="false">IF($A633&lt;&gt;"",VLOOKUP($U633,LineNames!$A$2:$C$111,3),"")</f>
        <v/>
      </c>
      <c r="Y633" s="0" t="str">
        <f aca="false">IF($A633&lt;&gt;"",VLOOKUP($F633,d110cc_csv_computations!$A$2:$O$1001,5),"")</f>
        <v/>
      </c>
      <c r="Z633" s="0" t="str">
        <f aca="false">IF($A633&lt;&gt;"",VLOOKUP($F633,d110cc_csv_computations!$A$2:$O$1001,15),"")</f>
        <v/>
      </c>
    </row>
    <row collapsed="false" customFormat="false" customHeight="true" hidden="false" ht="15" outlineLevel="0" r="634">
      <c r="A634" s="0" t="str">
        <f aca="false">IF((ROW()-1)&lt;='Project Description'!$B$14,'Project Description'!$B$1, "")</f>
        <v/>
      </c>
      <c r="B634" s="0" t="str">
        <f aca="false">IF($A634&lt;&gt;"",'Project Description'!$B$2, "")</f>
        <v/>
      </c>
      <c r="C634" s="0" t="str">
        <f aca="false">IF($A634&lt;&gt;"",'Project Description'!$B$3, "")</f>
        <v/>
      </c>
      <c r="D634" s="0" t="str">
        <f aca="false">IF($A634&lt;&gt;"",VLOOKUP($G634,'Tray sheet'!$E$2:$G$121,2), "")</f>
        <v/>
      </c>
      <c r="E634" s="0" t="str">
        <f aca="false">IF($A634&lt;&gt;"",VLOOKUP($G634,'Tray sheet'!$E$2:$G$121,3), "")</f>
        <v/>
      </c>
      <c r="F634" s="0" t="str">
        <f aca="false">IF($A634&lt;&gt;"",ROW()-1,"")</f>
        <v/>
      </c>
      <c r="G634" s="0" t="str">
        <f aca="false">IF($A634&lt;&gt;"",VLOOKUP($F634,d110cc_csv_computations!$A$2:$O$1001,12),"")</f>
        <v/>
      </c>
      <c r="H634" s="0" t="str">
        <f aca="false">IF($A634&lt;&gt;"",VLOOKUP($F634,d110cc_csv_computations!$A$2:$O$1001,13),"")</f>
        <v/>
      </c>
      <c r="I634" s="0" t="str">
        <f aca="false">IF($A634&lt;&gt;"",VLOOKUP($F634,d110cc_csv_computations!$A$2:$O$1001,7),"")</f>
        <v/>
      </c>
      <c r="J634" s="0" t="str">
        <f aca="false">IF($A634&lt;&gt;"",VLOOKUP($I634,ColumnNames!$A$2:$B$5,2),"")</f>
        <v/>
      </c>
      <c r="K634" s="0" t="str">
        <f aca="false">IF($A634&lt;&gt;"",VLOOKUP($F634,d110cc_csv_computations!$A$2:$O$1001,6),"")</f>
        <v/>
      </c>
      <c r="L634" s="0" t="str">
        <f aca="false">IF($A634&lt;&gt;"",VLOOKUP($F634,d110cc_csv_computations!$A$2:$O$1001,3),"")</f>
        <v/>
      </c>
      <c r="M634" s="0" t="str">
        <f aca="false">IF($A634&lt;&gt;"",VLOOKUP($F634,d110cc_csv_computations!$A$2:$O$1001,8),"")</f>
        <v/>
      </c>
      <c r="N634" s="0" t="str">
        <f aca="false">IF($A634&lt;&gt;"",VLOOKUP($F634,d110cc_csv_computations!$A$2:$O$1001,4),"")</f>
        <v/>
      </c>
      <c r="O634" s="32" t="str">
        <f aca="false">IF($A634&lt;&gt;"",INDEX('Tray sheet'!$H$2:$H$10000, $G634),"")</f>
        <v/>
      </c>
      <c r="P634" s="32" t="str">
        <f aca="false">IF($A634&lt;&gt;"",INDEX('Tray sheet'!$J$2:$J$10000,$G634),"")</f>
        <v/>
      </c>
      <c r="Q634" s="0" t="str">
        <f aca="false">IF($A634&lt;&gt;"",VLOOKUP($F634,d110cc_csv_computations!$A$2:$O$1001,9),"")</f>
        <v/>
      </c>
      <c r="R634" s="32" t="str">
        <f aca="false">IF($A634&lt;&gt;"",INDEX('Tray sheet'!$I$2:$I$10000,$G634),"")</f>
        <v/>
      </c>
      <c r="S634" s="32" t="str">
        <f aca="false">$J634&amp;$K634</f>
        <v/>
      </c>
      <c r="T634" s="0" t="str">
        <f aca="false">IF($A634&lt;&gt;"","Project#"&amp;$A634&amp;"-"&amp;TEXT($B634,"0000")&amp;"_Experiment#"&amp;TEXT($C634,"0000")&amp;"_"&amp;$D634&amp;"."&amp;$E634&amp;"_Tray#"&amp;TEXT($G634,"0000")&amp;"_"&amp;"Pot#"&amp;TEXT($F634,"00000"),"")</f>
        <v/>
      </c>
      <c r="U634" s="0" t="str">
        <f aca="false">IF($A634&lt;&gt;"",VLOOKUP($F634,d110cc_csv_computations!$A$2:$O$1001,2),"")</f>
        <v/>
      </c>
      <c r="V634" s="0" t="str">
        <f aca="false">IF($A634&lt;&gt;"",VLOOKUP($U634,LineNames!$A$2:$B$111,2),"")</f>
        <v/>
      </c>
      <c r="W634" s="11"/>
      <c r="X634" s="0" t="str">
        <f aca="false">IF($A634&lt;&gt;"",VLOOKUP($U634,LineNames!$A$2:$C$111,3),"")</f>
        <v/>
      </c>
      <c r="Y634" s="0" t="str">
        <f aca="false">IF($A634&lt;&gt;"",VLOOKUP($F634,d110cc_csv_computations!$A$2:$O$1001,5),"")</f>
        <v/>
      </c>
      <c r="Z634" s="0" t="str">
        <f aca="false">IF($A634&lt;&gt;"",VLOOKUP($F634,d110cc_csv_computations!$A$2:$O$1001,15),"")</f>
        <v/>
      </c>
    </row>
    <row collapsed="false" customFormat="false" customHeight="true" hidden="false" ht="15" outlineLevel="0" r="635">
      <c r="A635" s="0" t="str">
        <f aca="false">IF((ROW()-1)&lt;='Project Description'!$B$14,'Project Description'!$B$1, "")</f>
        <v/>
      </c>
      <c r="B635" s="0" t="str">
        <f aca="false">IF($A635&lt;&gt;"",'Project Description'!$B$2, "")</f>
        <v/>
      </c>
      <c r="C635" s="0" t="str">
        <f aca="false">IF($A635&lt;&gt;"",'Project Description'!$B$3, "")</f>
        <v/>
      </c>
      <c r="D635" s="0" t="str">
        <f aca="false">IF($A635&lt;&gt;"",VLOOKUP($G635,'Tray sheet'!$E$2:$G$121,2), "")</f>
        <v/>
      </c>
      <c r="E635" s="0" t="str">
        <f aca="false">IF($A635&lt;&gt;"",VLOOKUP($G635,'Tray sheet'!$E$2:$G$121,3), "")</f>
        <v/>
      </c>
      <c r="F635" s="0" t="str">
        <f aca="false">IF($A635&lt;&gt;"",ROW()-1,"")</f>
        <v/>
      </c>
      <c r="G635" s="0" t="str">
        <f aca="false">IF($A635&lt;&gt;"",VLOOKUP($F635,d110cc_csv_computations!$A$2:$O$1001,12),"")</f>
        <v/>
      </c>
      <c r="H635" s="0" t="str">
        <f aca="false">IF($A635&lt;&gt;"",VLOOKUP($F635,d110cc_csv_computations!$A$2:$O$1001,13),"")</f>
        <v/>
      </c>
      <c r="I635" s="0" t="str">
        <f aca="false">IF($A635&lt;&gt;"",VLOOKUP($F635,d110cc_csv_computations!$A$2:$O$1001,7),"")</f>
        <v/>
      </c>
      <c r="J635" s="0" t="str">
        <f aca="false">IF($A635&lt;&gt;"",VLOOKUP($I635,ColumnNames!$A$2:$B$5,2),"")</f>
        <v/>
      </c>
      <c r="K635" s="0" t="str">
        <f aca="false">IF($A635&lt;&gt;"",VLOOKUP($F635,d110cc_csv_computations!$A$2:$O$1001,6),"")</f>
        <v/>
      </c>
      <c r="L635" s="0" t="str">
        <f aca="false">IF($A635&lt;&gt;"",VLOOKUP($F635,d110cc_csv_computations!$A$2:$O$1001,3),"")</f>
        <v/>
      </c>
      <c r="M635" s="0" t="str">
        <f aca="false">IF($A635&lt;&gt;"",VLOOKUP($F635,d110cc_csv_computations!$A$2:$O$1001,8),"")</f>
        <v/>
      </c>
      <c r="N635" s="0" t="str">
        <f aca="false">IF($A635&lt;&gt;"",VLOOKUP($F635,d110cc_csv_computations!$A$2:$O$1001,4),"")</f>
        <v/>
      </c>
      <c r="O635" s="32" t="str">
        <f aca="false">IF($A635&lt;&gt;"",INDEX('Tray sheet'!$H$2:$H$10000, $G635),"")</f>
        <v/>
      </c>
      <c r="P635" s="32" t="str">
        <f aca="false">IF($A635&lt;&gt;"",INDEX('Tray sheet'!$J$2:$J$10000,$G635),"")</f>
        <v/>
      </c>
      <c r="Q635" s="0" t="str">
        <f aca="false">IF($A635&lt;&gt;"",VLOOKUP($F635,d110cc_csv_computations!$A$2:$O$1001,9),"")</f>
        <v/>
      </c>
      <c r="R635" s="32" t="str">
        <f aca="false">IF($A635&lt;&gt;"",INDEX('Tray sheet'!$I$2:$I$10000,$G635),"")</f>
        <v/>
      </c>
      <c r="S635" s="32" t="str">
        <f aca="false">$J635&amp;$K635</f>
        <v/>
      </c>
      <c r="T635" s="0" t="str">
        <f aca="false">IF($A635&lt;&gt;"","Project#"&amp;$A635&amp;"-"&amp;TEXT($B635,"0000")&amp;"_Experiment#"&amp;TEXT($C635,"0000")&amp;"_"&amp;$D635&amp;"."&amp;$E635&amp;"_Tray#"&amp;TEXT($G635,"0000")&amp;"_"&amp;"Pot#"&amp;TEXT($F635,"00000"),"")</f>
        <v/>
      </c>
      <c r="U635" s="0" t="str">
        <f aca="false">IF($A635&lt;&gt;"",VLOOKUP($F635,d110cc_csv_computations!$A$2:$O$1001,2),"")</f>
        <v/>
      </c>
      <c r="V635" s="0" t="str">
        <f aca="false">IF($A635&lt;&gt;"",VLOOKUP($U635,LineNames!$A$2:$B$111,2),"")</f>
        <v/>
      </c>
      <c r="W635" s="11"/>
      <c r="X635" s="0" t="str">
        <f aca="false">IF($A635&lt;&gt;"",VLOOKUP($U635,LineNames!$A$2:$C$111,3),"")</f>
        <v/>
      </c>
      <c r="Y635" s="0" t="str">
        <f aca="false">IF($A635&lt;&gt;"",VLOOKUP($F635,d110cc_csv_computations!$A$2:$O$1001,5),"")</f>
        <v/>
      </c>
      <c r="Z635" s="0" t="str">
        <f aca="false">IF($A635&lt;&gt;"",VLOOKUP($F635,d110cc_csv_computations!$A$2:$O$1001,15),"")</f>
        <v/>
      </c>
    </row>
    <row collapsed="false" customFormat="false" customHeight="true" hidden="false" ht="15" outlineLevel="0" r="636">
      <c r="A636" s="0" t="str">
        <f aca="false">IF((ROW()-1)&lt;='Project Description'!$B$14,'Project Description'!$B$1, "")</f>
        <v/>
      </c>
      <c r="B636" s="0" t="str">
        <f aca="false">IF($A636&lt;&gt;"",'Project Description'!$B$2, "")</f>
        <v/>
      </c>
      <c r="C636" s="0" t="str">
        <f aca="false">IF($A636&lt;&gt;"",'Project Description'!$B$3, "")</f>
        <v/>
      </c>
      <c r="D636" s="0" t="str">
        <f aca="false">IF($A636&lt;&gt;"",VLOOKUP($G636,'Tray sheet'!$E$2:$G$121,2), "")</f>
        <v/>
      </c>
      <c r="E636" s="0" t="str">
        <f aca="false">IF($A636&lt;&gt;"",VLOOKUP($G636,'Tray sheet'!$E$2:$G$121,3), "")</f>
        <v/>
      </c>
      <c r="F636" s="0" t="str">
        <f aca="false">IF($A636&lt;&gt;"",ROW()-1,"")</f>
        <v/>
      </c>
      <c r="G636" s="0" t="str">
        <f aca="false">IF($A636&lt;&gt;"",VLOOKUP($F636,d110cc_csv_computations!$A$2:$O$1001,12),"")</f>
        <v/>
      </c>
      <c r="H636" s="0" t="str">
        <f aca="false">IF($A636&lt;&gt;"",VLOOKUP($F636,d110cc_csv_computations!$A$2:$O$1001,13),"")</f>
        <v/>
      </c>
      <c r="I636" s="0" t="str">
        <f aca="false">IF($A636&lt;&gt;"",VLOOKUP($F636,d110cc_csv_computations!$A$2:$O$1001,7),"")</f>
        <v/>
      </c>
      <c r="J636" s="0" t="str">
        <f aca="false">IF($A636&lt;&gt;"",VLOOKUP($I636,ColumnNames!$A$2:$B$5,2),"")</f>
        <v/>
      </c>
      <c r="K636" s="0" t="str">
        <f aca="false">IF($A636&lt;&gt;"",VLOOKUP($F636,d110cc_csv_computations!$A$2:$O$1001,6),"")</f>
        <v/>
      </c>
      <c r="L636" s="0" t="str">
        <f aca="false">IF($A636&lt;&gt;"",VLOOKUP($F636,d110cc_csv_computations!$A$2:$O$1001,3),"")</f>
        <v/>
      </c>
      <c r="M636" s="0" t="str">
        <f aca="false">IF($A636&lt;&gt;"",VLOOKUP($F636,d110cc_csv_computations!$A$2:$O$1001,8),"")</f>
        <v/>
      </c>
      <c r="N636" s="0" t="str">
        <f aca="false">IF($A636&lt;&gt;"",VLOOKUP($F636,d110cc_csv_computations!$A$2:$O$1001,4),"")</f>
        <v/>
      </c>
      <c r="O636" s="32" t="str">
        <f aca="false">IF($A636&lt;&gt;"",INDEX('Tray sheet'!$H$2:$H$10000, $G636),"")</f>
        <v/>
      </c>
      <c r="P636" s="32" t="str">
        <f aca="false">IF($A636&lt;&gt;"",INDEX('Tray sheet'!$J$2:$J$10000,$G636),"")</f>
        <v/>
      </c>
      <c r="Q636" s="0" t="str">
        <f aca="false">IF($A636&lt;&gt;"",VLOOKUP($F636,d110cc_csv_computations!$A$2:$O$1001,9),"")</f>
        <v/>
      </c>
      <c r="R636" s="32" t="str">
        <f aca="false">IF($A636&lt;&gt;"",INDEX('Tray sheet'!$I$2:$I$10000,$G636),"")</f>
        <v/>
      </c>
      <c r="S636" s="32" t="str">
        <f aca="false">$J636&amp;$K636</f>
        <v/>
      </c>
      <c r="T636" s="0" t="str">
        <f aca="false">IF($A636&lt;&gt;"","Project#"&amp;$A636&amp;"-"&amp;TEXT($B636,"0000")&amp;"_Experiment#"&amp;TEXT($C636,"0000")&amp;"_"&amp;$D636&amp;"."&amp;$E636&amp;"_Tray#"&amp;TEXT($G636,"0000")&amp;"_"&amp;"Pot#"&amp;TEXT($F636,"00000"),"")</f>
        <v/>
      </c>
      <c r="U636" s="0" t="str">
        <f aca="false">IF($A636&lt;&gt;"",VLOOKUP($F636,d110cc_csv_computations!$A$2:$O$1001,2),"")</f>
        <v/>
      </c>
      <c r="V636" s="0" t="str">
        <f aca="false">IF($A636&lt;&gt;"",VLOOKUP($U636,LineNames!$A$2:$B$111,2),"")</f>
        <v/>
      </c>
      <c r="W636" s="11"/>
      <c r="X636" s="0" t="str">
        <f aca="false">IF($A636&lt;&gt;"",VLOOKUP($U636,LineNames!$A$2:$C$111,3),"")</f>
        <v/>
      </c>
      <c r="Y636" s="0" t="str">
        <f aca="false">IF($A636&lt;&gt;"",VLOOKUP($F636,d110cc_csv_computations!$A$2:$O$1001,5),"")</f>
        <v/>
      </c>
      <c r="Z636" s="0" t="str">
        <f aca="false">IF($A636&lt;&gt;"",VLOOKUP($F636,d110cc_csv_computations!$A$2:$O$1001,15),"")</f>
        <v/>
      </c>
    </row>
    <row collapsed="false" customFormat="false" customHeight="true" hidden="false" ht="15" outlineLevel="0" r="637">
      <c r="A637" s="0" t="str">
        <f aca="false">IF((ROW()-1)&lt;='Project Description'!$B$14,'Project Description'!$B$1, "")</f>
        <v/>
      </c>
      <c r="B637" s="0" t="str">
        <f aca="false">IF($A637&lt;&gt;"",'Project Description'!$B$2, "")</f>
        <v/>
      </c>
      <c r="C637" s="0" t="str">
        <f aca="false">IF($A637&lt;&gt;"",'Project Description'!$B$3, "")</f>
        <v/>
      </c>
      <c r="D637" s="0" t="str">
        <f aca="false">IF($A637&lt;&gt;"",VLOOKUP($G637,'Tray sheet'!$E$2:$G$121,2), "")</f>
        <v/>
      </c>
      <c r="E637" s="0" t="str">
        <f aca="false">IF($A637&lt;&gt;"",VLOOKUP($G637,'Tray sheet'!$E$2:$G$121,3), "")</f>
        <v/>
      </c>
      <c r="F637" s="0" t="str">
        <f aca="false">IF($A637&lt;&gt;"",ROW()-1,"")</f>
        <v/>
      </c>
      <c r="G637" s="0" t="str">
        <f aca="false">IF($A637&lt;&gt;"",VLOOKUP($F637,d110cc_csv_computations!$A$2:$O$1001,12),"")</f>
        <v/>
      </c>
      <c r="H637" s="0" t="str">
        <f aca="false">IF($A637&lt;&gt;"",VLOOKUP($F637,d110cc_csv_computations!$A$2:$O$1001,13),"")</f>
        <v/>
      </c>
      <c r="I637" s="0" t="str">
        <f aca="false">IF($A637&lt;&gt;"",VLOOKUP($F637,d110cc_csv_computations!$A$2:$O$1001,7),"")</f>
        <v/>
      </c>
      <c r="J637" s="0" t="str">
        <f aca="false">IF($A637&lt;&gt;"",VLOOKUP($I637,ColumnNames!$A$2:$B$5,2),"")</f>
        <v/>
      </c>
      <c r="K637" s="0" t="str">
        <f aca="false">IF($A637&lt;&gt;"",VLOOKUP($F637,d110cc_csv_computations!$A$2:$O$1001,6),"")</f>
        <v/>
      </c>
      <c r="L637" s="0" t="str">
        <f aca="false">IF($A637&lt;&gt;"",VLOOKUP($F637,d110cc_csv_computations!$A$2:$O$1001,3),"")</f>
        <v/>
      </c>
      <c r="M637" s="0" t="str">
        <f aca="false">IF($A637&lt;&gt;"",VLOOKUP($F637,d110cc_csv_computations!$A$2:$O$1001,8),"")</f>
        <v/>
      </c>
      <c r="N637" s="0" t="str">
        <f aca="false">IF($A637&lt;&gt;"",VLOOKUP($F637,d110cc_csv_computations!$A$2:$O$1001,4),"")</f>
        <v/>
      </c>
      <c r="O637" s="32" t="str">
        <f aca="false">IF($A637&lt;&gt;"",INDEX('Tray sheet'!$H$2:$H$10000, $G637),"")</f>
        <v/>
      </c>
      <c r="P637" s="32" t="str">
        <f aca="false">IF($A637&lt;&gt;"",INDEX('Tray sheet'!$J$2:$J$10000,$G637),"")</f>
        <v/>
      </c>
      <c r="Q637" s="0" t="str">
        <f aca="false">IF($A637&lt;&gt;"",VLOOKUP($F637,d110cc_csv_computations!$A$2:$O$1001,9),"")</f>
        <v/>
      </c>
      <c r="R637" s="32" t="str">
        <f aca="false">IF($A637&lt;&gt;"",INDEX('Tray sheet'!$I$2:$I$10000,$G637),"")</f>
        <v/>
      </c>
      <c r="S637" s="32" t="str">
        <f aca="false">$J637&amp;$K637</f>
        <v/>
      </c>
      <c r="T637" s="0" t="str">
        <f aca="false">IF($A637&lt;&gt;"","Project#"&amp;$A637&amp;"-"&amp;TEXT($B637,"0000")&amp;"_Experiment#"&amp;TEXT($C637,"0000")&amp;"_"&amp;$D637&amp;"."&amp;$E637&amp;"_Tray#"&amp;TEXT($G637,"0000")&amp;"_"&amp;"Pot#"&amp;TEXT($F637,"00000"),"")</f>
        <v/>
      </c>
      <c r="U637" s="0" t="str">
        <f aca="false">IF($A637&lt;&gt;"",VLOOKUP($F637,d110cc_csv_computations!$A$2:$O$1001,2),"")</f>
        <v/>
      </c>
      <c r="V637" s="0" t="str">
        <f aca="false">IF($A637&lt;&gt;"",VLOOKUP($U637,LineNames!$A$2:$B$111,2),"")</f>
        <v/>
      </c>
      <c r="W637" s="11"/>
      <c r="X637" s="0" t="str">
        <f aca="false">IF($A637&lt;&gt;"",VLOOKUP($U637,LineNames!$A$2:$C$111,3),"")</f>
        <v/>
      </c>
      <c r="Y637" s="0" t="str">
        <f aca="false">IF($A637&lt;&gt;"",VLOOKUP($F637,d110cc_csv_computations!$A$2:$O$1001,5),"")</f>
        <v/>
      </c>
      <c r="Z637" s="0" t="str">
        <f aca="false">IF($A637&lt;&gt;"",VLOOKUP($F637,d110cc_csv_computations!$A$2:$O$1001,15),"")</f>
        <v/>
      </c>
    </row>
    <row collapsed="false" customFormat="false" customHeight="true" hidden="false" ht="15" outlineLevel="0" r="638">
      <c r="A638" s="0" t="str">
        <f aca="false">IF((ROW()-1)&lt;='Project Description'!$B$14,'Project Description'!$B$1, "")</f>
        <v/>
      </c>
      <c r="B638" s="0" t="str">
        <f aca="false">IF($A638&lt;&gt;"",'Project Description'!$B$2, "")</f>
        <v/>
      </c>
      <c r="C638" s="0" t="str">
        <f aca="false">IF($A638&lt;&gt;"",'Project Description'!$B$3, "")</f>
        <v/>
      </c>
      <c r="D638" s="0" t="str">
        <f aca="false">IF($A638&lt;&gt;"",VLOOKUP($G638,'Tray sheet'!$E$2:$G$121,2), "")</f>
        <v/>
      </c>
      <c r="E638" s="0" t="str">
        <f aca="false">IF($A638&lt;&gt;"",VLOOKUP($G638,'Tray sheet'!$E$2:$G$121,3), "")</f>
        <v/>
      </c>
      <c r="F638" s="0" t="str">
        <f aca="false">IF($A638&lt;&gt;"",ROW()-1,"")</f>
        <v/>
      </c>
      <c r="G638" s="0" t="str">
        <f aca="false">IF($A638&lt;&gt;"",VLOOKUP($F638,d110cc_csv_computations!$A$2:$O$1001,12),"")</f>
        <v/>
      </c>
      <c r="H638" s="0" t="str">
        <f aca="false">IF($A638&lt;&gt;"",VLOOKUP($F638,d110cc_csv_computations!$A$2:$O$1001,13),"")</f>
        <v/>
      </c>
      <c r="I638" s="0" t="str">
        <f aca="false">IF($A638&lt;&gt;"",VLOOKUP($F638,d110cc_csv_computations!$A$2:$O$1001,7),"")</f>
        <v/>
      </c>
      <c r="J638" s="0" t="str">
        <f aca="false">IF($A638&lt;&gt;"",VLOOKUP($I638,ColumnNames!$A$2:$B$5,2),"")</f>
        <v/>
      </c>
      <c r="K638" s="0" t="str">
        <f aca="false">IF($A638&lt;&gt;"",VLOOKUP($F638,d110cc_csv_computations!$A$2:$O$1001,6),"")</f>
        <v/>
      </c>
      <c r="L638" s="0" t="str">
        <f aca="false">IF($A638&lt;&gt;"",VLOOKUP($F638,d110cc_csv_computations!$A$2:$O$1001,3),"")</f>
        <v/>
      </c>
      <c r="M638" s="0" t="str">
        <f aca="false">IF($A638&lt;&gt;"",VLOOKUP($F638,d110cc_csv_computations!$A$2:$O$1001,8),"")</f>
        <v/>
      </c>
      <c r="N638" s="0" t="str">
        <f aca="false">IF($A638&lt;&gt;"",VLOOKUP($F638,d110cc_csv_computations!$A$2:$O$1001,4),"")</f>
        <v/>
      </c>
      <c r="O638" s="32" t="str">
        <f aca="false">IF($A638&lt;&gt;"",INDEX('Tray sheet'!$H$2:$H$10000, $G638),"")</f>
        <v/>
      </c>
      <c r="P638" s="32" t="str">
        <f aca="false">IF($A638&lt;&gt;"",INDEX('Tray sheet'!$J$2:$J$10000,$G638),"")</f>
        <v/>
      </c>
      <c r="Q638" s="0" t="str">
        <f aca="false">IF($A638&lt;&gt;"",VLOOKUP($F638,d110cc_csv_computations!$A$2:$O$1001,9),"")</f>
        <v/>
      </c>
      <c r="R638" s="32" t="str">
        <f aca="false">IF($A638&lt;&gt;"",INDEX('Tray sheet'!$I$2:$I$10000,$G638),"")</f>
        <v/>
      </c>
      <c r="S638" s="32" t="str">
        <f aca="false">$J638&amp;$K638</f>
        <v/>
      </c>
      <c r="T638" s="0" t="str">
        <f aca="false">IF($A638&lt;&gt;"","Project#"&amp;$A638&amp;"-"&amp;TEXT($B638,"0000")&amp;"_Experiment#"&amp;TEXT($C638,"0000")&amp;"_"&amp;$D638&amp;"."&amp;$E638&amp;"_Tray#"&amp;TEXT($G638,"0000")&amp;"_"&amp;"Pot#"&amp;TEXT($F638,"00000"),"")</f>
        <v/>
      </c>
      <c r="U638" s="0" t="str">
        <f aca="false">IF($A638&lt;&gt;"",VLOOKUP($F638,d110cc_csv_computations!$A$2:$O$1001,2),"")</f>
        <v/>
      </c>
      <c r="V638" s="0" t="str">
        <f aca="false">IF($A638&lt;&gt;"",VLOOKUP($U638,LineNames!$A$2:$B$111,2),"")</f>
        <v/>
      </c>
      <c r="W638" s="11"/>
      <c r="X638" s="0" t="str">
        <f aca="false">IF($A638&lt;&gt;"",VLOOKUP($U638,LineNames!$A$2:$C$111,3),"")</f>
        <v/>
      </c>
      <c r="Y638" s="0" t="str">
        <f aca="false">IF($A638&lt;&gt;"",VLOOKUP($F638,d110cc_csv_computations!$A$2:$O$1001,5),"")</f>
        <v/>
      </c>
      <c r="Z638" s="0" t="str">
        <f aca="false">IF($A638&lt;&gt;"",VLOOKUP($F638,d110cc_csv_computations!$A$2:$O$1001,15),"")</f>
        <v/>
      </c>
    </row>
    <row collapsed="false" customFormat="false" customHeight="true" hidden="false" ht="15" outlineLevel="0" r="639">
      <c r="A639" s="0" t="str">
        <f aca="false">IF((ROW()-1)&lt;='Project Description'!$B$14,'Project Description'!$B$1, "")</f>
        <v/>
      </c>
      <c r="B639" s="0" t="str">
        <f aca="false">IF($A639&lt;&gt;"",'Project Description'!$B$2, "")</f>
        <v/>
      </c>
      <c r="C639" s="0" t="str">
        <f aca="false">IF($A639&lt;&gt;"",'Project Description'!$B$3, "")</f>
        <v/>
      </c>
      <c r="D639" s="0" t="str">
        <f aca="false">IF($A639&lt;&gt;"",VLOOKUP($G639,'Tray sheet'!$E$2:$G$121,2), "")</f>
        <v/>
      </c>
      <c r="E639" s="0" t="str">
        <f aca="false">IF($A639&lt;&gt;"",VLOOKUP($G639,'Tray sheet'!$E$2:$G$121,3), "")</f>
        <v/>
      </c>
      <c r="F639" s="0" t="str">
        <f aca="false">IF($A639&lt;&gt;"",ROW()-1,"")</f>
        <v/>
      </c>
      <c r="G639" s="0" t="str">
        <f aca="false">IF($A639&lt;&gt;"",VLOOKUP($F639,d110cc_csv_computations!$A$2:$O$1001,12),"")</f>
        <v/>
      </c>
      <c r="H639" s="0" t="str">
        <f aca="false">IF($A639&lt;&gt;"",VLOOKUP($F639,d110cc_csv_computations!$A$2:$O$1001,13),"")</f>
        <v/>
      </c>
      <c r="I639" s="0" t="str">
        <f aca="false">IF($A639&lt;&gt;"",VLOOKUP($F639,d110cc_csv_computations!$A$2:$O$1001,7),"")</f>
        <v/>
      </c>
      <c r="J639" s="0" t="str">
        <f aca="false">IF($A639&lt;&gt;"",VLOOKUP($I639,ColumnNames!$A$2:$B$5,2),"")</f>
        <v/>
      </c>
      <c r="K639" s="0" t="str">
        <f aca="false">IF($A639&lt;&gt;"",VLOOKUP($F639,d110cc_csv_computations!$A$2:$O$1001,6),"")</f>
        <v/>
      </c>
      <c r="L639" s="0" t="str">
        <f aca="false">IF($A639&lt;&gt;"",VLOOKUP($F639,d110cc_csv_computations!$A$2:$O$1001,3),"")</f>
        <v/>
      </c>
      <c r="M639" s="0" t="str">
        <f aca="false">IF($A639&lt;&gt;"",VLOOKUP($F639,d110cc_csv_computations!$A$2:$O$1001,8),"")</f>
        <v/>
      </c>
      <c r="N639" s="0" t="str">
        <f aca="false">IF($A639&lt;&gt;"",VLOOKUP($F639,d110cc_csv_computations!$A$2:$O$1001,4),"")</f>
        <v/>
      </c>
      <c r="O639" s="32" t="str">
        <f aca="false">IF($A639&lt;&gt;"",INDEX('Tray sheet'!$H$2:$H$10000, $G639),"")</f>
        <v/>
      </c>
      <c r="P639" s="32" t="str">
        <f aca="false">IF($A639&lt;&gt;"",INDEX('Tray sheet'!$J$2:$J$10000,$G639),"")</f>
        <v/>
      </c>
      <c r="Q639" s="0" t="str">
        <f aca="false">IF($A639&lt;&gt;"",VLOOKUP($F639,d110cc_csv_computations!$A$2:$O$1001,9),"")</f>
        <v/>
      </c>
      <c r="R639" s="32" t="str">
        <f aca="false">IF($A639&lt;&gt;"",INDEX('Tray sheet'!$I$2:$I$10000,$G639),"")</f>
        <v/>
      </c>
      <c r="S639" s="32" t="str">
        <f aca="false">$J639&amp;$K639</f>
        <v/>
      </c>
      <c r="T639" s="0" t="str">
        <f aca="false">IF($A639&lt;&gt;"","Project#"&amp;$A639&amp;"-"&amp;TEXT($B639,"0000")&amp;"_Experiment#"&amp;TEXT($C639,"0000")&amp;"_"&amp;$D639&amp;"."&amp;$E639&amp;"_Tray#"&amp;TEXT($G639,"0000")&amp;"_"&amp;"Pot#"&amp;TEXT($F639,"00000"),"")</f>
        <v/>
      </c>
      <c r="U639" s="0" t="str">
        <f aca="false">IF($A639&lt;&gt;"",VLOOKUP($F639,d110cc_csv_computations!$A$2:$O$1001,2),"")</f>
        <v/>
      </c>
      <c r="V639" s="0" t="str">
        <f aca="false">IF($A639&lt;&gt;"",VLOOKUP($U639,LineNames!$A$2:$B$111,2),"")</f>
        <v/>
      </c>
      <c r="W639" s="11"/>
      <c r="X639" s="0" t="str">
        <f aca="false">IF($A639&lt;&gt;"",VLOOKUP($U639,LineNames!$A$2:$C$111,3),"")</f>
        <v/>
      </c>
      <c r="Y639" s="0" t="str">
        <f aca="false">IF($A639&lt;&gt;"",VLOOKUP($F639,d110cc_csv_computations!$A$2:$O$1001,5),"")</f>
        <v/>
      </c>
      <c r="Z639" s="0" t="str">
        <f aca="false">IF($A639&lt;&gt;"",VLOOKUP($F639,d110cc_csv_computations!$A$2:$O$1001,15),"")</f>
        <v/>
      </c>
    </row>
    <row collapsed="false" customFormat="false" customHeight="true" hidden="false" ht="15" outlineLevel="0" r="640">
      <c r="A640" s="0" t="str">
        <f aca="false">IF((ROW()-1)&lt;='Project Description'!$B$14,'Project Description'!$B$1, "")</f>
        <v/>
      </c>
      <c r="B640" s="0" t="str">
        <f aca="false">IF($A640&lt;&gt;"",'Project Description'!$B$2, "")</f>
        <v/>
      </c>
      <c r="C640" s="0" t="str">
        <f aca="false">IF($A640&lt;&gt;"",'Project Description'!$B$3, "")</f>
        <v/>
      </c>
      <c r="D640" s="0" t="str">
        <f aca="false">IF($A640&lt;&gt;"",VLOOKUP($G640,'Tray sheet'!$E$2:$G$121,2), "")</f>
        <v/>
      </c>
      <c r="E640" s="0" t="str">
        <f aca="false">IF($A640&lt;&gt;"",VLOOKUP($G640,'Tray sheet'!$E$2:$G$121,3), "")</f>
        <v/>
      </c>
      <c r="F640" s="0" t="str">
        <f aca="false">IF($A640&lt;&gt;"",ROW()-1,"")</f>
        <v/>
      </c>
      <c r="G640" s="0" t="str">
        <f aca="false">IF($A640&lt;&gt;"",VLOOKUP($F640,d110cc_csv_computations!$A$2:$O$1001,12),"")</f>
        <v/>
      </c>
      <c r="H640" s="0" t="str">
        <f aca="false">IF($A640&lt;&gt;"",VLOOKUP($F640,d110cc_csv_computations!$A$2:$O$1001,13),"")</f>
        <v/>
      </c>
      <c r="I640" s="0" t="str">
        <f aca="false">IF($A640&lt;&gt;"",VLOOKUP($F640,d110cc_csv_computations!$A$2:$O$1001,7),"")</f>
        <v/>
      </c>
      <c r="J640" s="0" t="str">
        <f aca="false">IF($A640&lt;&gt;"",VLOOKUP($I640,ColumnNames!$A$2:$B$5,2),"")</f>
        <v/>
      </c>
      <c r="K640" s="0" t="str">
        <f aca="false">IF($A640&lt;&gt;"",VLOOKUP($F640,d110cc_csv_computations!$A$2:$O$1001,6),"")</f>
        <v/>
      </c>
      <c r="L640" s="0" t="str">
        <f aca="false">IF($A640&lt;&gt;"",VLOOKUP($F640,d110cc_csv_computations!$A$2:$O$1001,3),"")</f>
        <v/>
      </c>
      <c r="M640" s="0" t="str">
        <f aca="false">IF($A640&lt;&gt;"",VLOOKUP($F640,d110cc_csv_computations!$A$2:$O$1001,8),"")</f>
        <v/>
      </c>
      <c r="N640" s="0" t="str">
        <f aca="false">IF($A640&lt;&gt;"",VLOOKUP($F640,d110cc_csv_computations!$A$2:$O$1001,4),"")</f>
        <v/>
      </c>
      <c r="O640" s="32" t="str">
        <f aca="false">IF($A640&lt;&gt;"",INDEX('Tray sheet'!$H$2:$H$10000, $G640),"")</f>
        <v/>
      </c>
      <c r="P640" s="32" t="str">
        <f aca="false">IF($A640&lt;&gt;"",INDEX('Tray sheet'!$J$2:$J$10000,$G640),"")</f>
        <v/>
      </c>
      <c r="Q640" s="0" t="str">
        <f aca="false">IF($A640&lt;&gt;"",VLOOKUP($F640,d110cc_csv_computations!$A$2:$O$1001,9),"")</f>
        <v/>
      </c>
      <c r="R640" s="32" t="str">
        <f aca="false">IF($A640&lt;&gt;"",INDEX('Tray sheet'!$I$2:$I$10000,$G640),"")</f>
        <v/>
      </c>
      <c r="S640" s="32" t="str">
        <f aca="false">$J640&amp;$K640</f>
        <v/>
      </c>
      <c r="T640" s="0" t="str">
        <f aca="false">IF($A640&lt;&gt;"","Project#"&amp;$A640&amp;"-"&amp;TEXT($B640,"0000")&amp;"_Experiment#"&amp;TEXT($C640,"0000")&amp;"_"&amp;$D640&amp;"."&amp;$E640&amp;"_Tray#"&amp;TEXT($G640,"0000")&amp;"_"&amp;"Pot#"&amp;TEXT($F640,"00000"),"")</f>
        <v/>
      </c>
      <c r="U640" s="0" t="str">
        <f aca="false">IF($A640&lt;&gt;"",VLOOKUP($F640,d110cc_csv_computations!$A$2:$O$1001,2),"")</f>
        <v/>
      </c>
      <c r="V640" s="0" t="str">
        <f aca="false">IF($A640&lt;&gt;"",VLOOKUP($U640,LineNames!$A$2:$B$111,2),"")</f>
        <v/>
      </c>
      <c r="W640" s="11"/>
      <c r="X640" s="0" t="str">
        <f aca="false">IF($A640&lt;&gt;"",VLOOKUP($U640,LineNames!$A$2:$C$111,3),"")</f>
        <v/>
      </c>
      <c r="Y640" s="0" t="str">
        <f aca="false">IF($A640&lt;&gt;"",VLOOKUP($F640,d110cc_csv_computations!$A$2:$O$1001,5),"")</f>
        <v/>
      </c>
      <c r="Z640" s="0" t="str">
        <f aca="false">IF($A640&lt;&gt;"",VLOOKUP($F640,d110cc_csv_computations!$A$2:$O$1001,15),"")</f>
        <v/>
      </c>
    </row>
    <row collapsed="false" customFormat="false" customHeight="true" hidden="false" ht="15" outlineLevel="0" r="641">
      <c r="A641" s="0" t="str">
        <f aca="false">IF((ROW()-1)&lt;='Project Description'!$B$14,'Project Description'!$B$1, "")</f>
        <v/>
      </c>
      <c r="B641" s="0" t="str">
        <f aca="false">IF($A641&lt;&gt;"",'Project Description'!$B$2, "")</f>
        <v/>
      </c>
      <c r="C641" s="0" t="str">
        <f aca="false">IF($A641&lt;&gt;"",'Project Description'!$B$3, "")</f>
        <v/>
      </c>
      <c r="D641" s="0" t="str">
        <f aca="false">IF($A641&lt;&gt;"",VLOOKUP($G641,'Tray sheet'!$E$2:$G$121,2), "")</f>
        <v/>
      </c>
      <c r="E641" s="0" t="str">
        <f aca="false">IF($A641&lt;&gt;"",VLOOKUP($G641,'Tray sheet'!$E$2:$G$121,3), "")</f>
        <v/>
      </c>
      <c r="F641" s="0" t="str">
        <f aca="false">IF($A641&lt;&gt;"",ROW()-1,"")</f>
        <v/>
      </c>
      <c r="G641" s="0" t="str">
        <f aca="false">IF($A641&lt;&gt;"",VLOOKUP($F641,d110cc_csv_computations!$A$2:$O$1001,12),"")</f>
        <v/>
      </c>
      <c r="H641" s="0" t="str">
        <f aca="false">IF($A641&lt;&gt;"",VLOOKUP($F641,d110cc_csv_computations!$A$2:$O$1001,13),"")</f>
        <v/>
      </c>
      <c r="I641" s="0" t="str">
        <f aca="false">IF($A641&lt;&gt;"",VLOOKUP($F641,d110cc_csv_computations!$A$2:$O$1001,7),"")</f>
        <v/>
      </c>
      <c r="J641" s="0" t="str">
        <f aca="false">IF($A641&lt;&gt;"",VLOOKUP($I641,ColumnNames!$A$2:$B$5,2),"")</f>
        <v/>
      </c>
      <c r="K641" s="0" t="str">
        <f aca="false">IF($A641&lt;&gt;"",VLOOKUP($F641,d110cc_csv_computations!$A$2:$O$1001,6),"")</f>
        <v/>
      </c>
      <c r="L641" s="0" t="str">
        <f aca="false">IF($A641&lt;&gt;"",VLOOKUP($F641,d110cc_csv_computations!$A$2:$O$1001,3),"")</f>
        <v/>
      </c>
      <c r="M641" s="0" t="str">
        <f aca="false">IF($A641&lt;&gt;"",VLOOKUP($F641,d110cc_csv_computations!$A$2:$O$1001,8),"")</f>
        <v/>
      </c>
      <c r="N641" s="0" t="str">
        <f aca="false">IF($A641&lt;&gt;"",VLOOKUP($F641,d110cc_csv_computations!$A$2:$O$1001,4),"")</f>
        <v/>
      </c>
      <c r="O641" s="32" t="str">
        <f aca="false">IF($A641&lt;&gt;"",INDEX('Tray sheet'!$H$2:$H$10000, $G641),"")</f>
        <v/>
      </c>
      <c r="P641" s="32" t="str">
        <f aca="false">IF($A641&lt;&gt;"",INDEX('Tray sheet'!$J$2:$J$10000,$G641),"")</f>
        <v/>
      </c>
      <c r="Q641" s="0" t="str">
        <f aca="false">IF($A641&lt;&gt;"",VLOOKUP($F641,d110cc_csv_computations!$A$2:$O$1001,9),"")</f>
        <v/>
      </c>
      <c r="R641" s="32" t="str">
        <f aca="false">IF($A641&lt;&gt;"",INDEX('Tray sheet'!$I$2:$I$10000,$G641),"")</f>
        <v/>
      </c>
      <c r="S641" s="32" t="str">
        <f aca="false">$J641&amp;$K641</f>
        <v/>
      </c>
      <c r="T641" s="0" t="str">
        <f aca="false">IF($A641&lt;&gt;"","Project#"&amp;$A641&amp;"-"&amp;TEXT($B641,"0000")&amp;"_Experiment#"&amp;TEXT($C641,"0000")&amp;"_"&amp;$D641&amp;"."&amp;$E641&amp;"_Tray#"&amp;TEXT($G641,"0000")&amp;"_"&amp;"Pot#"&amp;TEXT($F641,"00000"),"")</f>
        <v/>
      </c>
      <c r="U641" s="0" t="str">
        <f aca="false">IF($A641&lt;&gt;"",VLOOKUP($F641,d110cc_csv_computations!$A$2:$O$1001,2),"")</f>
        <v/>
      </c>
      <c r="V641" s="0" t="str">
        <f aca="false">IF($A641&lt;&gt;"",VLOOKUP($U641,LineNames!$A$2:$B$111,2),"")</f>
        <v/>
      </c>
      <c r="W641" s="11"/>
      <c r="X641" s="0" t="str">
        <f aca="false">IF($A641&lt;&gt;"",VLOOKUP($U641,LineNames!$A$2:$C$111,3),"")</f>
        <v/>
      </c>
      <c r="Y641" s="0" t="str">
        <f aca="false">IF($A641&lt;&gt;"",VLOOKUP($F641,d110cc_csv_computations!$A$2:$O$1001,5),"")</f>
        <v/>
      </c>
      <c r="Z641" s="0" t="str">
        <f aca="false">IF($A641&lt;&gt;"",VLOOKUP($F641,d110cc_csv_computations!$A$2:$O$1001,15),"")</f>
        <v/>
      </c>
    </row>
    <row collapsed="false" customFormat="false" customHeight="true" hidden="false" ht="15" outlineLevel="0" r="642">
      <c r="A642" s="0" t="str">
        <f aca="false">IF((ROW()-1)&lt;='Project Description'!$B$14,'Project Description'!$B$1, "")</f>
        <v/>
      </c>
      <c r="B642" s="0" t="str">
        <f aca="false">IF($A642&lt;&gt;"",'Project Description'!$B$2, "")</f>
        <v/>
      </c>
      <c r="C642" s="0" t="str">
        <f aca="false">IF($A642&lt;&gt;"",'Project Description'!$B$3, "")</f>
        <v/>
      </c>
      <c r="D642" s="0" t="str">
        <f aca="false">IF($A642&lt;&gt;"",VLOOKUP($G642,'Tray sheet'!$E$2:$G$121,2), "")</f>
        <v/>
      </c>
      <c r="E642" s="0" t="str">
        <f aca="false">IF($A642&lt;&gt;"",VLOOKUP($G642,'Tray sheet'!$E$2:$G$121,3), "")</f>
        <v/>
      </c>
      <c r="F642" s="0" t="str">
        <f aca="false">IF($A642&lt;&gt;"",ROW()-1,"")</f>
        <v/>
      </c>
      <c r="G642" s="0" t="str">
        <f aca="false">IF($A642&lt;&gt;"",VLOOKUP($F642,d110cc_csv_computations!$A$2:$O$1001,12),"")</f>
        <v/>
      </c>
      <c r="H642" s="0" t="str">
        <f aca="false">IF($A642&lt;&gt;"",VLOOKUP($F642,d110cc_csv_computations!$A$2:$O$1001,13),"")</f>
        <v/>
      </c>
      <c r="I642" s="0" t="str">
        <f aca="false">IF($A642&lt;&gt;"",VLOOKUP($F642,d110cc_csv_computations!$A$2:$O$1001,7),"")</f>
        <v/>
      </c>
      <c r="J642" s="0" t="str">
        <f aca="false">IF($A642&lt;&gt;"",VLOOKUP($I642,ColumnNames!$A$2:$B$5,2),"")</f>
        <v/>
      </c>
      <c r="K642" s="0" t="str">
        <f aca="false">IF($A642&lt;&gt;"",VLOOKUP($F642,d110cc_csv_computations!$A$2:$O$1001,6),"")</f>
        <v/>
      </c>
      <c r="L642" s="0" t="str">
        <f aca="false">IF($A642&lt;&gt;"",VLOOKUP($F642,d110cc_csv_computations!$A$2:$O$1001,3),"")</f>
        <v/>
      </c>
      <c r="M642" s="0" t="str">
        <f aca="false">IF($A642&lt;&gt;"",VLOOKUP($F642,d110cc_csv_computations!$A$2:$O$1001,8),"")</f>
        <v/>
      </c>
      <c r="N642" s="0" t="str">
        <f aca="false">IF($A642&lt;&gt;"",VLOOKUP($F642,d110cc_csv_computations!$A$2:$O$1001,4),"")</f>
        <v/>
      </c>
      <c r="O642" s="32" t="str">
        <f aca="false">IF($A642&lt;&gt;"",INDEX('Tray sheet'!$H$2:$H$10000, $G642),"")</f>
        <v/>
      </c>
      <c r="P642" s="32" t="str">
        <f aca="false">IF($A642&lt;&gt;"",INDEX('Tray sheet'!$J$2:$J$10000,$G642),"")</f>
        <v/>
      </c>
      <c r="Q642" s="0" t="str">
        <f aca="false">IF($A642&lt;&gt;"",VLOOKUP($F642,d110cc_csv_computations!$A$2:$O$1001,9),"")</f>
        <v/>
      </c>
      <c r="R642" s="32" t="str">
        <f aca="false">IF($A642&lt;&gt;"",INDEX('Tray sheet'!$I$2:$I$10000,$G642),"")</f>
        <v/>
      </c>
      <c r="S642" s="32" t="str">
        <f aca="false">$J642&amp;$K642</f>
        <v/>
      </c>
      <c r="T642" s="0" t="str">
        <f aca="false">IF($A642&lt;&gt;"","Project#"&amp;$A642&amp;"-"&amp;TEXT($B642,"0000")&amp;"_Experiment#"&amp;TEXT($C642,"0000")&amp;"_"&amp;$D642&amp;"."&amp;$E642&amp;"_Tray#"&amp;TEXT($G642,"0000")&amp;"_"&amp;"Pot#"&amp;TEXT($F642,"00000"),"")</f>
        <v/>
      </c>
      <c r="U642" s="0" t="str">
        <f aca="false">IF($A642&lt;&gt;"",VLOOKUP($F642,d110cc_csv_computations!$A$2:$O$1001,2),"")</f>
        <v/>
      </c>
      <c r="V642" s="0" t="str">
        <f aca="false">IF($A642&lt;&gt;"",VLOOKUP($U642,LineNames!$A$2:$B$111,2),"")</f>
        <v/>
      </c>
      <c r="W642" s="11"/>
      <c r="X642" s="0" t="str">
        <f aca="false">IF($A642&lt;&gt;"",VLOOKUP($U642,LineNames!$A$2:$C$111,3),"")</f>
        <v/>
      </c>
      <c r="Y642" s="0" t="str">
        <f aca="false">IF($A642&lt;&gt;"",VLOOKUP($F642,d110cc_csv_computations!$A$2:$O$1001,5),"")</f>
        <v/>
      </c>
      <c r="Z642" s="0" t="str">
        <f aca="false">IF($A642&lt;&gt;"",VLOOKUP($F642,d110cc_csv_computations!$A$2:$O$1001,15),"")</f>
        <v/>
      </c>
    </row>
    <row collapsed="false" customFormat="false" customHeight="true" hidden="false" ht="15" outlineLevel="0" r="643">
      <c r="A643" s="0" t="str">
        <f aca="false">IF((ROW()-1)&lt;='Project Description'!$B$14,'Project Description'!$B$1, "")</f>
        <v/>
      </c>
      <c r="B643" s="0" t="str">
        <f aca="false">IF($A643&lt;&gt;"",'Project Description'!$B$2, "")</f>
        <v/>
      </c>
      <c r="C643" s="0" t="str">
        <f aca="false">IF($A643&lt;&gt;"",'Project Description'!$B$3, "")</f>
        <v/>
      </c>
      <c r="D643" s="0" t="str">
        <f aca="false">IF($A643&lt;&gt;"",VLOOKUP($G643,'Tray sheet'!$E$2:$G$121,2), "")</f>
        <v/>
      </c>
      <c r="E643" s="0" t="str">
        <f aca="false">IF($A643&lt;&gt;"",VLOOKUP($G643,'Tray sheet'!$E$2:$G$121,3), "")</f>
        <v/>
      </c>
      <c r="F643" s="0" t="str">
        <f aca="false">IF($A643&lt;&gt;"",ROW()-1,"")</f>
        <v/>
      </c>
      <c r="G643" s="0" t="str">
        <f aca="false">IF($A643&lt;&gt;"",VLOOKUP($F643,d110cc_csv_computations!$A$2:$O$1001,12),"")</f>
        <v/>
      </c>
      <c r="H643" s="0" t="str">
        <f aca="false">IF($A643&lt;&gt;"",VLOOKUP($F643,d110cc_csv_computations!$A$2:$O$1001,13),"")</f>
        <v/>
      </c>
      <c r="I643" s="0" t="str">
        <f aca="false">IF($A643&lt;&gt;"",VLOOKUP($F643,d110cc_csv_computations!$A$2:$O$1001,7),"")</f>
        <v/>
      </c>
      <c r="J643" s="0" t="str">
        <f aca="false">IF($A643&lt;&gt;"",VLOOKUP($I643,ColumnNames!$A$2:$B$5,2),"")</f>
        <v/>
      </c>
      <c r="K643" s="0" t="str">
        <f aca="false">IF($A643&lt;&gt;"",VLOOKUP($F643,d110cc_csv_computations!$A$2:$O$1001,6),"")</f>
        <v/>
      </c>
      <c r="L643" s="0" t="str">
        <f aca="false">IF($A643&lt;&gt;"",VLOOKUP($F643,d110cc_csv_computations!$A$2:$O$1001,3),"")</f>
        <v/>
      </c>
      <c r="M643" s="0" t="str">
        <f aca="false">IF($A643&lt;&gt;"",VLOOKUP($F643,d110cc_csv_computations!$A$2:$O$1001,8),"")</f>
        <v/>
      </c>
      <c r="N643" s="0" t="str">
        <f aca="false">IF($A643&lt;&gt;"",VLOOKUP($F643,d110cc_csv_computations!$A$2:$O$1001,4),"")</f>
        <v/>
      </c>
      <c r="O643" s="32" t="str">
        <f aca="false">IF($A643&lt;&gt;"",INDEX('Tray sheet'!$H$2:$H$10000, $G643),"")</f>
        <v/>
      </c>
      <c r="P643" s="32" t="str">
        <f aca="false">IF($A643&lt;&gt;"",INDEX('Tray sheet'!$J$2:$J$10000,$G643),"")</f>
        <v/>
      </c>
      <c r="Q643" s="0" t="str">
        <f aca="false">IF($A643&lt;&gt;"",VLOOKUP($F643,d110cc_csv_computations!$A$2:$O$1001,9),"")</f>
        <v/>
      </c>
      <c r="R643" s="32" t="str">
        <f aca="false">IF($A643&lt;&gt;"",INDEX('Tray sheet'!$I$2:$I$10000,$G643),"")</f>
        <v/>
      </c>
      <c r="S643" s="32" t="str">
        <f aca="false">$J643&amp;$K643</f>
        <v/>
      </c>
      <c r="T643" s="0" t="str">
        <f aca="false">IF($A643&lt;&gt;"","Project#"&amp;$A643&amp;"-"&amp;TEXT($B643,"0000")&amp;"_Experiment#"&amp;TEXT($C643,"0000")&amp;"_"&amp;$D643&amp;"."&amp;$E643&amp;"_Tray#"&amp;TEXT($G643,"0000")&amp;"_"&amp;"Pot#"&amp;TEXT($F643,"00000"),"")</f>
        <v/>
      </c>
      <c r="U643" s="0" t="str">
        <f aca="false">IF($A643&lt;&gt;"",VLOOKUP($F643,d110cc_csv_computations!$A$2:$O$1001,2),"")</f>
        <v/>
      </c>
      <c r="V643" s="0" t="str">
        <f aca="false">IF($A643&lt;&gt;"",VLOOKUP($U643,LineNames!$A$2:$B$111,2),"")</f>
        <v/>
      </c>
      <c r="W643" s="11"/>
      <c r="X643" s="0" t="str">
        <f aca="false">IF($A643&lt;&gt;"",VLOOKUP($U643,LineNames!$A$2:$C$111,3),"")</f>
        <v/>
      </c>
      <c r="Y643" s="0" t="str">
        <f aca="false">IF($A643&lt;&gt;"",VLOOKUP($F643,d110cc_csv_computations!$A$2:$O$1001,5),"")</f>
        <v/>
      </c>
      <c r="Z643" s="0" t="str">
        <f aca="false">IF($A643&lt;&gt;"",VLOOKUP($F643,d110cc_csv_computations!$A$2:$O$1001,15),"")</f>
        <v/>
      </c>
    </row>
    <row collapsed="false" customFormat="false" customHeight="true" hidden="false" ht="15" outlineLevel="0" r="644">
      <c r="A644" s="0" t="str">
        <f aca="false">IF((ROW()-1)&lt;='Project Description'!$B$14,'Project Description'!$B$1, "")</f>
        <v/>
      </c>
      <c r="B644" s="0" t="str">
        <f aca="false">IF($A644&lt;&gt;"",'Project Description'!$B$2, "")</f>
        <v/>
      </c>
      <c r="C644" s="0" t="str">
        <f aca="false">IF($A644&lt;&gt;"",'Project Description'!$B$3, "")</f>
        <v/>
      </c>
      <c r="D644" s="0" t="str">
        <f aca="false">IF($A644&lt;&gt;"",VLOOKUP($G644,'Tray sheet'!$E$2:$G$121,2), "")</f>
        <v/>
      </c>
      <c r="E644" s="0" t="str">
        <f aca="false">IF($A644&lt;&gt;"",VLOOKUP($G644,'Tray sheet'!$E$2:$G$121,3), "")</f>
        <v/>
      </c>
      <c r="F644" s="0" t="str">
        <f aca="false">IF($A644&lt;&gt;"",ROW()-1,"")</f>
        <v/>
      </c>
      <c r="G644" s="0" t="str">
        <f aca="false">IF($A644&lt;&gt;"",VLOOKUP($F644,d110cc_csv_computations!$A$2:$O$1001,12),"")</f>
        <v/>
      </c>
      <c r="H644" s="0" t="str">
        <f aca="false">IF($A644&lt;&gt;"",VLOOKUP($F644,d110cc_csv_computations!$A$2:$O$1001,13),"")</f>
        <v/>
      </c>
      <c r="I644" s="0" t="str">
        <f aca="false">IF($A644&lt;&gt;"",VLOOKUP($F644,d110cc_csv_computations!$A$2:$O$1001,7),"")</f>
        <v/>
      </c>
      <c r="J644" s="0" t="str">
        <f aca="false">IF($A644&lt;&gt;"",VLOOKUP($I644,ColumnNames!$A$2:$B$5,2),"")</f>
        <v/>
      </c>
      <c r="K644" s="0" t="str">
        <f aca="false">IF($A644&lt;&gt;"",VLOOKUP($F644,d110cc_csv_computations!$A$2:$O$1001,6),"")</f>
        <v/>
      </c>
      <c r="L644" s="0" t="str">
        <f aca="false">IF($A644&lt;&gt;"",VLOOKUP($F644,d110cc_csv_computations!$A$2:$O$1001,3),"")</f>
        <v/>
      </c>
      <c r="M644" s="0" t="str">
        <f aca="false">IF($A644&lt;&gt;"",VLOOKUP($F644,d110cc_csv_computations!$A$2:$O$1001,8),"")</f>
        <v/>
      </c>
      <c r="N644" s="0" t="str">
        <f aca="false">IF($A644&lt;&gt;"",VLOOKUP($F644,d110cc_csv_computations!$A$2:$O$1001,4),"")</f>
        <v/>
      </c>
      <c r="O644" s="32" t="str">
        <f aca="false">IF($A644&lt;&gt;"",INDEX('Tray sheet'!$H$2:$H$10000, $G644),"")</f>
        <v/>
      </c>
      <c r="P644" s="32" t="str">
        <f aca="false">IF($A644&lt;&gt;"",INDEX('Tray sheet'!$J$2:$J$10000,$G644),"")</f>
        <v/>
      </c>
      <c r="Q644" s="0" t="str">
        <f aca="false">IF($A644&lt;&gt;"",VLOOKUP($F644,d110cc_csv_computations!$A$2:$O$1001,9),"")</f>
        <v/>
      </c>
      <c r="R644" s="32" t="str">
        <f aca="false">IF($A644&lt;&gt;"",INDEX('Tray sheet'!$I$2:$I$10000,$G644),"")</f>
        <v/>
      </c>
      <c r="S644" s="32" t="str">
        <f aca="false">$J644&amp;$K644</f>
        <v/>
      </c>
      <c r="T644" s="0" t="str">
        <f aca="false">IF($A644&lt;&gt;"","Project#"&amp;$A644&amp;"-"&amp;TEXT($B644,"0000")&amp;"_Experiment#"&amp;TEXT($C644,"0000")&amp;"_"&amp;$D644&amp;"."&amp;$E644&amp;"_Tray#"&amp;TEXT($G644,"0000")&amp;"_"&amp;"Pot#"&amp;TEXT($F644,"00000"),"")</f>
        <v/>
      </c>
      <c r="U644" s="0" t="str">
        <f aca="false">IF($A644&lt;&gt;"",VLOOKUP($F644,d110cc_csv_computations!$A$2:$O$1001,2),"")</f>
        <v/>
      </c>
      <c r="V644" s="0" t="str">
        <f aca="false">IF($A644&lt;&gt;"",VLOOKUP($U644,LineNames!$A$2:$B$111,2),"")</f>
        <v/>
      </c>
      <c r="W644" s="11"/>
      <c r="X644" s="0" t="str">
        <f aca="false">IF($A644&lt;&gt;"",VLOOKUP($U644,LineNames!$A$2:$C$111,3),"")</f>
        <v/>
      </c>
      <c r="Y644" s="0" t="str">
        <f aca="false">IF($A644&lt;&gt;"",VLOOKUP($F644,d110cc_csv_computations!$A$2:$O$1001,5),"")</f>
        <v/>
      </c>
      <c r="Z644" s="0" t="str">
        <f aca="false">IF($A644&lt;&gt;"",VLOOKUP($F644,d110cc_csv_computations!$A$2:$O$1001,15),"")</f>
        <v/>
      </c>
    </row>
    <row collapsed="false" customFormat="false" customHeight="true" hidden="false" ht="15" outlineLevel="0" r="645">
      <c r="A645" s="0" t="str">
        <f aca="false">IF((ROW()-1)&lt;='Project Description'!$B$14,'Project Description'!$B$1, "")</f>
        <v/>
      </c>
      <c r="B645" s="0" t="str">
        <f aca="false">IF($A645&lt;&gt;"",'Project Description'!$B$2, "")</f>
        <v/>
      </c>
      <c r="C645" s="0" t="str">
        <f aca="false">IF($A645&lt;&gt;"",'Project Description'!$B$3, "")</f>
        <v/>
      </c>
      <c r="D645" s="0" t="str">
        <f aca="false">IF($A645&lt;&gt;"",VLOOKUP($G645,'Tray sheet'!$E$2:$G$121,2), "")</f>
        <v/>
      </c>
      <c r="E645" s="0" t="str">
        <f aca="false">IF($A645&lt;&gt;"",VLOOKUP($G645,'Tray sheet'!$E$2:$G$121,3), "")</f>
        <v/>
      </c>
      <c r="F645" s="0" t="str">
        <f aca="false">IF($A645&lt;&gt;"",ROW()-1,"")</f>
        <v/>
      </c>
      <c r="G645" s="0" t="str">
        <f aca="false">IF($A645&lt;&gt;"",VLOOKUP($F645,d110cc_csv_computations!$A$2:$O$1001,12),"")</f>
        <v/>
      </c>
      <c r="H645" s="0" t="str">
        <f aca="false">IF($A645&lt;&gt;"",VLOOKUP($F645,d110cc_csv_computations!$A$2:$O$1001,13),"")</f>
        <v/>
      </c>
      <c r="I645" s="0" t="str">
        <f aca="false">IF($A645&lt;&gt;"",VLOOKUP($F645,d110cc_csv_computations!$A$2:$O$1001,7),"")</f>
        <v/>
      </c>
      <c r="J645" s="0" t="str">
        <f aca="false">IF($A645&lt;&gt;"",VLOOKUP($I645,ColumnNames!$A$2:$B$5,2),"")</f>
        <v/>
      </c>
      <c r="K645" s="0" t="str">
        <f aca="false">IF($A645&lt;&gt;"",VLOOKUP($F645,d110cc_csv_computations!$A$2:$O$1001,6),"")</f>
        <v/>
      </c>
      <c r="L645" s="0" t="str">
        <f aca="false">IF($A645&lt;&gt;"",VLOOKUP($F645,d110cc_csv_computations!$A$2:$O$1001,3),"")</f>
        <v/>
      </c>
      <c r="M645" s="0" t="str">
        <f aca="false">IF($A645&lt;&gt;"",VLOOKUP($F645,d110cc_csv_computations!$A$2:$O$1001,8),"")</f>
        <v/>
      </c>
      <c r="N645" s="0" t="str">
        <f aca="false">IF($A645&lt;&gt;"",VLOOKUP($F645,d110cc_csv_computations!$A$2:$O$1001,4),"")</f>
        <v/>
      </c>
      <c r="O645" s="32" t="str">
        <f aca="false">IF($A645&lt;&gt;"",INDEX('Tray sheet'!$H$2:$H$10000, $G645),"")</f>
        <v/>
      </c>
      <c r="P645" s="32" t="str">
        <f aca="false">IF($A645&lt;&gt;"",INDEX('Tray sheet'!$J$2:$J$10000,$G645),"")</f>
        <v/>
      </c>
      <c r="Q645" s="0" t="str">
        <f aca="false">IF($A645&lt;&gt;"",VLOOKUP($F645,d110cc_csv_computations!$A$2:$O$1001,9),"")</f>
        <v/>
      </c>
      <c r="R645" s="32" t="str">
        <f aca="false">IF($A645&lt;&gt;"",INDEX('Tray sheet'!$I$2:$I$10000,$G645),"")</f>
        <v/>
      </c>
      <c r="S645" s="32" t="str">
        <f aca="false">$J645&amp;$K645</f>
        <v/>
      </c>
      <c r="T645" s="0" t="str">
        <f aca="false">IF($A645&lt;&gt;"","Project#"&amp;$A645&amp;"-"&amp;TEXT($B645,"0000")&amp;"_Experiment#"&amp;TEXT($C645,"0000")&amp;"_"&amp;$D645&amp;"."&amp;$E645&amp;"_Tray#"&amp;TEXT($G645,"0000")&amp;"_"&amp;"Pot#"&amp;TEXT($F645,"00000"),"")</f>
        <v/>
      </c>
      <c r="U645" s="0" t="str">
        <f aca="false">IF($A645&lt;&gt;"",VLOOKUP($F645,d110cc_csv_computations!$A$2:$O$1001,2),"")</f>
        <v/>
      </c>
      <c r="V645" s="0" t="str">
        <f aca="false">IF($A645&lt;&gt;"",VLOOKUP($U645,LineNames!$A$2:$B$111,2),"")</f>
        <v/>
      </c>
      <c r="W645" s="11"/>
      <c r="X645" s="0" t="str">
        <f aca="false">IF($A645&lt;&gt;"",VLOOKUP($U645,LineNames!$A$2:$C$111,3),"")</f>
        <v/>
      </c>
      <c r="Y645" s="0" t="str">
        <f aca="false">IF($A645&lt;&gt;"",VLOOKUP($F645,d110cc_csv_computations!$A$2:$O$1001,5),"")</f>
        <v/>
      </c>
      <c r="Z645" s="0" t="str">
        <f aca="false">IF($A645&lt;&gt;"",VLOOKUP($F645,d110cc_csv_computations!$A$2:$O$1001,15),"")</f>
        <v/>
      </c>
    </row>
    <row collapsed="false" customFormat="false" customHeight="true" hidden="false" ht="15" outlineLevel="0" r="646">
      <c r="A646" s="0" t="str">
        <f aca="false">IF((ROW()-1)&lt;='Project Description'!$B$14,'Project Description'!$B$1, "")</f>
        <v/>
      </c>
      <c r="B646" s="0" t="str">
        <f aca="false">IF($A646&lt;&gt;"",'Project Description'!$B$2, "")</f>
        <v/>
      </c>
      <c r="C646" s="0" t="str">
        <f aca="false">IF($A646&lt;&gt;"",'Project Description'!$B$3, "")</f>
        <v/>
      </c>
      <c r="D646" s="0" t="str">
        <f aca="false">IF($A646&lt;&gt;"",VLOOKUP($G646,'Tray sheet'!$E$2:$G$121,2), "")</f>
        <v/>
      </c>
      <c r="E646" s="0" t="str">
        <f aca="false">IF($A646&lt;&gt;"",VLOOKUP($G646,'Tray sheet'!$E$2:$G$121,3), "")</f>
        <v/>
      </c>
      <c r="F646" s="0" t="str">
        <f aca="false">IF($A646&lt;&gt;"",ROW()-1,"")</f>
        <v/>
      </c>
      <c r="G646" s="0" t="str">
        <f aca="false">IF($A646&lt;&gt;"",VLOOKUP($F646,d110cc_csv_computations!$A$2:$O$1001,12),"")</f>
        <v/>
      </c>
      <c r="H646" s="0" t="str">
        <f aca="false">IF($A646&lt;&gt;"",VLOOKUP($F646,d110cc_csv_computations!$A$2:$O$1001,13),"")</f>
        <v/>
      </c>
      <c r="I646" s="0" t="str">
        <f aca="false">IF($A646&lt;&gt;"",VLOOKUP($F646,d110cc_csv_computations!$A$2:$O$1001,7),"")</f>
        <v/>
      </c>
      <c r="J646" s="0" t="str">
        <f aca="false">IF($A646&lt;&gt;"",VLOOKUP($I646,ColumnNames!$A$2:$B$5,2),"")</f>
        <v/>
      </c>
      <c r="K646" s="0" t="str">
        <f aca="false">IF($A646&lt;&gt;"",VLOOKUP($F646,d110cc_csv_computations!$A$2:$O$1001,6),"")</f>
        <v/>
      </c>
      <c r="L646" s="0" t="str">
        <f aca="false">IF($A646&lt;&gt;"",VLOOKUP($F646,d110cc_csv_computations!$A$2:$O$1001,3),"")</f>
        <v/>
      </c>
      <c r="M646" s="0" t="str">
        <f aca="false">IF($A646&lt;&gt;"",VLOOKUP($F646,d110cc_csv_computations!$A$2:$O$1001,8),"")</f>
        <v/>
      </c>
      <c r="N646" s="0" t="str">
        <f aca="false">IF($A646&lt;&gt;"",VLOOKUP($F646,d110cc_csv_computations!$A$2:$O$1001,4),"")</f>
        <v/>
      </c>
      <c r="O646" s="32" t="str">
        <f aca="false">IF($A646&lt;&gt;"",INDEX('Tray sheet'!$H$2:$H$10000, $G646),"")</f>
        <v/>
      </c>
      <c r="P646" s="32" t="str">
        <f aca="false">IF($A646&lt;&gt;"",INDEX('Tray sheet'!$J$2:$J$10000,$G646),"")</f>
        <v/>
      </c>
      <c r="Q646" s="0" t="str">
        <f aca="false">IF($A646&lt;&gt;"",VLOOKUP($F646,d110cc_csv_computations!$A$2:$O$1001,9),"")</f>
        <v/>
      </c>
      <c r="R646" s="32" t="str">
        <f aca="false">IF($A646&lt;&gt;"",INDEX('Tray sheet'!$I$2:$I$10000,$G646),"")</f>
        <v/>
      </c>
      <c r="S646" s="32" t="str">
        <f aca="false">$J646&amp;$K646</f>
        <v/>
      </c>
      <c r="T646" s="0" t="str">
        <f aca="false">IF($A646&lt;&gt;"","Project#"&amp;$A646&amp;"-"&amp;TEXT($B646,"0000")&amp;"_Experiment#"&amp;TEXT($C646,"0000")&amp;"_"&amp;$D646&amp;"."&amp;$E646&amp;"_Tray#"&amp;TEXT($G646,"0000")&amp;"_"&amp;"Pot#"&amp;TEXT($F646,"00000"),"")</f>
        <v/>
      </c>
      <c r="U646" s="0" t="str">
        <f aca="false">IF($A646&lt;&gt;"",VLOOKUP($F646,d110cc_csv_computations!$A$2:$O$1001,2),"")</f>
        <v/>
      </c>
      <c r="V646" s="0" t="str">
        <f aca="false">IF($A646&lt;&gt;"",VLOOKUP($U646,LineNames!$A$2:$B$111,2),"")</f>
        <v/>
      </c>
      <c r="W646" s="11"/>
      <c r="X646" s="0" t="str">
        <f aca="false">IF($A646&lt;&gt;"",VLOOKUP($U646,LineNames!$A$2:$C$111,3),"")</f>
        <v/>
      </c>
      <c r="Y646" s="0" t="str">
        <f aca="false">IF($A646&lt;&gt;"",VLOOKUP($F646,d110cc_csv_computations!$A$2:$O$1001,5),"")</f>
        <v/>
      </c>
      <c r="Z646" s="0" t="str">
        <f aca="false">IF($A646&lt;&gt;"",VLOOKUP($F646,d110cc_csv_computations!$A$2:$O$1001,15),"")</f>
        <v/>
      </c>
    </row>
    <row collapsed="false" customFormat="false" customHeight="true" hidden="false" ht="15" outlineLevel="0" r="647">
      <c r="A647" s="0" t="str">
        <f aca="false">IF((ROW()-1)&lt;='Project Description'!$B$14,'Project Description'!$B$1, "")</f>
        <v/>
      </c>
      <c r="B647" s="0" t="str">
        <f aca="false">IF($A647&lt;&gt;"",'Project Description'!$B$2, "")</f>
        <v/>
      </c>
      <c r="C647" s="0" t="str">
        <f aca="false">IF($A647&lt;&gt;"",'Project Description'!$B$3, "")</f>
        <v/>
      </c>
      <c r="D647" s="0" t="str">
        <f aca="false">IF($A647&lt;&gt;"",VLOOKUP($G647,'Tray sheet'!$E$2:$G$121,2), "")</f>
        <v/>
      </c>
      <c r="E647" s="0" t="str">
        <f aca="false">IF($A647&lt;&gt;"",VLOOKUP($G647,'Tray sheet'!$E$2:$G$121,3), "")</f>
        <v/>
      </c>
      <c r="F647" s="0" t="str">
        <f aca="false">IF($A647&lt;&gt;"",ROW()-1,"")</f>
        <v/>
      </c>
      <c r="G647" s="0" t="str">
        <f aca="false">IF($A647&lt;&gt;"",VLOOKUP($F647,d110cc_csv_computations!$A$2:$O$1001,12),"")</f>
        <v/>
      </c>
      <c r="H647" s="0" t="str">
        <f aca="false">IF($A647&lt;&gt;"",VLOOKUP($F647,d110cc_csv_computations!$A$2:$O$1001,13),"")</f>
        <v/>
      </c>
      <c r="I647" s="0" t="str">
        <f aca="false">IF($A647&lt;&gt;"",VLOOKUP($F647,d110cc_csv_computations!$A$2:$O$1001,7),"")</f>
        <v/>
      </c>
      <c r="J647" s="0" t="str">
        <f aca="false">IF($A647&lt;&gt;"",VLOOKUP($I647,ColumnNames!$A$2:$B$5,2),"")</f>
        <v/>
      </c>
      <c r="K647" s="0" t="str">
        <f aca="false">IF($A647&lt;&gt;"",VLOOKUP($F647,d110cc_csv_computations!$A$2:$O$1001,6),"")</f>
        <v/>
      </c>
      <c r="L647" s="0" t="str">
        <f aca="false">IF($A647&lt;&gt;"",VLOOKUP($F647,d110cc_csv_computations!$A$2:$O$1001,3),"")</f>
        <v/>
      </c>
      <c r="M647" s="0" t="str">
        <f aca="false">IF($A647&lt;&gt;"",VLOOKUP($F647,d110cc_csv_computations!$A$2:$O$1001,8),"")</f>
        <v/>
      </c>
      <c r="N647" s="0" t="str">
        <f aca="false">IF($A647&lt;&gt;"",VLOOKUP($F647,d110cc_csv_computations!$A$2:$O$1001,4),"")</f>
        <v/>
      </c>
      <c r="O647" s="32" t="str">
        <f aca="false">IF($A647&lt;&gt;"",INDEX('Tray sheet'!$H$2:$H$10000, $G647),"")</f>
        <v/>
      </c>
      <c r="P647" s="32" t="str">
        <f aca="false">IF($A647&lt;&gt;"",INDEX('Tray sheet'!$J$2:$J$10000,$G647),"")</f>
        <v/>
      </c>
      <c r="Q647" s="0" t="str">
        <f aca="false">IF($A647&lt;&gt;"",VLOOKUP($F647,d110cc_csv_computations!$A$2:$O$1001,9),"")</f>
        <v/>
      </c>
      <c r="R647" s="32" t="str">
        <f aca="false">IF($A647&lt;&gt;"",INDEX('Tray sheet'!$I$2:$I$10000,$G647),"")</f>
        <v/>
      </c>
      <c r="S647" s="32" t="str">
        <f aca="false">$J647&amp;$K647</f>
        <v/>
      </c>
      <c r="T647" s="0" t="str">
        <f aca="false">IF($A647&lt;&gt;"","Project#"&amp;$A647&amp;"-"&amp;TEXT($B647,"0000")&amp;"_Experiment#"&amp;TEXT($C647,"0000")&amp;"_"&amp;$D647&amp;"."&amp;$E647&amp;"_Tray#"&amp;TEXT($G647,"0000")&amp;"_"&amp;"Pot#"&amp;TEXT($F647,"00000"),"")</f>
        <v/>
      </c>
      <c r="U647" s="0" t="str">
        <f aca="false">IF($A647&lt;&gt;"",VLOOKUP($F647,d110cc_csv_computations!$A$2:$O$1001,2),"")</f>
        <v/>
      </c>
      <c r="V647" s="0" t="str">
        <f aca="false">IF($A647&lt;&gt;"",VLOOKUP($U647,LineNames!$A$2:$B$111,2),"")</f>
        <v/>
      </c>
      <c r="W647" s="11"/>
      <c r="X647" s="0" t="str">
        <f aca="false">IF($A647&lt;&gt;"",VLOOKUP($U647,LineNames!$A$2:$C$111,3),"")</f>
        <v/>
      </c>
      <c r="Y647" s="0" t="str">
        <f aca="false">IF($A647&lt;&gt;"",VLOOKUP($F647,d110cc_csv_computations!$A$2:$O$1001,5),"")</f>
        <v/>
      </c>
      <c r="Z647" s="0" t="str">
        <f aca="false">IF($A647&lt;&gt;"",VLOOKUP($F647,d110cc_csv_computations!$A$2:$O$1001,15),"")</f>
        <v/>
      </c>
    </row>
    <row collapsed="false" customFormat="false" customHeight="true" hidden="false" ht="15" outlineLevel="0" r="648">
      <c r="A648" s="0" t="str">
        <f aca="false">IF((ROW()-1)&lt;='Project Description'!$B$14,'Project Description'!$B$1, "")</f>
        <v/>
      </c>
      <c r="B648" s="0" t="str">
        <f aca="false">IF($A648&lt;&gt;"",'Project Description'!$B$2, "")</f>
        <v/>
      </c>
      <c r="C648" s="0" t="str">
        <f aca="false">IF($A648&lt;&gt;"",'Project Description'!$B$3, "")</f>
        <v/>
      </c>
      <c r="D648" s="0" t="str">
        <f aca="false">IF($A648&lt;&gt;"",VLOOKUP($G648,'Tray sheet'!$E$2:$G$121,2), "")</f>
        <v/>
      </c>
      <c r="E648" s="0" t="str">
        <f aca="false">IF($A648&lt;&gt;"",VLOOKUP($G648,'Tray sheet'!$E$2:$G$121,3), "")</f>
        <v/>
      </c>
      <c r="F648" s="0" t="str">
        <f aca="false">IF($A648&lt;&gt;"",ROW()-1,"")</f>
        <v/>
      </c>
      <c r="G648" s="0" t="str">
        <f aca="false">IF($A648&lt;&gt;"",VLOOKUP($F648,d110cc_csv_computations!$A$2:$O$1001,12),"")</f>
        <v/>
      </c>
      <c r="H648" s="0" t="str">
        <f aca="false">IF($A648&lt;&gt;"",VLOOKUP($F648,d110cc_csv_computations!$A$2:$O$1001,13),"")</f>
        <v/>
      </c>
      <c r="I648" s="0" t="str">
        <f aca="false">IF($A648&lt;&gt;"",VLOOKUP($F648,d110cc_csv_computations!$A$2:$O$1001,7),"")</f>
        <v/>
      </c>
      <c r="J648" s="0" t="str">
        <f aca="false">IF($A648&lt;&gt;"",VLOOKUP($I648,ColumnNames!$A$2:$B$5,2),"")</f>
        <v/>
      </c>
      <c r="K648" s="0" t="str">
        <f aca="false">IF($A648&lt;&gt;"",VLOOKUP($F648,d110cc_csv_computations!$A$2:$O$1001,6),"")</f>
        <v/>
      </c>
      <c r="L648" s="0" t="str">
        <f aca="false">IF($A648&lt;&gt;"",VLOOKUP($F648,d110cc_csv_computations!$A$2:$O$1001,3),"")</f>
        <v/>
      </c>
      <c r="M648" s="0" t="str">
        <f aca="false">IF($A648&lt;&gt;"",VLOOKUP($F648,d110cc_csv_computations!$A$2:$O$1001,8),"")</f>
        <v/>
      </c>
      <c r="N648" s="0" t="str">
        <f aca="false">IF($A648&lt;&gt;"",VLOOKUP($F648,d110cc_csv_computations!$A$2:$O$1001,4),"")</f>
        <v/>
      </c>
      <c r="O648" s="32" t="str">
        <f aca="false">IF($A648&lt;&gt;"",INDEX('Tray sheet'!$H$2:$H$10000, $G648),"")</f>
        <v/>
      </c>
      <c r="P648" s="32" t="str">
        <f aca="false">IF($A648&lt;&gt;"",INDEX('Tray sheet'!$J$2:$J$10000,$G648),"")</f>
        <v/>
      </c>
      <c r="Q648" s="0" t="str">
        <f aca="false">IF($A648&lt;&gt;"",VLOOKUP($F648,d110cc_csv_computations!$A$2:$O$1001,9),"")</f>
        <v/>
      </c>
      <c r="R648" s="32" t="str">
        <f aca="false">IF($A648&lt;&gt;"",INDEX('Tray sheet'!$I$2:$I$10000,$G648),"")</f>
        <v/>
      </c>
      <c r="S648" s="32" t="str">
        <f aca="false">$J648&amp;$K648</f>
        <v/>
      </c>
      <c r="T648" s="0" t="str">
        <f aca="false">IF($A648&lt;&gt;"","Project#"&amp;$A648&amp;"-"&amp;TEXT($B648,"0000")&amp;"_Experiment#"&amp;TEXT($C648,"0000")&amp;"_"&amp;$D648&amp;"."&amp;$E648&amp;"_Tray#"&amp;TEXT($G648,"0000")&amp;"_"&amp;"Pot#"&amp;TEXT($F648,"00000"),"")</f>
        <v/>
      </c>
      <c r="U648" s="0" t="str">
        <f aca="false">IF($A648&lt;&gt;"",VLOOKUP($F648,d110cc_csv_computations!$A$2:$O$1001,2),"")</f>
        <v/>
      </c>
      <c r="V648" s="0" t="str">
        <f aca="false">IF($A648&lt;&gt;"",VLOOKUP($U648,LineNames!$A$2:$B$111,2),"")</f>
        <v/>
      </c>
      <c r="W648" s="11"/>
      <c r="X648" s="0" t="str">
        <f aca="false">IF($A648&lt;&gt;"",VLOOKUP($U648,LineNames!$A$2:$C$111,3),"")</f>
        <v/>
      </c>
      <c r="Y648" s="0" t="str">
        <f aca="false">IF($A648&lt;&gt;"",VLOOKUP($F648,d110cc_csv_computations!$A$2:$O$1001,5),"")</f>
        <v/>
      </c>
      <c r="Z648" s="0" t="str">
        <f aca="false">IF($A648&lt;&gt;"",VLOOKUP($F648,d110cc_csv_computations!$A$2:$O$1001,15),"")</f>
        <v/>
      </c>
    </row>
    <row collapsed="false" customFormat="false" customHeight="true" hidden="false" ht="15" outlineLevel="0" r="649">
      <c r="A649" s="0" t="str">
        <f aca="false">IF((ROW()-1)&lt;='Project Description'!$B$14,'Project Description'!$B$1, "")</f>
        <v/>
      </c>
      <c r="B649" s="0" t="str">
        <f aca="false">IF($A649&lt;&gt;"",'Project Description'!$B$2, "")</f>
        <v/>
      </c>
      <c r="C649" s="0" t="str">
        <f aca="false">IF($A649&lt;&gt;"",'Project Description'!$B$3, "")</f>
        <v/>
      </c>
      <c r="D649" s="0" t="str">
        <f aca="false">IF($A649&lt;&gt;"",VLOOKUP($G649,'Tray sheet'!$E$2:$G$121,2), "")</f>
        <v/>
      </c>
      <c r="E649" s="0" t="str">
        <f aca="false">IF($A649&lt;&gt;"",VLOOKUP($G649,'Tray sheet'!$E$2:$G$121,3), "")</f>
        <v/>
      </c>
      <c r="F649" s="0" t="str">
        <f aca="false">IF($A649&lt;&gt;"",ROW()-1,"")</f>
        <v/>
      </c>
      <c r="G649" s="0" t="str">
        <f aca="false">IF($A649&lt;&gt;"",VLOOKUP($F649,d110cc_csv_computations!$A$2:$O$1001,12),"")</f>
        <v/>
      </c>
      <c r="H649" s="0" t="str">
        <f aca="false">IF($A649&lt;&gt;"",VLOOKUP($F649,d110cc_csv_computations!$A$2:$O$1001,13),"")</f>
        <v/>
      </c>
      <c r="I649" s="0" t="str">
        <f aca="false">IF($A649&lt;&gt;"",VLOOKUP($F649,d110cc_csv_computations!$A$2:$O$1001,7),"")</f>
        <v/>
      </c>
      <c r="J649" s="0" t="str">
        <f aca="false">IF($A649&lt;&gt;"",VLOOKUP($I649,ColumnNames!$A$2:$B$5,2),"")</f>
        <v/>
      </c>
      <c r="K649" s="0" t="str">
        <f aca="false">IF($A649&lt;&gt;"",VLOOKUP($F649,d110cc_csv_computations!$A$2:$O$1001,6),"")</f>
        <v/>
      </c>
      <c r="L649" s="0" t="str">
        <f aca="false">IF($A649&lt;&gt;"",VLOOKUP($F649,d110cc_csv_computations!$A$2:$O$1001,3),"")</f>
        <v/>
      </c>
      <c r="M649" s="0" t="str">
        <f aca="false">IF($A649&lt;&gt;"",VLOOKUP($F649,d110cc_csv_computations!$A$2:$O$1001,8),"")</f>
        <v/>
      </c>
      <c r="N649" s="0" t="str">
        <f aca="false">IF($A649&lt;&gt;"",VLOOKUP($F649,d110cc_csv_computations!$A$2:$O$1001,4),"")</f>
        <v/>
      </c>
      <c r="O649" s="32" t="str">
        <f aca="false">IF($A649&lt;&gt;"",INDEX('Tray sheet'!$H$2:$H$10000, $G649),"")</f>
        <v/>
      </c>
      <c r="P649" s="32" t="str">
        <f aca="false">IF($A649&lt;&gt;"",INDEX('Tray sheet'!$J$2:$J$10000,$G649),"")</f>
        <v/>
      </c>
      <c r="Q649" s="0" t="str">
        <f aca="false">IF($A649&lt;&gt;"",VLOOKUP($F649,d110cc_csv_computations!$A$2:$O$1001,9),"")</f>
        <v/>
      </c>
      <c r="R649" s="32" t="str">
        <f aca="false">IF($A649&lt;&gt;"",INDEX('Tray sheet'!$I$2:$I$10000,$G649),"")</f>
        <v/>
      </c>
      <c r="S649" s="32" t="str">
        <f aca="false">$J649&amp;$K649</f>
        <v/>
      </c>
      <c r="T649" s="0" t="str">
        <f aca="false">IF($A649&lt;&gt;"","Project#"&amp;$A649&amp;"-"&amp;TEXT($B649,"0000")&amp;"_Experiment#"&amp;TEXT($C649,"0000")&amp;"_"&amp;$D649&amp;"."&amp;$E649&amp;"_Tray#"&amp;TEXT($G649,"0000")&amp;"_"&amp;"Pot#"&amp;TEXT($F649,"00000"),"")</f>
        <v/>
      </c>
      <c r="U649" s="0" t="str">
        <f aca="false">IF($A649&lt;&gt;"",VLOOKUP($F649,d110cc_csv_computations!$A$2:$O$1001,2),"")</f>
        <v/>
      </c>
      <c r="V649" s="0" t="str">
        <f aca="false">IF($A649&lt;&gt;"",VLOOKUP($U649,LineNames!$A$2:$B$111,2),"")</f>
        <v/>
      </c>
      <c r="W649" s="11"/>
      <c r="X649" s="0" t="str">
        <f aca="false">IF($A649&lt;&gt;"",VLOOKUP($U649,LineNames!$A$2:$C$111,3),"")</f>
        <v/>
      </c>
      <c r="Y649" s="0" t="str">
        <f aca="false">IF($A649&lt;&gt;"",VLOOKUP($F649,d110cc_csv_computations!$A$2:$O$1001,5),"")</f>
        <v/>
      </c>
      <c r="Z649" s="0" t="str">
        <f aca="false">IF($A649&lt;&gt;"",VLOOKUP($F649,d110cc_csv_computations!$A$2:$O$1001,15),"")</f>
        <v/>
      </c>
    </row>
    <row collapsed="false" customFormat="false" customHeight="true" hidden="false" ht="15" outlineLevel="0" r="650">
      <c r="A650" s="0" t="str">
        <f aca="false">IF((ROW()-1)&lt;='Project Description'!$B$14,'Project Description'!$B$1, "")</f>
        <v/>
      </c>
      <c r="B650" s="0" t="str">
        <f aca="false">IF($A650&lt;&gt;"",'Project Description'!$B$2, "")</f>
        <v/>
      </c>
      <c r="C650" s="0" t="str">
        <f aca="false">IF($A650&lt;&gt;"",'Project Description'!$B$3, "")</f>
        <v/>
      </c>
      <c r="D650" s="0" t="str">
        <f aca="false">IF($A650&lt;&gt;"",VLOOKUP($G650,'Tray sheet'!$E$2:$G$121,2), "")</f>
        <v/>
      </c>
      <c r="E650" s="0" t="str">
        <f aca="false">IF($A650&lt;&gt;"",VLOOKUP($G650,'Tray sheet'!$E$2:$G$121,3), "")</f>
        <v/>
      </c>
      <c r="F650" s="0" t="str">
        <f aca="false">IF($A650&lt;&gt;"",ROW()-1,"")</f>
        <v/>
      </c>
      <c r="G650" s="0" t="str">
        <f aca="false">IF($A650&lt;&gt;"",VLOOKUP($F650,d110cc_csv_computations!$A$2:$O$1001,12),"")</f>
        <v/>
      </c>
      <c r="H650" s="0" t="str">
        <f aca="false">IF($A650&lt;&gt;"",VLOOKUP($F650,d110cc_csv_computations!$A$2:$O$1001,13),"")</f>
        <v/>
      </c>
      <c r="I650" s="0" t="str">
        <f aca="false">IF($A650&lt;&gt;"",VLOOKUP($F650,d110cc_csv_computations!$A$2:$O$1001,7),"")</f>
        <v/>
      </c>
      <c r="J650" s="0" t="str">
        <f aca="false">IF($A650&lt;&gt;"",VLOOKUP($I650,ColumnNames!$A$2:$B$5,2),"")</f>
        <v/>
      </c>
      <c r="K650" s="0" t="str">
        <f aca="false">IF($A650&lt;&gt;"",VLOOKUP($F650,d110cc_csv_computations!$A$2:$O$1001,6),"")</f>
        <v/>
      </c>
      <c r="L650" s="0" t="str">
        <f aca="false">IF($A650&lt;&gt;"",VLOOKUP($F650,d110cc_csv_computations!$A$2:$O$1001,3),"")</f>
        <v/>
      </c>
      <c r="M650" s="0" t="str">
        <f aca="false">IF($A650&lt;&gt;"",VLOOKUP($F650,d110cc_csv_computations!$A$2:$O$1001,8),"")</f>
        <v/>
      </c>
      <c r="N650" s="0" t="str">
        <f aca="false">IF($A650&lt;&gt;"",VLOOKUP($F650,d110cc_csv_computations!$A$2:$O$1001,4),"")</f>
        <v/>
      </c>
      <c r="O650" s="32" t="str">
        <f aca="false">IF($A650&lt;&gt;"",INDEX('Tray sheet'!$H$2:$H$10000, $G650),"")</f>
        <v/>
      </c>
      <c r="P650" s="32" t="str">
        <f aca="false">IF($A650&lt;&gt;"",INDEX('Tray sheet'!$J$2:$J$10000,$G650),"")</f>
        <v/>
      </c>
      <c r="Q650" s="0" t="str">
        <f aca="false">IF($A650&lt;&gt;"",VLOOKUP($F650,d110cc_csv_computations!$A$2:$O$1001,9),"")</f>
        <v/>
      </c>
      <c r="R650" s="32" t="str">
        <f aca="false">IF($A650&lt;&gt;"",INDEX('Tray sheet'!$I$2:$I$10000,$G650),"")</f>
        <v/>
      </c>
      <c r="S650" s="32" t="str">
        <f aca="false">$J650&amp;$K650</f>
        <v/>
      </c>
      <c r="T650" s="0" t="str">
        <f aca="false">IF($A650&lt;&gt;"","Project#"&amp;$A650&amp;"-"&amp;TEXT($B650,"0000")&amp;"_Experiment#"&amp;TEXT($C650,"0000")&amp;"_"&amp;$D650&amp;"."&amp;$E650&amp;"_Tray#"&amp;TEXT($G650,"0000")&amp;"_"&amp;"Pot#"&amp;TEXT($F650,"00000"),"")</f>
        <v/>
      </c>
      <c r="U650" s="0" t="str">
        <f aca="false">IF($A650&lt;&gt;"",VLOOKUP($F650,d110cc_csv_computations!$A$2:$O$1001,2),"")</f>
        <v/>
      </c>
      <c r="V650" s="0" t="str">
        <f aca="false">IF($A650&lt;&gt;"",VLOOKUP($U650,LineNames!$A$2:$B$111,2),"")</f>
        <v/>
      </c>
      <c r="W650" s="11"/>
      <c r="X650" s="0" t="str">
        <f aca="false">IF($A650&lt;&gt;"",VLOOKUP($U650,LineNames!$A$2:$C$111,3),"")</f>
        <v/>
      </c>
      <c r="Y650" s="0" t="str">
        <f aca="false">IF($A650&lt;&gt;"",VLOOKUP($F650,d110cc_csv_computations!$A$2:$O$1001,5),"")</f>
        <v/>
      </c>
      <c r="Z650" s="0" t="str">
        <f aca="false">IF($A650&lt;&gt;"",VLOOKUP($F650,d110cc_csv_computations!$A$2:$O$1001,15),"")</f>
        <v/>
      </c>
    </row>
    <row collapsed="false" customFormat="false" customHeight="true" hidden="false" ht="15" outlineLevel="0" r="651">
      <c r="A651" s="0" t="str">
        <f aca="false">IF((ROW()-1)&lt;='Project Description'!$B$14,'Project Description'!$B$1, "")</f>
        <v/>
      </c>
      <c r="B651" s="0" t="str">
        <f aca="false">IF($A651&lt;&gt;"",'Project Description'!$B$2, "")</f>
        <v/>
      </c>
      <c r="C651" s="0" t="str">
        <f aca="false">IF($A651&lt;&gt;"",'Project Description'!$B$3, "")</f>
        <v/>
      </c>
      <c r="D651" s="0" t="str">
        <f aca="false">IF($A651&lt;&gt;"",VLOOKUP($G651,'Tray sheet'!$E$2:$G$121,2), "")</f>
        <v/>
      </c>
      <c r="E651" s="0" t="str">
        <f aca="false">IF($A651&lt;&gt;"",VLOOKUP($G651,'Tray sheet'!$E$2:$G$121,3), "")</f>
        <v/>
      </c>
      <c r="F651" s="0" t="str">
        <f aca="false">IF($A651&lt;&gt;"",ROW()-1,"")</f>
        <v/>
      </c>
      <c r="G651" s="0" t="str">
        <f aca="false">IF($A651&lt;&gt;"",VLOOKUP($F651,d110cc_csv_computations!$A$2:$O$1001,12),"")</f>
        <v/>
      </c>
      <c r="H651" s="0" t="str">
        <f aca="false">IF($A651&lt;&gt;"",VLOOKUP($F651,d110cc_csv_computations!$A$2:$O$1001,13),"")</f>
        <v/>
      </c>
      <c r="I651" s="0" t="str">
        <f aca="false">IF($A651&lt;&gt;"",VLOOKUP($F651,d110cc_csv_computations!$A$2:$O$1001,7),"")</f>
        <v/>
      </c>
      <c r="J651" s="0" t="str">
        <f aca="false">IF($A651&lt;&gt;"",VLOOKUP($I651,ColumnNames!$A$2:$B$5,2),"")</f>
        <v/>
      </c>
      <c r="K651" s="0" t="str">
        <f aca="false">IF($A651&lt;&gt;"",VLOOKUP($F651,d110cc_csv_computations!$A$2:$O$1001,6),"")</f>
        <v/>
      </c>
      <c r="L651" s="0" t="str">
        <f aca="false">IF($A651&lt;&gt;"",VLOOKUP($F651,d110cc_csv_computations!$A$2:$O$1001,3),"")</f>
        <v/>
      </c>
      <c r="M651" s="0" t="str">
        <f aca="false">IF($A651&lt;&gt;"",VLOOKUP($F651,d110cc_csv_computations!$A$2:$O$1001,8),"")</f>
        <v/>
      </c>
      <c r="N651" s="0" t="str">
        <f aca="false">IF($A651&lt;&gt;"",VLOOKUP($F651,d110cc_csv_computations!$A$2:$O$1001,4),"")</f>
        <v/>
      </c>
      <c r="O651" s="32" t="str">
        <f aca="false">IF($A651&lt;&gt;"",INDEX('Tray sheet'!$H$2:$H$10000, $G651),"")</f>
        <v/>
      </c>
      <c r="P651" s="32" t="str">
        <f aca="false">IF($A651&lt;&gt;"",INDEX('Tray sheet'!$J$2:$J$10000,$G651),"")</f>
        <v/>
      </c>
      <c r="Q651" s="0" t="str">
        <f aca="false">IF($A651&lt;&gt;"",VLOOKUP($F651,d110cc_csv_computations!$A$2:$O$1001,9),"")</f>
        <v/>
      </c>
      <c r="R651" s="32" t="str">
        <f aca="false">IF($A651&lt;&gt;"",INDEX('Tray sheet'!$I$2:$I$10000,$G651),"")</f>
        <v/>
      </c>
      <c r="S651" s="32" t="str">
        <f aca="false">$J651&amp;$K651</f>
        <v/>
      </c>
      <c r="T651" s="0" t="str">
        <f aca="false">IF($A651&lt;&gt;"","Project#"&amp;$A651&amp;"-"&amp;TEXT($B651,"0000")&amp;"_Experiment#"&amp;TEXT($C651,"0000")&amp;"_"&amp;$D651&amp;"."&amp;$E651&amp;"_Tray#"&amp;TEXT($G651,"0000")&amp;"_"&amp;"Pot#"&amp;TEXT($F651,"00000"),"")</f>
        <v/>
      </c>
      <c r="U651" s="0" t="str">
        <f aca="false">IF($A651&lt;&gt;"",VLOOKUP($F651,d110cc_csv_computations!$A$2:$O$1001,2),"")</f>
        <v/>
      </c>
      <c r="V651" s="0" t="str">
        <f aca="false">IF($A651&lt;&gt;"",VLOOKUP($U651,LineNames!$A$2:$B$111,2),"")</f>
        <v/>
      </c>
      <c r="W651" s="11"/>
      <c r="X651" s="0" t="str">
        <f aca="false">IF($A651&lt;&gt;"",VLOOKUP($U651,LineNames!$A$2:$C$111,3),"")</f>
        <v/>
      </c>
      <c r="Y651" s="0" t="str">
        <f aca="false">IF($A651&lt;&gt;"",VLOOKUP($F651,d110cc_csv_computations!$A$2:$O$1001,5),"")</f>
        <v/>
      </c>
      <c r="Z651" s="0" t="str">
        <f aca="false">IF($A651&lt;&gt;"",VLOOKUP($F651,d110cc_csv_computations!$A$2:$O$1001,15),"")</f>
        <v/>
      </c>
    </row>
    <row collapsed="false" customFormat="false" customHeight="true" hidden="false" ht="15" outlineLevel="0" r="652">
      <c r="A652" s="0" t="str">
        <f aca="false">IF((ROW()-1)&lt;='Project Description'!$B$14,'Project Description'!$B$1, "")</f>
        <v/>
      </c>
      <c r="B652" s="0" t="str">
        <f aca="false">IF($A652&lt;&gt;"",'Project Description'!$B$2, "")</f>
        <v/>
      </c>
      <c r="C652" s="0" t="str">
        <f aca="false">IF($A652&lt;&gt;"",'Project Description'!$B$3, "")</f>
        <v/>
      </c>
      <c r="D652" s="0" t="str">
        <f aca="false">IF($A652&lt;&gt;"",VLOOKUP($G652,'Tray sheet'!$E$2:$G$121,2), "")</f>
        <v/>
      </c>
      <c r="E652" s="0" t="str">
        <f aca="false">IF($A652&lt;&gt;"",VLOOKUP($G652,'Tray sheet'!$E$2:$G$121,3), "")</f>
        <v/>
      </c>
      <c r="F652" s="0" t="str">
        <f aca="false">IF($A652&lt;&gt;"",ROW()-1,"")</f>
        <v/>
      </c>
      <c r="G652" s="0" t="str">
        <f aca="false">IF($A652&lt;&gt;"",VLOOKUP($F652,d110cc_csv_computations!$A$2:$O$1001,12),"")</f>
        <v/>
      </c>
      <c r="H652" s="0" t="str">
        <f aca="false">IF($A652&lt;&gt;"",VLOOKUP($F652,d110cc_csv_computations!$A$2:$O$1001,13),"")</f>
        <v/>
      </c>
      <c r="I652" s="0" t="str">
        <f aca="false">IF($A652&lt;&gt;"",VLOOKUP($F652,d110cc_csv_computations!$A$2:$O$1001,7),"")</f>
        <v/>
      </c>
      <c r="J652" s="0" t="str">
        <f aca="false">IF($A652&lt;&gt;"",VLOOKUP($I652,ColumnNames!$A$2:$B$5,2),"")</f>
        <v/>
      </c>
      <c r="K652" s="0" t="str">
        <f aca="false">IF($A652&lt;&gt;"",VLOOKUP($F652,d110cc_csv_computations!$A$2:$O$1001,6),"")</f>
        <v/>
      </c>
      <c r="L652" s="0" t="str">
        <f aca="false">IF($A652&lt;&gt;"",VLOOKUP($F652,d110cc_csv_computations!$A$2:$O$1001,3),"")</f>
        <v/>
      </c>
      <c r="M652" s="0" t="str">
        <f aca="false">IF($A652&lt;&gt;"",VLOOKUP($F652,d110cc_csv_computations!$A$2:$O$1001,8),"")</f>
        <v/>
      </c>
      <c r="N652" s="0" t="str">
        <f aca="false">IF($A652&lt;&gt;"",VLOOKUP($F652,d110cc_csv_computations!$A$2:$O$1001,4),"")</f>
        <v/>
      </c>
      <c r="O652" s="32" t="str">
        <f aca="false">IF($A652&lt;&gt;"",INDEX('Tray sheet'!$H$2:$H$10000, $G652),"")</f>
        <v/>
      </c>
      <c r="P652" s="32" t="str">
        <f aca="false">IF($A652&lt;&gt;"",INDEX('Tray sheet'!$J$2:$J$10000,$G652),"")</f>
        <v/>
      </c>
      <c r="Q652" s="0" t="str">
        <f aca="false">IF($A652&lt;&gt;"",VLOOKUP($F652,d110cc_csv_computations!$A$2:$O$1001,9),"")</f>
        <v/>
      </c>
      <c r="R652" s="32" t="str">
        <f aca="false">IF($A652&lt;&gt;"",INDEX('Tray sheet'!$I$2:$I$10000,$G652),"")</f>
        <v/>
      </c>
      <c r="S652" s="32" t="str">
        <f aca="false">$J652&amp;$K652</f>
        <v/>
      </c>
      <c r="T652" s="0" t="str">
        <f aca="false">IF($A652&lt;&gt;"","Project#"&amp;$A652&amp;"-"&amp;TEXT($B652,"0000")&amp;"_Experiment#"&amp;TEXT($C652,"0000")&amp;"_"&amp;$D652&amp;"."&amp;$E652&amp;"_Tray#"&amp;TEXT($G652,"0000")&amp;"_"&amp;"Pot#"&amp;TEXT($F652,"00000"),"")</f>
        <v/>
      </c>
      <c r="U652" s="0" t="str">
        <f aca="false">IF($A652&lt;&gt;"",VLOOKUP($F652,d110cc_csv_computations!$A$2:$O$1001,2),"")</f>
        <v/>
      </c>
      <c r="V652" s="0" t="str">
        <f aca="false">IF($A652&lt;&gt;"",VLOOKUP($U652,LineNames!$A$2:$B$111,2),"")</f>
        <v/>
      </c>
      <c r="W652" s="11"/>
      <c r="X652" s="0" t="str">
        <f aca="false">IF($A652&lt;&gt;"",VLOOKUP($U652,LineNames!$A$2:$C$111,3),"")</f>
        <v/>
      </c>
      <c r="Y652" s="0" t="str">
        <f aca="false">IF($A652&lt;&gt;"",VLOOKUP($F652,d110cc_csv_computations!$A$2:$O$1001,5),"")</f>
        <v/>
      </c>
      <c r="Z652" s="0" t="str">
        <f aca="false">IF($A652&lt;&gt;"",VLOOKUP($F652,d110cc_csv_computations!$A$2:$O$1001,15),"")</f>
        <v/>
      </c>
    </row>
    <row collapsed="false" customFormat="false" customHeight="true" hidden="false" ht="15" outlineLevel="0" r="653">
      <c r="A653" s="0" t="str">
        <f aca="false">IF((ROW()-1)&lt;='Project Description'!$B$14,'Project Description'!$B$1, "")</f>
        <v/>
      </c>
      <c r="B653" s="0" t="str">
        <f aca="false">IF($A653&lt;&gt;"",'Project Description'!$B$2, "")</f>
        <v/>
      </c>
      <c r="C653" s="0" t="str">
        <f aca="false">IF($A653&lt;&gt;"",'Project Description'!$B$3, "")</f>
        <v/>
      </c>
      <c r="D653" s="0" t="str">
        <f aca="false">IF($A653&lt;&gt;"",VLOOKUP($G653,'Tray sheet'!$E$2:$G$121,2), "")</f>
        <v/>
      </c>
      <c r="E653" s="0" t="str">
        <f aca="false">IF($A653&lt;&gt;"",VLOOKUP($G653,'Tray sheet'!$E$2:$G$121,3), "")</f>
        <v/>
      </c>
      <c r="F653" s="0" t="str">
        <f aca="false">IF($A653&lt;&gt;"",ROW()-1,"")</f>
        <v/>
      </c>
      <c r="G653" s="0" t="str">
        <f aca="false">IF($A653&lt;&gt;"",VLOOKUP($F653,d110cc_csv_computations!$A$2:$O$1001,12),"")</f>
        <v/>
      </c>
      <c r="H653" s="0" t="str">
        <f aca="false">IF($A653&lt;&gt;"",VLOOKUP($F653,d110cc_csv_computations!$A$2:$O$1001,13),"")</f>
        <v/>
      </c>
      <c r="I653" s="0" t="str">
        <f aca="false">IF($A653&lt;&gt;"",VLOOKUP($F653,d110cc_csv_computations!$A$2:$O$1001,7),"")</f>
        <v/>
      </c>
      <c r="J653" s="0" t="str">
        <f aca="false">IF($A653&lt;&gt;"",VLOOKUP($I653,ColumnNames!$A$2:$B$5,2),"")</f>
        <v/>
      </c>
      <c r="K653" s="0" t="str">
        <f aca="false">IF($A653&lt;&gt;"",VLOOKUP($F653,d110cc_csv_computations!$A$2:$O$1001,6),"")</f>
        <v/>
      </c>
      <c r="L653" s="0" t="str">
        <f aca="false">IF($A653&lt;&gt;"",VLOOKUP($F653,d110cc_csv_computations!$A$2:$O$1001,3),"")</f>
        <v/>
      </c>
      <c r="M653" s="0" t="str">
        <f aca="false">IF($A653&lt;&gt;"",VLOOKUP($F653,d110cc_csv_computations!$A$2:$O$1001,8),"")</f>
        <v/>
      </c>
      <c r="N653" s="0" t="str">
        <f aca="false">IF($A653&lt;&gt;"",VLOOKUP($F653,d110cc_csv_computations!$A$2:$O$1001,4),"")</f>
        <v/>
      </c>
      <c r="O653" s="32" t="str">
        <f aca="false">IF($A653&lt;&gt;"",INDEX('Tray sheet'!$H$2:$H$10000, $G653),"")</f>
        <v/>
      </c>
      <c r="P653" s="32" t="str">
        <f aca="false">IF($A653&lt;&gt;"",INDEX('Tray sheet'!$J$2:$J$10000,$G653),"")</f>
        <v/>
      </c>
      <c r="Q653" s="0" t="str">
        <f aca="false">IF($A653&lt;&gt;"",VLOOKUP($F653,d110cc_csv_computations!$A$2:$O$1001,9),"")</f>
        <v/>
      </c>
      <c r="R653" s="32" t="str">
        <f aca="false">IF($A653&lt;&gt;"",INDEX('Tray sheet'!$I$2:$I$10000,$G653),"")</f>
        <v/>
      </c>
      <c r="S653" s="32" t="str">
        <f aca="false">$J653&amp;$K653</f>
        <v/>
      </c>
      <c r="T653" s="0" t="str">
        <f aca="false">IF($A653&lt;&gt;"","Project#"&amp;$A653&amp;"-"&amp;TEXT($B653,"0000")&amp;"_Experiment#"&amp;TEXT($C653,"0000")&amp;"_"&amp;$D653&amp;"."&amp;$E653&amp;"_Tray#"&amp;TEXT($G653,"0000")&amp;"_"&amp;"Pot#"&amp;TEXT($F653,"00000"),"")</f>
        <v/>
      </c>
      <c r="U653" s="0" t="str">
        <f aca="false">IF($A653&lt;&gt;"",VLOOKUP($F653,d110cc_csv_computations!$A$2:$O$1001,2),"")</f>
        <v/>
      </c>
      <c r="V653" s="0" t="str">
        <f aca="false">IF($A653&lt;&gt;"",VLOOKUP($U653,LineNames!$A$2:$B$111,2),"")</f>
        <v/>
      </c>
      <c r="W653" s="11"/>
      <c r="X653" s="0" t="str">
        <f aca="false">IF($A653&lt;&gt;"",VLOOKUP($U653,LineNames!$A$2:$C$111,3),"")</f>
        <v/>
      </c>
      <c r="Y653" s="0" t="str">
        <f aca="false">IF($A653&lt;&gt;"",VLOOKUP($F653,d110cc_csv_computations!$A$2:$O$1001,5),"")</f>
        <v/>
      </c>
      <c r="Z653" s="0" t="str">
        <f aca="false">IF($A653&lt;&gt;"",VLOOKUP($F653,d110cc_csv_computations!$A$2:$O$1001,15),"")</f>
        <v/>
      </c>
    </row>
    <row collapsed="false" customFormat="false" customHeight="true" hidden="false" ht="15" outlineLevel="0" r="654">
      <c r="A654" s="0" t="str">
        <f aca="false">IF((ROW()-1)&lt;='Project Description'!$B$14,'Project Description'!$B$1, "")</f>
        <v/>
      </c>
      <c r="B654" s="0" t="str">
        <f aca="false">IF($A654&lt;&gt;"",'Project Description'!$B$2, "")</f>
        <v/>
      </c>
      <c r="C654" s="0" t="str">
        <f aca="false">IF($A654&lt;&gt;"",'Project Description'!$B$3, "")</f>
        <v/>
      </c>
      <c r="D654" s="0" t="str">
        <f aca="false">IF($A654&lt;&gt;"",VLOOKUP($G654,'Tray sheet'!$E$2:$G$121,2), "")</f>
        <v/>
      </c>
      <c r="E654" s="0" t="str">
        <f aca="false">IF($A654&lt;&gt;"",VLOOKUP($G654,'Tray sheet'!$E$2:$G$121,3), "")</f>
        <v/>
      </c>
      <c r="F654" s="0" t="str">
        <f aca="false">IF($A654&lt;&gt;"",ROW()-1,"")</f>
        <v/>
      </c>
      <c r="G654" s="0" t="str">
        <f aca="false">IF($A654&lt;&gt;"",VLOOKUP($F654,d110cc_csv_computations!$A$2:$O$1001,12),"")</f>
        <v/>
      </c>
      <c r="H654" s="0" t="str">
        <f aca="false">IF($A654&lt;&gt;"",VLOOKUP($F654,d110cc_csv_computations!$A$2:$O$1001,13),"")</f>
        <v/>
      </c>
      <c r="I654" s="0" t="str">
        <f aca="false">IF($A654&lt;&gt;"",VLOOKUP($F654,d110cc_csv_computations!$A$2:$O$1001,7),"")</f>
        <v/>
      </c>
      <c r="J654" s="0" t="str">
        <f aca="false">IF($A654&lt;&gt;"",VLOOKUP($I654,ColumnNames!$A$2:$B$5,2),"")</f>
        <v/>
      </c>
      <c r="K654" s="0" t="str">
        <f aca="false">IF($A654&lt;&gt;"",VLOOKUP($F654,d110cc_csv_computations!$A$2:$O$1001,6),"")</f>
        <v/>
      </c>
      <c r="L654" s="0" t="str">
        <f aca="false">IF($A654&lt;&gt;"",VLOOKUP($F654,d110cc_csv_computations!$A$2:$O$1001,3),"")</f>
        <v/>
      </c>
      <c r="M654" s="0" t="str">
        <f aca="false">IF($A654&lt;&gt;"",VLOOKUP($F654,d110cc_csv_computations!$A$2:$O$1001,8),"")</f>
        <v/>
      </c>
      <c r="N654" s="0" t="str">
        <f aca="false">IF($A654&lt;&gt;"",VLOOKUP($F654,d110cc_csv_computations!$A$2:$O$1001,4),"")</f>
        <v/>
      </c>
      <c r="O654" s="32" t="str">
        <f aca="false">IF($A654&lt;&gt;"",INDEX('Tray sheet'!$H$2:$H$10000, $G654),"")</f>
        <v/>
      </c>
      <c r="P654" s="32" t="str">
        <f aca="false">IF($A654&lt;&gt;"",INDEX('Tray sheet'!$J$2:$J$10000,$G654),"")</f>
        <v/>
      </c>
      <c r="Q654" s="0" t="str">
        <f aca="false">IF($A654&lt;&gt;"",VLOOKUP($F654,d110cc_csv_computations!$A$2:$O$1001,9),"")</f>
        <v/>
      </c>
      <c r="R654" s="32" t="str">
        <f aca="false">IF($A654&lt;&gt;"",INDEX('Tray sheet'!$I$2:$I$10000,$G654),"")</f>
        <v/>
      </c>
      <c r="S654" s="32" t="str">
        <f aca="false">$J654&amp;$K654</f>
        <v/>
      </c>
      <c r="T654" s="0" t="str">
        <f aca="false">IF($A654&lt;&gt;"","Project#"&amp;$A654&amp;"-"&amp;TEXT($B654,"0000")&amp;"_Experiment#"&amp;TEXT($C654,"0000")&amp;"_"&amp;$D654&amp;"."&amp;$E654&amp;"_Tray#"&amp;TEXT($G654,"0000")&amp;"_"&amp;"Pot#"&amp;TEXT($F654,"00000"),"")</f>
        <v/>
      </c>
      <c r="U654" s="0" t="str">
        <f aca="false">IF($A654&lt;&gt;"",VLOOKUP($F654,d110cc_csv_computations!$A$2:$O$1001,2),"")</f>
        <v/>
      </c>
      <c r="V654" s="0" t="str">
        <f aca="false">IF($A654&lt;&gt;"",VLOOKUP($U654,LineNames!$A$2:$B$111,2),"")</f>
        <v/>
      </c>
      <c r="W654" s="11"/>
      <c r="X654" s="0" t="str">
        <f aca="false">IF($A654&lt;&gt;"",VLOOKUP($U654,LineNames!$A$2:$C$111,3),"")</f>
        <v/>
      </c>
      <c r="Y654" s="0" t="str">
        <f aca="false">IF($A654&lt;&gt;"",VLOOKUP($F654,d110cc_csv_computations!$A$2:$O$1001,5),"")</f>
        <v/>
      </c>
      <c r="Z654" s="0" t="str">
        <f aca="false">IF($A654&lt;&gt;"",VLOOKUP($F654,d110cc_csv_computations!$A$2:$O$1001,15),"")</f>
        <v/>
      </c>
    </row>
    <row collapsed="false" customFormat="false" customHeight="true" hidden="false" ht="15" outlineLevel="0" r="655">
      <c r="A655" s="0" t="str">
        <f aca="false">IF((ROW()-1)&lt;='Project Description'!$B$14,'Project Description'!$B$1, "")</f>
        <v/>
      </c>
      <c r="B655" s="0" t="str">
        <f aca="false">IF($A655&lt;&gt;"",'Project Description'!$B$2, "")</f>
        <v/>
      </c>
      <c r="C655" s="0" t="str">
        <f aca="false">IF($A655&lt;&gt;"",'Project Description'!$B$3, "")</f>
        <v/>
      </c>
      <c r="D655" s="0" t="str">
        <f aca="false">IF($A655&lt;&gt;"",VLOOKUP($G655,'Tray sheet'!$E$2:$G$121,2), "")</f>
        <v/>
      </c>
      <c r="E655" s="0" t="str">
        <f aca="false">IF($A655&lt;&gt;"",VLOOKUP($G655,'Tray sheet'!$E$2:$G$121,3), "")</f>
        <v/>
      </c>
      <c r="F655" s="0" t="str">
        <f aca="false">IF($A655&lt;&gt;"",ROW()-1,"")</f>
        <v/>
      </c>
      <c r="G655" s="0" t="str">
        <f aca="false">IF($A655&lt;&gt;"",VLOOKUP($F655,d110cc_csv_computations!$A$2:$O$1001,12),"")</f>
        <v/>
      </c>
      <c r="H655" s="0" t="str">
        <f aca="false">IF($A655&lt;&gt;"",VLOOKUP($F655,d110cc_csv_computations!$A$2:$O$1001,13),"")</f>
        <v/>
      </c>
      <c r="I655" s="0" t="str">
        <f aca="false">IF($A655&lt;&gt;"",VLOOKUP($F655,d110cc_csv_computations!$A$2:$O$1001,7),"")</f>
        <v/>
      </c>
      <c r="J655" s="0" t="str">
        <f aca="false">IF($A655&lt;&gt;"",VLOOKUP($I655,ColumnNames!$A$2:$B$5,2),"")</f>
        <v/>
      </c>
      <c r="K655" s="0" t="str">
        <f aca="false">IF($A655&lt;&gt;"",VLOOKUP($F655,d110cc_csv_computations!$A$2:$O$1001,6),"")</f>
        <v/>
      </c>
      <c r="L655" s="0" t="str">
        <f aca="false">IF($A655&lt;&gt;"",VLOOKUP($F655,d110cc_csv_computations!$A$2:$O$1001,3),"")</f>
        <v/>
      </c>
      <c r="M655" s="0" t="str">
        <f aca="false">IF($A655&lt;&gt;"",VLOOKUP($F655,d110cc_csv_computations!$A$2:$O$1001,8),"")</f>
        <v/>
      </c>
      <c r="N655" s="0" t="str">
        <f aca="false">IF($A655&lt;&gt;"",VLOOKUP($F655,d110cc_csv_computations!$A$2:$O$1001,4),"")</f>
        <v/>
      </c>
      <c r="O655" s="32" t="str">
        <f aca="false">IF($A655&lt;&gt;"",INDEX('Tray sheet'!$H$2:$H$10000, $G655),"")</f>
        <v/>
      </c>
      <c r="P655" s="32" t="str">
        <f aca="false">IF($A655&lt;&gt;"",INDEX('Tray sheet'!$J$2:$J$10000,$G655),"")</f>
        <v/>
      </c>
      <c r="Q655" s="0" t="str">
        <f aca="false">IF($A655&lt;&gt;"",VLOOKUP($F655,d110cc_csv_computations!$A$2:$O$1001,9),"")</f>
        <v/>
      </c>
      <c r="R655" s="32" t="str">
        <f aca="false">IF($A655&lt;&gt;"",INDEX('Tray sheet'!$I$2:$I$10000,$G655),"")</f>
        <v/>
      </c>
      <c r="S655" s="32" t="str">
        <f aca="false">$J655&amp;$K655</f>
        <v/>
      </c>
      <c r="T655" s="0" t="str">
        <f aca="false">IF($A655&lt;&gt;"","Project#"&amp;$A655&amp;"-"&amp;TEXT($B655,"0000")&amp;"_Experiment#"&amp;TEXT($C655,"0000")&amp;"_"&amp;$D655&amp;"."&amp;$E655&amp;"_Tray#"&amp;TEXT($G655,"0000")&amp;"_"&amp;"Pot#"&amp;TEXT($F655,"00000"),"")</f>
        <v/>
      </c>
      <c r="U655" s="0" t="str">
        <f aca="false">IF($A655&lt;&gt;"",VLOOKUP($F655,d110cc_csv_computations!$A$2:$O$1001,2),"")</f>
        <v/>
      </c>
      <c r="V655" s="0" t="str">
        <f aca="false">IF($A655&lt;&gt;"",VLOOKUP($U655,LineNames!$A$2:$B$111,2),"")</f>
        <v/>
      </c>
      <c r="W655" s="11"/>
      <c r="X655" s="0" t="str">
        <f aca="false">IF($A655&lt;&gt;"",VLOOKUP($U655,LineNames!$A$2:$C$111,3),"")</f>
        <v/>
      </c>
      <c r="Y655" s="0" t="str">
        <f aca="false">IF($A655&lt;&gt;"",VLOOKUP($F655,d110cc_csv_computations!$A$2:$O$1001,5),"")</f>
        <v/>
      </c>
      <c r="Z655" s="0" t="str">
        <f aca="false">IF($A655&lt;&gt;"",VLOOKUP($F655,d110cc_csv_computations!$A$2:$O$1001,15),"")</f>
        <v/>
      </c>
    </row>
    <row collapsed="false" customFormat="false" customHeight="true" hidden="false" ht="15" outlineLevel="0" r="656">
      <c r="A656" s="0" t="str">
        <f aca="false">IF((ROW()-1)&lt;='Project Description'!$B$14,'Project Description'!$B$1, "")</f>
        <v/>
      </c>
      <c r="B656" s="0" t="str">
        <f aca="false">IF($A656&lt;&gt;"",'Project Description'!$B$2, "")</f>
        <v/>
      </c>
      <c r="C656" s="0" t="str">
        <f aca="false">IF($A656&lt;&gt;"",'Project Description'!$B$3, "")</f>
        <v/>
      </c>
      <c r="D656" s="0" t="str">
        <f aca="false">IF($A656&lt;&gt;"",VLOOKUP($G656,'Tray sheet'!$E$2:$G$121,2), "")</f>
        <v/>
      </c>
      <c r="E656" s="0" t="str">
        <f aca="false">IF($A656&lt;&gt;"",VLOOKUP($G656,'Tray sheet'!$E$2:$G$121,3), "")</f>
        <v/>
      </c>
      <c r="F656" s="0" t="str">
        <f aca="false">IF($A656&lt;&gt;"",ROW()-1,"")</f>
        <v/>
      </c>
      <c r="G656" s="0" t="str">
        <f aca="false">IF($A656&lt;&gt;"",VLOOKUP($F656,d110cc_csv_computations!$A$2:$O$1001,12),"")</f>
        <v/>
      </c>
      <c r="H656" s="0" t="str">
        <f aca="false">IF($A656&lt;&gt;"",VLOOKUP($F656,d110cc_csv_computations!$A$2:$O$1001,13),"")</f>
        <v/>
      </c>
      <c r="I656" s="0" t="str">
        <f aca="false">IF($A656&lt;&gt;"",VLOOKUP($F656,d110cc_csv_computations!$A$2:$O$1001,7),"")</f>
        <v/>
      </c>
      <c r="J656" s="0" t="str">
        <f aca="false">IF($A656&lt;&gt;"",VLOOKUP($I656,ColumnNames!$A$2:$B$5,2),"")</f>
        <v/>
      </c>
      <c r="K656" s="0" t="str">
        <f aca="false">IF($A656&lt;&gt;"",VLOOKUP($F656,d110cc_csv_computations!$A$2:$O$1001,6),"")</f>
        <v/>
      </c>
      <c r="L656" s="0" t="str">
        <f aca="false">IF($A656&lt;&gt;"",VLOOKUP($F656,d110cc_csv_computations!$A$2:$O$1001,3),"")</f>
        <v/>
      </c>
      <c r="M656" s="0" t="str">
        <f aca="false">IF($A656&lt;&gt;"",VLOOKUP($F656,d110cc_csv_computations!$A$2:$O$1001,8),"")</f>
        <v/>
      </c>
      <c r="N656" s="0" t="str">
        <f aca="false">IF($A656&lt;&gt;"",VLOOKUP($F656,d110cc_csv_computations!$A$2:$O$1001,4),"")</f>
        <v/>
      </c>
      <c r="O656" s="32" t="str">
        <f aca="false">IF($A656&lt;&gt;"",INDEX('Tray sheet'!$H$2:$H$10000, $G656),"")</f>
        <v/>
      </c>
      <c r="P656" s="32" t="str">
        <f aca="false">IF($A656&lt;&gt;"",INDEX('Tray sheet'!$J$2:$J$10000,$G656),"")</f>
        <v/>
      </c>
      <c r="Q656" s="0" t="str">
        <f aca="false">IF($A656&lt;&gt;"",VLOOKUP($F656,d110cc_csv_computations!$A$2:$O$1001,9),"")</f>
        <v/>
      </c>
      <c r="R656" s="32" t="str">
        <f aca="false">IF($A656&lt;&gt;"",INDEX('Tray sheet'!$I$2:$I$10000,$G656),"")</f>
        <v/>
      </c>
      <c r="S656" s="32" t="str">
        <f aca="false">$J656&amp;$K656</f>
        <v/>
      </c>
      <c r="T656" s="0" t="str">
        <f aca="false">IF($A656&lt;&gt;"","Project#"&amp;$A656&amp;"-"&amp;TEXT($B656,"0000")&amp;"_Experiment#"&amp;TEXT($C656,"0000")&amp;"_"&amp;$D656&amp;"."&amp;$E656&amp;"_Tray#"&amp;TEXT($G656,"0000")&amp;"_"&amp;"Pot#"&amp;TEXT($F656,"00000"),"")</f>
        <v/>
      </c>
      <c r="U656" s="0" t="str">
        <f aca="false">IF($A656&lt;&gt;"",VLOOKUP($F656,d110cc_csv_computations!$A$2:$O$1001,2),"")</f>
        <v/>
      </c>
      <c r="V656" s="0" t="str">
        <f aca="false">IF($A656&lt;&gt;"",VLOOKUP($U656,LineNames!$A$2:$B$111,2),"")</f>
        <v/>
      </c>
      <c r="W656" s="11"/>
      <c r="X656" s="0" t="str">
        <f aca="false">IF($A656&lt;&gt;"",VLOOKUP($U656,LineNames!$A$2:$C$111,3),"")</f>
        <v/>
      </c>
      <c r="Y656" s="0" t="str">
        <f aca="false">IF($A656&lt;&gt;"",VLOOKUP($F656,d110cc_csv_computations!$A$2:$O$1001,5),"")</f>
        <v/>
      </c>
      <c r="Z656" s="0" t="str">
        <f aca="false">IF($A656&lt;&gt;"",VLOOKUP($F656,d110cc_csv_computations!$A$2:$O$1001,15),"")</f>
        <v/>
      </c>
    </row>
    <row collapsed="false" customFormat="false" customHeight="true" hidden="false" ht="15" outlineLevel="0" r="657">
      <c r="A657" s="0" t="str">
        <f aca="false">IF((ROW()-1)&lt;='Project Description'!$B$14,'Project Description'!$B$1, "")</f>
        <v/>
      </c>
      <c r="B657" s="0" t="str">
        <f aca="false">IF($A657&lt;&gt;"",'Project Description'!$B$2, "")</f>
        <v/>
      </c>
      <c r="C657" s="0" t="str">
        <f aca="false">IF($A657&lt;&gt;"",'Project Description'!$B$3, "")</f>
        <v/>
      </c>
      <c r="D657" s="0" t="str">
        <f aca="false">IF($A657&lt;&gt;"",VLOOKUP($G657,'Tray sheet'!$E$2:$G$121,2), "")</f>
        <v/>
      </c>
      <c r="E657" s="0" t="str">
        <f aca="false">IF($A657&lt;&gt;"",VLOOKUP($G657,'Tray sheet'!$E$2:$G$121,3), "")</f>
        <v/>
      </c>
      <c r="F657" s="0" t="str">
        <f aca="false">IF($A657&lt;&gt;"",ROW()-1,"")</f>
        <v/>
      </c>
      <c r="G657" s="0" t="str">
        <f aca="false">IF($A657&lt;&gt;"",VLOOKUP($F657,d110cc_csv_computations!$A$2:$O$1001,12),"")</f>
        <v/>
      </c>
      <c r="H657" s="0" t="str">
        <f aca="false">IF($A657&lt;&gt;"",VLOOKUP($F657,d110cc_csv_computations!$A$2:$O$1001,13),"")</f>
        <v/>
      </c>
      <c r="I657" s="0" t="str">
        <f aca="false">IF($A657&lt;&gt;"",VLOOKUP($F657,d110cc_csv_computations!$A$2:$O$1001,7),"")</f>
        <v/>
      </c>
      <c r="J657" s="0" t="str">
        <f aca="false">IF($A657&lt;&gt;"",VLOOKUP($I657,ColumnNames!$A$2:$B$5,2),"")</f>
        <v/>
      </c>
      <c r="K657" s="0" t="str">
        <f aca="false">IF($A657&lt;&gt;"",VLOOKUP($F657,d110cc_csv_computations!$A$2:$O$1001,6),"")</f>
        <v/>
      </c>
      <c r="L657" s="0" t="str">
        <f aca="false">IF($A657&lt;&gt;"",VLOOKUP($F657,d110cc_csv_computations!$A$2:$O$1001,3),"")</f>
        <v/>
      </c>
      <c r="M657" s="0" t="str">
        <f aca="false">IF($A657&lt;&gt;"",VLOOKUP($F657,d110cc_csv_computations!$A$2:$O$1001,8),"")</f>
        <v/>
      </c>
      <c r="N657" s="0" t="str">
        <f aca="false">IF($A657&lt;&gt;"",VLOOKUP($F657,d110cc_csv_computations!$A$2:$O$1001,4),"")</f>
        <v/>
      </c>
      <c r="O657" s="32" t="str">
        <f aca="false">IF($A657&lt;&gt;"",INDEX('Tray sheet'!$H$2:$H$10000, $G657),"")</f>
        <v/>
      </c>
      <c r="P657" s="32" t="str">
        <f aca="false">IF($A657&lt;&gt;"",INDEX('Tray sheet'!$J$2:$J$10000,$G657),"")</f>
        <v/>
      </c>
      <c r="Q657" s="0" t="str">
        <f aca="false">IF($A657&lt;&gt;"",VLOOKUP($F657,d110cc_csv_computations!$A$2:$O$1001,9),"")</f>
        <v/>
      </c>
      <c r="R657" s="32" t="str">
        <f aca="false">IF($A657&lt;&gt;"",INDEX('Tray sheet'!$I$2:$I$10000,$G657),"")</f>
        <v/>
      </c>
      <c r="S657" s="32" t="str">
        <f aca="false">$J657&amp;$K657</f>
        <v/>
      </c>
      <c r="T657" s="0" t="str">
        <f aca="false">IF($A657&lt;&gt;"","Project#"&amp;$A657&amp;"-"&amp;TEXT($B657,"0000")&amp;"_Experiment#"&amp;TEXT($C657,"0000")&amp;"_"&amp;$D657&amp;"."&amp;$E657&amp;"_Tray#"&amp;TEXT($G657,"0000")&amp;"_"&amp;"Pot#"&amp;TEXT($F657,"00000"),"")</f>
        <v/>
      </c>
      <c r="U657" s="0" t="str">
        <f aca="false">IF($A657&lt;&gt;"",VLOOKUP($F657,d110cc_csv_computations!$A$2:$O$1001,2),"")</f>
        <v/>
      </c>
      <c r="V657" s="0" t="str">
        <f aca="false">IF($A657&lt;&gt;"",VLOOKUP($U657,LineNames!$A$2:$B$111,2),"")</f>
        <v/>
      </c>
      <c r="W657" s="11"/>
      <c r="X657" s="0" t="str">
        <f aca="false">IF($A657&lt;&gt;"",VLOOKUP($U657,LineNames!$A$2:$C$111,3),"")</f>
        <v/>
      </c>
      <c r="Y657" s="0" t="str">
        <f aca="false">IF($A657&lt;&gt;"",VLOOKUP($F657,d110cc_csv_computations!$A$2:$O$1001,5),"")</f>
        <v/>
      </c>
      <c r="Z657" s="0" t="str">
        <f aca="false">IF($A657&lt;&gt;"",VLOOKUP($F657,d110cc_csv_computations!$A$2:$O$1001,15),"")</f>
        <v/>
      </c>
    </row>
    <row collapsed="false" customFormat="false" customHeight="true" hidden="false" ht="15" outlineLevel="0" r="658">
      <c r="A658" s="0" t="str">
        <f aca="false">IF((ROW()-1)&lt;='Project Description'!$B$14,'Project Description'!$B$1, "")</f>
        <v/>
      </c>
      <c r="B658" s="0" t="str">
        <f aca="false">IF($A658&lt;&gt;"",'Project Description'!$B$2, "")</f>
        <v/>
      </c>
      <c r="C658" s="0" t="str">
        <f aca="false">IF($A658&lt;&gt;"",'Project Description'!$B$3, "")</f>
        <v/>
      </c>
      <c r="D658" s="0" t="str">
        <f aca="false">IF($A658&lt;&gt;"",VLOOKUP($G658,'Tray sheet'!$E$2:$G$121,2), "")</f>
        <v/>
      </c>
      <c r="E658" s="0" t="str">
        <f aca="false">IF($A658&lt;&gt;"",VLOOKUP($G658,'Tray sheet'!$E$2:$G$121,3), "")</f>
        <v/>
      </c>
      <c r="F658" s="0" t="str">
        <f aca="false">IF($A658&lt;&gt;"",ROW()-1,"")</f>
        <v/>
      </c>
      <c r="G658" s="0" t="str">
        <f aca="false">IF($A658&lt;&gt;"",VLOOKUP($F658,d110cc_csv_computations!$A$2:$O$1001,12),"")</f>
        <v/>
      </c>
      <c r="H658" s="0" t="str">
        <f aca="false">IF($A658&lt;&gt;"",VLOOKUP($F658,d110cc_csv_computations!$A$2:$O$1001,13),"")</f>
        <v/>
      </c>
      <c r="I658" s="0" t="str">
        <f aca="false">IF($A658&lt;&gt;"",VLOOKUP($F658,d110cc_csv_computations!$A$2:$O$1001,7),"")</f>
        <v/>
      </c>
      <c r="J658" s="0" t="str">
        <f aca="false">IF($A658&lt;&gt;"",VLOOKUP($I658,ColumnNames!$A$2:$B$5,2),"")</f>
        <v/>
      </c>
      <c r="K658" s="0" t="str">
        <f aca="false">IF($A658&lt;&gt;"",VLOOKUP($F658,d110cc_csv_computations!$A$2:$O$1001,6),"")</f>
        <v/>
      </c>
      <c r="L658" s="0" t="str">
        <f aca="false">IF($A658&lt;&gt;"",VLOOKUP($F658,d110cc_csv_computations!$A$2:$O$1001,3),"")</f>
        <v/>
      </c>
      <c r="M658" s="0" t="str">
        <f aca="false">IF($A658&lt;&gt;"",VLOOKUP($F658,d110cc_csv_computations!$A$2:$O$1001,8),"")</f>
        <v/>
      </c>
      <c r="N658" s="0" t="str">
        <f aca="false">IF($A658&lt;&gt;"",VLOOKUP($F658,d110cc_csv_computations!$A$2:$O$1001,4),"")</f>
        <v/>
      </c>
      <c r="O658" s="32" t="str">
        <f aca="false">IF($A658&lt;&gt;"",INDEX('Tray sheet'!$H$2:$H$10000, $G658),"")</f>
        <v/>
      </c>
      <c r="P658" s="32" t="str">
        <f aca="false">IF($A658&lt;&gt;"",INDEX('Tray sheet'!$J$2:$J$10000,$G658),"")</f>
        <v/>
      </c>
      <c r="Q658" s="0" t="str">
        <f aca="false">IF($A658&lt;&gt;"",VLOOKUP($F658,d110cc_csv_computations!$A$2:$O$1001,9),"")</f>
        <v/>
      </c>
      <c r="R658" s="32" t="str">
        <f aca="false">IF($A658&lt;&gt;"",INDEX('Tray sheet'!$I$2:$I$10000,$G658),"")</f>
        <v/>
      </c>
      <c r="S658" s="32" t="str">
        <f aca="false">$J658&amp;$K658</f>
        <v/>
      </c>
      <c r="T658" s="0" t="str">
        <f aca="false">IF($A658&lt;&gt;"","Project#"&amp;$A658&amp;"-"&amp;TEXT($B658,"0000")&amp;"_Experiment#"&amp;TEXT($C658,"0000")&amp;"_"&amp;$D658&amp;"."&amp;$E658&amp;"_Tray#"&amp;TEXT($G658,"0000")&amp;"_"&amp;"Pot#"&amp;TEXT($F658,"00000"),"")</f>
        <v/>
      </c>
      <c r="U658" s="0" t="str">
        <f aca="false">IF($A658&lt;&gt;"",VLOOKUP($F658,d110cc_csv_computations!$A$2:$O$1001,2),"")</f>
        <v/>
      </c>
      <c r="V658" s="0" t="str">
        <f aca="false">IF($A658&lt;&gt;"",VLOOKUP($U658,LineNames!$A$2:$B$111,2),"")</f>
        <v/>
      </c>
      <c r="W658" s="11"/>
      <c r="X658" s="0" t="str">
        <f aca="false">IF($A658&lt;&gt;"",VLOOKUP($U658,LineNames!$A$2:$C$111,3),"")</f>
        <v/>
      </c>
      <c r="Y658" s="0" t="str">
        <f aca="false">IF($A658&lt;&gt;"",VLOOKUP($F658,d110cc_csv_computations!$A$2:$O$1001,5),"")</f>
        <v/>
      </c>
      <c r="Z658" s="0" t="str">
        <f aca="false">IF($A658&lt;&gt;"",VLOOKUP($F658,d110cc_csv_computations!$A$2:$O$1001,15),"")</f>
        <v/>
      </c>
    </row>
    <row collapsed="false" customFormat="false" customHeight="true" hidden="false" ht="15" outlineLevel="0" r="659">
      <c r="A659" s="0" t="str">
        <f aca="false">IF((ROW()-1)&lt;='Project Description'!$B$14,'Project Description'!$B$1, "")</f>
        <v/>
      </c>
      <c r="B659" s="0" t="str">
        <f aca="false">IF($A659&lt;&gt;"",'Project Description'!$B$2, "")</f>
        <v/>
      </c>
      <c r="C659" s="0" t="str">
        <f aca="false">IF($A659&lt;&gt;"",'Project Description'!$B$3, "")</f>
        <v/>
      </c>
      <c r="D659" s="0" t="str">
        <f aca="false">IF($A659&lt;&gt;"",VLOOKUP($G659,'Tray sheet'!$E$2:$G$121,2), "")</f>
        <v/>
      </c>
      <c r="E659" s="0" t="str">
        <f aca="false">IF($A659&lt;&gt;"",VLOOKUP($G659,'Tray sheet'!$E$2:$G$121,3), "")</f>
        <v/>
      </c>
      <c r="F659" s="0" t="str">
        <f aca="false">IF($A659&lt;&gt;"",ROW()-1,"")</f>
        <v/>
      </c>
      <c r="G659" s="0" t="str">
        <f aca="false">IF($A659&lt;&gt;"",VLOOKUP($F659,d110cc_csv_computations!$A$2:$O$1001,12),"")</f>
        <v/>
      </c>
      <c r="H659" s="0" t="str">
        <f aca="false">IF($A659&lt;&gt;"",VLOOKUP($F659,d110cc_csv_computations!$A$2:$O$1001,13),"")</f>
        <v/>
      </c>
      <c r="I659" s="0" t="str">
        <f aca="false">IF($A659&lt;&gt;"",VLOOKUP($F659,d110cc_csv_computations!$A$2:$O$1001,7),"")</f>
        <v/>
      </c>
      <c r="J659" s="0" t="str">
        <f aca="false">IF($A659&lt;&gt;"",VLOOKUP($I659,ColumnNames!$A$2:$B$5,2),"")</f>
        <v/>
      </c>
      <c r="K659" s="0" t="str">
        <f aca="false">IF($A659&lt;&gt;"",VLOOKUP($F659,d110cc_csv_computations!$A$2:$O$1001,6),"")</f>
        <v/>
      </c>
      <c r="L659" s="0" t="str">
        <f aca="false">IF($A659&lt;&gt;"",VLOOKUP($F659,d110cc_csv_computations!$A$2:$O$1001,3),"")</f>
        <v/>
      </c>
      <c r="M659" s="0" t="str">
        <f aca="false">IF($A659&lt;&gt;"",VLOOKUP($F659,d110cc_csv_computations!$A$2:$O$1001,8),"")</f>
        <v/>
      </c>
      <c r="N659" s="0" t="str">
        <f aca="false">IF($A659&lt;&gt;"",VLOOKUP($F659,d110cc_csv_computations!$A$2:$O$1001,4),"")</f>
        <v/>
      </c>
      <c r="O659" s="32" t="str">
        <f aca="false">IF($A659&lt;&gt;"",INDEX('Tray sheet'!$H$2:$H$10000, $G659),"")</f>
        <v/>
      </c>
      <c r="P659" s="32" t="str">
        <f aca="false">IF($A659&lt;&gt;"",INDEX('Tray sheet'!$J$2:$J$10000,$G659),"")</f>
        <v/>
      </c>
      <c r="Q659" s="0" t="str">
        <f aca="false">IF($A659&lt;&gt;"",VLOOKUP($F659,d110cc_csv_computations!$A$2:$O$1001,9),"")</f>
        <v/>
      </c>
      <c r="R659" s="32" t="str">
        <f aca="false">IF($A659&lt;&gt;"",INDEX('Tray sheet'!$I$2:$I$10000,$G659),"")</f>
        <v/>
      </c>
      <c r="S659" s="32" t="str">
        <f aca="false">$J659&amp;$K659</f>
        <v/>
      </c>
      <c r="T659" s="0" t="str">
        <f aca="false">IF($A659&lt;&gt;"","Project#"&amp;$A659&amp;"-"&amp;TEXT($B659,"0000")&amp;"_Experiment#"&amp;TEXT($C659,"0000")&amp;"_"&amp;$D659&amp;"."&amp;$E659&amp;"_Tray#"&amp;TEXT($G659,"0000")&amp;"_"&amp;"Pot#"&amp;TEXT($F659,"00000"),"")</f>
        <v/>
      </c>
      <c r="U659" s="0" t="str">
        <f aca="false">IF($A659&lt;&gt;"",VLOOKUP($F659,d110cc_csv_computations!$A$2:$O$1001,2),"")</f>
        <v/>
      </c>
      <c r="V659" s="0" t="str">
        <f aca="false">IF($A659&lt;&gt;"",VLOOKUP($U659,LineNames!$A$2:$B$111,2),"")</f>
        <v/>
      </c>
      <c r="W659" s="11"/>
      <c r="X659" s="0" t="str">
        <f aca="false">IF($A659&lt;&gt;"",VLOOKUP($U659,LineNames!$A$2:$C$111,3),"")</f>
        <v/>
      </c>
      <c r="Y659" s="0" t="str">
        <f aca="false">IF($A659&lt;&gt;"",VLOOKUP($F659,d110cc_csv_computations!$A$2:$O$1001,5),"")</f>
        <v/>
      </c>
      <c r="Z659" s="0" t="str">
        <f aca="false">IF($A659&lt;&gt;"",VLOOKUP($F659,d110cc_csv_computations!$A$2:$O$1001,15),"")</f>
        <v/>
      </c>
    </row>
    <row collapsed="false" customFormat="false" customHeight="true" hidden="false" ht="15" outlineLevel="0" r="660">
      <c r="A660" s="0" t="str">
        <f aca="false">IF((ROW()-1)&lt;='Project Description'!$B$14,'Project Description'!$B$1, "")</f>
        <v/>
      </c>
      <c r="B660" s="0" t="str">
        <f aca="false">IF($A660&lt;&gt;"",'Project Description'!$B$2, "")</f>
        <v/>
      </c>
      <c r="C660" s="0" t="str">
        <f aca="false">IF($A660&lt;&gt;"",'Project Description'!$B$3, "")</f>
        <v/>
      </c>
      <c r="D660" s="0" t="str">
        <f aca="false">IF($A660&lt;&gt;"",VLOOKUP($G660,'Tray sheet'!$E$2:$G$121,2), "")</f>
        <v/>
      </c>
      <c r="E660" s="0" t="str">
        <f aca="false">IF($A660&lt;&gt;"",VLOOKUP($G660,'Tray sheet'!$E$2:$G$121,3), "")</f>
        <v/>
      </c>
      <c r="F660" s="0" t="str">
        <f aca="false">IF($A660&lt;&gt;"",ROW()-1,"")</f>
        <v/>
      </c>
      <c r="G660" s="0" t="str">
        <f aca="false">IF($A660&lt;&gt;"",VLOOKUP($F660,d110cc_csv_computations!$A$2:$O$1001,12),"")</f>
        <v/>
      </c>
      <c r="H660" s="0" t="str">
        <f aca="false">IF($A660&lt;&gt;"",VLOOKUP($F660,d110cc_csv_computations!$A$2:$O$1001,13),"")</f>
        <v/>
      </c>
      <c r="I660" s="0" t="str">
        <f aca="false">IF($A660&lt;&gt;"",VLOOKUP($F660,d110cc_csv_computations!$A$2:$O$1001,7),"")</f>
        <v/>
      </c>
      <c r="J660" s="0" t="str">
        <f aca="false">IF($A660&lt;&gt;"",VLOOKUP($I660,ColumnNames!$A$2:$B$5,2),"")</f>
        <v/>
      </c>
      <c r="K660" s="0" t="str">
        <f aca="false">IF($A660&lt;&gt;"",VLOOKUP($F660,d110cc_csv_computations!$A$2:$O$1001,6),"")</f>
        <v/>
      </c>
      <c r="L660" s="0" t="str">
        <f aca="false">IF($A660&lt;&gt;"",VLOOKUP($F660,d110cc_csv_computations!$A$2:$O$1001,3),"")</f>
        <v/>
      </c>
      <c r="M660" s="0" t="str">
        <f aca="false">IF($A660&lt;&gt;"",VLOOKUP($F660,d110cc_csv_computations!$A$2:$O$1001,8),"")</f>
        <v/>
      </c>
      <c r="N660" s="0" t="str">
        <f aca="false">IF($A660&lt;&gt;"",VLOOKUP($F660,d110cc_csv_computations!$A$2:$O$1001,4),"")</f>
        <v/>
      </c>
      <c r="O660" s="32" t="str">
        <f aca="false">IF($A660&lt;&gt;"",INDEX('Tray sheet'!$H$2:$H$10000, $G660),"")</f>
        <v/>
      </c>
      <c r="P660" s="32" t="str">
        <f aca="false">IF($A660&lt;&gt;"",INDEX('Tray sheet'!$J$2:$J$10000,$G660),"")</f>
        <v/>
      </c>
      <c r="Q660" s="0" t="str">
        <f aca="false">IF($A660&lt;&gt;"",VLOOKUP($F660,d110cc_csv_computations!$A$2:$O$1001,9),"")</f>
        <v/>
      </c>
      <c r="R660" s="32" t="str">
        <f aca="false">IF($A660&lt;&gt;"",INDEX('Tray sheet'!$I$2:$I$10000,$G660),"")</f>
        <v/>
      </c>
      <c r="S660" s="32" t="str">
        <f aca="false">$J660&amp;$K660</f>
        <v/>
      </c>
      <c r="T660" s="0" t="str">
        <f aca="false">IF($A660&lt;&gt;"","Project#"&amp;$A660&amp;"-"&amp;TEXT($B660,"0000")&amp;"_Experiment#"&amp;TEXT($C660,"0000")&amp;"_"&amp;$D660&amp;"."&amp;$E660&amp;"_Tray#"&amp;TEXT($G660,"0000")&amp;"_"&amp;"Pot#"&amp;TEXT($F660,"00000"),"")</f>
        <v/>
      </c>
      <c r="U660" s="0" t="str">
        <f aca="false">IF($A660&lt;&gt;"",VLOOKUP($F660,d110cc_csv_computations!$A$2:$O$1001,2),"")</f>
        <v/>
      </c>
      <c r="V660" s="0" t="str">
        <f aca="false">IF($A660&lt;&gt;"",VLOOKUP($U660,LineNames!$A$2:$B$111,2),"")</f>
        <v/>
      </c>
      <c r="W660" s="11"/>
      <c r="X660" s="0" t="str">
        <f aca="false">IF($A660&lt;&gt;"",VLOOKUP($U660,LineNames!$A$2:$C$111,3),"")</f>
        <v/>
      </c>
      <c r="Y660" s="0" t="str">
        <f aca="false">IF($A660&lt;&gt;"",VLOOKUP($F660,d110cc_csv_computations!$A$2:$O$1001,5),"")</f>
        <v/>
      </c>
      <c r="Z660" s="0" t="str">
        <f aca="false">IF($A660&lt;&gt;"",VLOOKUP($F660,d110cc_csv_computations!$A$2:$O$1001,15),"")</f>
        <v/>
      </c>
    </row>
    <row collapsed="false" customFormat="false" customHeight="true" hidden="false" ht="15" outlineLevel="0" r="661">
      <c r="A661" s="0" t="str">
        <f aca="false">IF((ROW()-1)&lt;='Project Description'!$B$14,'Project Description'!$B$1, "")</f>
        <v/>
      </c>
      <c r="B661" s="0" t="str">
        <f aca="false">IF($A661&lt;&gt;"",'Project Description'!$B$2, "")</f>
        <v/>
      </c>
      <c r="C661" s="0" t="str">
        <f aca="false">IF($A661&lt;&gt;"",'Project Description'!$B$3, "")</f>
        <v/>
      </c>
      <c r="D661" s="0" t="str">
        <f aca="false">IF($A661&lt;&gt;"",VLOOKUP($G661,'Tray sheet'!$E$2:$G$121,2), "")</f>
        <v/>
      </c>
      <c r="E661" s="0" t="str">
        <f aca="false">IF($A661&lt;&gt;"",VLOOKUP($G661,'Tray sheet'!$E$2:$G$121,3), "")</f>
        <v/>
      </c>
      <c r="F661" s="0" t="str">
        <f aca="false">IF($A661&lt;&gt;"",ROW()-1,"")</f>
        <v/>
      </c>
      <c r="G661" s="0" t="str">
        <f aca="false">IF($A661&lt;&gt;"",VLOOKUP($F661,d110cc_csv_computations!$A$2:$O$1001,12),"")</f>
        <v/>
      </c>
      <c r="H661" s="0" t="str">
        <f aca="false">IF($A661&lt;&gt;"",VLOOKUP($F661,d110cc_csv_computations!$A$2:$O$1001,13),"")</f>
        <v/>
      </c>
      <c r="I661" s="0" t="str">
        <f aca="false">IF($A661&lt;&gt;"",VLOOKUP($F661,d110cc_csv_computations!$A$2:$O$1001,7),"")</f>
        <v/>
      </c>
      <c r="J661" s="0" t="str">
        <f aca="false">IF($A661&lt;&gt;"",VLOOKUP($I661,ColumnNames!$A$2:$B$5,2),"")</f>
        <v/>
      </c>
      <c r="K661" s="0" t="str">
        <f aca="false">IF($A661&lt;&gt;"",VLOOKUP($F661,d110cc_csv_computations!$A$2:$O$1001,6),"")</f>
        <v/>
      </c>
      <c r="L661" s="0" t="str">
        <f aca="false">IF($A661&lt;&gt;"",VLOOKUP($F661,d110cc_csv_computations!$A$2:$O$1001,3),"")</f>
        <v/>
      </c>
      <c r="M661" s="0" t="str">
        <f aca="false">IF($A661&lt;&gt;"",VLOOKUP($F661,d110cc_csv_computations!$A$2:$O$1001,8),"")</f>
        <v/>
      </c>
      <c r="N661" s="0" t="str">
        <f aca="false">IF($A661&lt;&gt;"",VLOOKUP($F661,d110cc_csv_computations!$A$2:$O$1001,4),"")</f>
        <v/>
      </c>
      <c r="O661" s="32" t="str">
        <f aca="false">IF($A661&lt;&gt;"",INDEX('Tray sheet'!$H$2:$H$10000, $G661),"")</f>
        <v/>
      </c>
      <c r="P661" s="32" t="str">
        <f aca="false">IF($A661&lt;&gt;"",INDEX('Tray sheet'!$J$2:$J$10000,$G661),"")</f>
        <v/>
      </c>
      <c r="Q661" s="0" t="str">
        <f aca="false">IF($A661&lt;&gt;"",VLOOKUP($F661,d110cc_csv_computations!$A$2:$O$1001,9),"")</f>
        <v/>
      </c>
      <c r="R661" s="32" t="str">
        <f aca="false">IF($A661&lt;&gt;"",INDEX('Tray sheet'!$I$2:$I$10000,$G661),"")</f>
        <v/>
      </c>
      <c r="S661" s="32" t="str">
        <f aca="false">$J661&amp;$K661</f>
        <v/>
      </c>
      <c r="T661" s="0" t="str">
        <f aca="false">IF($A661&lt;&gt;"","Project#"&amp;$A661&amp;"-"&amp;TEXT($B661,"0000")&amp;"_Experiment#"&amp;TEXT($C661,"0000")&amp;"_"&amp;$D661&amp;"."&amp;$E661&amp;"_Tray#"&amp;TEXT($G661,"0000")&amp;"_"&amp;"Pot#"&amp;TEXT($F661,"00000"),"")</f>
        <v/>
      </c>
      <c r="U661" s="0" t="str">
        <f aca="false">IF($A661&lt;&gt;"",VLOOKUP($F661,d110cc_csv_computations!$A$2:$O$1001,2),"")</f>
        <v/>
      </c>
      <c r="V661" s="0" t="str">
        <f aca="false">IF($A661&lt;&gt;"",VLOOKUP($U661,LineNames!$A$2:$B$111,2),"")</f>
        <v/>
      </c>
      <c r="W661" s="11"/>
      <c r="X661" s="0" t="str">
        <f aca="false">IF($A661&lt;&gt;"",VLOOKUP($U661,LineNames!$A$2:$C$111,3),"")</f>
        <v/>
      </c>
      <c r="Y661" s="0" t="str">
        <f aca="false">IF($A661&lt;&gt;"",VLOOKUP($F661,d110cc_csv_computations!$A$2:$O$1001,5),"")</f>
        <v/>
      </c>
      <c r="Z661" s="0" t="str">
        <f aca="false">IF($A661&lt;&gt;"",VLOOKUP($F661,d110cc_csv_computations!$A$2:$O$1001,15),"")</f>
        <v/>
      </c>
    </row>
    <row collapsed="false" customFormat="false" customHeight="true" hidden="false" ht="15" outlineLevel="0" r="662">
      <c r="A662" s="0" t="str">
        <f aca="false">IF((ROW()-1)&lt;='Project Description'!$B$14,'Project Description'!$B$1, "")</f>
        <v/>
      </c>
      <c r="B662" s="0" t="str">
        <f aca="false">IF($A662&lt;&gt;"",'Project Description'!$B$2, "")</f>
        <v/>
      </c>
      <c r="C662" s="0" t="str">
        <f aca="false">IF($A662&lt;&gt;"",'Project Description'!$B$3, "")</f>
        <v/>
      </c>
      <c r="D662" s="0" t="str">
        <f aca="false">IF($A662&lt;&gt;"",VLOOKUP($G662,'Tray sheet'!$E$2:$G$121,2), "")</f>
        <v/>
      </c>
      <c r="E662" s="0" t="str">
        <f aca="false">IF($A662&lt;&gt;"",VLOOKUP($G662,'Tray sheet'!$E$2:$G$121,3), "")</f>
        <v/>
      </c>
      <c r="F662" s="0" t="str">
        <f aca="false">IF($A662&lt;&gt;"",ROW()-1,"")</f>
        <v/>
      </c>
      <c r="G662" s="0" t="str">
        <f aca="false">IF($A662&lt;&gt;"",VLOOKUP($F662,d110cc_csv_computations!$A$2:$O$1001,12),"")</f>
        <v/>
      </c>
      <c r="H662" s="0" t="str">
        <f aca="false">IF($A662&lt;&gt;"",VLOOKUP($F662,d110cc_csv_computations!$A$2:$O$1001,13),"")</f>
        <v/>
      </c>
      <c r="I662" s="0" t="str">
        <f aca="false">IF($A662&lt;&gt;"",VLOOKUP($F662,d110cc_csv_computations!$A$2:$O$1001,7),"")</f>
        <v/>
      </c>
      <c r="J662" s="0" t="str">
        <f aca="false">IF($A662&lt;&gt;"",VLOOKUP($I662,ColumnNames!$A$2:$B$5,2),"")</f>
        <v/>
      </c>
      <c r="K662" s="0" t="str">
        <f aca="false">IF($A662&lt;&gt;"",VLOOKUP($F662,d110cc_csv_computations!$A$2:$O$1001,6),"")</f>
        <v/>
      </c>
      <c r="L662" s="0" t="str">
        <f aca="false">IF($A662&lt;&gt;"",VLOOKUP($F662,d110cc_csv_computations!$A$2:$O$1001,3),"")</f>
        <v/>
      </c>
      <c r="M662" s="0" t="str">
        <f aca="false">IF($A662&lt;&gt;"",VLOOKUP($F662,d110cc_csv_computations!$A$2:$O$1001,8),"")</f>
        <v/>
      </c>
      <c r="N662" s="0" t="str">
        <f aca="false">IF($A662&lt;&gt;"",VLOOKUP($F662,d110cc_csv_computations!$A$2:$O$1001,4),"")</f>
        <v/>
      </c>
      <c r="O662" s="32" t="str">
        <f aca="false">IF($A662&lt;&gt;"",INDEX('Tray sheet'!$H$2:$H$10000, $G662),"")</f>
        <v/>
      </c>
      <c r="P662" s="32" t="str">
        <f aca="false">IF($A662&lt;&gt;"",INDEX('Tray sheet'!$J$2:$J$10000,$G662),"")</f>
        <v/>
      </c>
      <c r="Q662" s="0" t="str">
        <f aca="false">IF($A662&lt;&gt;"",VLOOKUP($F662,d110cc_csv_computations!$A$2:$O$1001,9),"")</f>
        <v/>
      </c>
      <c r="R662" s="32" t="str">
        <f aca="false">IF($A662&lt;&gt;"",INDEX('Tray sheet'!$I$2:$I$10000,$G662),"")</f>
        <v/>
      </c>
      <c r="S662" s="32" t="str">
        <f aca="false">$J662&amp;$K662</f>
        <v/>
      </c>
      <c r="T662" s="0" t="str">
        <f aca="false">IF($A662&lt;&gt;"","Project#"&amp;$A662&amp;"-"&amp;TEXT($B662,"0000")&amp;"_Experiment#"&amp;TEXT($C662,"0000")&amp;"_"&amp;$D662&amp;"."&amp;$E662&amp;"_Tray#"&amp;TEXT($G662,"0000")&amp;"_"&amp;"Pot#"&amp;TEXT($F662,"00000"),"")</f>
        <v/>
      </c>
      <c r="U662" s="0" t="str">
        <f aca="false">IF($A662&lt;&gt;"",VLOOKUP($F662,d110cc_csv_computations!$A$2:$O$1001,2),"")</f>
        <v/>
      </c>
      <c r="V662" s="0" t="str">
        <f aca="false">IF($A662&lt;&gt;"",VLOOKUP($U662,LineNames!$A$2:$B$111,2),"")</f>
        <v/>
      </c>
      <c r="W662" s="11"/>
      <c r="X662" s="0" t="str">
        <f aca="false">IF($A662&lt;&gt;"",VLOOKUP($U662,LineNames!$A$2:$C$111,3),"")</f>
        <v/>
      </c>
      <c r="Y662" s="0" t="str">
        <f aca="false">IF($A662&lt;&gt;"",VLOOKUP($F662,d110cc_csv_computations!$A$2:$O$1001,5),"")</f>
        <v/>
      </c>
      <c r="Z662" s="0" t="str">
        <f aca="false">IF($A662&lt;&gt;"",VLOOKUP($F662,d110cc_csv_computations!$A$2:$O$1001,15),"")</f>
        <v/>
      </c>
    </row>
    <row collapsed="false" customFormat="false" customHeight="true" hidden="false" ht="15" outlineLevel="0" r="663">
      <c r="A663" s="0" t="str">
        <f aca="false">IF((ROW()-1)&lt;='Project Description'!$B$14,'Project Description'!$B$1, "")</f>
        <v/>
      </c>
      <c r="B663" s="0" t="str">
        <f aca="false">IF($A663&lt;&gt;"",'Project Description'!$B$2, "")</f>
        <v/>
      </c>
      <c r="C663" s="0" t="str">
        <f aca="false">IF($A663&lt;&gt;"",'Project Description'!$B$3, "")</f>
        <v/>
      </c>
      <c r="D663" s="0" t="str">
        <f aca="false">IF($A663&lt;&gt;"",VLOOKUP($G663,'Tray sheet'!$E$2:$G$121,2), "")</f>
        <v/>
      </c>
      <c r="E663" s="0" t="str">
        <f aca="false">IF($A663&lt;&gt;"",VLOOKUP($G663,'Tray sheet'!$E$2:$G$121,3), "")</f>
        <v/>
      </c>
      <c r="F663" s="0" t="str">
        <f aca="false">IF($A663&lt;&gt;"",ROW()-1,"")</f>
        <v/>
      </c>
      <c r="G663" s="0" t="str">
        <f aca="false">IF($A663&lt;&gt;"",VLOOKUP($F663,d110cc_csv_computations!$A$2:$O$1001,12),"")</f>
        <v/>
      </c>
      <c r="H663" s="0" t="str">
        <f aca="false">IF($A663&lt;&gt;"",VLOOKUP($F663,d110cc_csv_computations!$A$2:$O$1001,13),"")</f>
        <v/>
      </c>
      <c r="I663" s="0" t="str">
        <f aca="false">IF($A663&lt;&gt;"",VLOOKUP($F663,d110cc_csv_computations!$A$2:$O$1001,7),"")</f>
        <v/>
      </c>
      <c r="J663" s="0" t="str">
        <f aca="false">IF($A663&lt;&gt;"",VLOOKUP($I663,ColumnNames!$A$2:$B$5,2),"")</f>
        <v/>
      </c>
      <c r="K663" s="0" t="str">
        <f aca="false">IF($A663&lt;&gt;"",VLOOKUP($F663,d110cc_csv_computations!$A$2:$O$1001,6),"")</f>
        <v/>
      </c>
      <c r="L663" s="0" t="str">
        <f aca="false">IF($A663&lt;&gt;"",VLOOKUP($F663,d110cc_csv_computations!$A$2:$O$1001,3),"")</f>
        <v/>
      </c>
      <c r="M663" s="0" t="str">
        <f aca="false">IF($A663&lt;&gt;"",VLOOKUP($F663,d110cc_csv_computations!$A$2:$O$1001,8),"")</f>
        <v/>
      </c>
      <c r="N663" s="0" t="str">
        <f aca="false">IF($A663&lt;&gt;"",VLOOKUP($F663,d110cc_csv_computations!$A$2:$O$1001,4),"")</f>
        <v/>
      </c>
      <c r="O663" s="32" t="str">
        <f aca="false">IF($A663&lt;&gt;"",INDEX('Tray sheet'!$H$2:$H$10000, $G663),"")</f>
        <v/>
      </c>
      <c r="P663" s="32" t="str">
        <f aca="false">IF($A663&lt;&gt;"",INDEX('Tray sheet'!$J$2:$J$10000,$G663),"")</f>
        <v/>
      </c>
      <c r="Q663" s="0" t="str">
        <f aca="false">IF($A663&lt;&gt;"",VLOOKUP($F663,d110cc_csv_computations!$A$2:$O$1001,9),"")</f>
        <v/>
      </c>
      <c r="R663" s="32" t="str">
        <f aca="false">IF($A663&lt;&gt;"",INDEX('Tray sheet'!$I$2:$I$10000,$G663),"")</f>
        <v/>
      </c>
      <c r="S663" s="32" t="str">
        <f aca="false">$J663&amp;$K663</f>
        <v/>
      </c>
      <c r="T663" s="0" t="str">
        <f aca="false">IF($A663&lt;&gt;"","Project#"&amp;$A663&amp;"-"&amp;TEXT($B663,"0000")&amp;"_Experiment#"&amp;TEXT($C663,"0000")&amp;"_"&amp;$D663&amp;"."&amp;$E663&amp;"_Tray#"&amp;TEXT($G663,"0000")&amp;"_"&amp;"Pot#"&amp;TEXT($F663,"00000"),"")</f>
        <v/>
      </c>
      <c r="U663" s="0" t="str">
        <f aca="false">IF($A663&lt;&gt;"",VLOOKUP($F663,d110cc_csv_computations!$A$2:$O$1001,2),"")</f>
        <v/>
      </c>
      <c r="V663" s="0" t="str">
        <f aca="false">IF($A663&lt;&gt;"",VLOOKUP($U663,LineNames!$A$2:$B$111,2),"")</f>
        <v/>
      </c>
      <c r="W663" s="11"/>
      <c r="X663" s="0" t="str">
        <f aca="false">IF($A663&lt;&gt;"",VLOOKUP($U663,LineNames!$A$2:$C$111,3),"")</f>
        <v/>
      </c>
      <c r="Y663" s="0" t="str">
        <f aca="false">IF($A663&lt;&gt;"",VLOOKUP($F663,d110cc_csv_computations!$A$2:$O$1001,5),"")</f>
        <v/>
      </c>
      <c r="Z663" s="0" t="str">
        <f aca="false">IF($A663&lt;&gt;"",VLOOKUP($F663,d110cc_csv_computations!$A$2:$O$1001,15),"")</f>
        <v/>
      </c>
    </row>
    <row collapsed="false" customFormat="false" customHeight="true" hidden="false" ht="15" outlineLevel="0" r="664">
      <c r="A664" s="0" t="str">
        <f aca="false">IF((ROW()-1)&lt;='Project Description'!$B$14,'Project Description'!$B$1, "")</f>
        <v/>
      </c>
      <c r="B664" s="0" t="str">
        <f aca="false">IF($A664&lt;&gt;"",'Project Description'!$B$2, "")</f>
        <v/>
      </c>
      <c r="C664" s="0" t="str">
        <f aca="false">IF($A664&lt;&gt;"",'Project Description'!$B$3, "")</f>
        <v/>
      </c>
      <c r="D664" s="0" t="str">
        <f aca="false">IF($A664&lt;&gt;"",VLOOKUP($G664,'Tray sheet'!$E$2:$G$121,2), "")</f>
        <v/>
      </c>
      <c r="E664" s="0" t="str">
        <f aca="false">IF($A664&lt;&gt;"",VLOOKUP($G664,'Tray sheet'!$E$2:$G$121,3), "")</f>
        <v/>
      </c>
      <c r="F664" s="0" t="str">
        <f aca="false">IF($A664&lt;&gt;"",ROW()-1,"")</f>
        <v/>
      </c>
      <c r="G664" s="0" t="str">
        <f aca="false">IF($A664&lt;&gt;"",VLOOKUP($F664,d110cc_csv_computations!$A$2:$O$1001,12),"")</f>
        <v/>
      </c>
      <c r="H664" s="0" t="str">
        <f aca="false">IF($A664&lt;&gt;"",VLOOKUP($F664,d110cc_csv_computations!$A$2:$O$1001,13),"")</f>
        <v/>
      </c>
      <c r="I664" s="0" t="str">
        <f aca="false">IF($A664&lt;&gt;"",VLOOKUP($F664,d110cc_csv_computations!$A$2:$O$1001,7),"")</f>
        <v/>
      </c>
      <c r="J664" s="0" t="str">
        <f aca="false">IF($A664&lt;&gt;"",VLOOKUP($I664,ColumnNames!$A$2:$B$5,2),"")</f>
        <v/>
      </c>
      <c r="K664" s="0" t="str">
        <f aca="false">IF($A664&lt;&gt;"",VLOOKUP($F664,d110cc_csv_computations!$A$2:$O$1001,6),"")</f>
        <v/>
      </c>
      <c r="L664" s="0" t="str">
        <f aca="false">IF($A664&lt;&gt;"",VLOOKUP($F664,d110cc_csv_computations!$A$2:$O$1001,3),"")</f>
        <v/>
      </c>
      <c r="M664" s="0" t="str">
        <f aca="false">IF($A664&lt;&gt;"",VLOOKUP($F664,d110cc_csv_computations!$A$2:$O$1001,8),"")</f>
        <v/>
      </c>
      <c r="N664" s="0" t="str">
        <f aca="false">IF($A664&lt;&gt;"",VLOOKUP($F664,d110cc_csv_computations!$A$2:$O$1001,4),"")</f>
        <v/>
      </c>
      <c r="O664" s="32" t="str">
        <f aca="false">IF($A664&lt;&gt;"",INDEX('Tray sheet'!$H$2:$H$10000, $G664),"")</f>
        <v/>
      </c>
      <c r="P664" s="32" t="str">
        <f aca="false">IF($A664&lt;&gt;"",INDEX('Tray sheet'!$J$2:$J$10000,$G664),"")</f>
        <v/>
      </c>
      <c r="Q664" s="0" t="str">
        <f aca="false">IF($A664&lt;&gt;"",VLOOKUP($F664,d110cc_csv_computations!$A$2:$O$1001,9),"")</f>
        <v/>
      </c>
      <c r="R664" s="32" t="str">
        <f aca="false">IF($A664&lt;&gt;"",INDEX('Tray sheet'!$I$2:$I$10000,$G664),"")</f>
        <v/>
      </c>
      <c r="S664" s="32" t="str">
        <f aca="false">$J664&amp;$K664</f>
        <v/>
      </c>
      <c r="T664" s="0" t="str">
        <f aca="false">IF($A664&lt;&gt;"","Project#"&amp;$A664&amp;"-"&amp;TEXT($B664,"0000")&amp;"_Experiment#"&amp;TEXT($C664,"0000")&amp;"_"&amp;$D664&amp;"."&amp;$E664&amp;"_Tray#"&amp;TEXT($G664,"0000")&amp;"_"&amp;"Pot#"&amp;TEXT($F664,"00000"),"")</f>
        <v/>
      </c>
      <c r="U664" s="0" t="str">
        <f aca="false">IF($A664&lt;&gt;"",VLOOKUP($F664,d110cc_csv_computations!$A$2:$O$1001,2),"")</f>
        <v/>
      </c>
      <c r="V664" s="0" t="str">
        <f aca="false">IF($A664&lt;&gt;"",VLOOKUP($U664,LineNames!$A$2:$B$111,2),"")</f>
        <v/>
      </c>
      <c r="W664" s="11"/>
      <c r="X664" s="0" t="str">
        <f aca="false">IF($A664&lt;&gt;"",VLOOKUP($U664,LineNames!$A$2:$C$111,3),"")</f>
        <v/>
      </c>
      <c r="Y664" s="0" t="str">
        <f aca="false">IF($A664&lt;&gt;"",VLOOKUP($F664,d110cc_csv_computations!$A$2:$O$1001,5),"")</f>
        <v/>
      </c>
      <c r="Z664" s="0" t="str">
        <f aca="false">IF($A664&lt;&gt;"",VLOOKUP($F664,d110cc_csv_computations!$A$2:$O$1001,15),"")</f>
        <v/>
      </c>
    </row>
    <row collapsed="false" customFormat="false" customHeight="true" hidden="false" ht="15" outlineLevel="0" r="665">
      <c r="A665" s="0" t="str">
        <f aca="false">IF((ROW()-1)&lt;='Project Description'!$B$14,'Project Description'!$B$1, "")</f>
        <v/>
      </c>
      <c r="B665" s="0" t="str">
        <f aca="false">IF($A665&lt;&gt;"",'Project Description'!$B$2, "")</f>
        <v/>
      </c>
      <c r="C665" s="0" t="str">
        <f aca="false">IF($A665&lt;&gt;"",'Project Description'!$B$3, "")</f>
        <v/>
      </c>
      <c r="D665" s="0" t="str">
        <f aca="false">IF($A665&lt;&gt;"",VLOOKUP($G665,'Tray sheet'!$E$2:$G$121,2), "")</f>
        <v/>
      </c>
      <c r="E665" s="0" t="str">
        <f aca="false">IF($A665&lt;&gt;"",VLOOKUP($G665,'Tray sheet'!$E$2:$G$121,3), "")</f>
        <v/>
      </c>
      <c r="F665" s="0" t="str">
        <f aca="false">IF($A665&lt;&gt;"",ROW()-1,"")</f>
        <v/>
      </c>
      <c r="G665" s="0" t="str">
        <f aca="false">IF($A665&lt;&gt;"",VLOOKUP($F665,d110cc_csv_computations!$A$2:$O$1001,12),"")</f>
        <v/>
      </c>
      <c r="H665" s="0" t="str">
        <f aca="false">IF($A665&lt;&gt;"",VLOOKUP($F665,d110cc_csv_computations!$A$2:$O$1001,13),"")</f>
        <v/>
      </c>
      <c r="I665" s="0" t="str">
        <f aca="false">IF($A665&lt;&gt;"",VLOOKUP($F665,d110cc_csv_computations!$A$2:$O$1001,7),"")</f>
        <v/>
      </c>
      <c r="J665" s="0" t="str">
        <f aca="false">IF($A665&lt;&gt;"",VLOOKUP($I665,ColumnNames!$A$2:$B$5,2),"")</f>
        <v/>
      </c>
      <c r="K665" s="0" t="str">
        <f aca="false">IF($A665&lt;&gt;"",VLOOKUP($F665,d110cc_csv_computations!$A$2:$O$1001,6),"")</f>
        <v/>
      </c>
      <c r="L665" s="0" t="str">
        <f aca="false">IF($A665&lt;&gt;"",VLOOKUP($F665,d110cc_csv_computations!$A$2:$O$1001,3),"")</f>
        <v/>
      </c>
      <c r="M665" s="0" t="str">
        <f aca="false">IF($A665&lt;&gt;"",VLOOKUP($F665,d110cc_csv_computations!$A$2:$O$1001,8),"")</f>
        <v/>
      </c>
      <c r="N665" s="0" t="str">
        <f aca="false">IF($A665&lt;&gt;"",VLOOKUP($F665,d110cc_csv_computations!$A$2:$O$1001,4),"")</f>
        <v/>
      </c>
      <c r="O665" s="32" t="str">
        <f aca="false">IF($A665&lt;&gt;"",INDEX('Tray sheet'!$H$2:$H$10000, $G665),"")</f>
        <v/>
      </c>
      <c r="P665" s="32" t="str">
        <f aca="false">IF($A665&lt;&gt;"",INDEX('Tray sheet'!$J$2:$J$10000,$G665),"")</f>
        <v/>
      </c>
      <c r="Q665" s="0" t="str">
        <f aca="false">IF($A665&lt;&gt;"",VLOOKUP($F665,d110cc_csv_computations!$A$2:$O$1001,9),"")</f>
        <v/>
      </c>
      <c r="R665" s="32" t="str">
        <f aca="false">IF($A665&lt;&gt;"",INDEX('Tray sheet'!$I$2:$I$10000,$G665),"")</f>
        <v/>
      </c>
      <c r="S665" s="32" t="str">
        <f aca="false">$J665&amp;$K665</f>
        <v/>
      </c>
      <c r="T665" s="0" t="str">
        <f aca="false">IF($A665&lt;&gt;"","Project#"&amp;$A665&amp;"-"&amp;TEXT($B665,"0000")&amp;"_Experiment#"&amp;TEXT($C665,"0000")&amp;"_"&amp;$D665&amp;"."&amp;$E665&amp;"_Tray#"&amp;TEXT($G665,"0000")&amp;"_"&amp;"Pot#"&amp;TEXT($F665,"00000"),"")</f>
        <v/>
      </c>
      <c r="U665" s="0" t="str">
        <f aca="false">IF($A665&lt;&gt;"",VLOOKUP($F665,d110cc_csv_computations!$A$2:$O$1001,2),"")</f>
        <v/>
      </c>
      <c r="V665" s="0" t="str">
        <f aca="false">IF($A665&lt;&gt;"",VLOOKUP($U665,LineNames!$A$2:$B$111,2),"")</f>
        <v/>
      </c>
      <c r="W665" s="11"/>
      <c r="X665" s="0" t="str">
        <f aca="false">IF($A665&lt;&gt;"",VLOOKUP($U665,LineNames!$A$2:$C$111,3),"")</f>
        <v/>
      </c>
      <c r="Y665" s="0" t="str">
        <f aca="false">IF($A665&lt;&gt;"",VLOOKUP($F665,d110cc_csv_computations!$A$2:$O$1001,5),"")</f>
        <v/>
      </c>
      <c r="Z665" s="0" t="str">
        <f aca="false">IF($A665&lt;&gt;"",VLOOKUP($F665,d110cc_csv_computations!$A$2:$O$1001,15),"")</f>
        <v/>
      </c>
    </row>
    <row collapsed="false" customFormat="false" customHeight="true" hidden="false" ht="15" outlineLevel="0" r="666">
      <c r="A666" s="0" t="str">
        <f aca="false">IF((ROW()-1)&lt;='Project Description'!$B$14,'Project Description'!$B$1, "")</f>
        <v/>
      </c>
      <c r="B666" s="0" t="str">
        <f aca="false">IF($A666&lt;&gt;"",'Project Description'!$B$2, "")</f>
        <v/>
      </c>
      <c r="C666" s="0" t="str">
        <f aca="false">IF($A666&lt;&gt;"",'Project Description'!$B$3, "")</f>
        <v/>
      </c>
      <c r="D666" s="0" t="str">
        <f aca="false">IF($A666&lt;&gt;"",VLOOKUP($G666,'Tray sheet'!$E$2:$G$121,2), "")</f>
        <v/>
      </c>
      <c r="E666" s="0" t="str">
        <f aca="false">IF($A666&lt;&gt;"",VLOOKUP($G666,'Tray sheet'!$E$2:$G$121,3), "")</f>
        <v/>
      </c>
      <c r="F666" s="0" t="str">
        <f aca="false">IF($A666&lt;&gt;"",ROW()-1,"")</f>
        <v/>
      </c>
      <c r="G666" s="0" t="str">
        <f aca="false">IF($A666&lt;&gt;"",VLOOKUP($F666,d110cc_csv_computations!$A$2:$O$1001,12),"")</f>
        <v/>
      </c>
      <c r="H666" s="0" t="str">
        <f aca="false">IF($A666&lt;&gt;"",VLOOKUP($F666,d110cc_csv_computations!$A$2:$O$1001,13),"")</f>
        <v/>
      </c>
      <c r="I666" s="0" t="str">
        <f aca="false">IF($A666&lt;&gt;"",VLOOKUP($F666,d110cc_csv_computations!$A$2:$O$1001,7),"")</f>
        <v/>
      </c>
      <c r="J666" s="0" t="str">
        <f aca="false">IF($A666&lt;&gt;"",VLOOKUP($I666,ColumnNames!$A$2:$B$5,2),"")</f>
        <v/>
      </c>
      <c r="K666" s="0" t="str">
        <f aca="false">IF($A666&lt;&gt;"",VLOOKUP($F666,d110cc_csv_computations!$A$2:$O$1001,6),"")</f>
        <v/>
      </c>
      <c r="L666" s="0" t="str">
        <f aca="false">IF($A666&lt;&gt;"",VLOOKUP($F666,d110cc_csv_computations!$A$2:$O$1001,3),"")</f>
        <v/>
      </c>
      <c r="M666" s="0" t="str">
        <f aca="false">IF($A666&lt;&gt;"",VLOOKUP($F666,d110cc_csv_computations!$A$2:$O$1001,8),"")</f>
        <v/>
      </c>
      <c r="N666" s="0" t="str">
        <f aca="false">IF($A666&lt;&gt;"",VLOOKUP($F666,d110cc_csv_computations!$A$2:$O$1001,4),"")</f>
        <v/>
      </c>
      <c r="O666" s="32" t="str">
        <f aca="false">IF($A666&lt;&gt;"",INDEX('Tray sheet'!$H$2:$H$10000, $G666),"")</f>
        <v/>
      </c>
      <c r="P666" s="32" t="str">
        <f aca="false">IF($A666&lt;&gt;"",INDEX('Tray sheet'!$J$2:$J$10000,$G666),"")</f>
        <v/>
      </c>
      <c r="Q666" s="0" t="str">
        <f aca="false">IF($A666&lt;&gt;"",VLOOKUP($F666,d110cc_csv_computations!$A$2:$O$1001,9),"")</f>
        <v/>
      </c>
      <c r="R666" s="32" t="str">
        <f aca="false">IF($A666&lt;&gt;"",INDEX('Tray sheet'!$I$2:$I$10000,$G666),"")</f>
        <v/>
      </c>
      <c r="S666" s="32" t="str">
        <f aca="false">$J666&amp;$K666</f>
        <v/>
      </c>
      <c r="T666" s="0" t="str">
        <f aca="false">IF($A666&lt;&gt;"","Project#"&amp;$A666&amp;"-"&amp;TEXT($B666,"0000")&amp;"_Experiment#"&amp;TEXT($C666,"0000")&amp;"_"&amp;$D666&amp;"."&amp;$E666&amp;"_Tray#"&amp;TEXT($G666,"0000")&amp;"_"&amp;"Pot#"&amp;TEXT($F666,"00000"),"")</f>
        <v/>
      </c>
      <c r="U666" s="0" t="str">
        <f aca="false">IF($A666&lt;&gt;"",VLOOKUP($F666,d110cc_csv_computations!$A$2:$O$1001,2),"")</f>
        <v/>
      </c>
      <c r="V666" s="0" t="str">
        <f aca="false">IF($A666&lt;&gt;"",VLOOKUP($U666,LineNames!$A$2:$B$111,2),"")</f>
        <v/>
      </c>
      <c r="W666" s="11"/>
      <c r="X666" s="0" t="str">
        <f aca="false">IF($A666&lt;&gt;"",VLOOKUP($U666,LineNames!$A$2:$C$111,3),"")</f>
        <v/>
      </c>
      <c r="Y666" s="0" t="str">
        <f aca="false">IF($A666&lt;&gt;"",VLOOKUP($F666,d110cc_csv_computations!$A$2:$O$1001,5),"")</f>
        <v/>
      </c>
      <c r="Z666" s="0" t="str">
        <f aca="false">IF($A666&lt;&gt;"",VLOOKUP($F666,d110cc_csv_computations!$A$2:$O$1001,15),"")</f>
        <v/>
      </c>
    </row>
    <row collapsed="false" customFormat="false" customHeight="true" hidden="false" ht="15" outlineLevel="0" r="667">
      <c r="A667" s="0" t="str">
        <f aca="false">IF((ROW()-1)&lt;='Project Description'!$B$14,'Project Description'!$B$1, "")</f>
        <v/>
      </c>
      <c r="B667" s="0" t="str">
        <f aca="false">IF($A667&lt;&gt;"",'Project Description'!$B$2, "")</f>
        <v/>
      </c>
      <c r="C667" s="0" t="str">
        <f aca="false">IF($A667&lt;&gt;"",'Project Description'!$B$3, "")</f>
        <v/>
      </c>
      <c r="D667" s="0" t="str">
        <f aca="false">IF($A667&lt;&gt;"",VLOOKUP($G667,'Tray sheet'!$E$2:$G$121,2), "")</f>
        <v/>
      </c>
      <c r="E667" s="0" t="str">
        <f aca="false">IF($A667&lt;&gt;"",VLOOKUP($G667,'Tray sheet'!$E$2:$G$121,3), "")</f>
        <v/>
      </c>
      <c r="F667" s="0" t="str">
        <f aca="false">IF($A667&lt;&gt;"",ROW()-1,"")</f>
        <v/>
      </c>
      <c r="G667" s="0" t="str">
        <f aca="false">IF($A667&lt;&gt;"",VLOOKUP($F667,d110cc_csv_computations!$A$2:$O$1001,12),"")</f>
        <v/>
      </c>
      <c r="H667" s="0" t="str">
        <f aca="false">IF($A667&lt;&gt;"",VLOOKUP($F667,d110cc_csv_computations!$A$2:$O$1001,13),"")</f>
        <v/>
      </c>
      <c r="I667" s="0" t="str">
        <f aca="false">IF($A667&lt;&gt;"",VLOOKUP($F667,d110cc_csv_computations!$A$2:$O$1001,7),"")</f>
        <v/>
      </c>
      <c r="J667" s="0" t="str">
        <f aca="false">IF($A667&lt;&gt;"",VLOOKUP($I667,ColumnNames!$A$2:$B$5,2),"")</f>
        <v/>
      </c>
      <c r="K667" s="0" t="str">
        <f aca="false">IF($A667&lt;&gt;"",VLOOKUP($F667,d110cc_csv_computations!$A$2:$O$1001,6),"")</f>
        <v/>
      </c>
      <c r="L667" s="0" t="str">
        <f aca="false">IF($A667&lt;&gt;"",VLOOKUP($F667,d110cc_csv_computations!$A$2:$O$1001,3),"")</f>
        <v/>
      </c>
      <c r="M667" s="0" t="str">
        <f aca="false">IF($A667&lt;&gt;"",VLOOKUP($F667,d110cc_csv_computations!$A$2:$O$1001,8),"")</f>
        <v/>
      </c>
      <c r="N667" s="0" t="str">
        <f aca="false">IF($A667&lt;&gt;"",VLOOKUP($F667,d110cc_csv_computations!$A$2:$O$1001,4),"")</f>
        <v/>
      </c>
      <c r="O667" s="32" t="str">
        <f aca="false">IF($A667&lt;&gt;"",INDEX('Tray sheet'!$H$2:$H$10000, $G667),"")</f>
        <v/>
      </c>
      <c r="P667" s="32" t="str">
        <f aca="false">IF($A667&lt;&gt;"",INDEX('Tray sheet'!$J$2:$J$10000,$G667),"")</f>
        <v/>
      </c>
      <c r="Q667" s="0" t="str">
        <f aca="false">IF($A667&lt;&gt;"",VLOOKUP($F667,d110cc_csv_computations!$A$2:$O$1001,9),"")</f>
        <v/>
      </c>
      <c r="R667" s="32" t="str">
        <f aca="false">IF($A667&lt;&gt;"",INDEX('Tray sheet'!$I$2:$I$10000,$G667),"")</f>
        <v/>
      </c>
      <c r="S667" s="32" t="str">
        <f aca="false">$J667&amp;$K667</f>
        <v/>
      </c>
      <c r="T667" s="0" t="str">
        <f aca="false">IF($A667&lt;&gt;"","Project#"&amp;$A667&amp;"-"&amp;TEXT($B667,"0000")&amp;"_Experiment#"&amp;TEXT($C667,"0000")&amp;"_"&amp;$D667&amp;"."&amp;$E667&amp;"_Tray#"&amp;TEXT($G667,"0000")&amp;"_"&amp;"Pot#"&amp;TEXT($F667,"00000"),"")</f>
        <v/>
      </c>
      <c r="U667" s="0" t="str">
        <f aca="false">IF($A667&lt;&gt;"",VLOOKUP($F667,d110cc_csv_computations!$A$2:$O$1001,2),"")</f>
        <v/>
      </c>
      <c r="V667" s="0" t="str">
        <f aca="false">IF($A667&lt;&gt;"",VLOOKUP($U667,LineNames!$A$2:$B$111,2),"")</f>
        <v/>
      </c>
      <c r="W667" s="11"/>
      <c r="X667" s="0" t="str">
        <f aca="false">IF($A667&lt;&gt;"",VLOOKUP($U667,LineNames!$A$2:$C$111,3),"")</f>
        <v/>
      </c>
      <c r="Y667" s="0" t="str">
        <f aca="false">IF($A667&lt;&gt;"",VLOOKUP($F667,d110cc_csv_computations!$A$2:$O$1001,5),"")</f>
        <v/>
      </c>
      <c r="Z667" s="0" t="str">
        <f aca="false">IF($A667&lt;&gt;"",VLOOKUP($F667,d110cc_csv_computations!$A$2:$O$1001,15),"")</f>
        <v/>
      </c>
    </row>
    <row collapsed="false" customFormat="false" customHeight="true" hidden="false" ht="15" outlineLevel="0" r="668">
      <c r="A668" s="0" t="str">
        <f aca="false">IF((ROW()-1)&lt;='Project Description'!$B$14,'Project Description'!$B$1, "")</f>
        <v/>
      </c>
      <c r="B668" s="0" t="str">
        <f aca="false">IF($A668&lt;&gt;"",'Project Description'!$B$2, "")</f>
        <v/>
      </c>
      <c r="C668" s="0" t="str">
        <f aca="false">IF($A668&lt;&gt;"",'Project Description'!$B$3, "")</f>
        <v/>
      </c>
      <c r="D668" s="0" t="str">
        <f aca="false">IF($A668&lt;&gt;"",VLOOKUP($G668,'Tray sheet'!$E$2:$G$121,2), "")</f>
        <v/>
      </c>
      <c r="E668" s="0" t="str">
        <f aca="false">IF($A668&lt;&gt;"",VLOOKUP($G668,'Tray sheet'!$E$2:$G$121,3), "")</f>
        <v/>
      </c>
      <c r="F668" s="0" t="str">
        <f aca="false">IF($A668&lt;&gt;"",ROW()-1,"")</f>
        <v/>
      </c>
      <c r="G668" s="0" t="str">
        <f aca="false">IF($A668&lt;&gt;"",VLOOKUP($F668,d110cc_csv_computations!$A$2:$O$1001,12),"")</f>
        <v/>
      </c>
      <c r="H668" s="0" t="str">
        <f aca="false">IF($A668&lt;&gt;"",VLOOKUP($F668,d110cc_csv_computations!$A$2:$O$1001,13),"")</f>
        <v/>
      </c>
      <c r="I668" s="0" t="str">
        <f aca="false">IF($A668&lt;&gt;"",VLOOKUP($F668,d110cc_csv_computations!$A$2:$O$1001,7),"")</f>
        <v/>
      </c>
      <c r="J668" s="0" t="str">
        <f aca="false">IF($A668&lt;&gt;"",VLOOKUP($I668,ColumnNames!$A$2:$B$5,2),"")</f>
        <v/>
      </c>
      <c r="K668" s="0" t="str">
        <f aca="false">IF($A668&lt;&gt;"",VLOOKUP($F668,d110cc_csv_computations!$A$2:$O$1001,6),"")</f>
        <v/>
      </c>
      <c r="L668" s="0" t="str">
        <f aca="false">IF($A668&lt;&gt;"",VLOOKUP($F668,d110cc_csv_computations!$A$2:$O$1001,3),"")</f>
        <v/>
      </c>
      <c r="M668" s="0" t="str">
        <f aca="false">IF($A668&lt;&gt;"",VLOOKUP($F668,d110cc_csv_computations!$A$2:$O$1001,8),"")</f>
        <v/>
      </c>
      <c r="N668" s="0" t="str">
        <f aca="false">IF($A668&lt;&gt;"",VLOOKUP($F668,d110cc_csv_computations!$A$2:$O$1001,4),"")</f>
        <v/>
      </c>
      <c r="O668" s="32" t="str">
        <f aca="false">IF($A668&lt;&gt;"",INDEX('Tray sheet'!$H$2:$H$10000, $G668),"")</f>
        <v/>
      </c>
      <c r="P668" s="32" t="str">
        <f aca="false">IF($A668&lt;&gt;"",INDEX('Tray sheet'!$J$2:$J$10000,$G668),"")</f>
        <v/>
      </c>
      <c r="Q668" s="0" t="str">
        <f aca="false">IF($A668&lt;&gt;"",VLOOKUP($F668,d110cc_csv_computations!$A$2:$O$1001,9),"")</f>
        <v/>
      </c>
      <c r="R668" s="32" t="str">
        <f aca="false">IF($A668&lt;&gt;"",INDEX('Tray sheet'!$I$2:$I$10000,$G668),"")</f>
        <v/>
      </c>
      <c r="S668" s="32" t="str">
        <f aca="false">$J668&amp;$K668</f>
        <v/>
      </c>
      <c r="T668" s="0" t="str">
        <f aca="false">IF($A668&lt;&gt;"","Project#"&amp;$A668&amp;"-"&amp;TEXT($B668,"0000")&amp;"_Experiment#"&amp;TEXT($C668,"0000")&amp;"_"&amp;$D668&amp;"."&amp;$E668&amp;"_Tray#"&amp;TEXT($G668,"0000")&amp;"_"&amp;"Pot#"&amp;TEXT($F668,"00000"),"")</f>
        <v/>
      </c>
      <c r="U668" s="0" t="str">
        <f aca="false">IF($A668&lt;&gt;"",VLOOKUP($F668,d110cc_csv_computations!$A$2:$O$1001,2),"")</f>
        <v/>
      </c>
      <c r="V668" s="0" t="str">
        <f aca="false">IF($A668&lt;&gt;"",VLOOKUP($U668,LineNames!$A$2:$B$111,2),"")</f>
        <v/>
      </c>
      <c r="W668" s="11"/>
      <c r="X668" s="0" t="str">
        <f aca="false">IF($A668&lt;&gt;"",VLOOKUP($U668,LineNames!$A$2:$C$111,3),"")</f>
        <v/>
      </c>
      <c r="Y668" s="0" t="str">
        <f aca="false">IF($A668&lt;&gt;"",VLOOKUP($F668,d110cc_csv_computations!$A$2:$O$1001,5),"")</f>
        <v/>
      </c>
      <c r="Z668" s="0" t="str">
        <f aca="false">IF($A668&lt;&gt;"",VLOOKUP($F668,d110cc_csv_computations!$A$2:$O$1001,15),"")</f>
        <v/>
      </c>
    </row>
    <row collapsed="false" customFormat="false" customHeight="true" hidden="false" ht="15" outlineLevel="0" r="669">
      <c r="A669" s="0" t="str">
        <f aca="false">IF((ROW()-1)&lt;='Project Description'!$B$14,'Project Description'!$B$1, "")</f>
        <v/>
      </c>
      <c r="B669" s="0" t="str">
        <f aca="false">IF($A669&lt;&gt;"",'Project Description'!$B$2, "")</f>
        <v/>
      </c>
      <c r="C669" s="0" t="str">
        <f aca="false">IF($A669&lt;&gt;"",'Project Description'!$B$3, "")</f>
        <v/>
      </c>
      <c r="D669" s="0" t="str">
        <f aca="false">IF($A669&lt;&gt;"",VLOOKUP($G669,'Tray sheet'!$E$2:$G$121,2), "")</f>
        <v/>
      </c>
      <c r="E669" s="0" t="str">
        <f aca="false">IF($A669&lt;&gt;"",VLOOKUP($G669,'Tray sheet'!$E$2:$G$121,3), "")</f>
        <v/>
      </c>
      <c r="F669" s="0" t="str">
        <f aca="false">IF($A669&lt;&gt;"",ROW()-1,"")</f>
        <v/>
      </c>
      <c r="G669" s="0" t="str">
        <f aca="false">IF($A669&lt;&gt;"",VLOOKUP($F669,d110cc_csv_computations!$A$2:$O$1001,12),"")</f>
        <v/>
      </c>
      <c r="H669" s="0" t="str">
        <f aca="false">IF($A669&lt;&gt;"",VLOOKUP($F669,d110cc_csv_computations!$A$2:$O$1001,13),"")</f>
        <v/>
      </c>
      <c r="I669" s="0" t="str">
        <f aca="false">IF($A669&lt;&gt;"",VLOOKUP($F669,d110cc_csv_computations!$A$2:$O$1001,7),"")</f>
        <v/>
      </c>
      <c r="J669" s="0" t="str">
        <f aca="false">IF($A669&lt;&gt;"",VLOOKUP($I669,ColumnNames!$A$2:$B$5,2),"")</f>
        <v/>
      </c>
      <c r="K669" s="0" t="str">
        <f aca="false">IF($A669&lt;&gt;"",VLOOKUP($F669,d110cc_csv_computations!$A$2:$O$1001,6),"")</f>
        <v/>
      </c>
      <c r="L669" s="0" t="str">
        <f aca="false">IF($A669&lt;&gt;"",VLOOKUP($F669,d110cc_csv_computations!$A$2:$O$1001,3),"")</f>
        <v/>
      </c>
      <c r="M669" s="0" t="str">
        <f aca="false">IF($A669&lt;&gt;"",VLOOKUP($F669,d110cc_csv_computations!$A$2:$O$1001,8),"")</f>
        <v/>
      </c>
      <c r="N669" s="0" t="str">
        <f aca="false">IF($A669&lt;&gt;"",VLOOKUP($F669,d110cc_csv_computations!$A$2:$O$1001,4),"")</f>
        <v/>
      </c>
      <c r="O669" s="32" t="str">
        <f aca="false">IF($A669&lt;&gt;"",INDEX('Tray sheet'!$H$2:$H$10000, $G669),"")</f>
        <v/>
      </c>
      <c r="P669" s="32" t="str">
        <f aca="false">IF($A669&lt;&gt;"",INDEX('Tray sheet'!$J$2:$J$10000,$G669),"")</f>
        <v/>
      </c>
      <c r="Q669" s="0" t="str">
        <f aca="false">IF($A669&lt;&gt;"",VLOOKUP($F669,d110cc_csv_computations!$A$2:$O$1001,9),"")</f>
        <v/>
      </c>
      <c r="R669" s="32" t="str">
        <f aca="false">IF($A669&lt;&gt;"",INDEX('Tray sheet'!$I$2:$I$10000,$G669),"")</f>
        <v/>
      </c>
      <c r="S669" s="32" t="str">
        <f aca="false">$J669&amp;$K669</f>
        <v/>
      </c>
      <c r="T669" s="0" t="str">
        <f aca="false">IF($A669&lt;&gt;"","Project#"&amp;$A669&amp;"-"&amp;TEXT($B669,"0000")&amp;"_Experiment#"&amp;TEXT($C669,"0000")&amp;"_"&amp;$D669&amp;"."&amp;$E669&amp;"_Tray#"&amp;TEXT($G669,"0000")&amp;"_"&amp;"Pot#"&amp;TEXT($F669,"00000"),"")</f>
        <v/>
      </c>
      <c r="U669" s="0" t="str">
        <f aca="false">IF($A669&lt;&gt;"",VLOOKUP($F669,d110cc_csv_computations!$A$2:$O$1001,2),"")</f>
        <v/>
      </c>
      <c r="V669" s="0" t="str">
        <f aca="false">IF($A669&lt;&gt;"",VLOOKUP($U669,LineNames!$A$2:$B$111,2),"")</f>
        <v/>
      </c>
      <c r="W669" s="11"/>
      <c r="X669" s="0" t="str">
        <f aca="false">IF($A669&lt;&gt;"",VLOOKUP($U669,LineNames!$A$2:$C$111,3),"")</f>
        <v/>
      </c>
      <c r="Y669" s="0" t="str">
        <f aca="false">IF($A669&lt;&gt;"",VLOOKUP($F669,d110cc_csv_computations!$A$2:$O$1001,5),"")</f>
        <v/>
      </c>
      <c r="Z669" s="0" t="str">
        <f aca="false">IF($A669&lt;&gt;"",VLOOKUP($F669,d110cc_csv_computations!$A$2:$O$1001,15),"")</f>
        <v/>
      </c>
    </row>
    <row collapsed="false" customFormat="false" customHeight="true" hidden="false" ht="15" outlineLevel="0" r="670">
      <c r="A670" s="0" t="str">
        <f aca="false">IF((ROW()-1)&lt;='Project Description'!$B$14,'Project Description'!$B$1, "")</f>
        <v/>
      </c>
      <c r="B670" s="0" t="str">
        <f aca="false">IF($A670&lt;&gt;"",'Project Description'!$B$2, "")</f>
        <v/>
      </c>
      <c r="C670" s="0" t="str">
        <f aca="false">IF($A670&lt;&gt;"",'Project Description'!$B$3, "")</f>
        <v/>
      </c>
      <c r="D670" s="0" t="str">
        <f aca="false">IF($A670&lt;&gt;"",VLOOKUP($G670,'Tray sheet'!$E$2:$G$121,2), "")</f>
        <v/>
      </c>
      <c r="E670" s="0" t="str">
        <f aca="false">IF($A670&lt;&gt;"",VLOOKUP($G670,'Tray sheet'!$E$2:$G$121,3), "")</f>
        <v/>
      </c>
      <c r="F670" s="0" t="str">
        <f aca="false">IF($A670&lt;&gt;"",ROW()-1,"")</f>
        <v/>
      </c>
      <c r="G670" s="0" t="str">
        <f aca="false">IF($A670&lt;&gt;"",VLOOKUP($F670,d110cc_csv_computations!$A$2:$O$1001,12),"")</f>
        <v/>
      </c>
      <c r="H670" s="0" t="str">
        <f aca="false">IF($A670&lt;&gt;"",VLOOKUP($F670,d110cc_csv_computations!$A$2:$O$1001,13),"")</f>
        <v/>
      </c>
      <c r="I670" s="0" t="str">
        <f aca="false">IF($A670&lt;&gt;"",VLOOKUP($F670,d110cc_csv_computations!$A$2:$O$1001,7),"")</f>
        <v/>
      </c>
      <c r="J670" s="0" t="str">
        <f aca="false">IF($A670&lt;&gt;"",VLOOKUP($I670,ColumnNames!$A$2:$B$5,2),"")</f>
        <v/>
      </c>
      <c r="K670" s="0" t="str">
        <f aca="false">IF($A670&lt;&gt;"",VLOOKUP($F670,d110cc_csv_computations!$A$2:$O$1001,6),"")</f>
        <v/>
      </c>
      <c r="L670" s="0" t="str">
        <f aca="false">IF($A670&lt;&gt;"",VLOOKUP($F670,d110cc_csv_computations!$A$2:$O$1001,3),"")</f>
        <v/>
      </c>
      <c r="M670" s="0" t="str">
        <f aca="false">IF($A670&lt;&gt;"",VLOOKUP($F670,d110cc_csv_computations!$A$2:$O$1001,8),"")</f>
        <v/>
      </c>
      <c r="N670" s="0" t="str">
        <f aca="false">IF($A670&lt;&gt;"",VLOOKUP($F670,d110cc_csv_computations!$A$2:$O$1001,4),"")</f>
        <v/>
      </c>
      <c r="O670" s="32" t="str">
        <f aca="false">IF($A670&lt;&gt;"",INDEX('Tray sheet'!$H$2:$H$10000, $G670),"")</f>
        <v/>
      </c>
      <c r="P670" s="32" t="str">
        <f aca="false">IF($A670&lt;&gt;"",INDEX('Tray sheet'!$J$2:$J$10000,$G670),"")</f>
        <v/>
      </c>
      <c r="Q670" s="0" t="str">
        <f aca="false">IF($A670&lt;&gt;"",VLOOKUP($F670,d110cc_csv_computations!$A$2:$O$1001,9),"")</f>
        <v/>
      </c>
      <c r="R670" s="32" t="str">
        <f aca="false">IF($A670&lt;&gt;"",INDEX('Tray sheet'!$I$2:$I$10000,$G670),"")</f>
        <v/>
      </c>
      <c r="S670" s="32" t="str">
        <f aca="false">$J670&amp;$K670</f>
        <v/>
      </c>
      <c r="T670" s="0" t="str">
        <f aca="false">IF($A670&lt;&gt;"","Project#"&amp;$A670&amp;"-"&amp;TEXT($B670,"0000")&amp;"_Experiment#"&amp;TEXT($C670,"0000")&amp;"_"&amp;$D670&amp;"."&amp;$E670&amp;"_Tray#"&amp;TEXT($G670,"0000")&amp;"_"&amp;"Pot#"&amp;TEXT($F670,"00000"),"")</f>
        <v/>
      </c>
      <c r="U670" s="0" t="str">
        <f aca="false">IF($A670&lt;&gt;"",VLOOKUP($F670,d110cc_csv_computations!$A$2:$O$1001,2),"")</f>
        <v/>
      </c>
      <c r="V670" s="0" t="str">
        <f aca="false">IF($A670&lt;&gt;"",VLOOKUP($U670,LineNames!$A$2:$B$111,2),"")</f>
        <v/>
      </c>
      <c r="W670" s="11"/>
      <c r="X670" s="0" t="str">
        <f aca="false">IF($A670&lt;&gt;"",VLOOKUP($U670,LineNames!$A$2:$C$111,3),"")</f>
        <v/>
      </c>
      <c r="Y670" s="0" t="str">
        <f aca="false">IF($A670&lt;&gt;"",VLOOKUP($F670,d110cc_csv_computations!$A$2:$O$1001,5),"")</f>
        <v/>
      </c>
      <c r="Z670" s="0" t="str">
        <f aca="false">IF($A670&lt;&gt;"",VLOOKUP($F670,d110cc_csv_computations!$A$2:$O$1001,15),"")</f>
        <v/>
      </c>
    </row>
    <row collapsed="false" customFormat="false" customHeight="true" hidden="false" ht="15" outlineLevel="0" r="671">
      <c r="A671" s="0" t="str">
        <f aca="false">IF((ROW()-1)&lt;='Project Description'!$B$14,'Project Description'!$B$1, "")</f>
        <v/>
      </c>
      <c r="B671" s="0" t="str">
        <f aca="false">IF($A671&lt;&gt;"",'Project Description'!$B$2, "")</f>
        <v/>
      </c>
      <c r="C671" s="0" t="str">
        <f aca="false">IF($A671&lt;&gt;"",'Project Description'!$B$3, "")</f>
        <v/>
      </c>
      <c r="D671" s="0" t="str">
        <f aca="false">IF($A671&lt;&gt;"",VLOOKUP($G671,'Tray sheet'!$E$2:$G$121,2), "")</f>
        <v/>
      </c>
      <c r="E671" s="0" t="str">
        <f aca="false">IF($A671&lt;&gt;"",VLOOKUP($G671,'Tray sheet'!$E$2:$G$121,3), "")</f>
        <v/>
      </c>
      <c r="F671" s="0" t="str">
        <f aca="false">IF($A671&lt;&gt;"",ROW()-1,"")</f>
        <v/>
      </c>
      <c r="G671" s="0" t="str">
        <f aca="false">IF($A671&lt;&gt;"",VLOOKUP($F671,d110cc_csv_computations!$A$2:$O$1001,12),"")</f>
        <v/>
      </c>
      <c r="H671" s="0" t="str">
        <f aca="false">IF($A671&lt;&gt;"",VLOOKUP($F671,d110cc_csv_computations!$A$2:$O$1001,13),"")</f>
        <v/>
      </c>
      <c r="I671" s="0" t="str">
        <f aca="false">IF($A671&lt;&gt;"",VLOOKUP($F671,d110cc_csv_computations!$A$2:$O$1001,7),"")</f>
        <v/>
      </c>
      <c r="J671" s="0" t="str">
        <f aca="false">IF($A671&lt;&gt;"",VLOOKUP($I671,ColumnNames!$A$2:$B$5,2),"")</f>
        <v/>
      </c>
      <c r="K671" s="0" t="str">
        <f aca="false">IF($A671&lt;&gt;"",VLOOKUP($F671,d110cc_csv_computations!$A$2:$O$1001,6),"")</f>
        <v/>
      </c>
      <c r="L671" s="0" t="str">
        <f aca="false">IF($A671&lt;&gt;"",VLOOKUP($F671,d110cc_csv_computations!$A$2:$O$1001,3),"")</f>
        <v/>
      </c>
      <c r="M671" s="0" t="str">
        <f aca="false">IF($A671&lt;&gt;"",VLOOKUP($F671,d110cc_csv_computations!$A$2:$O$1001,8),"")</f>
        <v/>
      </c>
      <c r="N671" s="0" t="str">
        <f aca="false">IF($A671&lt;&gt;"",VLOOKUP($F671,d110cc_csv_computations!$A$2:$O$1001,4),"")</f>
        <v/>
      </c>
      <c r="O671" s="32" t="str">
        <f aca="false">IF($A671&lt;&gt;"",INDEX('Tray sheet'!$H$2:$H$10000, $G671),"")</f>
        <v/>
      </c>
      <c r="P671" s="32" t="str">
        <f aca="false">IF($A671&lt;&gt;"",INDEX('Tray sheet'!$J$2:$J$10000,$G671),"")</f>
        <v/>
      </c>
      <c r="Q671" s="0" t="str">
        <f aca="false">IF($A671&lt;&gt;"",VLOOKUP($F671,d110cc_csv_computations!$A$2:$O$1001,9),"")</f>
        <v/>
      </c>
      <c r="R671" s="32" t="str">
        <f aca="false">IF($A671&lt;&gt;"",INDEX('Tray sheet'!$I$2:$I$10000,$G671),"")</f>
        <v/>
      </c>
      <c r="S671" s="32" t="str">
        <f aca="false">$J671&amp;$K671</f>
        <v/>
      </c>
      <c r="T671" s="0" t="str">
        <f aca="false">IF($A671&lt;&gt;"","Project#"&amp;$A671&amp;"-"&amp;TEXT($B671,"0000")&amp;"_Experiment#"&amp;TEXT($C671,"0000")&amp;"_"&amp;$D671&amp;"."&amp;$E671&amp;"_Tray#"&amp;TEXT($G671,"0000")&amp;"_"&amp;"Pot#"&amp;TEXT($F671,"00000"),"")</f>
        <v/>
      </c>
      <c r="U671" s="0" t="str">
        <f aca="false">IF($A671&lt;&gt;"",VLOOKUP($F671,d110cc_csv_computations!$A$2:$O$1001,2),"")</f>
        <v/>
      </c>
      <c r="V671" s="0" t="str">
        <f aca="false">IF($A671&lt;&gt;"",VLOOKUP($U671,LineNames!$A$2:$B$111,2),"")</f>
        <v/>
      </c>
      <c r="W671" s="11"/>
      <c r="X671" s="0" t="str">
        <f aca="false">IF($A671&lt;&gt;"",VLOOKUP($U671,LineNames!$A$2:$C$111,3),"")</f>
        <v/>
      </c>
      <c r="Y671" s="0" t="str">
        <f aca="false">IF($A671&lt;&gt;"",VLOOKUP($F671,d110cc_csv_computations!$A$2:$O$1001,5),"")</f>
        <v/>
      </c>
      <c r="Z671" s="0" t="str">
        <f aca="false">IF($A671&lt;&gt;"",VLOOKUP($F671,d110cc_csv_computations!$A$2:$O$1001,15),"")</f>
        <v/>
      </c>
    </row>
    <row collapsed="false" customFormat="false" customHeight="true" hidden="false" ht="15" outlineLevel="0" r="672">
      <c r="A672" s="0" t="str">
        <f aca="false">IF((ROW()-1)&lt;='Project Description'!$B$14,'Project Description'!$B$1, "")</f>
        <v/>
      </c>
      <c r="B672" s="0" t="str">
        <f aca="false">IF($A672&lt;&gt;"",'Project Description'!$B$2, "")</f>
        <v/>
      </c>
      <c r="C672" s="0" t="str">
        <f aca="false">IF($A672&lt;&gt;"",'Project Description'!$B$3, "")</f>
        <v/>
      </c>
      <c r="D672" s="0" t="str">
        <f aca="false">IF($A672&lt;&gt;"",VLOOKUP($G672,'Tray sheet'!$E$2:$G$121,2), "")</f>
        <v/>
      </c>
      <c r="E672" s="0" t="str">
        <f aca="false">IF($A672&lt;&gt;"",VLOOKUP($G672,'Tray sheet'!$E$2:$G$121,3), "")</f>
        <v/>
      </c>
      <c r="F672" s="0" t="str">
        <f aca="false">IF($A672&lt;&gt;"",ROW()-1,"")</f>
        <v/>
      </c>
      <c r="G672" s="0" t="str">
        <f aca="false">IF($A672&lt;&gt;"",VLOOKUP($F672,d110cc_csv_computations!$A$2:$O$1001,12),"")</f>
        <v/>
      </c>
      <c r="H672" s="0" t="str">
        <f aca="false">IF($A672&lt;&gt;"",VLOOKUP($F672,d110cc_csv_computations!$A$2:$O$1001,13),"")</f>
        <v/>
      </c>
      <c r="I672" s="0" t="str">
        <f aca="false">IF($A672&lt;&gt;"",VLOOKUP($F672,d110cc_csv_computations!$A$2:$O$1001,7),"")</f>
        <v/>
      </c>
      <c r="J672" s="0" t="str">
        <f aca="false">IF($A672&lt;&gt;"",VLOOKUP($I672,ColumnNames!$A$2:$B$5,2),"")</f>
        <v/>
      </c>
      <c r="K672" s="0" t="str">
        <f aca="false">IF($A672&lt;&gt;"",VLOOKUP($F672,d110cc_csv_computations!$A$2:$O$1001,6),"")</f>
        <v/>
      </c>
      <c r="L672" s="0" t="str">
        <f aca="false">IF($A672&lt;&gt;"",VLOOKUP($F672,d110cc_csv_computations!$A$2:$O$1001,3),"")</f>
        <v/>
      </c>
      <c r="M672" s="0" t="str">
        <f aca="false">IF($A672&lt;&gt;"",VLOOKUP($F672,d110cc_csv_computations!$A$2:$O$1001,8),"")</f>
        <v/>
      </c>
      <c r="N672" s="0" t="str">
        <f aca="false">IF($A672&lt;&gt;"",VLOOKUP($F672,d110cc_csv_computations!$A$2:$O$1001,4),"")</f>
        <v/>
      </c>
      <c r="O672" s="32" t="str">
        <f aca="false">IF($A672&lt;&gt;"",INDEX('Tray sheet'!$H$2:$H$10000, $G672),"")</f>
        <v/>
      </c>
      <c r="P672" s="32" t="str">
        <f aca="false">IF($A672&lt;&gt;"",INDEX('Tray sheet'!$J$2:$J$10000,$G672),"")</f>
        <v/>
      </c>
      <c r="Q672" s="0" t="str">
        <f aca="false">IF($A672&lt;&gt;"",VLOOKUP($F672,d110cc_csv_computations!$A$2:$O$1001,9),"")</f>
        <v/>
      </c>
      <c r="R672" s="32" t="str">
        <f aca="false">IF($A672&lt;&gt;"",INDEX('Tray sheet'!$I$2:$I$10000,$G672),"")</f>
        <v/>
      </c>
      <c r="S672" s="32" t="str">
        <f aca="false">$J672&amp;$K672</f>
        <v/>
      </c>
      <c r="T672" s="0" t="str">
        <f aca="false">IF($A672&lt;&gt;"","Project#"&amp;$A672&amp;"-"&amp;TEXT($B672,"0000")&amp;"_Experiment#"&amp;TEXT($C672,"0000")&amp;"_"&amp;$D672&amp;"."&amp;$E672&amp;"_Tray#"&amp;TEXT($G672,"0000")&amp;"_"&amp;"Pot#"&amp;TEXT($F672,"00000"),"")</f>
        <v/>
      </c>
      <c r="U672" s="0" t="str">
        <f aca="false">IF($A672&lt;&gt;"",VLOOKUP($F672,d110cc_csv_computations!$A$2:$O$1001,2),"")</f>
        <v/>
      </c>
      <c r="V672" s="0" t="str">
        <f aca="false">IF($A672&lt;&gt;"",VLOOKUP($U672,LineNames!$A$2:$B$111,2),"")</f>
        <v/>
      </c>
      <c r="W672" s="11"/>
      <c r="X672" s="0" t="str">
        <f aca="false">IF($A672&lt;&gt;"",VLOOKUP($U672,LineNames!$A$2:$C$111,3),"")</f>
        <v/>
      </c>
      <c r="Y672" s="0" t="str">
        <f aca="false">IF($A672&lt;&gt;"",VLOOKUP($F672,d110cc_csv_computations!$A$2:$O$1001,5),"")</f>
        <v/>
      </c>
      <c r="Z672" s="0" t="str">
        <f aca="false">IF($A672&lt;&gt;"",VLOOKUP($F672,d110cc_csv_computations!$A$2:$O$1001,15),"")</f>
        <v/>
      </c>
    </row>
    <row collapsed="false" customFormat="false" customHeight="true" hidden="false" ht="15" outlineLevel="0" r="673">
      <c r="A673" s="0" t="str">
        <f aca="false">IF((ROW()-1)&lt;='Project Description'!$B$14,'Project Description'!$B$1, "")</f>
        <v/>
      </c>
      <c r="B673" s="0" t="str">
        <f aca="false">IF($A673&lt;&gt;"",'Project Description'!$B$2, "")</f>
        <v/>
      </c>
      <c r="C673" s="0" t="str">
        <f aca="false">IF($A673&lt;&gt;"",'Project Description'!$B$3, "")</f>
        <v/>
      </c>
      <c r="D673" s="0" t="str">
        <f aca="false">IF($A673&lt;&gt;"",VLOOKUP($G673,'Tray sheet'!$E$2:$G$121,2), "")</f>
        <v/>
      </c>
      <c r="E673" s="0" t="str">
        <f aca="false">IF($A673&lt;&gt;"",VLOOKUP($G673,'Tray sheet'!$E$2:$G$121,3), "")</f>
        <v/>
      </c>
      <c r="F673" s="0" t="str">
        <f aca="false">IF($A673&lt;&gt;"",ROW()-1,"")</f>
        <v/>
      </c>
      <c r="G673" s="0" t="str">
        <f aca="false">IF($A673&lt;&gt;"",VLOOKUP($F673,d110cc_csv_computations!$A$2:$O$1001,12),"")</f>
        <v/>
      </c>
      <c r="H673" s="0" t="str">
        <f aca="false">IF($A673&lt;&gt;"",VLOOKUP($F673,d110cc_csv_computations!$A$2:$O$1001,13),"")</f>
        <v/>
      </c>
      <c r="I673" s="0" t="str">
        <f aca="false">IF($A673&lt;&gt;"",VLOOKUP($F673,d110cc_csv_computations!$A$2:$O$1001,7),"")</f>
        <v/>
      </c>
      <c r="J673" s="0" t="str">
        <f aca="false">IF($A673&lt;&gt;"",VLOOKUP($I673,ColumnNames!$A$2:$B$5,2),"")</f>
        <v/>
      </c>
      <c r="K673" s="0" t="str">
        <f aca="false">IF($A673&lt;&gt;"",VLOOKUP($F673,d110cc_csv_computations!$A$2:$O$1001,6),"")</f>
        <v/>
      </c>
      <c r="L673" s="0" t="str">
        <f aca="false">IF($A673&lt;&gt;"",VLOOKUP($F673,d110cc_csv_computations!$A$2:$O$1001,3),"")</f>
        <v/>
      </c>
      <c r="M673" s="0" t="str">
        <f aca="false">IF($A673&lt;&gt;"",VLOOKUP($F673,d110cc_csv_computations!$A$2:$O$1001,8),"")</f>
        <v/>
      </c>
      <c r="N673" s="0" t="str">
        <f aca="false">IF($A673&lt;&gt;"",VLOOKUP($F673,d110cc_csv_computations!$A$2:$O$1001,4),"")</f>
        <v/>
      </c>
      <c r="O673" s="32" t="str">
        <f aca="false">IF($A673&lt;&gt;"",INDEX('Tray sheet'!$H$2:$H$10000, $G673),"")</f>
        <v/>
      </c>
      <c r="P673" s="32" t="str">
        <f aca="false">IF($A673&lt;&gt;"",INDEX('Tray sheet'!$J$2:$J$10000,$G673),"")</f>
        <v/>
      </c>
      <c r="Q673" s="0" t="str">
        <f aca="false">IF($A673&lt;&gt;"",VLOOKUP($F673,d110cc_csv_computations!$A$2:$O$1001,9),"")</f>
        <v/>
      </c>
      <c r="R673" s="32" t="str">
        <f aca="false">IF($A673&lt;&gt;"",INDEX('Tray sheet'!$I$2:$I$10000,$G673),"")</f>
        <v/>
      </c>
      <c r="S673" s="32" t="str">
        <f aca="false">$J673&amp;$K673</f>
        <v/>
      </c>
      <c r="T673" s="0" t="str">
        <f aca="false">IF($A673&lt;&gt;"","Project#"&amp;$A673&amp;"-"&amp;TEXT($B673,"0000")&amp;"_Experiment#"&amp;TEXT($C673,"0000")&amp;"_"&amp;$D673&amp;"."&amp;$E673&amp;"_Tray#"&amp;TEXT($G673,"0000")&amp;"_"&amp;"Pot#"&amp;TEXT($F673,"00000"),"")</f>
        <v/>
      </c>
      <c r="U673" s="0" t="str">
        <f aca="false">IF($A673&lt;&gt;"",VLOOKUP($F673,d110cc_csv_computations!$A$2:$O$1001,2),"")</f>
        <v/>
      </c>
      <c r="V673" s="0" t="str">
        <f aca="false">IF($A673&lt;&gt;"",VLOOKUP($U673,LineNames!$A$2:$B$111,2),"")</f>
        <v/>
      </c>
      <c r="W673" s="11"/>
      <c r="X673" s="0" t="str">
        <f aca="false">IF($A673&lt;&gt;"",VLOOKUP($U673,LineNames!$A$2:$C$111,3),"")</f>
        <v/>
      </c>
      <c r="Y673" s="0" t="str">
        <f aca="false">IF($A673&lt;&gt;"",VLOOKUP($F673,d110cc_csv_computations!$A$2:$O$1001,5),"")</f>
        <v/>
      </c>
      <c r="Z673" s="0" t="str">
        <f aca="false">IF($A673&lt;&gt;"",VLOOKUP($F673,d110cc_csv_computations!$A$2:$O$1001,15),"")</f>
        <v/>
      </c>
    </row>
    <row collapsed="false" customFormat="false" customHeight="true" hidden="false" ht="15" outlineLevel="0" r="674">
      <c r="A674" s="0" t="str">
        <f aca="false">IF((ROW()-1)&lt;='Project Description'!$B$14,'Project Description'!$B$1, "")</f>
        <v/>
      </c>
      <c r="B674" s="0" t="str">
        <f aca="false">IF($A674&lt;&gt;"",'Project Description'!$B$2, "")</f>
        <v/>
      </c>
      <c r="C674" s="0" t="str">
        <f aca="false">IF($A674&lt;&gt;"",'Project Description'!$B$3, "")</f>
        <v/>
      </c>
      <c r="D674" s="0" t="str">
        <f aca="false">IF($A674&lt;&gt;"",VLOOKUP($G674,'Tray sheet'!$E$2:$G$121,2), "")</f>
        <v/>
      </c>
      <c r="E674" s="0" t="str">
        <f aca="false">IF($A674&lt;&gt;"",VLOOKUP($G674,'Tray sheet'!$E$2:$G$121,3), "")</f>
        <v/>
      </c>
      <c r="F674" s="0" t="str">
        <f aca="false">IF($A674&lt;&gt;"",ROW()-1,"")</f>
        <v/>
      </c>
      <c r="G674" s="0" t="str">
        <f aca="false">IF($A674&lt;&gt;"",VLOOKUP($F674,d110cc_csv_computations!$A$2:$O$1001,12),"")</f>
        <v/>
      </c>
      <c r="H674" s="0" t="str">
        <f aca="false">IF($A674&lt;&gt;"",VLOOKUP($F674,d110cc_csv_computations!$A$2:$O$1001,13),"")</f>
        <v/>
      </c>
      <c r="I674" s="0" t="str">
        <f aca="false">IF($A674&lt;&gt;"",VLOOKUP($F674,d110cc_csv_computations!$A$2:$O$1001,7),"")</f>
        <v/>
      </c>
      <c r="J674" s="0" t="str">
        <f aca="false">IF($A674&lt;&gt;"",VLOOKUP($I674,ColumnNames!$A$2:$B$5,2),"")</f>
        <v/>
      </c>
      <c r="K674" s="0" t="str">
        <f aca="false">IF($A674&lt;&gt;"",VLOOKUP($F674,d110cc_csv_computations!$A$2:$O$1001,6),"")</f>
        <v/>
      </c>
      <c r="L674" s="0" t="str">
        <f aca="false">IF($A674&lt;&gt;"",VLOOKUP($F674,d110cc_csv_computations!$A$2:$O$1001,3),"")</f>
        <v/>
      </c>
      <c r="M674" s="0" t="str">
        <f aca="false">IF($A674&lt;&gt;"",VLOOKUP($F674,d110cc_csv_computations!$A$2:$O$1001,8),"")</f>
        <v/>
      </c>
      <c r="N674" s="0" t="str">
        <f aca="false">IF($A674&lt;&gt;"",VLOOKUP($F674,d110cc_csv_computations!$A$2:$O$1001,4),"")</f>
        <v/>
      </c>
      <c r="O674" s="32" t="str">
        <f aca="false">IF($A674&lt;&gt;"",INDEX('Tray sheet'!$H$2:$H$10000, $G674),"")</f>
        <v/>
      </c>
      <c r="P674" s="32" t="str">
        <f aca="false">IF($A674&lt;&gt;"",INDEX('Tray sheet'!$J$2:$J$10000,$G674),"")</f>
        <v/>
      </c>
      <c r="Q674" s="0" t="str">
        <f aca="false">IF($A674&lt;&gt;"",VLOOKUP($F674,d110cc_csv_computations!$A$2:$O$1001,9),"")</f>
        <v/>
      </c>
      <c r="R674" s="32" t="str">
        <f aca="false">IF($A674&lt;&gt;"",INDEX('Tray sheet'!$I$2:$I$10000,$G674),"")</f>
        <v/>
      </c>
      <c r="S674" s="32" t="str">
        <f aca="false">$J674&amp;$K674</f>
        <v/>
      </c>
      <c r="T674" s="0" t="str">
        <f aca="false">IF($A674&lt;&gt;"","Project#"&amp;$A674&amp;"-"&amp;TEXT($B674,"0000")&amp;"_Experiment#"&amp;TEXT($C674,"0000")&amp;"_"&amp;$D674&amp;"."&amp;$E674&amp;"_Tray#"&amp;TEXT($G674,"0000")&amp;"_"&amp;"Pot#"&amp;TEXT($F674,"00000"),"")</f>
        <v/>
      </c>
      <c r="U674" s="0" t="str">
        <f aca="false">IF($A674&lt;&gt;"",VLOOKUP($F674,d110cc_csv_computations!$A$2:$O$1001,2),"")</f>
        <v/>
      </c>
      <c r="V674" s="0" t="str">
        <f aca="false">IF($A674&lt;&gt;"",VLOOKUP($U674,LineNames!$A$2:$B$111,2),"")</f>
        <v/>
      </c>
      <c r="W674" s="11"/>
      <c r="X674" s="0" t="str">
        <f aca="false">IF($A674&lt;&gt;"",VLOOKUP($U674,LineNames!$A$2:$C$111,3),"")</f>
        <v/>
      </c>
      <c r="Y674" s="0" t="str">
        <f aca="false">IF($A674&lt;&gt;"",VLOOKUP($F674,d110cc_csv_computations!$A$2:$O$1001,5),"")</f>
        <v/>
      </c>
      <c r="Z674" s="0" t="str">
        <f aca="false">IF($A674&lt;&gt;"",VLOOKUP($F674,d110cc_csv_computations!$A$2:$O$1001,15),"")</f>
        <v/>
      </c>
    </row>
    <row collapsed="false" customFormat="false" customHeight="true" hidden="false" ht="15" outlineLevel="0" r="675">
      <c r="A675" s="0" t="str">
        <f aca="false">IF((ROW()-1)&lt;='Project Description'!$B$14,'Project Description'!$B$1, "")</f>
        <v/>
      </c>
      <c r="B675" s="0" t="str">
        <f aca="false">IF($A675&lt;&gt;"",'Project Description'!$B$2, "")</f>
        <v/>
      </c>
      <c r="C675" s="0" t="str">
        <f aca="false">IF($A675&lt;&gt;"",'Project Description'!$B$3, "")</f>
        <v/>
      </c>
      <c r="D675" s="0" t="str">
        <f aca="false">IF($A675&lt;&gt;"",VLOOKUP($G675,'Tray sheet'!$E$2:$G$121,2), "")</f>
        <v/>
      </c>
      <c r="E675" s="0" t="str">
        <f aca="false">IF($A675&lt;&gt;"",VLOOKUP($G675,'Tray sheet'!$E$2:$G$121,3), "")</f>
        <v/>
      </c>
      <c r="F675" s="0" t="str">
        <f aca="false">IF($A675&lt;&gt;"",ROW()-1,"")</f>
        <v/>
      </c>
      <c r="G675" s="0" t="str">
        <f aca="false">IF($A675&lt;&gt;"",VLOOKUP($F675,d110cc_csv_computations!$A$2:$O$1001,12),"")</f>
        <v/>
      </c>
      <c r="H675" s="0" t="str">
        <f aca="false">IF($A675&lt;&gt;"",VLOOKUP($F675,d110cc_csv_computations!$A$2:$O$1001,13),"")</f>
        <v/>
      </c>
      <c r="I675" s="0" t="str">
        <f aca="false">IF($A675&lt;&gt;"",VLOOKUP($F675,d110cc_csv_computations!$A$2:$O$1001,7),"")</f>
        <v/>
      </c>
      <c r="J675" s="0" t="str">
        <f aca="false">IF($A675&lt;&gt;"",VLOOKUP($I675,ColumnNames!$A$2:$B$5,2),"")</f>
        <v/>
      </c>
      <c r="K675" s="0" t="str">
        <f aca="false">IF($A675&lt;&gt;"",VLOOKUP($F675,d110cc_csv_computations!$A$2:$O$1001,6),"")</f>
        <v/>
      </c>
      <c r="L675" s="0" t="str">
        <f aca="false">IF($A675&lt;&gt;"",VLOOKUP($F675,d110cc_csv_computations!$A$2:$O$1001,3),"")</f>
        <v/>
      </c>
      <c r="M675" s="0" t="str">
        <f aca="false">IF($A675&lt;&gt;"",VLOOKUP($F675,d110cc_csv_computations!$A$2:$O$1001,8),"")</f>
        <v/>
      </c>
      <c r="N675" s="0" t="str">
        <f aca="false">IF($A675&lt;&gt;"",VLOOKUP($F675,d110cc_csv_computations!$A$2:$O$1001,4),"")</f>
        <v/>
      </c>
      <c r="O675" s="32" t="str">
        <f aca="false">IF($A675&lt;&gt;"",INDEX('Tray sheet'!$H$2:$H$10000, $G675),"")</f>
        <v/>
      </c>
      <c r="P675" s="32" t="str">
        <f aca="false">IF($A675&lt;&gt;"",INDEX('Tray sheet'!$J$2:$J$10000,$G675),"")</f>
        <v/>
      </c>
      <c r="Q675" s="0" t="str">
        <f aca="false">IF($A675&lt;&gt;"",VLOOKUP($F675,d110cc_csv_computations!$A$2:$O$1001,9),"")</f>
        <v/>
      </c>
      <c r="R675" s="32" t="str">
        <f aca="false">IF($A675&lt;&gt;"",INDEX('Tray sheet'!$I$2:$I$10000,$G675),"")</f>
        <v/>
      </c>
      <c r="S675" s="32" t="str">
        <f aca="false">$J675&amp;$K675</f>
        <v/>
      </c>
      <c r="T675" s="0" t="str">
        <f aca="false">IF($A675&lt;&gt;"","Project#"&amp;$A675&amp;"-"&amp;TEXT($B675,"0000")&amp;"_Experiment#"&amp;TEXT($C675,"0000")&amp;"_"&amp;$D675&amp;"."&amp;$E675&amp;"_Tray#"&amp;TEXT($G675,"0000")&amp;"_"&amp;"Pot#"&amp;TEXT($F675,"00000"),"")</f>
        <v/>
      </c>
      <c r="U675" s="0" t="str">
        <f aca="false">IF($A675&lt;&gt;"",VLOOKUP($F675,d110cc_csv_computations!$A$2:$O$1001,2),"")</f>
        <v/>
      </c>
      <c r="V675" s="0" t="str">
        <f aca="false">IF($A675&lt;&gt;"",VLOOKUP($U675,LineNames!$A$2:$B$111,2),"")</f>
        <v/>
      </c>
      <c r="W675" s="11"/>
      <c r="X675" s="0" t="str">
        <f aca="false">IF($A675&lt;&gt;"",VLOOKUP($U675,LineNames!$A$2:$C$111,3),"")</f>
        <v/>
      </c>
      <c r="Y675" s="0" t="str">
        <f aca="false">IF($A675&lt;&gt;"",VLOOKUP($F675,d110cc_csv_computations!$A$2:$O$1001,5),"")</f>
        <v/>
      </c>
      <c r="Z675" s="0" t="str">
        <f aca="false">IF($A675&lt;&gt;"",VLOOKUP($F675,d110cc_csv_computations!$A$2:$O$1001,15),"")</f>
        <v/>
      </c>
    </row>
    <row collapsed="false" customFormat="false" customHeight="true" hidden="false" ht="15" outlineLevel="0" r="676">
      <c r="A676" s="0" t="str">
        <f aca="false">IF((ROW()-1)&lt;='Project Description'!$B$14,'Project Description'!$B$1, "")</f>
        <v/>
      </c>
      <c r="B676" s="0" t="str">
        <f aca="false">IF($A676&lt;&gt;"",'Project Description'!$B$2, "")</f>
        <v/>
      </c>
      <c r="C676" s="0" t="str">
        <f aca="false">IF($A676&lt;&gt;"",'Project Description'!$B$3, "")</f>
        <v/>
      </c>
      <c r="D676" s="0" t="str">
        <f aca="false">IF($A676&lt;&gt;"",VLOOKUP($G676,'Tray sheet'!$E$2:$G$121,2), "")</f>
        <v/>
      </c>
      <c r="E676" s="0" t="str">
        <f aca="false">IF($A676&lt;&gt;"",VLOOKUP($G676,'Tray sheet'!$E$2:$G$121,3), "")</f>
        <v/>
      </c>
      <c r="F676" s="0" t="str">
        <f aca="false">IF($A676&lt;&gt;"",ROW()-1,"")</f>
        <v/>
      </c>
      <c r="G676" s="0" t="str">
        <f aca="false">IF($A676&lt;&gt;"",VLOOKUP($F676,d110cc_csv_computations!$A$2:$O$1001,12),"")</f>
        <v/>
      </c>
      <c r="H676" s="0" t="str">
        <f aca="false">IF($A676&lt;&gt;"",VLOOKUP($F676,d110cc_csv_computations!$A$2:$O$1001,13),"")</f>
        <v/>
      </c>
      <c r="I676" s="0" t="str">
        <f aca="false">IF($A676&lt;&gt;"",VLOOKUP($F676,d110cc_csv_computations!$A$2:$O$1001,7),"")</f>
        <v/>
      </c>
      <c r="J676" s="0" t="str">
        <f aca="false">IF($A676&lt;&gt;"",VLOOKUP($I676,ColumnNames!$A$2:$B$5,2),"")</f>
        <v/>
      </c>
      <c r="K676" s="0" t="str">
        <f aca="false">IF($A676&lt;&gt;"",VLOOKUP($F676,d110cc_csv_computations!$A$2:$O$1001,6),"")</f>
        <v/>
      </c>
      <c r="L676" s="0" t="str">
        <f aca="false">IF($A676&lt;&gt;"",VLOOKUP($F676,d110cc_csv_computations!$A$2:$O$1001,3),"")</f>
        <v/>
      </c>
      <c r="M676" s="0" t="str">
        <f aca="false">IF($A676&lt;&gt;"",VLOOKUP($F676,d110cc_csv_computations!$A$2:$O$1001,8),"")</f>
        <v/>
      </c>
      <c r="N676" s="0" t="str">
        <f aca="false">IF($A676&lt;&gt;"",VLOOKUP($F676,d110cc_csv_computations!$A$2:$O$1001,4),"")</f>
        <v/>
      </c>
      <c r="O676" s="32" t="str">
        <f aca="false">IF($A676&lt;&gt;"",INDEX('Tray sheet'!$H$2:$H$10000, $G676),"")</f>
        <v/>
      </c>
      <c r="P676" s="32" t="str">
        <f aca="false">IF($A676&lt;&gt;"",INDEX('Tray sheet'!$J$2:$J$10000,$G676),"")</f>
        <v/>
      </c>
      <c r="Q676" s="0" t="str">
        <f aca="false">IF($A676&lt;&gt;"",VLOOKUP($F676,d110cc_csv_computations!$A$2:$O$1001,9),"")</f>
        <v/>
      </c>
      <c r="R676" s="32" t="str">
        <f aca="false">IF($A676&lt;&gt;"",INDEX('Tray sheet'!$I$2:$I$10000,$G676),"")</f>
        <v/>
      </c>
      <c r="S676" s="32" t="str">
        <f aca="false">$J676&amp;$K676</f>
        <v/>
      </c>
      <c r="T676" s="0" t="str">
        <f aca="false">IF($A676&lt;&gt;"","Project#"&amp;$A676&amp;"-"&amp;TEXT($B676,"0000")&amp;"_Experiment#"&amp;TEXT($C676,"0000")&amp;"_"&amp;$D676&amp;"."&amp;$E676&amp;"_Tray#"&amp;TEXT($G676,"0000")&amp;"_"&amp;"Pot#"&amp;TEXT($F676,"00000"),"")</f>
        <v/>
      </c>
      <c r="U676" s="0" t="str">
        <f aca="false">IF($A676&lt;&gt;"",VLOOKUP($F676,d110cc_csv_computations!$A$2:$O$1001,2),"")</f>
        <v/>
      </c>
      <c r="V676" s="0" t="str">
        <f aca="false">IF($A676&lt;&gt;"",VLOOKUP($U676,LineNames!$A$2:$B$111,2),"")</f>
        <v/>
      </c>
      <c r="W676" s="11"/>
      <c r="X676" s="0" t="str">
        <f aca="false">IF($A676&lt;&gt;"",VLOOKUP($U676,LineNames!$A$2:$C$111,3),"")</f>
        <v/>
      </c>
      <c r="Y676" s="0" t="str">
        <f aca="false">IF($A676&lt;&gt;"",VLOOKUP($F676,d110cc_csv_computations!$A$2:$O$1001,5),"")</f>
        <v/>
      </c>
      <c r="Z676" s="0" t="str">
        <f aca="false">IF($A676&lt;&gt;"",VLOOKUP($F676,d110cc_csv_computations!$A$2:$O$1001,15),"")</f>
        <v/>
      </c>
    </row>
    <row collapsed="false" customFormat="false" customHeight="true" hidden="false" ht="15" outlineLevel="0" r="677">
      <c r="A677" s="0" t="str">
        <f aca="false">IF((ROW()-1)&lt;='Project Description'!$B$14,'Project Description'!$B$1, "")</f>
        <v/>
      </c>
      <c r="B677" s="0" t="str">
        <f aca="false">IF($A677&lt;&gt;"",'Project Description'!$B$2, "")</f>
        <v/>
      </c>
      <c r="C677" s="0" t="str">
        <f aca="false">IF($A677&lt;&gt;"",'Project Description'!$B$3, "")</f>
        <v/>
      </c>
      <c r="D677" s="0" t="str">
        <f aca="false">IF($A677&lt;&gt;"",VLOOKUP($G677,'Tray sheet'!$E$2:$G$121,2), "")</f>
        <v/>
      </c>
      <c r="E677" s="0" t="str">
        <f aca="false">IF($A677&lt;&gt;"",VLOOKUP($G677,'Tray sheet'!$E$2:$G$121,3), "")</f>
        <v/>
      </c>
      <c r="F677" s="0" t="str">
        <f aca="false">IF($A677&lt;&gt;"",ROW()-1,"")</f>
        <v/>
      </c>
      <c r="G677" s="0" t="str">
        <f aca="false">IF($A677&lt;&gt;"",VLOOKUP($F677,d110cc_csv_computations!$A$2:$O$1001,12),"")</f>
        <v/>
      </c>
      <c r="H677" s="0" t="str">
        <f aca="false">IF($A677&lt;&gt;"",VLOOKUP($F677,d110cc_csv_computations!$A$2:$O$1001,13),"")</f>
        <v/>
      </c>
      <c r="I677" s="0" t="str">
        <f aca="false">IF($A677&lt;&gt;"",VLOOKUP($F677,d110cc_csv_computations!$A$2:$O$1001,7),"")</f>
        <v/>
      </c>
      <c r="J677" s="0" t="str">
        <f aca="false">IF($A677&lt;&gt;"",VLOOKUP($I677,ColumnNames!$A$2:$B$5,2),"")</f>
        <v/>
      </c>
      <c r="K677" s="0" t="str">
        <f aca="false">IF($A677&lt;&gt;"",VLOOKUP($F677,d110cc_csv_computations!$A$2:$O$1001,6),"")</f>
        <v/>
      </c>
      <c r="L677" s="0" t="str">
        <f aca="false">IF($A677&lt;&gt;"",VLOOKUP($F677,d110cc_csv_computations!$A$2:$O$1001,3),"")</f>
        <v/>
      </c>
      <c r="M677" s="0" t="str">
        <f aca="false">IF($A677&lt;&gt;"",VLOOKUP($F677,d110cc_csv_computations!$A$2:$O$1001,8),"")</f>
        <v/>
      </c>
      <c r="N677" s="0" t="str">
        <f aca="false">IF($A677&lt;&gt;"",VLOOKUP($F677,d110cc_csv_computations!$A$2:$O$1001,4),"")</f>
        <v/>
      </c>
      <c r="O677" s="32" t="str">
        <f aca="false">IF($A677&lt;&gt;"",INDEX('Tray sheet'!$H$2:$H$10000, $G677),"")</f>
        <v/>
      </c>
      <c r="P677" s="32" t="str">
        <f aca="false">IF($A677&lt;&gt;"",INDEX('Tray sheet'!$J$2:$J$10000,$G677),"")</f>
        <v/>
      </c>
      <c r="Q677" s="0" t="str">
        <f aca="false">IF($A677&lt;&gt;"",VLOOKUP($F677,d110cc_csv_computations!$A$2:$O$1001,9),"")</f>
        <v/>
      </c>
      <c r="R677" s="32" t="str">
        <f aca="false">IF($A677&lt;&gt;"",INDEX('Tray sheet'!$I$2:$I$10000,$G677),"")</f>
        <v/>
      </c>
      <c r="S677" s="32" t="str">
        <f aca="false">$J677&amp;$K677</f>
        <v/>
      </c>
      <c r="T677" s="0" t="str">
        <f aca="false">IF($A677&lt;&gt;"","Project#"&amp;$A677&amp;"-"&amp;TEXT($B677,"0000")&amp;"_Experiment#"&amp;TEXT($C677,"0000")&amp;"_"&amp;$D677&amp;"."&amp;$E677&amp;"_Tray#"&amp;TEXT($G677,"0000")&amp;"_"&amp;"Pot#"&amp;TEXT($F677,"00000"),"")</f>
        <v/>
      </c>
      <c r="U677" s="0" t="str">
        <f aca="false">IF($A677&lt;&gt;"",VLOOKUP($F677,d110cc_csv_computations!$A$2:$O$1001,2),"")</f>
        <v/>
      </c>
      <c r="V677" s="0" t="str">
        <f aca="false">IF($A677&lt;&gt;"",VLOOKUP($U677,LineNames!$A$2:$B$111,2),"")</f>
        <v/>
      </c>
      <c r="W677" s="11"/>
      <c r="X677" s="0" t="str">
        <f aca="false">IF($A677&lt;&gt;"",VLOOKUP($U677,LineNames!$A$2:$C$111,3),"")</f>
        <v/>
      </c>
      <c r="Y677" s="0" t="str">
        <f aca="false">IF($A677&lt;&gt;"",VLOOKUP($F677,d110cc_csv_computations!$A$2:$O$1001,5),"")</f>
        <v/>
      </c>
      <c r="Z677" s="0" t="str">
        <f aca="false">IF($A677&lt;&gt;"",VLOOKUP($F677,d110cc_csv_computations!$A$2:$O$1001,15),"")</f>
        <v/>
      </c>
    </row>
    <row collapsed="false" customFormat="false" customHeight="true" hidden="false" ht="15" outlineLevel="0" r="678">
      <c r="A678" s="0" t="str">
        <f aca="false">IF((ROW()-1)&lt;='Project Description'!$B$14,'Project Description'!$B$1, "")</f>
        <v/>
      </c>
      <c r="B678" s="0" t="str">
        <f aca="false">IF($A678&lt;&gt;"",'Project Description'!$B$2, "")</f>
        <v/>
      </c>
      <c r="C678" s="0" t="str">
        <f aca="false">IF($A678&lt;&gt;"",'Project Description'!$B$3, "")</f>
        <v/>
      </c>
      <c r="D678" s="0" t="str">
        <f aca="false">IF($A678&lt;&gt;"",VLOOKUP($G678,'Tray sheet'!$E$2:$G$121,2), "")</f>
        <v/>
      </c>
      <c r="E678" s="0" t="str">
        <f aca="false">IF($A678&lt;&gt;"",VLOOKUP($G678,'Tray sheet'!$E$2:$G$121,3), "")</f>
        <v/>
      </c>
      <c r="F678" s="0" t="str">
        <f aca="false">IF($A678&lt;&gt;"",ROW()-1,"")</f>
        <v/>
      </c>
      <c r="G678" s="0" t="str">
        <f aca="false">IF($A678&lt;&gt;"",VLOOKUP($F678,d110cc_csv_computations!$A$2:$O$1001,12),"")</f>
        <v/>
      </c>
      <c r="H678" s="0" t="str">
        <f aca="false">IF($A678&lt;&gt;"",VLOOKUP($F678,d110cc_csv_computations!$A$2:$O$1001,13),"")</f>
        <v/>
      </c>
      <c r="I678" s="0" t="str">
        <f aca="false">IF($A678&lt;&gt;"",VLOOKUP($F678,d110cc_csv_computations!$A$2:$O$1001,7),"")</f>
        <v/>
      </c>
      <c r="J678" s="0" t="str">
        <f aca="false">IF($A678&lt;&gt;"",VLOOKUP($I678,ColumnNames!$A$2:$B$5,2),"")</f>
        <v/>
      </c>
      <c r="K678" s="0" t="str">
        <f aca="false">IF($A678&lt;&gt;"",VLOOKUP($F678,d110cc_csv_computations!$A$2:$O$1001,6),"")</f>
        <v/>
      </c>
      <c r="L678" s="0" t="str">
        <f aca="false">IF($A678&lt;&gt;"",VLOOKUP($F678,d110cc_csv_computations!$A$2:$O$1001,3),"")</f>
        <v/>
      </c>
      <c r="M678" s="0" t="str">
        <f aca="false">IF($A678&lt;&gt;"",VLOOKUP($F678,d110cc_csv_computations!$A$2:$O$1001,8),"")</f>
        <v/>
      </c>
      <c r="N678" s="0" t="str">
        <f aca="false">IF($A678&lt;&gt;"",VLOOKUP($F678,d110cc_csv_computations!$A$2:$O$1001,4),"")</f>
        <v/>
      </c>
      <c r="O678" s="32" t="str">
        <f aca="false">IF($A678&lt;&gt;"",INDEX('Tray sheet'!$H$2:$H$10000, $G678),"")</f>
        <v/>
      </c>
      <c r="P678" s="32" t="str">
        <f aca="false">IF($A678&lt;&gt;"",INDEX('Tray sheet'!$J$2:$J$10000,$G678),"")</f>
        <v/>
      </c>
      <c r="Q678" s="0" t="str">
        <f aca="false">IF($A678&lt;&gt;"",VLOOKUP($F678,d110cc_csv_computations!$A$2:$O$1001,9),"")</f>
        <v/>
      </c>
      <c r="R678" s="32" t="str">
        <f aca="false">IF($A678&lt;&gt;"",INDEX('Tray sheet'!$I$2:$I$10000,$G678),"")</f>
        <v/>
      </c>
      <c r="S678" s="32" t="str">
        <f aca="false">$J678&amp;$K678</f>
        <v/>
      </c>
      <c r="T678" s="0" t="str">
        <f aca="false">IF($A678&lt;&gt;"","Project#"&amp;$A678&amp;"-"&amp;TEXT($B678,"0000")&amp;"_Experiment#"&amp;TEXT($C678,"0000")&amp;"_"&amp;$D678&amp;"."&amp;$E678&amp;"_Tray#"&amp;TEXT($G678,"0000")&amp;"_"&amp;"Pot#"&amp;TEXT($F678,"00000"),"")</f>
        <v/>
      </c>
      <c r="U678" s="0" t="str">
        <f aca="false">IF($A678&lt;&gt;"",VLOOKUP($F678,d110cc_csv_computations!$A$2:$O$1001,2),"")</f>
        <v/>
      </c>
      <c r="V678" s="0" t="str">
        <f aca="false">IF($A678&lt;&gt;"",VLOOKUP($U678,LineNames!$A$2:$B$111,2),"")</f>
        <v/>
      </c>
      <c r="W678" s="11"/>
      <c r="X678" s="0" t="str">
        <f aca="false">IF($A678&lt;&gt;"",VLOOKUP($U678,LineNames!$A$2:$C$111,3),"")</f>
        <v/>
      </c>
      <c r="Y678" s="0" t="str">
        <f aca="false">IF($A678&lt;&gt;"",VLOOKUP($F678,d110cc_csv_computations!$A$2:$O$1001,5),"")</f>
        <v/>
      </c>
      <c r="Z678" s="0" t="str">
        <f aca="false">IF($A678&lt;&gt;"",VLOOKUP($F678,d110cc_csv_computations!$A$2:$O$1001,15),"")</f>
        <v/>
      </c>
    </row>
    <row collapsed="false" customFormat="false" customHeight="true" hidden="false" ht="15" outlineLevel="0" r="679">
      <c r="A679" s="0" t="str">
        <f aca="false">IF((ROW()-1)&lt;='Project Description'!$B$14,'Project Description'!$B$1, "")</f>
        <v/>
      </c>
      <c r="B679" s="0" t="str">
        <f aca="false">IF($A679&lt;&gt;"",'Project Description'!$B$2, "")</f>
        <v/>
      </c>
      <c r="C679" s="0" t="str">
        <f aca="false">IF($A679&lt;&gt;"",'Project Description'!$B$3, "")</f>
        <v/>
      </c>
      <c r="D679" s="0" t="str">
        <f aca="false">IF($A679&lt;&gt;"",VLOOKUP($G679,'Tray sheet'!$E$2:$G$121,2), "")</f>
        <v/>
      </c>
      <c r="E679" s="0" t="str">
        <f aca="false">IF($A679&lt;&gt;"",VLOOKUP($G679,'Tray sheet'!$E$2:$G$121,3), "")</f>
        <v/>
      </c>
      <c r="F679" s="0" t="str">
        <f aca="false">IF($A679&lt;&gt;"",ROW()-1,"")</f>
        <v/>
      </c>
      <c r="G679" s="0" t="str">
        <f aca="false">IF($A679&lt;&gt;"",VLOOKUP($F679,d110cc_csv_computations!$A$2:$O$1001,12),"")</f>
        <v/>
      </c>
      <c r="H679" s="0" t="str">
        <f aca="false">IF($A679&lt;&gt;"",VLOOKUP($F679,d110cc_csv_computations!$A$2:$O$1001,13),"")</f>
        <v/>
      </c>
      <c r="I679" s="0" t="str">
        <f aca="false">IF($A679&lt;&gt;"",VLOOKUP($F679,d110cc_csv_computations!$A$2:$O$1001,7),"")</f>
        <v/>
      </c>
      <c r="J679" s="0" t="str">
        <f aca="false">IF($A679&lt;&gt;"",VLOOKUP($I679,ColumnNames!$A$2:$B$5,2),"")</f>
        <v/>
      </c>
      <c r="K679" s="0" t="str">
        <f aca="false">IF($A679&lt;&gt;"",VLOOKUP($F679,d110cc_csv_computations!$A$2:$O$1001,6),"")</f>
        <v/>
      </c>
      <c r="L679" s="0" t="str">
        <f aca="false">IF($A679&lt;&gt;"",VLOOKUP($F679,d110cc_csv_computations!$A$2:$O$1001,3),"")</f>
        <v/>
      </c>
      <c r="M679" s="0" t="str">
        <f aca="false">IF($A679&lt;&gt;"",VLOOKUP($F679,d110cc_csv_computations!$A$2:$O$1001,8),"")</f>
        <v/>
      </c>
      <c r="N679" s="0" t="str">
        <f aca="false">IF($A679&lt;&gt;"",VLOOKUP($F679,d110cc_csv_computations!$A$2:$O$1001,4),"")</f>
        <v/>
      </c>
      <c r="O679" s="32" t="str">
        <f aca="false">IF($A679&lt;&gt;"",INDEX('Tray sheet'!$H$2:$H$10000, $G679),"")</f>
        <v/>
      </c>
      <c r="P679" s="32" t="str">
        <f aca="false">IF($A679&lt;&gt;"",INDEX('Tray sheet'!$J$2:$J$10000,$G679),"")</f>
        <v/>
      </c>
      <c r="Q679" s="0" t="str">
        <f aca="false">IF($A679&lt;&gt;"",VLOOKUP($F679,d110cc_csv_computations!$A$2:$O$1001,9),"")</f>
        <v/>
      </c>
      <c r="R679" s="32" t="str">
        <f aca="false">IF($A679&lt;&gt;"",INDEX('Tray sheet'!$I$2:$I$10000,$G679),"")</f>
        <v/>
      </c>
      <c r="S679" s="32" t="str">
        <f aca="false">$J679&amp;$K679</f>
        <v/>
      </c>
      <c r="T679" s="0" t="str">
        <f aca="false">IF($A679&lt;&gt;"","Project#"&amp;$A679&amp;"-"&amp;TEXT($B679,"0000")&amp;"_Experiment#"&amp;TEXT($C679,"0000")&amp;"_"&amp;$D679&amp;"."&amp;$E679&amp;"_Tray#"&amp;TEXT($G679,"0000")&amp;"_"&amp;"Pot#"&amp;TEXT($F679,"00000"),"")</f>
        <v/>
      </c>
      <c r="U679" s="0" t="str">
        <f aca="false">IF($A679&lt;&gt;"",VLOOKUP($F679,d110cc_csv_computations!$A$2:$O$1001,2),"")</f>
        <v/>
      </c>
      <c r="V679" s="0" t="str">
        <f aca="false">IF($A679&lt;&gt;"",VLOOKUP($U679,LineNames!$A$2:$B$111,2),"")</f>
        <v/>
      </c>
      <c r="W679" s="11"/>
      <c r="X679" s="0" t="str">
        <f aca="false">IF($A679&lt;&gt;"",VLOOKUP($U679,LineNames!$A$2:$C$111,3),"")</f>
        <v/>
      </c>
      <c r="Y679" s="0" t="str">
        <f aca="false">IF($A679&lt;&gt;"",VLOOKUP($F679,d110cc_csv_computations!$A$2:$O$1001,5),"")</f>
        <v/>
      </c>
      <c r="Z679" s="0" t="str">
        <f aca="false">IF($A679&lt;&gt;"",VLOOKUP($F679,d110cc_csv_computations!$A$2:$O$1001,15),"")</f>
        <v/>
      </c>
    </row>
    <row collapsed="false" customFormat="false" customHeight="true" hidden="false" ht="15" outlineLevel="0" r="680">
      <c r="A680" s="0" t="str">
        <f aca="false">IF((ROW()-1)&lt;='Project Description'!$B$14,'Project Description'!$B$1, "")</f>
        <v/>
      </c>
      <c r="B680" s="0" t="str">
        <f aca="false">IF($A680&lt;&gt;"",'Project Description'!$B$2, "")</f>
        <v/>
      </c>
      <c r="C680" s="0" t="str">
        <f aca="false">IF($A680&lt;&gt;"",'Project Description'!$B$3, "")</f>
        <v/>
      </c>
      <c r="D680" s="0" t="str">
        <f aca="false">IF($A680&lt;&gt;"",VLOOKUP($G680,'Tray sheet'!$E$2:$G$121,2), "")</f>
        <v/>
      </c>
      <c r="E680" s="0" t="str">
        <f aca="false">IF($A680&lt;&gt;"",VLOOKUP($G680,'Tray sheet'!$E$2:$G$121,3), "")</f>
        <v/>
      </c>
      <c r="F680" s="0" t="str">
        <f aca="false">IF($A680&lt;&gt;"",ROW()-1,"")</f>
        <v/>
      </c>
      <c r="G680" s="0" t="str">
        <f aca="false">IF($A680&lt;&gt;"",VLOOKUP($F680,d110cc_csv_computations!$A$2:$O$1001,12),"")</f>
        <v/>
      </c>
      <c r="H680" s="0" t="str">
        <f aca="false">IF($A680&lt;&gt;"",VLOOKUP($F680,d110cc_csv_computations!$A$2:$O$1001,13),"")</f>
        <v/>
      </c>
      <c r="I680" s="0" t="str">
        <f aca="false">IF($A680&lt;&gt;"",VLOOKUP($F680,d110cc_csv_computations!$A$2:$O$1001,7),"")</f>
        <v/>
      </c>
      <c r="J680" s="0" t="str">
        <f aca="false">IF($A680&lt;&gt;"",VLOOKUP($I680,ColumnNames!$A$2:$B$5,2),"")</f>
        <v/>
      </c>
      <c r="K680" s="0" t="str">
        <f aca="false">IF($A680&lt;&gt;"",VLOOKUP($F680,d110cc_csv_computations!$A$2:$O$1001,6),"")</f>
        <v/>
      </c>
      <c r="L680" s="0" t="str">
        <f aca="false">IF($A680&lt;&gt;"",VLOOKUP($F680,d110cc_csv_computations!$A$2:$O$1001,3),"")</f>
        <v/>
      </c>
      <c r="M680" s="0" t="str">
        <f aca="false">IF($A680&lt;&gt;"",VLOOKUP($F680,d110cc_csv_computations!$A$2:$O$1001,8),"")</f>
        <v/>
      </c>
      <c r="N680" s="0" t="str">
        <f aca="false">IF($A680&lt;&gt;"",VLOOKUP($F680,d110cc_csv_computations!$A$2:$O$1001,4),"")</f>
        <v/>
      </c>
      <c r="O680" s="32" t="str">
        <f aca="false">IF($A680&lt;&gt;"",INDEX('Tray sheet'!$H$2:$H$10000, $G680),"")</f>
        <v/>
      </c>
      <c r="P680" s="32" t="str">
        <f aca="false">IF($A680&lt;&gt;"",INDEX('Tray sheet'!$J$2:$J$10000,$G680),"")</f>
        <v/>
      </c>
      <c r="Q680" s="0" t="str">
        <f aca="false">IF($A680&lt;&gt;"",VLOOKUP($F680,d110cc_csv_computations!$A$2:$O$1001,9),"")</f>
        <v/>
      </c>
      <c r="R680" s="32" t="str">
        <f aca="false">IF($A680&lt;&gt;"",INDEX('Tray sheet'!$I$2:$I$10000,$G680),"")</f>
        <v/>
      </c>
      <c r="S680" s="32" t="str">
        <f aca="false">$J680&amp;$K680</f>
        <v/>
      </c>
      <c r="T680" s="0" t="str">
        <f aca="false">IF($A680&lt;&gt;"","Project#"&amp;$A680&amp;"-"&amp;TEXT($B680,"0000")&amp;"_Experiment#"&amp;TEXT($C680,"0000")&amp;"_"&amp;$D680&amp;"."&amp;$E680&amp;"_Tray#"&amp;TEXT($G680,"0000")&amp;"_"&amp;"Pot#"&amp;TEXT($F680,"00000"),"")</f>
        <v/>
      </c>
      <c r="U680" s="0" t="str">
        <f aca="false">IF($A680&lt;&gt;"",VLOOKUP($F680,d110cc_csv_computations!$A$2:$O$1001,2),"")</f>
        <v/>
      </c>
      <c r="V680" s="0" t="str">
        <f aca="false">IF($A680&lt;&gt;"",VLOOKUP($U680,LineNames!$A$2:$B$111,2),"")</f>
        <v/>
      </c>
      <c r="W680" s="11"/>
      <c r="X680" s="0" t="str">
        <f aca="false">IF($A680&lt;&gt;"",VLOOKUP($U680,LineNames!$A$2:$C$111,3),"")</f>
        <v/>
      </c>
      <c r="Y680" s="0" t="str">
        <f aca="false">IF($A680&lt;&gt;"",VLOOKUP($F680,d110cc_csv_computations!$A$2:$O$1001,5),"")</f>
        <v/>
      </c>
      <c r="Z680" s="0" t="str">
        <f aca="false">IF($A680&lt;&gt;"",VLOOKUP($F680,d110cc_csv_computations!$A$2:$O$1001,15),"")</f>
        <v/>
      </c>
    </row>
    <row collapsed="false" customFormat="false" customHeight="true" hidden="false" ht="15" outlineLevel="0" r="681">
      <c r="A681" s="0" t="str">
        <f aca="false">IF((ROW()-1)&lt;='Project Description'!$B$14,'Project Description'!$B$1, "")</f>
        <v/>
      </c>
      <c r="B681" s="0" t="str">
        <f aca="false">IF($A681&lt;&gt;"",'Project Description'!$B$2, "")</f>
        <v/>
      </c>
      <c r="C681" s="0" t="str">
        <f aca="false">IF($A681&lt;&gt;"",'Project Description'!$B$3, "")</f>
        <v/>
      </c>
      <c r="D681" s="0" t="str">
        <f aca="false">IF($A681&lt;&gt;"",VLOOKUP($G681,'Tray sheet'!$E$2:$G$121,2), "")</f>
        <v/>
      </c>
      <c r="E681" s="0" t="str">
        <f aca="false">IF($A681&lt;&gt;"",VLOOKUP($G681,'Tray sheet'!$E$2:$G$121,3), "")</f>
        <v/>
      </c>
      <c r="F681" s="0" t="str">
        <f aca="false">IF($A681&lt;&gt;"",ROW()-1,"")</f>
        <v/>
      </c>
      <c r="G681" s="0" t="str">
        <f aca="false">IF($A681&lt;&gt;"",VLOOKUP($F681,d110cc_csv_computations!$A$2:$O$1001,12),"")</f>
        <v/>
      </c>
      <c r="H681" s="0" t="str">
        <f aca="false">IF($A681&lt;&gt;"",VLOOKUP($F681,d110cc_csv_computations!$A$2:$O$1001,13),"")</f>
        <v/>
      </c>
      <c r="I681" s="0" t="str">
        <f aca="false">IF($A681&lt;&gt;"",VLOOKUP($F681,d110cc_csv_computations!$A$2:$O$1001,7),"")</f>
        <v/>
      </c>
      <c r="J681" s="0" t="str">
        <f aca="false">IF($A681&lt;&gt;"",VLOOKUP($I681,ColumnNames!$A$2:$B$5,2),"")</f>
        <v/>
      </c>
      <c r="K681" s="0" t="str">
        <f aca="false">IF($A681&lt;&gt;"",VLOOKUP($F681,d110cc_csv_computations!$A$2:$O$1001,6),"")</f>
        <v/>
      </c>
      <c r="L681" s="0" t="str">
        <f aca="false">IF($A681&lt;&gt;"",VLOOKUP($F681,d110cc_csv_computations!$A$2:$O$1001,3),"")</f>
        <v/>
      </c>
      <c r="M681" s="0" t="str">
        <f aca="false">IF($A681&lt;&gt;"",VLOOKUP($F681,d110cc_csv_computations!$A$2:$O$1001,8),"")</f>
        <v/>
      </c>
      <c r="N681" s="0" t="str">
        <f aca="false">IF($A681&lt;&gt;"",VLOOKUP($F681,d110cc_csv_computations!$A$2:$O$1001,4),"")</f>
        <v/>
      </c>
      <c r="O681" s="32" t="str">
        <f aca="false">IF($A681&lt;&gt;"",INDEX('Tray sheet'!$H$2:$H$10000, $G681),"")</f>
        <v/>
      </c>
      <c r="P681" s="32" t="str">
        <f aca="false">IF($A681&lt;&gt;"",INDEX('Tray sheet'!$J$2:$J$10000,$G681),"")</f>
        <v/>
      </c>
      <c r="Q681" s="0" t="str">
        <f aca="false">IF($A681&lt;&gt;"",VLOOKUP($F681,d110cc_csv_computations!$A$2:$O$1001,9),"")</f>
        <v/>
      </c>
      <c r="R681" s="32" t="str">
        <f aca="false">IF($A681&lt;&gt;"",INDEX('Tray sheet'!$I$2:$I$10000,$G681),"")</f>
        <v/>
      </c>
      <c r="S681" s="32" t="str">
        <f aca="false">$J681&amp;$K681</f>
        <v/>
      </c>
      <c r="T681" s="0" t="str">
        <f aca="false">IF($A681&lt;&gt;"","Project#"&amp;$A681&amp;"-"&amp;TEXT($B681,"0000")&amp;"_Experiment#"&amp;TEXT($C681,"0000")&amp;"_"&amp;$D681&amp;"."&amp;$E681&amp;"_Tray#"&amp;TEXT($G681,"0000")&amp;"_"&amp;"Pot#"&amp;TEXT($F681,"00000"),"")</f>
        <v/>
      </c>
      <c r="U681" s="0" t="str">
        <f aca="false">IF($A681&lt;&gt;"",VLOOKUP($F681,d110cc_csv_computations!$A$2:$O$1001,2),"")</f>
        <v/>
      </c>
      <c r="V681" s="0" t="str">
        <f aca="false">IF($A681&lt;&gt;"",VLOOKUP($U681,LineNames!$A$2:$B$111,2),"")</f>
        <v/>
      </c>
      <c r="W681" s="11"/>
      <c r="X681" s="0" t="str">
        <f aca="false">IF($A681&lt;&gt;"",VLOOKUP($U681,LineNames!$A$2:$C$111,3),"")</f>
        <v/>
      </c>
      <c r="Y681" s="0" t="str">
        <f aca="false">IF($A681&lt;&gt;"",VLOOKUP($F681,d110cc_csv_computations!$A$2:$O$1001,5),"")</f>
        <v/>
      </c>
      <c r="Z681" s="0" t="str">
        <f aca="false">IF($A681&lt;&gt;"",VLOOKUP($F681,d110cc_csv_computations!$A$2:$O$1001,15),"")</f>
        <v/>
      </c>
    </row>
    <row collapsed="false" customFormat="false" customHeight="true" hidden="false" ht="15" outlineLevel="0" r="682">
      <c r="A682" s="0" t="str">
        <f aca="false">IF((ROW()-1)&lt;='Project Description'!$B$14,'Project Description'!$B$1, "")</f>
        <v/>
      </c>
      <c r="B682" s="0" t="str">
        <f aca="false">IF($A682&lt;&gt;"",'Project Description'!$B$2, "")</f>
        <v/>
      </c>
      <c r="C682" s="0" t="str">
        <f aca="false">IF($A682&lt;&gt;"",'Project Description'!$B$3, "")</f>
        <v/>
      </c>
      <c r="D682" s="0" t="str">
        <f aca="false">IF($A682&lt;&gt;"",VLOOKUP($G682,'Tray sheet'!$E$2:$G$121,2), "")</f>
        <v/>
      </c>
      <c r="E682" s="0" t="str">
        <f aca="false">IF($A682&lt;&gt;"",VLOOKUP($G682,'Tray sheet'!$E$2:$G$121,3), "")</f>
        <v/>
      </c>
      <c r="F682" s="0" t="str">
        <f aca="false">IF($A682&lt;&gt;"",ROW()-1,"")</f>
        <v/>
      </c>
      <c r="G682" s="0" t="str">
        <f aca="false">IF($A682&lt;&gt;"",VLOOKUP($F682,d110cc_csv_computations!$A$2:$O$1001,12),"")</f>
        <v/>
      </c>
      <c r="H682" s="0" t="str">
        <f aca="false">IF($A682&lt;&gt;"",VLOOKUP($F682,d110cc_csv_computations!$A$2:$O$1001,13),"")</f>
        <v/>
      </c>
      <c r="I682" s="0" t="str">
        <f aca="false">IF($A682&lt;&gt;"",VLOOKUP($F682,d110cc_csv_computations!$A$2:$O$1001,7),"")</f>
        <v/>
      </c>
      <c r="J682" s="0" t="str">
        <f aca="false">IF($A682&lt;&gt;"",VLOOKUP($I682,ColumnNames!$A$2:$B$5,2),"")</f>
        <v/>
      </c>
      <c r="K682" s="0" t="str">
        <f aca="false">IF($A682&lt;&gt;"",VLOOKUP($F682,d110cc_csv_computations!$A$2:$O$1001,6),"")</f>
        <v/>
      </c>
      <c r="L682" s="0" t="str">
        <f aca="false">IF($A682&lt;&gt;"",VLOOKUP($F682,d110cc_csv_computations!$A$2:$O$1001,3),"")</f>
        <v/>
      </c>
      <c r="M682" s="0" t="str">
        <f aca="false">IF($A682&lt;&gt;"",VLOOKUP($F682,d110cc_csv_computations!$A$2:$O$1001,8),"")</f>
        <v/>
      </c>
      <c r="N682" s="0" t="str">
        <f aca="false">IF($A682&lt;&gt;"",VLOOKUP($F682,d110cc_csv_computations!$A$2:$O$1001,4),"")</f>
        <v/>
      </c>
      <c r="O682" s="32" t="str">
        <f aca="false">IF($A682&lt;&gt;"",INDEX('Tray sheet'!$H$2:$H$10000, $G682),"")</f>
        <v/>
      </c>
      <c r="P682" s="32" t="str">
        <f aca="false">IF($A682&lt;&gt;"",INDEX('Tray sheet'!$J$2:$J$10000,$G682),"")</f>
        <v/>
      </c>
      <c r="Q682" s="0" t="str">
        <f aca="false">IF($A682&lt;&gt;"",VLOOKUP($F682,d110cc_csv_computations!$A$2:$O$1001,9),"")</f>
        <v/>
      </c>
      <c r="R682" s="32" t="str">
        <f aca="false">IF($A682&lt;&gt;"",INDEX('Tray sheet'!$I$2:$I$10000,$G682),"")</f>
        <v/>
      </c>
      <c r="S682" s="32" t="str">
        <f aca="false">$J682&amp;$K682</f>
        <v/>
      </c>
      <c r="T682" s="0" t="str">
        <f aca="false">IF($A682&lt;&gt;"","Project#"&amp;$A682&amp;"-"&amp;TEXT($B682,"0000")&amp;"_Experiment#"&amp;TEXT($C682,"0000")&amp;"_"&amp;$D682&amp;"."&amp;$E682&amp;"_Tray#"&amp;TEXT($G682,"0000")&amp;"_"&amp;"Pot#"&amp;TEXT($F682,"00000"),"")</f>
        <v/>
      </c>
      <c r="U682" s="0" t="str">
        <f aca="false">IF($A682&lt;&gt;"",VLOOKUP($F682,d110cc_csv_computations!$A$2:$O$1001,2),"")</f>
        <v/>
      </c>
      <c r="V682" s="0" t="str">
        <f aca="false">IF($A682&lt;&gt;"",VLOOKUP($U682,LineNames!$A$2:$B$111,2),"")</f>
        <v/>
      </c>
      <c r="W682" s="11"/>
      <c r="X682" s="0" t="str">
        <f aca="false">IF($A682&lt;&gt;"",VLOOKUP($U682,LineNames!$A$2:$C$111,3),"")</f>
        <v/>
      </c>
      <c r="Y682" s="0" t="str">
        <f aca="false">IF($A682&lt;&gt;"",VLOOKUP($F682,d110cc_csv_computations!$A$2:$O$1001,5),"")</f>
        <v/>
      </c>
      <c r="Z682" s="0" t="str">
        <f aca="false">IF($A682&lt;&gt;"",VLOOKUP($F682,d110cc_csv_computations!$A$2:$O$1001,15),"")</f>
        <v/>
      </c>
    </row>
    <row collapsed="false" customFormat="false" customHeight="true" hidden="false" ht="15" outlineLevel="0" r="683">
      <c r="A683" s="0" t="str">
        <f aca="false">IF((ROW()-1)&lt;='Project Description'!$B$14,'Project Description'!$B$1, "")</f>
        <v/>
      </c>
      <c r="B683" s="0" t="str">
        <f aca="false">IF($A683&lt;&gt;"",'Project Description'!$B$2, "")</f>
        <v/>
      </c>
      <c r="C683" s="0" t="str">
        <f aca="false">IF($A683&lt;&gt;"",'Project Description'!$B$3, "")</f>
        <v/>
      </c>
      <c r="D683" s="0" t="str">
        <f aca="false">IF($A683&lt;&gt;"",VLOOKUP($G683,'Tray sheet'!$E$2:$G$121,2), "")</f>
        <v/>
      </c>
      <c r="E683" s="0" t="str">
        <f aca="false">IF($A683&lt;&gt;"",VLOOKUP($G683,'Tray sheet'!$E$2:$G$121,3), "")</f>
        <v/>
      </c>
      <c r="F683" s="0" t="str">
        <f aca="false">IF($A683&lt;&gt;"",ROW()-1,"")</f>
        <v/>
      </c>
      <c r="G683" s="0" t="str">
        <f aca="false">IF($A683&lt;&gt;"",VLOOKUP($F683,d110cc_csv_computations!$A$2:$O$1001,12),"")</f>
        <v/>
      </c>
      <c r="H683" s="0" t="str">
        <f aca="false">IF($A683&lt;&gt;"",VLOOKUP($F683,d110cc_csv_computations!$A$2:$O$1001,13),"")</f>
        <v/>
      </c>
      <c r="I683" s="0" t="str">
        <f aca="false">IF($A683&lt;&gt;"",VLOOKUP($F683,d110cc_csv_computations!$A$2:$O$1001,7),"")</f>
        <v/>
      </c>
      <c r="J683" s="0" t="str">
        <f aca="false">IF($A683&lt;&gt;"",VLOOKUP($I683,ColumnNames!$A$2:$B$5,2),"")</f>
        <v/>
      </c>
      <c r="K683" s="0" t="str">
        <f aca="false">IF($A683&lt;&gt;"",VLOOKUP($F683,d110cc_csv_computations!$A$2:$O$1001,6),"")</f>
        <v/>
      </c>
      <c r="L683" s="0" t="str">
        <f aca="false">IF($A683&lt;&gt;"",VLOOKUP($F683,d110cc_csv_computations!$A$2:$O$1001,3),"")</f>
        <v/>
      </c>
      <c r="M683" s="0" t="str">
        <f aca="false">IF($A683&lt;&gt;"",VLOOKUP($F683,d110cc_csv_computations!$A$2:$O$1001,8),"")</f>
        <v/>
      </c>
      <c r="N683" s="0" t="str">
        <f aca="false">IF($A683&lt;&gt;"",VLOOKUP($F683,d110cc_csv_computations!$A$2:$O$1001,4),"")</f>
        <v/>
      </c>
      <c r="O683" s="32" t="str">
        <f aca="false">IF($A683&lt;&gt;"",INDEX('Tray sheet'!$H$2:$H$10000, $G683),"")</f>
        <v/>
      </c>
      <c r="P683" s="32" t="str">
        <f aca="false">IF($A683&lt;&gt;"",INDEX('Tray sheet'!$J$2:$J$10000,$G683),"")</f>
        <v/>
      </c>
      <c r="Q683" s="0" t="str">
        <f aca="false">IF($A683&lt;&gt;"",VLOOKUP($F683,d110cc_csv_computations!$A$2:$O$1001,9),"")</f>
        <v/>
      </c>
      <c r="R683" s="32" t="str">
        <f aca="false">IF($A683&lt;&gt;"",INDEX('Tray sheet'!$I$2:$I$10000,$G683),"")</f>
        <v/>
      </c>
      <c r="S683" s="32" t="str">
        <f aca="false">$J683&amp;$K683</f>
        <v/>
      </c>
      <c r="T683" s="0" t="str">
        <f aca="false">IF($A683&lt;&gt;"","Project#"&amp;$A683&amp;"-"&amp;TEXT($B683,"0000")&amp;"_Experiment#"&amp;TEXT($C683,"0000")&amp;"_"&amp;$D683&amp;"."&amp;$E683&amp;"_Tray#"&amp;TEXT($G683,"0000")&amp;"_"&amp;"Pot#"&amp;TEXT($F683,"00000"),"")</f>
        <v/>
      </c>
      <c r="U683" s="0" t="str">
        <f aca="false">IF($A683&lt;&gt;"",VLOOKUP($F683,d110cc_csv_computations!$A$2:$O$1001,2),"")</f>
        <v/>
      </c>
      <c r="V683" s="0" t="str">
        <f aca="false">IF($A683&lt;&gt;"",VLOOKUP($U683,LineNames!$A$2:$B$111,2),"")</f>
        <v/>
      </c>
      <c r="W683" s="11"/>
      <c r="X683" s="0" t="str">
        <f aca="false">IF($A683&lt;&gt;"",VLOOKUP($U683,LineNames!$A$2:$C$111,3),"")</f>
        <v/>
      </c>
      <c r="Y683" s="0" t="str">
        <f aca="false">IF($A683&lt;&gt;"",VLOOKUP($F683,d110cc_csv_computations!$A$2:$O$1001,5),"")</f>
        <v/>
      </c>
      <c r="Z683" s="0" t="str">
        <f aca="false">IF($A683&lt;&gt;"",VLOOKUP($F683,d110cc_csv_computations!$A$2:$O$1001,15),"")</f>
        <v/>
      </c>
    </row>
    <row collapsed="false" customFormat="false" customHeight="true" hidden="false" ht="15" outlineLevel="0" r="684">
      <c r="A684" s="0" t="str">
        <f aca="false">IF((ROW()-1)&lt;='Project Description'!$B$14,'Project Description'!$B$1, "")</f>
        <v/>
      </c>
      <c r="B684" s="0" t="str">
        <f aca="false">IF($A684&lt;&gt;"",'Project Description'!$B$2, "")</f>
        <v/>
      </c>
      <c r="C684" s="0" t="str">
        <f aca="false">IF($A684&lt;&gt;"",'Project Description'!$B$3, "")</f>
        <v/>
      </c>
      <c r="D684" s="0" t="str">
        <f aca="false">IF($A684&lt;&gt;"",VLOOKUP($G684,'Tray sheet'!$E$2:$G$121,2), "")</f>
        <v/>
      </c>
      <c r="E684" s="0" t="str">
        <f aca="false">IF($A684&lt;&gt;"",VLOOKUP($G684,'Tray sheet'!$E$2:$G$121,3), "")</f>
        <v/>
      </c>
      <c r="F684" s="0" t="str">
        <f aca="false">IF($A684&lt;&gt;"",ROW()-1,"")</f>
        <v/>
      </c>
      <c r="G684" s="0" t="str">
        <f aca="false">IF($A684&lt;&gt;"",VLOOKUP($F684,d110cc_csv_computations!$A$2:$O$1001,12),"")</f>
        <v/>
      </c>
      <c r="H684" s="0" t="str">
        <f aca="false">IF($A684&lt;&gt;"",VLOOKUP($F684,d110cc_csv_computations!$A$2:$O$1001,13),"")</f>
        <v/>
      </c>
      <c r="I684" s="0" t="str">
        <f aca="false">IF($A684&lt;&gt;"",VLOOKUP($F684,d110cc_csv_computations!$A$2:$O$1001,7),"")</f>
        <v/>
      </c>
      <c r="J684" s="0" t="str">
        <f aca="false">IF($A684&lt;&gt;"",VLOOKUP($I684,ColumnNames!$A$2:$B$5,2),"")</f>
        <v/>
      </c>
      <c r="K684" s="0" t="str">
        <f aca="false">IF($A684&lt;&gt;"",VLOOKUP($F684,d110cc_csv_computations!$A$2:$O$1001,6),"")</f>
        <v/>
      </c>
      <c r="L684" s="0" t="str">
        <f aca="false">IF($A684&lt;&gt;"",VLOOKUP($F684,d110cc_csv_computations!$A$2:$O$1001,3),"")</f>
        <v/>
      </c>
      <c r="M684" s="0" t="str">
        <f aca="false">IF($A684&lt;&gt;"",VLOOKUP($F684,d110cc_csv_computations!$A$2:$O$1001,8),"")</f>
        <v/>
      </c>
      <c r="N684" s="0" t="str">
        <f aca="false">IF($A684&lt;&gt;"",VLOOKUP($F684,d110cc_csv_computations!$A$2:$O$1001,4),"")</f>
        <v/>
      </c>
      <c r="O684" s="32" t="str">
        <f aca="false">IF($A684&lt;&gt;"",INDEX('Tray sheet'!$H$2:$H$10000, $G684),"")</f>
        <v/>
      </c>
      <c r="P684" s="32" t="str">
        <f aca="false">IF($A684&lt;&gt;"",INDEX('Tray sheet'!$J$2:$J$10000,$G684),"")</f>
        <v/>
      </c>
      <c r="Q684" s="0" t="str">
        <f aca="false">IF($A684&lt;&gt;"",VLOOKUP($F684,d110cc_csv_computations!$A$2:$O$1001,9),"")</f>
        <v/>
      </c>
      <c r="R684" s="32" t="str">
        <f aca="false">IF($A684&lt;&gt;"",INDEX('Tray sheet'!$I$2:$I$10000,$G684),"")</f>
        <v/>
      </c>
      <c r="S684" s="32" t="str">
        <f aca="false">$J684&amp;$K684</f>
        <v/>
      </c>
      <c r="T684" s="0" t="str">
        <f aca="false">IF($A684&lt;&gt;"","Project#"&amp;$A684&amp;"-"&amp;TEXT($B684,"0000")&amp;"_Experiment#"&amp;TEXT($C684,"0000")&amp;"_"&amp;$D684&amp;"."&amp;$E684&amp;"_Tray#"&amp;TEXT($G684,"0000")&amp;"_"&amp;"Pot#"&amp;TEXT($F684,"00000"),"")</f>
        <v/>
      </c>
      <c r="U684" s="0" t="str">
        <f aca="false">IF($A684&lt;&gt;"",VLOOKUP($F684,d110cc_csv_computations!$A$2:$O$1001,2),"")</f>
        <v/>
      </c>
      <c r="V684" s="0" t="str">
        <f aca="false">IF($A684&lt;&gt;"",VLOOKUP($U684,LineNames!$A$2:$B$111,2),"")</f>
        <v/>
      </c>
      <c r="W684" s="11"/>
      <c r="X684" s="0" t="str">
        <f aca="false">IF($A684&lt;&gt;"",VLOOKUP($U684,LineNames!$A$2:$C$111,3),"")</f>
        <v/>
      </c>
      <c r="Y684" s="0" t="str">
        <f aca="false">IF($A684&lt;&gt;"",VLOOKUP($F684,d110cc_csv_computations!$A$2:$O$1001,5),"")</f>
        <v/>
      </c>
      <c r="Z684" s="0" t="str">
        <f aca="false">IF($A684&lt;&gt;"",VLOOKUP($F684,d110cc_csv_computations!$A$2:$O$1001,15),"")</f>
        <v/>
      </c>
    </row>
    <row collapsed="false" customFormat="false" customHeight="true" hidden="false" ht="15" outlineLevel="0" r="685">
      <c r="A685" s="0" t="str">
        <f aca="false">IF((ROW()-1)&lt;='Project Description'!$B$14,'Project Description'!$B$1, "")</f>
        <v/>
      </c>
      <c r="B685" s="0" t="str">
        <f aca="false">IF($A685&lt;&gt;"",'Project Description'!$B$2, "")</f>
        <v/>
      </c>
      <c r="C685" s="0" t="str">
        <f aca="false">IF($A685&lt;&gt;"",'Project Description'!$B$3, "")</f>
        <v/>
      </c>
      <c r="D685" s="0" t="str">
        <f aca="false">IF($A685&lt;&gt;"",VLOOKUP($G685,'Tray sheet'!$E$2:$G$121,2), "")</f>
        <v/>
      </c>
      <c r="E685" s="0" t="str">
        <f aca="false">IF($A685&lt;&gt;"",VLOOKUP($G685,'Tray sheet'!$E$2:$G$121,3), "")</f>
        <v/>
      </c>
      <c r="F685" s="0" t="str">
        <f aca="false">IF($A685&lt;&gt;"",ROW()-1,"")</f>
        <v/>
      </c>
      <c r="G685" s="0" t="str">
        <f aca="false">IF($A685&lt;&gt;"",VLOOKUP($F685,d110cc_csv_computations!$A$2:$O$1001,12),"")</f>
        <v/>
      </c>
      <c r="H685" s="0" t="str">
        <f aca="false">IF($A685&lt;&gt;"",VLOOKUP($F685,d110cc_csv_computations!$A$2:$O$1001,13),"")</f>
        <v/>
      </c>
      <c r="I685" s="0" t="str">
        <f aca="false">IF($A685&lt;&gt;"",VLOOKUP($F685,d110cc_csv_computations!$A$2:$O$1001,7),"")</f>
        <v/>
      </c>
      <c r="J685" s="0" t="str">
        <f aca="false">IF($A685&lt;&gt;"",VLOOKUP($I685,ColumnNames!$A$2:$B$5,2),"")</f>
        <v/>
      </c>
      <c r="K685" s="0" t="str">
        <f aca="false">IF($A685&lt;&gt;"",VLOOKUP($F685,d110cc_csv_computations!$A$2:$O$1001,6),"")</f>
        <v/>
      </c>
      <c r="L685" s="0" t="str">
        <f aca="false">IF($A685&lt;&gt;"",VLOOKUP($F685,d110cc_csv_computations!$A$2:$O$1001,3),"")</f>
        <v/>
      </c>
      <c r="M685" s="0" t="str">
        <f aca="false">IF($A685&lt;&gt;"",VLOOKUP($F685,d110cc_csv_computations!$A$2:$O$1001,8),"")</f>
        <v/>
      </c>
      <c r="N685" s="0" t="str">
        <f aca="false">IF($A685&lt;&gt;"",VLOOKUP($F685,d110cc_csv_computations!$A$2:$O$1001,4),"")</f>
        <v/>
      </c>
      <c r="O685" s="32" t="str">
        <f aca="false">IF($A685&lt;&gt;"",INDEX('Tray sheet'!$H$2:$H$10000, $G685),"")</f>
        <v/>
      </c>
      <c r="P685" s="32" t="str">
        <f aca="false">IF($A685&lt;&gt;"",INDEX('Tray sheet'!$J$2:$J$10000,$G685),"")</f>
        <v/>
      </c>
      <c r="Q685" s="0" t="str">
        <f aca="false">IF($A685&lt;&gt;"",VLOOKUP($F685,d110cc_csv_computations!$A$2:$O$1001,9),"")</f>
        <v/>
      </c>
      <c r="R685" s="32" t="str">
        <f aca="false">IF($A685&lt;&gt;"",INDEX('Tray sheet'!$I$2:$I$10000,$G685),"")</f>
        <v/>
      </c>
      <c r="S685" s="32" t="str">
        <f aca="false">$J685&amp;$K685</f>
        <v/>
      </c>
      <c r="T685" s="0" t="str">
        <f aca="false">IF($A685&lt;&gt;"","Project#"&amp;$A685&amp;"-"&amp;TEXT($B685,"0000")&amp;"_Experiment#"&amp;TEXT($C685,"0000")&amp;"_"&amp;$D685&amp;"."&amp;$E685&amp;"_Tray#"&amp;TEXT($G685,"0000")&amp;"_"&amp;"Pot#"&amp;TEXT($F685,"00000"),"")</f>
        <v/>
      </c>
      <c r="U685" s="0" t="str">
        <f aca="false">IF($A685&lt;&gt;"",VLOOKUP($F685,d110cc_csv_computations!$A$2:$O$1001,2),"")</f>
        <v/>
      </c>
      <c r="V685" s="0" t="str">
        <f aca="false">IF($A685&lt;&gt;"",VLOOKUP($U685,LineNames!$A$2:$B$111,2),"")</f>
        <v/>
      </c>
      <c r="W685" s="11"/>
      <c r="X685" s="0" t="str">
        <f aca="false">IF($A685&lt;&gt;"",VLOOKUP($U685,LineNames!$A$2:$C$111,3),"")</f>
        <v/>
      </c>
      <c r="Y685" s="0" t="str">
        <f aca="false">IF($A685&lt;&gt;"",VLOOKUP($F685,d110cc_csv_computations!$A$2:$O$1001,5),"")</f>
        <v/>
      </c>
      <c r="Z685" s="0" t="str">
        <f aca="false">IF($A685&lt;&gt;"",VLOOKUP($F685,d110cc_csv_computations!$A$2:$O$1001,15),"")</f>
        <v/>
      </c>
    </row>
    <row collapsed="false" customFormat="false" customHeight="true" hidden="false" ht="15" outlineLevel="0" r="686">
      <c r="A686" s="0" t="str">
        <f aca="false">IF((ROW()-1)&lt;='Project Description'!$B$14,'Project Description'!$B$1, "")</f>
        <v/>
      </c>
      <c r="B686" s="0" t="str">
        <f aca="false">IF($A686&lt;&gt;"",'Project Description'!$B$2, "")</f>
        <v/>
      </c>
      <c r="C686" s="0" t="str">
        <f aca="false">IF($A686&lt;&gt;"",'Project Description'!$B$3, "")</f>
        <v/>
      </c>
      <c r="D686" s="0" t="str">
        <f aca="false">IF($A686&lt;&gt;"",VLOOKUP($G686,'Tray sheet'!$E$2:$G$121,2), "")</f>
        <v/>
      </c>
      <c r="E686" s="0" t="str">
        <f aca="false">IF($A686&lt;&gt;"",VLOOKUP($G686,'Tray sheet'!$E$2:$G$121,3), "")</f>
        <v/>
      </c>
      <c r="F686" s="0" t="str">
        <f aca="false">IF($A686&lt;&gt;"",ROW()-1,"")</f>
        <v/>
      </c>
      <c r="G686" s="0" t="str">
        <f aca="false">IF($A686&lt;&gt;"",VLOOKUP($F686,d110cc_csv_computations!$A$2:$O$1001,12),"")</f>
        <v/>
      </c>
      <c r="H686" s="0" t="str">
        <f aca="false">IF($A686&lt;&gt;"",VLOOKUP($F686,d110cc_csv_computations!$A$2:$O$1001,13),"")</f>
        <v/>
      </c>
      <c r="I686" s="0" t="str">
        <f aca="false">IF($A686&lt;&gt;"",VLOOKUP($F686,d110cc_csv_computations!$A$2:$O$1001,7),"")</f>
        <v/>
      </c>
      <c r="J686" s="0" t="str">
        <f aca="false">IF($A686&lt;&gt;"",VLOOKUP($I686,ColumnNames!$A$2:$B$5,2),"")</f>
        <v/>
      </c>
      <c r="K686" s="0" t="str">
        <f aca="false">IF($A686&lt;&gt;"",VLOOKUP($F686,d110cc_csv_computations!$A$2:$O$1001,6),"")</f>
        <v/>
      </c>
      <c r="L686" s="0" t="str">
        <f aca="false">IF($A686&lt;&gt;"",VLOOKUP($F686,d110cc_csv_computations!$A$2:$O$1001,3),"")</f>
        <v/>
      </c>
      <c r="M686" s="0" t="str">
        <f aca="false">IF($A686&lt;&gt;"",VLOOKUP($F686,d110cc_csv_computations!$A$2:$O$1001,8),"")</f>
        <v/>
      </c>
      <c r="N686" s="0" t="str">
        <f aca="false">IF($A686&lt;&gt;"",VLOOKUP($F686,d110cc_csv_computations!$A$2:$O$1001,4),"")</f>
        <v/>
      </c>
      <c r="O686" s="32" t="str">
        <f aca="false">IF($A686&lt;&gt;"",INDEX('Tray sheet'!$H$2:$H$10000, $G686),"")</f>
        <v/>
      </c>
      <c r="P686" s="32" t="str">
        <f aca="false">IF($A686&lt;&gt;"",INDEX('Tray sheet'!$J$2:$J$10000,$G686),"")</f>
        <v/>
      </c>
      <c r="Q686" s="0" t="str">
        <f aca="false">IF($A686&lt;&gt;"",VLOOKUP($F686,d110cc_csv_computations!$A$2:$O$1001,9),"")</f>
        <v/>
      </c>
      <c r="R686" s="32" t="str">
        <f aca="false">IF($A686&lt;&gt;"",INDEX('Tray sheet'!$I$2:$I$10000,$G686),"")</f>
        <v/>
      </c>
      <c r="S686" s="32" t="str">
        <f aca="false">$J686&amp;$K686</f>
        <v/>
      </c>
      <c r="T686" s="0" t="str">
        <f aca="false">IF($A686&lt;&gt;"","Project#"&amp;$A686&amp;"-"&amp;TEXT($B686,"0000")&amp;"_Experiment#"&amp;TEXT($C686,"0000")&amp;"_"&amp;$D686&amp;"."&amp;$E686&amp;"_Tray#"&amp;TEXT($G686,"0000")&amp;"_"&amp;"Pot#"&amp;TEXT($F686,"00000"),"")</f>
        <v/>
      </c>
      <c r="U686" s="0" t="str">
        <f aca="false">IF($A686&lt;&gt;"",VLOOKUP($F686,d110cc_csv_computations!$A$2:$O$1001,2),"")</f>
        <v/>
      </c>
      <c r="V686" s="0" t="str">
        <f aca="false">IF($A686&lt;&gt;"",VLOOKUP($U686,LineNames!$A$2:$B$111,2),"")</f>
        <v/>
      </c>
      <c r="W686" s="11"/>
      <c r="X686" s="0" t="str">
        <f aca="false">IF($A686&lt;&gt;"",VLOOKUP($U686,LineNames!$A$2:$C$111,3),"")</f>
        <v/>
      </c>
      <c r="Y686" s="0" t="str">
        <f aca="false">IF($A686&lt;&gt;"",VLOOKUP($F686,d110cc_csv_computations!$A$2:$O$1001,5),"")</f>
        <v/>
      </c>
      <c r="Z686" s="0" t="str">
        <f aca="false">IF($A686&lt;&gt;"",VLOOKUP($F686,d110cc_csv_computations!$A$2:$O$1001,15),"")</f>
        <v/>
      </c>
    </row>
    <row collapsed="false" customFormat="false" customHeight="true" hidden="false" ht="15" outlineLevel="0" r="687">
      <c r="A687" s="0" t="str">
        <f aca="false">IF((ROW()-1)&lt;='Project Description'!$B$14,'Project Description'!$B$1, "")</f>
        <v/>
      </c>
      <c r="B687" s="0" t="str">
        <f aca="false">IF($A687&lt;&gt;"",'Project Description'!$B$2, "")</f>
        <v/>
      </c>
      <c r="C687" s="0" t="str">
        <f aca="false">IF($A687&lt;&gt;"",'Project Description'!$B$3, "")</f>
        <v/>
      </c>
      <c r="D687" s="0" t="str">
        <f aca="false">IF($A687&lt;&gt;"",VLOOKUP($G687,'Tray sheet'!$E$2:$G$121,2), "")</f>
        <v/>
      </c>
      <c r="E687" s="0" t="str">
        <f aca="false">IF($A687&lt;&gt;"",VLOOKUP($G687,'Tray sheet'!$E$2:$G$121,3), "")</f>
        <v/>
      </c>
      <c r="F687" s="0" t="str">
        <f aca="false">IF($A687&lt;&gt;"",ROW()-1,"")</f>
        <v/>
      </c>
      <c r="G687" s="0" t="str">
        <f aca="false">IF($A687&lt;&gt;"",VLOOKUP($F687,d110cc_csv_computations!$A$2:$O$1001,12),"")</f>
        <v/>
      </c>
      <c r="H687" s="0" t="str">
        <f aca="false">IF($A687&lt;&gt;"",VLOOKUP($F687,d110cc_csv_computations!$A$2:$O$1001,13),"")</f>
        <v/>
      </c>
      <c r="I687" s="0" t="str">
        <f aca="false">IF($A687&lt;&gt;"",VLOOKUP($F687,d110cc_csv_computations!$A$2:$O$1001,7),"")</f>
        <v/>
      </c>
      <c r="J687" s="0" t="str">
        <f aca="false">IF($A687&lt;&gt;"",VLOOKUP($I687,ColumnNames!$A$2:$B$5,2),"")</f>
        <v/>
      </c>
      <c r="K687" s="0" t="str">
        <f aca="false">IF($A687&lt;&gt;"",VLOOKUP($F687,d110cc_csv_computations!$A$2:$O$1001,6),"")</f>
        <v/>
      </c>
      <c r="L687" s="0" t="str">
        <f aca="false">IF($A687&lt;&gt;"",VLOOKUP($F687,d110cc_csv_computations!$A$2:$O$1001,3),"")</f>
        <v/>
      </c>
      <c r="M687" s="0" t="str">
        <f aca="false">IF($A687&lt;&gt;"",VLOOKUP($F687,d110cc_csv_computations!$A$2:$O$1001,8),"")</f>
        <v/>
      </c>
      <c r="N687" s="0" t="str">
        <f aca="false">IF($A687&lt;&gt;"",VLOOKUP($F687,d110cc_csv_computations!$A$2:$O$1001,4),"")</f>
        <v/>
      </c>
      <c r="O687" s="32" t="str">
        <f aca="false">IF($A687&lt;&gt;"",INDEX('Tray sheet'!$H$2:$H$10000, $G687),"")</f>
        <v/>
      </c>
      <c r="P687" s="32" t="str">
        <f aca="false">IF($A687&lt;&gt;"",INDEX('Tray sheet'!$J$2:$J$10000,$G687),"")</f>
        <v/>
      </c>
      <c r="Q687" s="0" t="str">
        <f aca="false">IF($A687&lt;&gt;"",VLOOKUP($F687,d110cc_csv_computations!$A$2:$O$1001,9),"")</f>
        <v/>
      </c>
      <c r="R687" s="32" t="str">
        <f aca="false">IF($A687&lt;&gt;"",INDEX('Tray sheet'!$I$2:$I$10000,$G687),"")</f>
        <v/>
      </c>
      <c r="S687" s="32" t="str">
        <f aca="false">$J687&amp;$K687</f>
        <v/>
      </c>
      <c r="T687" s="0" t="str">
        <f aca="false">IF($A687&lt;&gt;"","Project#"&amp;$A687&amp;"-"&amp;TEXT($B687,"0000")&amp;"_Experiment#"&amp;TEXT($C687,"0000")&amp;"_"&amp;$D687&amp;"."&amp;$E687&amp;"_Tray#"&amp;TEXT($G687,"0000")&amp;"_"&amp;"Pot#"&amp;TEXT($F687,"00000"),"")</f>
        <v/>
      </c>
      <c r="U687" s="0" t="str">
        <f aca="false">IF($A687&lt;&gt;"",VLOOKUP($F687,d110cc_csv_computations!$A$2:$O$1001,2),"")</f>
        <v/>
      </c>
      <c r="V687" s="0" t="str">
        <f aca="false">IF($A687&lt;&gt;"",VLOOKUP($U687,LineNames!$A$2:$B$111,2),"")</f>
        <v/>
      </c>
      <c r="W687" s="11"/>
      <c r="X687" s="0" t="str">
        <f aca="false">IF($A687&lt;&gt;"",VLOOKUP($U687,LineNames!$A$2:$C$111,3),"")</f>
        <v/>
      </c>
      <c r="Y687" s="0" t="str">
        <f aca="false">IF($A687&lt;&gt;"",VLOOKUP($F687,d110cc_csv_computations!$A$2:$O$1001,5),"")</f>
        <v/>
      </c>
      <c r="Z687" s="0" t="str">
        <f aca="false">IF($A687&lt;&gt;"",VLOOKUP($F687,d110cc_csv_computations!$A$2:$O$1001,15),"")</f>
        <v/>
      </c>
    </row>
    <row collapsed="false" customFormat="false" customHeight="true" hidden="false" ht="15" outlineLevel="0" r="688">
      <c r="A688" s="0" t="str">
        <f aca="false">IF((ROW()-1)&lt;='Project Description'!$B$14,'Project Description'!$B$1, "")</f>
        <v/>
      </c>
      <c r="B688" s="0" t="str">
        <f aca="false">IF($A688&lt;&gt;"",'Project Description'!$B$2, "")</f>
        <v/>
      </c>
      <c r="C688" s="0" t="str">
        <f aca="false">IF($A688&lt;&gt;"",'Project Description'!$B$3, "")</f>
        <v/>
      </c>
      <c r="D688" s="0" t="str">
        <f aca="false">IF($A688&lt;&gt;"",VLOOKUP($G688,'Tray sheet'!$E$2:$G$121,2), "")</f>
        <v/>
      </c>
      <c r="E688" s="0" t="str">
        <f aca="false">IF($A688&lt;&gt;"",VLOOKUP($G688,'Tray sheet'!$E$2:$G$121,3), "")</f>
        <v/>
      </c>
      <c r="F688" s="0" t="str">
        <f aca="false">IF($A688&lt;&gt;"",ROW()-1,"")</f>
        <v/>
      </c>
      <c r="G688" s="0" t="str">
        <f aca="false">IF($A688&lt;&gt;"",VLOOKUP($F688,d110cc_csv_computations!$A$2:$O$1001,12),"")</f>
        <v/>
      </c>
      <c r="H688" s="0" t="str">
        <f aca="false">IF($A688&lt;&gt;"",VLOOKUP($F688,d110cc_csv_computations!$A$2:$O$1001,13),"")</f>
        <v/>
      </c>
      <c r="I688" s="0" t="str">
        <f aca="false">IF($A688&lt;&gt;"",VLOOKUP($F688,d110cc_csv_computations!$A$2:$O$1001,7),"")</f>
        <v/>
      </c>
      <c r="J688" s="0" t="str">
        <f aca="false">IF($A688&lt;&gt;"",VLOOKUP($I688,ColumnNames!$A$2:$B$5,2),"")</f>
        <v/>
      </c>
      <c r="K688" s="0" t="str">
        <f aca="false">IF($A688&lt;&gt;"",VLOOKUP($F688,d110cc_csv_computations!$A$2:$O$1001,6),"")</f>
        <v/>
      </c>
      <c r="L688" s="0" t="str">
        <f aca="false">IF($A688&lt;&gt;"",VLOOKUP($F688,d110cc_csv_computations!$A$2:$O$1001,3),"")</f>
        <v/>
      </c>
      <c r="M688" s="0" t="str">
        <f aca="false">IF($A688&lt;&gt;"",VLOOKUP($F688,d110cc_csv_computations!$A$2:$O$1001,8),"")</f>
        <v/>
      </c>
      <c r="N688" s="0" t="str">
        <f aca="false">IF($A688&lt;&gt;"",VLOOKUP($F688,d110cc_csv_computations!$A$2:$O$1001,4),"")</f>
        <v/>
      </c>
      <c r="O688" s="32" t="str">
        <f aca="false">IF($A688&lt;&gt;"",INDEX('Tray sheet'!$H$2:$H$10000, $G688),"")</f>
        <v/>
      </c>
      <c r="P688" s="32" t="str">
        <f aca="false">IF($A688&lt;&gt;"",INDEX('Tray sheet'!$J$2:$J$10000,$G688),"")</f>
        <v/>
      </c>
      <c r="Q688" s="0" t="str">
        <f aca="false">IF($A688&lt;&gt;"",VLOOKUP($F688,d110cc_csv_computations!$A$2:$O$1001,9),"")</f>
        <v/>
      </c>
      <c r="R688" s="32" t="str">
        <f aca="false">IF($A688&lt;&gt;"",INDEX('Tray sheet'!$I$2:$I$10000,$G688),"")</f>
        <v/>
      </c>
      <c r="S688" s="32" t="str">
        <f aca="false">$J688&amp;$K688</f>
        <v/>
      </c>
      <c r="T688" s="0" t="str">
        <f aca="false">IF($A688&lt;&gt;"","Project#"&amp;$A688&amp;"-"&amp;TEXT($B688,"0000")&amp;"_Experiment#"&amp;TEXT($C688,"0000")&amp;"_"&amp;$D688&amp;"."&amp;$E688&amp;"_Tray#"&amp;TEXT($G688,"0000")&amp;"_"&amp;"Pot#"&amp;TEXT($F688,"00000"),"")</f>
        <v/>
      </c>
      <c r="U688" s="0" t="str">
        <f aca="false">IF($A688&lt;&gt;"",VLOOKUP($F688,d110cc_csv_computations!$A$2:$O$1001,2),"")</f>
        <v/>
      </c>
      <c r="V688" s="0" t="str">
        <f aca="false">IF($A688&lt;&gt;"",VLOOKUP($U688,LineNames!$A$2:$B$111,2),"")</f>
        <v/>
      </c>
      <c r="W688" s="11"/>
      <c r="X688" s="0" t="str">
        <f aca="false">IF($A688&lt;&gt;"",VLOOKUP($U688,LineNames!$A$2:$C$111,3),"")</f>
        <v/>
      </c>
      <c r="Y688" s="0" t="str">
        <f aca="false">IF($A688&lt;&gt;"",VLOOKUP($F688,d110cc_csv_computations!$A$2:$O$1001,5),"")</f>
        <v/>
      </c>
      <c r="Z688" s="0" t="str">
        <f aca="false">IF($A688&lt;&gt;"",VLOOKUP($F688,d110cc_csv_computations!$A$2:$O$1001,15),"")</f>
        <v/>
      </c>
    </row>
    <row collapsed="false" customFormat="false" customHeight="true" hidden="false" ht="15" outlineLevel="0" r="689">
      <c r="A689" s="0" t="str">
        <f aca="false">IF((ROW()-1)&lt;='Project Description'!$B$14,'Project Description'!$B$1, "")</f>
        <v/>
      </c>
      <c r="B689" s="0" t="str">
        <f aca="false">IF($A689&lt;&gt;"",'Project Description'!$B$2, "")</f>
        <v/>
      </c>
      <c r="C689" s="0" t="str">
        <f aca="false">IF($A689&lt;&gt;"",'Project Description'!$B$3, "")</f>
        <v/>
      </c>
      <c r="D689" s="0" t="str">
        <f aca="false">IF($A689&lt;&gt;"",VLOOKUP($G689,'Tray sheet'!$E$2:$G$121,2), "")</f>
        <v/>
      </c>
      <c r="E689" s="0" t="str">
        <f aca="false">IF($A689&lt;&gt;"",VLOOKUP($G689,'Tray sheet'!$E$2:$G$121,3), "")</f>
        <v/>
      </c>
      <c r="F689" s="0" t="str">
        <f aca="false">IF($A689&lt;&gt;"",ROW()-1,"")</f>
        <v/>
      </c>
      <c r="G689" s="0" t="str">
        <f aca="false">IF($A689&lt;&gt;"",VLOOKUP($F689,d110cc_csv_computations!$A$2:$O$1001,12),"")</f>
        <v/>
      </c>
      <c r="H689" s="0" t="str">
        <f aca="false">IF($A689&lt;&gt;"",VLOOKUP($F689,d110cc_csv_computations!$A$2:$O$1001,13),"")</f>
        <v/>
      </c>
      <c r="I689" s="0" t="str">
        <f aca="false">IF($A689&lt;&gt;"",VLOOKUP($F689,d110cc_csv_computations!$A$2:$O$1001,7),"")</f>
        <v/>
      </c>
      <c r="J689" s="0" t="str">
        <f aca="false">IF($A689&lt;&gt;"",VLOOKUP($I689,ColumnNames!$A$2:$B$5,2),"")</f>
        <v/>
      </c>
      <c r="K689" s="0" t="str">
        <f aca="false">IF($A689&lt;&gt;"",VLOOKUP($F689,d110cc_csv_computations!$A$2:$O$1001,6),"")</f>
        <v/>
      </c>
      <c r="L689" s="0" t="str">
        <f aca="false">IF($A689&lt;&gt;"",VLOOKUP($F689,d110cc_csv_computations!$A$2:$O$1001,3),"")</f>
        <v/>
      </c>
      <c r="M689" s="0" t="str">
        <f aca="false">IF($A689&lt;&gt;"",VLOOKUP($F689,d110cc_csv_computations!$A$2:$O$1001,8),"")</f>
        <v/>
      </c>
      <c r="N689" s="0" t="str">
        <f aca="false">IF($A689&lt;&gt;"",VLOOKUP($F689,d110cc_csv_computations!$A$2:$O$1001,4),"")</f>
        <v/>
      </c>
      <c r="O689" s="32" t="str">
        <f aca="false">IF($A689&lt;&gt;"",INDEX('Tray sheet'!$H$2:$H$10000, $G689),"")</f>
        <v/>
      </c>
      <c r="P689" s="32" t="str">
        <f aca="false">IF($A689&lt;&gt;"",INDEX('Tray sheet'!$J$2:$J$10000,$G689),"")</f>
        <v/>
      </c>
      <c r="Q689" s="0" t="str">
        <f aca="false">IF($A689&lt;&gt;"",VLOOKUP($F689,d110cc_csv_computations!$A$2:$O$1001,9),"")</f>
        <v/>
      </c>
      <c r="R689" s="32" t="str">
        <f aca="false">IF($A689&lt;&gt;"",INDEX('Tray sheet'!$I$2:$I$10000,$G689),"")</f>
        <v/>
      </c>
      <c r="S689" s="32" t="str">
        <f aca="false">$J689&amp;$K689</f>
        <v/>
      </c>
      <c r="T689" s="0" t="str">
        <f aca="false">IF($A689&lt;&gt;"","Project#"&amp;$A689&amp;"-"&amp;TEXT($B689,"0000")&amp;"_Experiment#"&amp;TEXT($C689,"0000")&amp;"_"&amp;$D689&amp;"."&amp;$E689&amp;"_Tray#"&amp;TEXT($G689,"0000")&amp;"_"&amp;"Pot#"&amp;TEXT($F689,"00000"),"")</f>
        <v/>
      </c>
      <c r="U689" s="0" t="str">
        <f aca="false">IF($A689&lt;&gt;"",VLOOKUP($F689,d110cc_csv_computations!$A$2:$O$1001,2),"")</f>
        <v/>
      </c>
      <c r="V689" s="0" t="str">
        <f aca="false">IF($A689&lt;&gt;"",VLOOKUP($U689,LineNames!$A$2:$B$111,2),"")</f>
        <v/>
      </c>
      <c r="W689" s="11"/>
      <c r="X689" s="0" t="str">
        <f aca="false">IF($A689&lt;&gt;"",VLOOKUP($U689,LineNames!$A$2:$C$111,3),"")</f>
        <v/>
      </c>
      <c r="Y689" s="0" t="str">
        <f aca="false">IF($A689&lt;&gt;"",VLOOKUP($F689,d110cc_csv_computations!$A$2:$O$1001,5),"")</f>
        <v/>
      </c>
      <c r="Z689" s="0" t="str">
        <f aca="false">IF($A689&lt;&gt;"",VLOOKUP($F689,d110cc_csv_computations!$A$2:$O$1001,15),"")</f>
        <v/>
      </c>
    </row>
    <row collapsed="false" customFormat="false" customHeight="true" hidden="false" ht="15" outlineLevel="0" r="690">
      <c r="A690" s="0" t="str">
        <f aca="false">IF((ROW()-1)&lt;='Project Description'!$B$14,'Project Description'!$B$1, "")</f>
        <v/>
      </c>
      <c r="B690" s="0" t="str">
        <f aca="false">IF($A690&lt;&gt;"",'Project Description'!$B$2, "")</f>
        <v/>
      </c>
      <c r="C690" s="0" t="str">
        <f aca="false">IF($A690&lt;&gt;"",'Project Description'!$B$3, "")</f>
        <v/>
      </c>
      <c r="D690" s="0" t="str">
        <f aca="false">IF($A690&lt;&gt;"",VLOOKUP($G690,'Tray sheet'!$E$2:$G$121,2), "")</f>
        <v/>
      </c>
      <c r="E690" s="0" t="str">
        <f aca="false">IF($A690&lt;&gt;"",VLOOKUP($G690,'Tray sheet'!$E$2:$G$121,3), "")</f>
        <v/>
      </c>
      <c r="F690" s="0" t="str">
        <f aca="false">IF($A690&lt;&gt;"",ROW()-1,"")</f>
        <v/>
      </c>
      <c r="G690" s="0" t="str">
        <f aca="false">IF($A690&lt;&gt;"",VLOOKUP($F690,d110cc_csv_computations!$A$2:$O$1001,12),"")</f>
        <v/>
      </c>
      <c r="H690" s="0" t="str">
        <f aca="false">IF($A690&lt;&gt;"",VLOOKUP($F690,d110cc_csv_computations!$A$2:$O$1001,13),"")</f>
        <v/>
      </c>
      <c r="I690" s="0" t="str">
        <f aca="false">IF($A690&lt;&gt;"",VLOOKUP($F690,d110cc_csv_computations!$A$2:$O$1001,7),"")</f>
        <v/>
      </c>
      <c r="J690" s="0" t="str">
        <f aca="false">IF($A690&lt;&gt;"",VLOOKUP($I690,ColumnNames!$A$2:$B$5,2),"")</f>
        <v/>
      </c>
      <c r="K690" s="0" t="str">
        <f aca="false">IF($A690&lt;&gt;"",VLOOKUP($F690,d110cc_csv_computations!$A$2:$O$1001,6),"")</f>
        <v/>
      </c>
      <c r="L690" s="0" t="str">
        <f aca="false">IF($A690&lt;&gt;"",VLOOKUP($F690,d110cc_csv_computations!$A$2:$O$1001,3),"")</f>
        <v/>
      </c>
      <c r="M690" s="0" t="str">
        <f aca="false">IF($A690&lt;&gt;"",VLOOKUP($F690,d110cc_csv_computations!$A$2:$O$1001,8),"")</f>
        <v/>
      </c>
      <c r="N690" s="0" t="str">
        <f aca="false">IF($A690&lt;&gt;"",VLOOKUP($F690,d110cc_csv_computations!$A$2:$O$1001,4),"")</f>
        <v/>
      </c>
      <c r="O690" s="32" t="str">
        <f aca="false">IF($A690&lt;&gt;"",INDEX('Tray sheet'!$H$2:$H$10000, $G690),"")</f>
        <v/>
      </c>
      <c r="P690" s="32" t="str">
        <f aca="false">IF($A690&lt;&gt;"",INDEX('Tray sheet'!$J$2:$J$10000,$G690),"")</f>
        <v/>
      </c>
      <c r="Q690" s="0" t="str">
        <f aca="false">IF($A690&lt;&gt;"",VLOOKUP($F690,d110cc_csv_computations!$A$2:$O$1001,9),"")</f>
        <v/>
      </c>
      <c r="R690" s="32" t="str">
        <f aca="false">IF($A690&lt;&gt;"",INDEX('Tray sheet'!$I$2:$I$10000,$G690),"")</f>
        <v/>
      </c>
      <c r="S690" s="32" t="str">
        <f aca="false">$J690&amp;$K690</f>
        <v/>
      </c>
      <c r="T690" s="0" t="str">
        <f aca="false">IF($A690&lt;&gt;"","Project#"&amp;$A690&amp;"-"&amp;TEXT($B690,"0000")&amp;"_Experiment#"&amp;TEXT($C690,"0000")&amp;"_"&amp;$D690&amp;"."&amp;$E690&amp;"_Tray#"&amp;TEXT($G690,"0000")&amp;"_"&amp;"Pot#"&amp;TEXT($F690,"00000"),"")</f>
        <v/>
      </c>
      <c r="U690" s="0" t="str">
        <f aca="false">IF($A690&lt;&gt;"",VLOOKUP($F690,d110cc_csv_computations!$A$2:$O$1001,2),"")</f>
        <v/>
      </c>
      <c r="V690" s="0" t="str">
        <f aca="false">IF($A690&lt;&gt;"",VLOOKUP($U690,LineNames!$A$2:$B$111,2),"")</f>
        <v/>
      </c>
      <c r="W690" s="11"/>
      <c r="X690" s="0" t="str">
        <f aca="false">IF($A690&lt;&gt;"",VLOOKUP($U690,LineNames!$A$2:$C$111,3),"")</f>
        <v/>
      </c>
      <c r="Y690" s="0" t="str">
        <f aca="false">IF($A690&lt;&gt;"",VLOOKUP($F690,d110cc_csv_computations!$A$2:$O$1001,5),"")</f>
        <v/>
      </c>
      <c r="Z690" s="0" t="str">
        <f aca="false">IF($A690&lt;&gt;"",VLOOKUP($F690,d110cc_csv_computations!$A$2:$O$1001,15),"")</f>
        <v/>
      </c>
    </row>
    <row collapsed="false" customFormat="false" customHeight="true" hidden="false" ht="15" outlineLevel="0" r="691">
      <c r="A691" s="0" t="str">
        <f aca="false">IF((ROW()-1)&lt;='Project Description'!$B$14,'Project Description'!$B$1, "")</f>
        <v/>
      </c>
      <c r="B691" s="0" t="str">
        <f aca="false">IF($A691&lt;&gt;"",'Project Description'!$B$2, "")</f>
        <v/>
      </c>
      <c r="C691" s="0" t="str">
        <f aca="false">IF($A691&lt;&gt;"",'Project Description'!$B$3, "")</f>
        <v/>
      </c>
      <c r="D691" s="0" t="str">
        <f aca="false">IF($A691&lt;&gt;"",VLOOKUP($G691,'Tray sheet'!$E$2:$G$121,2), "")</f>
        <v/>
      </c>
      <c r="E691" s="0" t="str">
        <f aca="false">IF($A691&lt;&gt;"",VLOOKUP($G691,'Tray sheet'!$E$2:$G$121,3), "")</f>
        <v/>
      </c>
      <c r="F691" s="0" t="str">
        <f aca="false">IF($A691&lt;&gt;"",ROW()-1,"")</f>
        <v/>
      </c>
      <c r="G691" s="0" t="str">
        <f aca="false">IF($A691&lt;&gt;"",VLOOKUP($F691,d110cc_csv_computations!$A$2:$O$1001,12),"")</f>
        <v/>
      </c>
      <c r="H691" s="0" t="str">
        <f aca="false">IF($A691&lt;&gt;"",VLOOKUP($F691,d110cc_csv_computations!$A$2:$O$1001,13),"")</f>
        <v/>
      </c>
      <c r="I691" s="0" t="str">
        <f aca="false">IF($A691&lt;&gt;"",VLOOKUP($F691,d110cc_csv_computations!$A$2:$O$1001,7),"")</f>
        <v/>
      </c>
      <c r="J691" s="0" t="str">
        <f aca="false">IF($A691&lt;&gt;"",VLOOKUP($I691,ColumnNames!$A$2:$B$5,2),"")</f>
        <v/>
      </c>
      <c r="K691" s="0" t="str">
        <f aca="false">IF($A691&lt;&gt;"",VLOOKUP($F691,d110cc_csv_computations!$A$2:$O$1001,6),"")</f>
        <v/>
      </c>
      <c r="L691" s="0" t="str">
        <f aca="false">IF($A691&lt;&gt;"",VLOOKUP($F691,d110cc_csv_computations!$A$2:$O$1001,3),"")</f>
        <v/>
      </c>
      <c r="M691" s="0" t="str">
        <f aca="false">IF($A691&lt;&gt;"",VLOOKUP($F691,d110cc_csv_computations!$A$2:$O$1001,8),"")</f>
        <v/>
      </c>
      <c r="N691" s="0" t="str">
        <f aca="false">IF($A691&lt;&gt;"",VLOOKUP($F691,d110cc_csv_computations!$A$2:$O$1001,4),"")</f>
        <v/>
      </c>
      <c r="O691" s="32" t="str">
        <f aca="false">IF($A691&lt;&gt;"",INDEX('Tray sheet'!$H$2:$H$10000, $G691),"")</f>
        <v/>
      </c>
      <c r="P691" s="32" t="str">
        <f aca="false">IF($A691&lt;&gt;"",INDEX('Tray sheet'!$J$2:$J$10000,$G691),"")</f>
        <v/>
      </c>
      <c r="Q691" s="0" t="str">
        <f aca="false">IF($A691&lt;&gt;"",VLOOKUP($F691,d110cc_csv_computations!$A$2:$O$1001,9),"")</f>
        <v/>
      </c>
      <c r="R691" s="32" t="str">
        <f aca="false">IF($A691&lt;&gt;"",INDEX('Tray sheet'!$I$2:$I$10000,$G691),"")</f>
        <v/>
      </c>
      <c r="S691" s="32" t="str">
        <f aca="false">$J691&amp;$K691</f>
        <v/>
      </c>
      <c r="T691" s="0" t="str">
        <f aca="false">IF($A691&lt;&gt;"","Project#"&amp;$A691&amp;"-"&amp;TEXT($B691,"0000")&amp;"_Experiment#"&amp;TEXT($C691,"0000")&amp;"_"&amp;$D691&amp;"."&amp;$E691&amp;"_Tray#"&amp;TEXT($G691,"0000")&amp;"_"&amp;"Pot#"&amp;TEXT($F691,"00000"),"")</f>
        <v/>
      </c>
      <c r="U691" s="0" t="str">
        <f aca="false">IF($A691&lt;&gt;"",VLOOKUP($F691,d110cc_csv_computations!$A$2:$O$1001,2),"")</f>
        <v/>
      </c>
      <c r="V691" s="0" t="str">
        <f aca="false">IF($A691&lt;&gt;"",VLOOKUP($U691,LineNames!$A$2:$B$111,2),"")</f>
        <v/>
      </c>
      <c r="W691" s="11"/>
      <c r="X691" s="0" t="str">
        <f aca="false">IF($A691&lt;&gt;"",VLOOKUP($U691,LineNames!$A$2:$C$111,3),"")</f>
        <v/>
      </c>
      <c r="Y691" s="0" t="str">
        <f aca="false">IF($A691&lt;&gt;"",VLOOKUP($F691,d110cc_csv_computations!$A$2:$O$1001,5),"")</f>
        <v/>
      </c>
      <c r="Z691" s="0" t="str">
        <f aca="false">IF($A691&lt;&gt;"",VLOOKUP($F691,d110cc_csv_computations!$A$2:$O$1001,15),"")</f>
        <v/>
      </c>
    </row>
    <row collapsed="false" customFormat="false" customHeight="true" hidden="false" ht="15" outlineLevel="0" r="692">
      <c r="A692" s="0" t="str">
        <f aca="false">IF((ROW()-1)&lt;='Project Description'!$B$14,'Project Description'!$B$1, "")</f>
        <v/>
      </c>
      <c r="B692" s="0" t="str">
        <f aca="false">IF($A692&lt;&gt;"",'Project Description'!$B$2, "")</f>
        <v/>
      </c>
      <c r="C692" s="0" t="str">
        <f aca="false">IF($A692&lt;&gt;"",'Project Description'!$B$3, "")</f>
        <v/>
      </c>
      <c r="D692" s="0" t="str">
        <f aca="false">IF($A692&lt;&gt;"",VLOOKUP($G692,'Tray sheet'!$E$2:$G$121,2), "")</f>
        <v/>
      </c>
      <c r="E692" s="0" t="str">
        <f aca="false">IF($A692&lt;&gt;"",VLOOKUP($G692,'Tray sheet'!$E$2:$G$121,3), "")</f>
        <v/>
      </c>
      <c r="F692" s="0" t="str">
        <f aca="false">IF($A692&lt;&gt;"",ROW()-1,"")</f>
        <v/>
      </c>
      <c r="G692" s="0" t="str">
        <f aca="false">IF($A692&lt;&gt;"",VLOOKUP($F692,d110cc_csv_computations!$A$2:$O$1001,12),"")</f>
        <v/>
      </c>
      <c r="H692" s="0" t="str">
        <f aca="false">IF($A692&lt;&gt;"",VLOOKUP($F692,d110cc_csv_computations!$A$2:$O$1001,13),"")</f>
        <v/>
      </c>
      <c r="I692" s="0" t="str">
        <f aca="false">IF($A692&lt;&gt;"",VLOOKUP($F692,d110cc_csv_computations!$A$2:$O$1001,7),"")</f>
        <v/>
      </c>
      <c r="J692" s="0" t="str">
        <f aca="false">IF($A692&lt;&gt;"",VLOOKUP($I692,ColumnNames!$A$2:$B$5,2),"")</f>
        <v/>
      </c>
      <c r="K692" s="0" t="str">
        <f aca="false">IF($A692&lt;&gt;"",VLOOKUP($F692,d110cc_csv_computations!$A$2:$O$1001,6),"")</f>
        <v/>
      </c>
      <c r="L692" s="0" t="str">
        <f aca="false">IF($A692&lt;&gt;"",VLOOKUP($F692,d110cc_csv_computations!$A$2:$O$1001,3),"")</f>
        <v/>
      </c>
      <c r="M692" s="0" t="str">
        <f aca="false">IF($A692&lt;&gt;"",VLOOKUP($F692,d110cc_csv_computations!$A$2:$O$1001,8),"")</f>
        <v/>
      </c>
      <c r="N692" s="0" t="str">
        <f aca="false">IF($A692&lt;&gt;"",VLOOKUP($F692,d110cc_csv_computations!$A$2:$O$1001,4),"")</f>
        <v/>
      </c>
      <c r="O692" s="32" t="str">
        <f aca="false">IF($A692&lt;&gt;"",INDEX('Tray sheet'!$H$2:$H$10000, $G692),"")</f>
        <v/>
      </c>
      <c r="P692" s="32" t="str">
        <f aca="false">IF($A692&lt;&gt;"",INDEX('Tray sheet'!$J$2:$J$10000,$G692),"")</f>
        <v/>
      </c>
      <c r="Q692" s="0" t="str">
        <f aca="false">IF($A692&lt;&gt;"",VLOOKUP($F692,d110cc_csv_computations!$A$2:$O$1001,9),"")</f>
        <v/>
      </c>
      <c r="R692" s="32" t="str">
        <f aca="false">IF($A692&lt;&gt;"",INDEX('Tray sheet'!$I$2:$I$10000,$G692),"")</f>
        <v/>
      </c>
      <c r="S692" s="32" t="str">
        <f aca="false">$J692&amp;$K692</f>
        <v/>
      </c>
      <c r="T692" s="0" t="str">
        <f aca="false">IF($A692&lt;&gt;"","Project#"&amp;$A692&amp;"-"&amp;TEXT($B692,"0000")&amp;"_Experiment#"&amp;TEXT($C692,"0000")&amp;"_"&amp;$D692&amp;"."&amp;$E692&amp;"_Tray#"&amp;TEXT($G692,"0000")&amp;"_"&amp;"Pot#"&amp;TEXT($F692,"00000"),"")</f>
        <v/>
      </c>
      <c r="U692" s="0" t="str">
        <f aca="false">IF($A692&lt;&gt;"",VLOOKUP($F692,d110cc_csv_computations!$A$2:$O$1001,2),"")</f>
        <v/>
      </c>
      <c r="V692" s="0" t="str">
        <f aca="false">IF($A692&lt;&gt;"",VLOOKUP($U692,LineNames!$A$2:$B$111,2),"")</f>
        <v/>
      </c>
      <c r="W692" s="11"/>
      <c r="X692" s="0" t="str">
        <f aca="false">IF($A692&lt;&gt;"",VLOOKUP($U692,LineNames!$A$2:$C$111,3),"")</f>
        <v/>
      </c>
      <c r="Y692" s="0" t="str">
        <f aca="false">IF($A692&lt;&gt;"",VLOOKUP($F692,d110cc_csv_computations!$A$2:$O$1001,5),"")</f>
        <v/>
      </c>
      <c r="Z692" s="0" t="str">
        <f aca="false">IF($A692&lt;&gt;"",VLOOKUP($F692,d110cc_csv_computations!$A$2:$O$1001,15),"")</f>
        <v/>
      </c>
    </row>
    <row collapsed="false" customFormat="false" customHeight="true" hidden="false" ht="15" outlineLevel="0" r="693">
      <c r="A693" s="0" t="str">
        <f aca="false">IF((ROW()-1)&lt;='Project Description'!$B$14,'Project Description'!$B$1, "")</f>
        <v/>
      </c>
      <c r="B693" s="0" t="str">
        <f aca="false">IF($A693&lt;&gt;"",'Project Description'!$B$2, "")</f>
        <v/>
      </c>
      <c r="C693" s="0" t="str">
        <f aca="false">IF($A693&lt;&gt;"",'Project Description'!$B$3, "")</f>
        <v/>
      </c>
      <c r="D693" s="0" t="str">
        <f aca="false">IF($A693&lt;&gt;"",VLOOKUP($G693,'Tray sheet'!$E$2:$G$121,2), "")</f>
        <v/>
      </c>
      <c r="E693" s="0" t="str">
        <f aca="false">IF($A693&lt;&gt;"",VLOOKUP($G693,'Tray sheet'!$E$2:$G$121,3), "")</f>
        <v/>
      </c>
      <c r="F693" s="0" t="str">
        <f aca="false">IF($A693&lt;&gt;"",ROW()-1,"")</f>
        <v/>
      </c>
      <c r="G693" s="0" t="str">
        <f aca="false">IF($A693&lt;&gt;"",VLOOKUP($F693,d110cc_csv_computations!$A$2:$O$1001,12),"")</f>
        <v/>
      </c>
      <c r="H693" s="0" t="str">
        <f aca="false">IF($A693&lt;&gt;"",VLOOKUP($F693,d110cc_csv_computations!$A$2:$O$1001,13),"")</f>
        <v/>
      </c>
      <c r="I693" s="0" t="str">
        <f aca="false">IF($A693&lt;&gt;"",VLOOKUP($F693,d110cc_csv_computations!$A$2:$O$1001,7),"")</f>
        <v/>
      </c>
      <c r="J693" s="0" t="str">
        <f aca="false">IF($A693&lt;&gt;"",VLOOKUP($I693,ColumnNames!$A$2:$B$5,2),"")</f>
        <v/>
      </c>
      <c r="K693" s="0" t="str">
        <f aca="false">IF($A693&lt;&gt;"",VLOOKUP($F693,d110cc_csv_computations!$A$2:$O$1001,6),"")</f>
        <v/>
      </c>
      <c r="L693" s="0" t="str">
        <f aca="false">IF($A693&lt;&gt;"",VLOOKUP($F693,d110cc_csv_computations!$A$2:$O$1001,3),"")</f>
        <v/>
      </c>
      <c r="M693" s="0" t="str">
        <f aca="false">IF($A693&lt;&gt;"",VLOOKUP($F693,d110cc_csv_computations!$A$2:$O$1001,8),"")</f>
        <v/>
      </c>
      <c r="N693" s="0" t="str">
        <f aca="false">IF($A693&lt;&gt;"",VLOOKUP($F693,d110cc_csv_computations!$A$2:$O$1001,4),"")</f>
        <v/>
      </c>
      <c r="O693" s="32" t="str">
        <f aca="false">IF($A693&lt;&gt;"",INDEX('Tray sheet'!$H$2:$H$10000, $G693),"")</f>
        <v/>
      </c>
      <c r="P693" s="32" t="str">
        <f aca="false">IF($A693&lt;&gt;"",INDEX('Tray sheet'!$J$2:$J$10000,$G693),"")</f>
        <v/>
      </c>
      <c r="Q693" s="0" t="str">
        <f aca="false">IF($A693&lt;&gt;"",VLOOKUP($F693,d110cc_csv_computations!$A$2:$O$1001,9),"")</f>
        <v/>
      </c>
      <c r="R693" s="32" t="str">
        <f aca="false">IF($A693&lt;&gt;"",INDEX('Tray sheet'!$I$2:$I$10000,$G693),"")</f>
        <v/>
      </c>
      <c r="S693" s="32" t="str">
        <f aca="false">$J693&amp;$K693</f>
        <v/>
      </c>
      <c r="T693" s="0" t="str">
        <f aca="false">IF($A693&lt;&gt;"","Project#"&amp;$A693&amp;"-"&amp;TEXT($B693,"0000")&amp;"_Experiment#"&amp;TEXT($C693,"0000")&amp;"_"&amp;$D693&amp;"."&amp;$E693&amp;"_Tray#"&amp;TEXT($G693,"0000")&amp;"_"&amp;"Pot#"&amp;TEXT($F693,"00000"),"")</f>
        <v/>
      </c>
      <c r="U693" s="0" t="str">
        <f aca="false">IF($A693&lt;&gt;"",VLOOKUP($F693,d110cc_csv_computations!$A$2:$O$1001,2),"")</f>
        <v/>
      </c>
      <c r="V693" s="0" t="str">
        <f aca="false">IF($A693&lt;&gt;"",VLOOKUP($U693,LineNames!$A$2:$B$111,2),"")</f>
        <v/>
      </c>
      <c r="W693" s="11"/>
      <c r="X693" s="0" t="str">
        <f aca="false">IF($A693&lt;&gt;"",VLOOKUP($U693,LineNames!$A$2:$C$111,3),"")</f>
        <v/>
      </c>
      <c r="Y693" s="0" t="str">
        <f aca="false">IF($A693&lt;&gt;"",VLOOKUP($F693,d110cc_csv_computations!$A$2:$O$1001,5),"")</f>
        <v/>
      </c>
      <c r="Z693" s="0" t="str">
        <f aca="false">IF($A693&lt;&gt;"",VLOOKUP($F693,d110cc_csv_computations!$A$2:$O$1001,15),"")</f>
        <v/>
      </c>
    </row>
    <row collapsed="false" customFormat="false" customHeight="true" hidden="false" ht="15" outlineLevel="0" r="694">
      <c r="A694" s="0" t="str">
        <f aca="false">IF((ROW()-1)&lt;='Project Description'!$B$14,'Project Description'!$B$1, "")</f>
        <v/>
      </c>
      <c r="B694" s="0" t="str">
        <f aca="false">IF($A694&lt;&gt;"",'Project Description'!$B$2, "")</f>
        <v/>
      </c>
      <c r="C694" s="0" t="str">
        <f aca="false">IF($A694&lt;&gt;"",'Project Description'!$B$3, "")</f>
        <v/>
      </c>
      <c r="D694" s="0" t="str">
        <f aca="false">IF($A694&lt;&gt;"",VLOOKUP($G694,'Tray sheet'!$E$2:$G$121,2), "")</f>
        <v/>
      </c>
      <c r="E694" s="0" t="str">
        <f aca="false">IF($A694&lt;&gt;"",VLOOKUP($G694,'Tray sheet'!$E$2:$G$121,3), "")</f>
        <v/>
      </c>
      <c r="F694" s="0" t="str">
        <f aca="false">IF($A694&lt;&gt;"",ROW()-1,"")</f>
        <v/>
      </c>
      <c r="G694" s="0" t="str">
        <f aca="false">IF($A694&lt;&gt;"",VLOOKUP($F694,d110cc_csv_computations!$A$2:$O$1001,12),"")</f>
        <v/>
      </c>
      <c r="H694" s="0" t="str">
        <f aca="false">IF($A694&lt;&gt;"",VLOOKUP($F694,d110cc_csv_computations!$A$2:$O$1001,13),"")</f>
        <v/>
      </c>
      <c r="I694" s="0" t="str">
        <f aca="false">IF($A694&lt;&gt;"",VLOOKUP($F694,d110cc_csv_computations!$A$2:$O$1001,7),"")</f>
        <v/>
      </c>
      <c r="J694" s="0" t="str">
        <f aca="false">IF($A694&lt;&gt;"",VLOOKUP($I694,ColumnNames!$A$2:$B$5,2),"")</f>
        <v/>
      </c>
      <c r="K694" s="0" t="str">
        <f aca="false">IF($A694&lt;&gt;"",VLOOKUP($F694,d110cc_csv_computations!$A$2:$O$1001,6),"")</f>
        <v/>
      </c>
      <c r="L694" s="0" t="str">
        <f aca="false">IF($A694&lt;&gt;"",VLOOKUP($F694,d110cc_csv_computations!$A$2:$O$1001,3),"")</f>
        <v/>
      </c>
      <c r="M694" s="0" t="str">
        <f aca="false">IF($A694&lt;&gt;"",VLOOKUP($F694,d110cc_csv_computations!$A$2:$O$1001,8),"")</f>
        <v/>
      </c>
      <c r="N694" s="0" t="str">
        <f aca="false">IF($A694&lt;&gt;"",VLOOKUP($F694,d110cc_csv_computations!$A$2:$O$1001,4),"")</f>
        <v/>
      </c>
      <c r="O694" s="32" t="str">
        <f aca="false">IF($A694&lt;&gt;"",INDEX('Tray sheet'!$H$2:$H$10000, $G694),"")</f>
        <v/>
      </c>
      <c r="P694" s="32" t="str">
        <f aca="false">IF($A694&lt;&gt;"",INDEX('Tray sheet'!$J$2:$J$10000,$G694),"")</f>
        <v/>
      </c>
      <c r="Q694" s="0" t="str">
        <f aca="false">IF($A694&lt;&gt;"",VLOOKUP($F694,d110cc_csv_computations!$A$2:$O$1001,9),"")</f>
        <v/>
      </c>
      <c r="R694" s="32" t="str">
        <f aca="false">IF($A694&lt;&gt;"",INDEX('Tray sheet'!$I$2:$I$10000,$G694),"")</f>
        <v/>
      </c>
      <c r="S694" s="32" t="str">
        <f aca="false">$J694&amp;$K694</f>
        <v/>
      </c>
      <c r="T694" s="0" t="str">
        <f aca="false">IF($A694&lt;&gt;"","Project#"&amp;$A694&amp;"-"&amp;TEXT($B694,"0000")&amp;"_Experiment#"&amp;TEXT($C694,"0000")&amp;"_"&amp;$D694&amp;"."&amp;$E694&amp;"_Tray#"&amp;TEXT($G694,"0000")&amp;"_"&amp;"Pot#"&amp;TEXT($F694,"00000"),"")</f>
        <v/>
      </c>
      <c r="U694" s="0" t="str">
        <f aca="false">IF($A694&lt;&gt;"",VLOOKUP($F694,d110cc_csv_computations!$A$2:$O$1001,2),"")</f>
        <v/>
      </c>
      <c r="V694" s="0" t="str">
        <f aca="false">IF($A694&lt;&gt;"",VLOOKUP($U694,LineNames!$A$2:$B$111,2),"")</f>
        <v/>
      </c>
      <c r="W694" s="11"/>
      <c r="X694" s="0" t="str">
        <f aca="false">IF($A694&lt;&gt;"",VLOOKUP($U694,LineNames!$A$2:$C$111,3),"")</f>
        <v/>
      </c>
      <c r="Y694" s="0" t="str">
        <f aca="false">IF($A694&lt;&gt;"",VLOOKUP($F694,d110cc_csv_computations!$A$2:$O$1001,5),"")</f>
        <v/>
      </c>
      <c r="Z694" s="0" t="str">
        <f aca="false">IF($A694&lt;&gt;"",VLOOKUP($F694,d110cc_csv_computations!$A$2:$O$1001,15),"")</f>
        <v/>
      </c>
    </row>
    <row collapsed="false" customFormat="false" customHeight="true" hidden="false" ht="15" outlineLevel="0" r="695">
      <c r="A695" s="0" t="str">
        <f aca="false">IF((ROW()-1)&lt;='Project Description'!$B$14,'Project Description'!$B$1, "")</f>
        <v/>
      </c>
      <c r="B695" s="0" t="str">
        <f aca="false">IF($A695&lt;&gt;"",'Project Description'!$B$2, "")</f>
        <v/>
      </c>
      <c r="C695" s="0" t="str">
        <f aca="false">IF($A695&lt;&gt;"",'Project Description'!$B$3, "")</f>
        <v/>
      </c>
      <c r="D695" s="0" t="str">
        <f aca="false">IF($A695&lt;&gt;"",VLOOKUP($G695,'Tray sheet'!$E$2:$G$121,2), "")</f>
        <v/>
      </c>
      <c r="E695" s="0" t="str">
        <f aca="false">IF($A695&lt;&gt;"",VLOOKUP($G695,'Tray sheet'!$E$2:$G$121,3), "")</f>
        <v/>
      </c>
      <c r="F695" s="0" t="str">
        <f aca="false">IF($A695&lt;&gt;"",ROW()-1,"")</f>
        <v/>
      </c>
      <c r="G695" s="0" t="str">
        <f aca="false">IF($A695&lt;&gt;"",VLOOKUP($F695,d110cc_csv_computations!$A$2:$O$1001,12),"")</f>
        <v/>
      </c>
      <c r="H695" s="0" t="str">
        <f aca="false">IF($A695&lt;&gt;"",VLOOKUP($F695,d110cc_csv_computations!$A$2:$O$1001,13),"")</f>
        <v/>
      </c>
      <c r="I695" s="0" t="str">
        <f aca="false">IF($A695&lt;&gt;"",VLOOKUP($F695,d110cc_csv_computations!$A$2:$O$1001,7),"")</f>
        <v/>
      </c>
      <c r="J695" s="0" t="str">
        <f aca="false">IF($A695&lt;&gt;"",VLOOKUP($I695,ColumnNames!$A$2:$B$5,2),"")</f>
        <v/>
      </c>
      <c r="K695" s="0" t="str">
        <f aca="false">IF($A695&lt;&gt;"",VLOOKUP($F695,d110cc_csv_computations!$A$2:$O$1001,6),"")</f>
        <v/>
      </c>
      <c r="L695" s="0" t="str">
        <f aca="false">IF($A695&lt;&gt;"",VLOOKUP($F695,d110cc_csv_computations!$A$2:$O$1001,3),"")</f>
        <v/>
      </c>
      <c r="M695" s="0" t="str">
        <f aca="false">IF($A695&lt;&gt;"",VLOOKUP($F695,d110cc_csv_computations!$A$2:$O$1001,8),"")</f>
        <v/>
      </c>
      <c r="N695" s="0" t="str">
        <f aca="false">IF($A695&lt;&gt;"",VLOOKUP($F695,d110cc_csv_computations!$A$2:$O$1001,4),"")</f>
        <v/>
      </c>
      <c r="O695" s="32" t="str">
        <f aca="false">IF($A695&lt;&gt;"",INDEX('Tray sheet'!$H$2:$H$10000, $G695),"")</f>
        <v/>
      </c>
      <c r="P695" s="32" t="str">
        <f aca="false">IF($A695&lt;&gt;"",INDEX('Tray sheet'!$J$2:$J$10000,$G695),"")</f>
        <v/>
      </c>
      <c r="Q695" s="0" t="str">
        <f aca="false">IF($A695&lt;&gt;"",VLOOKUP($F695,d110cc_csv_computations!$A$2:$O$1001,9),"")</f>
        <v/>
      </c>
      <c r="R695" s="32" t="str">
        <f aca="false">IF($A695&lt;&gt;"",INDEX('Tray sheet'!$I$2:$I$10000,$G695),"")</f>
        <v/>
      </c>
      <c r="S695" s="32" t="str">
        <f aca="false">$J695&amp;$K695</f>
        <v/>
      </c>
      <c r="T695" s="0" t="str">
        <f aca="false">IF($A695&lt;&gt;"","Project#"&amp;$A695&amp;"-"&amp;TEXT($B695,"0000")&amp;"_Experiment#"&amp;TEXT($C695,"0000")&amp;"_"&amp;$D695&amp;"."&amp;$E695&amp;"_Tray#"&amp;TEXT($G695,"0000")&amp;"_"&amp;"Pot#"&amp;TEXT($F695,"00000"),"")</f>
        <v/>
      </c>
      <c r="U695" s="0" t="str">
        <f aca="false">IF($A695&lt;&gt;"",VLOOKUP($F695,d110cc_csv_computations!$A$2:$O$1001,2),"")</f>
        <v/>
      </c>
      <c r="V695" s="0" t="str">
        <f aca="false">IF($A695&lt;&gt;"",VLOOKUP($U695,LineNames!$A$2:$B$111,2),"")</f>
        <v/>
      </c>
      <c r="W695" s="11"/>
      <c r="X695" s="0" t="str">
        <f aca="false">IF($A695&lt;&gt;"",VLOOKUP($U695,LineNames!$A$2:$C$111,3),"")</f>
        <v/>
      </c>
      <c r="Y695" s="0" t="str">
        <f aca="false">IF($A695&lt;&gt;"",VLOOKUP($F695,d110cc_csv_computations!$A$2:$O$1001,5),"")</f>
        <v/>
      </c>
      <c r="Z695" s="0" t="str">
        <f aca="false">IF($A695&lt;&gt;"",VLOOKUP($F695,d110cc_csv_computations!$A$2:$O$1001,15),"")</f>
        <v/>
      </c>
    </row>
    <row collapsed="false" customFormat="false" customHeight="true" hidden="false" ht="15" outlineLevel="0" r="696">
      <c r="A696" s="0" t="str">
        <f aca="false">IF((ROW()-1)&lt;='Project Description'!$B$14,'Project Description'!$B$1, "")</f>
        <v/>
      </c>
      <c r="B696" s="0" t="str">
        <f aca="false">IF($A696&lt;&gt;"",'Project Description'!$B$2, "")</f>
        <v/>
      </c>
      <c r="C696" s="0" t="str">
        <f aca="false">IF($A696&lt;&gt;"",'Project Description'!$B$3, "")</f>
        <v/>
      </c>
      <c r="D696" s="0" t="str">
        <f aca="false">IF($A696&lt;&gt;"",VLOOKUP($G696,'Tray sheet'!$E$2:$G$121,2), "")</f>
        <v/>
      </c>
      <c r="E696" s="0" t="str">
        <f aca="false">IF($A696&lt;&gt;"",VLOOKUP($G696,'Tray sheet'!$E$2:$G$121,3), "")</f>
        <v/>
      </c>
      <c r="F696" s="0" t="str">
        <f aca="false">IF($A696&lt;&gt;"",ROW()-1,"")</f>
        <v/>
      </c>
      <c r="G696" s="0" t="str">
        <f aca="false">IF($A696&lt;&gt;"",VLOOKUP($F696,d110cc_csv_computations!$A$2:$O$1001,12),"")</f>
        <v/>
      </c>
      <c r="H696" s="0" t="str">
        <f aca="false">IF($A696&lt;&gt;"",VLOOKUP($F696,d110cc_csv_computations!$A$2:$O$1001,13),"")</f>
        <v/>
      </c>
      <c r="I696" s="0" t="str">
        <f aca="false">IF($A696&lt;&gt;"",VLOOKUP($F696,d110cc_csv_computations!$A$2:$O$1001,7),"")</f>
        <v/>
      </c>
      <c r="J696" s="0" t="str">
        <f aca="false">IF($A696&lt;&gt;"",VLOOKUP($I696,ColumnNames!$A$2:$B$5,2),"")</f>
        <v/>
      </c>
      <c r="K696" s="0" t="str">
        <f aca="false">IF($A696&lt;&gt;"",VLOOKUP($F696,d110cc_csv_computations!$A$2:$O$1001,6),"")</f>
        <v/>
      </c>
      <c r="L696" s="0" t="str">
        <f aca="false">IF($A696&lt;&gt;"",VLOOKUP($F696,d110cc_csv_computations!$A$2:$O$1001,3),"")</f>
        <v/>
      </c>
      <c r="M696" s="0" t="str">
        <f aca="false">IF($A696&lt;&gt;"",VLOOKUP($F696,d110cc_csv_computations!$A$2:$O$1001,8),"")</f>
        <v/>
      </c>
      <c r="N696" s="0" t="str">
        <f aca="false">IF($A696&lt;&gt;"",VLOOKUP($F696,d110cc_csv_computations!$A$2:$O$1001,4),"")</f>
        <v/>
      </c>
      <c r="O696" s="32" t="str">
        <f aca="false">IF($A696&lt;&gt;"",INDEX('Tray sheet'!$H$2:$H$10000, $G696),"")</f>
        <v/>
      </c>
      <c r="P696" s="32" t="str">
        <f aca="false">IF($A696&lt;&gt;"",INDEX('Tray sheet'!$J$2:$J$10000,$G696),"")</f>
        <v/>
      </c>
      <c r="Q696" s="0" t="str">
        <f aca="false">IF($A696&lt;&gt;"",VLOOKUP($F696,d110cc_csv_computations!$A$2:$O$1001,9),"")</f>
        <v/>
      </c>
      <c r="R696" s="32" t="str">
        <f aca="false">IF($A696&lt;&gt;"",INDEX('Tray sheet'!$I$2:$I$10000,$G696),"")</f>
        <v/>
      </c>
      <c r="S696" s="32" t="str">
        <f aca="false">$J696&amp;$K696</f>
        <v/>
      </c>
      <c r="T696" s="0" t="str">
        <f aca="false">IF($A696&lt;&gt;"","Project#"&amp;$A696&amp;"-"&amp;TEXT($B696,"0000")&amp;"_Experiment#"&amp;TEXT($C696,"0000")&amp;"_"&amp;$D696&amp;"."&amp;$E696&amp;"_Tray#"&amp;TEXT($G696,"0000")&amp;"_"&amp;"Pot#"&amp;TEXT($F696,"00000"),"")</f>
        <v/>
      </c>
      <c r="U696" s="0" t="str">
        <f aca="false">IF($A696&lt;&gt;"",VLOOKUP($F696,d110cc_csv_computations!$A$2:$O$1001,2),"")</f>
        <v/>
      </c>
      <c r="V696" s="0" t="str">
        <f aca="false">IF($A696&lt;&gt;"",VLOOKUP($U696,LineNames!$A$2:$B$111,2),"")</f>
        <v/>
      </c>
      <c r="W696" s="11"/>
      <c r="X696" s="0" t="str">
        <f aca="false">IF($A696&lt;&gt;"",VLOOKUP($U696,LineNames!$A$2:$C$111,3),"")</f>
        <v/>
      </c>
      <c r="Y696" s="0" t="str">
        <f aca="false">IF($A696&lt;&gt;"",VLOOKUP($F696,d110cc_csv_computations!$A$2:$O$1001,5),"")</f>
        <v/>
      </c>
      <c r="Z696" s="0" t="str">
        <f aca="false">IF($A696&lt;&gt;"",VLOOKUP($F696,d110cc_csv_computations!$A$2:$O$1001,15),"")</f>
        <v/>
      </c>
    </row>
    <row collapsed="false" customFormat="false" customHeight="true" hidden="false" ht="15" outlineLevel="0" r="697">
      <c r="A697" s="0" t="str">
        <f aca="false">IF((ROW()-1)&lt;='Project Description'!$B$14,'Project Description'!$B$1, "")</f>
        <v/>
      </c>
      <c r="B697" s="0" t="str">
        <f aca="false">IF($A697&lt;&gt;"",'Project Description'!$B$2, "")</f>
        <v/>
      </c>
      <c r="C697" s="0" t="str">
        <f aca="false">IF($A697&lt;&gt;"",'Project Description'!$B$3, "")</f>
        <v/>
      </c>
      <c r="D697" s="0" t="str">
        <f aca="false">IF($A697&lt;&gt;"",VLOOKUP($G697,'Tray sheet'!$E$2:$G$121,2), "")</f>
        <v/>
      </c>
      <c r="E697" s="0" t="str">
        <f aca="false">IF($A697&lt;&gt;"",VLOOKUP($G697,'Tray sheet'!$E$2:$G$121,3), "")</f>
        <v/>
      </c>
      <c r="F697" s="0" t="str">
        <f aca="false">IF($A697&lt;&gt;"",ROW()-1,"")</f>
        <v/>
      </c>
      <c r="G697" s="0" t="str">
        <f aca="false">IF($A697&lt;&gt;"",VLOOKUP($F697,d110cc_csv_computations!$A$2:$O$1001,12),"")</f>
        <v/>
      </c>
      <c r="H697" s="0" t="str">
        <f aca="false">IF($A697&lt;&gt;"",VLOOKUP($F697,d110cc_csv_computations!$A$2:$O$1001,13),"")</f>
        <v/>
      </c>
      <c r="I697" s="0" t="str">
        <f aca="false">IF($A697&lt;&gt;"",VLOOKUP($F697,d110cc_csv_computations!$A$2:$O$1001,7),"")</f>
        <v/>
      </c>
      <c r="J697" s="0" t="str">
        <f aca="false">IF($A697&lt;&gt;"",VLOOKUP($I697,ColumnNames!$A$2:$B$5,2),"")</f>
        <v/>
      </c>
      <c r="K697" s="0" t="str">
        <f aca="false">IF($A697&lt;&gt;"",VLOOKUP($F697,d110cc_csv_computations!$A$2:$O$1001,6),"")</f>
        <v/>
      </c>
      <c r="L697" s="0" t="str">
        <f aca="false">IF($A697&lt;&gt;"",VLOOKUP($F697,d110cc_csv_computations!$A$2:$O$1001,3),"")</f>
        <v/>
      </c>
      <c r="M697" s="0" t="str">
        <f aca="false">IF($A697&lt;&gt;"",VLOOKUP($F697,d110cc_csv_computations!$A$2:$O$1001,8),"")</f>
        <v/>
      </c>
      <c r="N697" s="0" t="str">
        <f aca="false">IF($A697&lt;&gt;"",VLOOKUP($F697,d110cc_csv_computations!$A$2:$O$1001,4),"")</f>
        <v/>
      </c>
      <c r="O697" s="32" t="str">
        <f aca="false">IF($A697&lt;&gt;"",INDEX('Tray sheet'!$H$2:$H$10000, $G697),"")</f>
        <v/>
      </c>
      <c r="P697" s="32" t="str">
        <f aca="false">IF($A697&lt;&gt;"",INDEX('Tray sheet'!$J$2:$J$10000,$G697),"")</f>
        <v/>
      </c>
      <c r="Q697" s="0" t="str">
        <f aca="false">IF($A697&lt;&gt;"",VLOOKUP($F697,d110cc_csv_computations!$A$2:$O$1001,9),"")</f>
        <v/>
      </c>
      <c r="R697" s="32" t="str">
        <f aca="false">IF($A697&lt;&gt;"",INDEX('Tray sheet'!$I$2:$I$10000,$G697),"")</f>
        <v/>
      </c>
      <c r="S697" s="32" t="str">
        <f aca="false">$J697&amp;$K697</f>
        <v/>
      </c>
      <c r="T697" s="0" t="str">
        <f aca="false">IF($A697&lt;&gt;"","Project#"&amp;$A697&amp;"-"&amp;TEXT($B697,"0000")&amp;"_Experiment#"&amp;TEXT($C697,"0000")&amp;"_"&amp;$D697&amp;"."&amp;$E697&amp;"_Tray#"&amp;TEXT($G697,"0000")&amp;"_"&amp;"Pot#"&amp;TEXT($F697,"00000"),"")</f>
        <v/>
      </c>
      <c r="U697" s="0" t="str">
        <f aca="false">IF($A697&lt;&gt;"",VLOOKUP($F697,d110cc_csv_computations!$A$2:$O$1001,2),"")</f>
        <v/>
      </c>
      <c r="V697" s="0" t="str">
        <f aca="false">IF($A697&lt;&gt;"",VLOOKUP($U697,LineNames!$A$2:$B$111,2),"")</f>
        <v/>
      </c>
      <c r="W697" s="11"/>
      <c r="X697" s="0" t="str">
        <f aca="false">IF($A697&lt;&gt;"",VLOOKUP($U697,LineNames!$A$2:$C$111,3),"")</f>
        <v/>
      </c>
      <c r="Y697" s="0" t="str">
        <f aca="false">IF($A697&lt;&gt;"",VLOOKUP($F697,d110cc_csv_computations!$A$2:$O$1001,5),"")</f>
        <v/>
      </c>
      <c r="Z697" s="0" t="str">
        <f aca="false">IF($A697&lt;&gt;"",VLOOKUP($F697,d110cc_csv_computations!$A$2:$O$1001,15),"")</f>
        <v/>
      </c>
    </row>
    <row collapsed="false" customFormat="false" customHeight="true" hidden="false" ht="15" outlineLevel="0" r="698">
      <c r="A698" s="0" t="str">
        <f aca="false">IF((ROW()-1)&lt;='Project Description'!$B$14,'Project Description'!$B$1, "")</f>
        <v/>
      </c>
      <c r="B698" s="0" t="str">
        <f aca="false">IF($A698&lt;&gt;"",'Project Description'!$B$2, "")</f>
        <v/>
      </c>
      <c r="C698" s="0" t="str">
        <f aca="false">IF($A698&lt;&gt;"",'Project Description'!$B$3, "")</f>
        <v/>
      </c>
      <c r="D698" s="0" t="str">
        <f aca="false">IF($A698&lt;&gt;"",VLOOKUP($G698,'Tray sheet'!$E$2:$G$121,2), "")</f>
        <v/>
      </c>
      <c r="E698" s="0" t="str">
        <f aca="false">IF($A698&lt;&gt;"",VLOOKUP($G698,'Tray sheet'!$E$2:$G$121,3), "")</f>
        <v/>
      </c>
      <c r="F698" s="0" t="str">
        <f aca="false">IF($A698&lt;&gt;"",ROW()-1,"")</f>
        <v/>
      </c>
      <c r="G698" s="0" t="str">
        <f aca="false">IF($A698&lt;&gt;"",VLOOKUP($F698,d110cc_csv_computations!$A$2:$O$1001,12),"")</f>
        <v/>
      </c>
      <c r="H698" s="0" t="str">
        <f aca="false">IF($A698&lt;&gt;"",VLOOKUP($F698,d110cc_csv_computations!$A$2:$O$1001,13),"")</f>
        <v/>
      </c>
      <c r="I698" s="0" t="str">
        <f aca="false">IF($A698&lt;&gt;"",VLOOKUP($F698,d110cc_csv_computations!$A$2:$O$1001,7),"")</f>
        <v/>
      </c>
      <c r="J698" s="0" t="str">
        <f aca="false">IF($A698&lt;&gt;"",VLOOKUP($I698,ColumnNames!$A$2:$B$5,2),"")</f>
        <v/>
      </c>
      <c r="K698" s="0" t="str">
        <f aca="false">IF($A698&lt;&gt;"",VLOOKUP($F698,d110cc_csv_computations!$A$2:$O$1001,6),"")</f>
        <v/>
      </c>
      <c r="L698" s="0" t="str">
        <f aca="false">IF($A698&lt;&gt;"",VLOOKUP($F698,d110cc_csv_computations!$A$2:$O$1001,3),"")</f>
        <v/>
      </c>
      <c r="M698" s="0" t="str">
        <f aca="false">IF($A698&lt;&gt;"",VLOOKUP($F698,d110cc_csv_computations!$A$2:$O$1001,8),"")</f>
        <v/>
      </c>
      <c r="N698" s="0" t="str">
        <f aca="false">IF($A698&lt;&gt;"",VLOOKUP($F698,d110cc_csv_computations!$A$2:$O$1001,4),"")</f>
        <v/>
      </c>
      <c r="O698" s="32" t="str">
        <f aca="false">IF($A698&lt;&gt;"",INDEX('Tray sheet'!$H$2:$H$10000, $G698),"")</f>
        <v/>
      </c>
      <c r="P698" s="32" t="str">
        <f aca="false">IF($A698&lt;&gt;"",INDEX('Tray sheet'!$J$2:$J$10000,$G698),"")</f>
        <v/>
      </c>
      <c r="Q698" s="0" t="str">
        <f aca="false">IF($A698&lt;&gt;"",VLOOKUP($F698,d110cc_csv_computations!$A$2:$O$1001,9),"")</f>
        <v/>
      </c>
      <c r="R698" s="32" t="str">
        <f aca="false">IF($A698&lt;&gt;"",INDEX('Tray sheet'!$I$2:$I$10000,$G698),"")</f>
        <v/>
      </c>
      <c r="S698" s="32" t="str">
        <f aca="false">$J698&amp;$K698</f>
        <v/>
      </c>
      <c r="T698" s="0" t="str">
        <f aca="false">IF($A698&lt;&gt;"","Project#"&amp;$A698&amp;"-"&amp;TEXT($B698,"0000")&amp;"_Experiment#"&amp;TEXT($C698,"0000")&amp;"_"&amp;$D698&amp;"."&amp;$E698&amp;"_Tray#"&amp;TEXT($G698,"0000")&amp;"_"&amp;"Pot#"&amp;TEXT($F698,"00000"),"")</f>
        <v/>
      </c>
      <c r="U698" s="0" t="str">
        <f aca="false">IF($A698&lt;&gt;"",VLOOKUP($F698,d110cc_csv_computations!$A$2:$O$1001,2),"")</f>
        <v/>
      </c>
      <c r="V698" s="0" t="str">
        <f aca="false">IF($A698&lt;&gt;"",VLOOKUP($U698,LineNames!$A$2:$B$111,2),"")</f>
        <v/>
      </c>
      <c r="W698" s="11"/>
      <c r="X698" s="0" t="str">
        <f aca="false">IF($A698&lt;&gt;"",VLOOKUP($U698,LineNames!$A$2:$C$111,3),"")</f>
        <v/>
      </c>
      <c r="Y698" s="0" t="str">
        <f aca="false">IF($A698&lt;&gt;"",VLOOKUP($F698,d110cc_csv_computations!$A$2:$O$1001,5),"")</f>
        <v/>
      </c>
      <c r="Z698" s="0" t="str">
        <f aca="false">IF($A698&lt;&gt;"",VLOOKUP($F698,d110cc_csv_computations!$A$2:$O$1001,15),"")</f>
        <v/>
      </c>
    </row>
    <row collapsed="false" customFormat="false" customHeight="true" hidden="false" ht="15" outlineLevel="0" r="699">
      <c r="A699" s="0" t="str">
        <f aca="false">IF((ROW()-1)&lt;='Project Description'!$B$14,'Project Description'!$B$1, "")</f>
        <v/>
      </c>
      <c r="B699" s="0" t="str">
        <f aca="false">IF($A699&lt;&gt;"",'Project Description'!$B$2, "")</f>
        <v/>
      </c>
      <c r="C699" s="0" t="str">
        <f aca="false">IF($A699&lt;&gt;"",'Project Description'!$B$3, "")</f>
        <v/>
      </c>
      <c r="D699" s="0" t="str">
        <f aca="false">IF($A699&lt;&gt;"",VLOOKUP($G699,'Tray sheet'!$E$2:$G$121,2), "")</f>
        <v/>
      </c>
      <c r="E699" s="0" t="str">
        <f aca="false">IF($A699&lt;&gt;"",VLOOKUP($G699,'Tray sheet'!$E$2:$G$121,3), "")</f>
        <v/>
      </c>
      <c r="F699" s="0" t="str">
        <f aca="false">IF($A699&lt;&gt;"",ROW()-1,"")</f>
        <v/>
      </c>
      <c r="G699" s="0" t="str">
        <f aca="false">IF($A699&lt;&gt;"",VLOOKUP($F699,d110cc_csv_computations!$A$2:$O$1001,12),"")</f>
        <v/>
      </c>
      <c r="H699" s="0" t="str">
        <f aca="false">IF($A699&lt;&gt;"",VLOOKUP($F699,d110cc_csv_computations!$A$2:$O$1001,13),"")</f>
        <v/>
      </c>
      <c r="I699" s="0" t="str">
        <f aca="false">IF($A699&lt;&gt;"",VLOOKUP($F699,d110cc_csv_computations!$A$2:$O$1001,7),"")</f>
        <v/>
      </c>
      <c r="J699" s="0" t="str">
        <f aca="false">IF($A699&lt;&gt;"",VLOOKUP($I699,ColumnNames!$A$2:$B$5,2),"")</f>
        <v/>
      </c>
      <c r="K699" s="0" t="str">
        <f aca="false">IF($A699&lt;&gt;"",VLOOKUP($F699,d110cc_csv_computations!$A$2:$O$1001,6),"")</f>
        <v/>
      </c>
      <c r="L699" s="0" t="str">
        <f aca="false">IF($A699&lt;&gt;"",VLOOKUP($F699,d110cc_csv_computations!$A$2:$O$1001,3),"")</f>
        <v/>
      </c>
      <c r="M699" s="0" t="str">
        <f aca="false">IF($A699&lt;&gt;"",VLOOKUP($F699,d110cc_csv_computations!$A$2:$O$1001,8),"")</f>
        <v/>
      </c>
      <c r="N699" s="0" t="str">
        <f aca="false">IF($A699&lt;&gt;"",VLOOKUP($F699,d110cc_csv_computations!$A$2:$O$1001,4),"")</f>
        <v/>
      </c>
      <c r="O699" s="32" t="str">
        <f aca="false">IF($A699&lt;&gt;"",INDEX('Tray sheet'!$H$2:$H$10000, $G699),"")</f>
        <v/>
      </c>
      <c r="P699" s="32" t="str">
        <f aca="false">IF($A699&lt;&gt;"",INDEX('Tray sheet'!$J$2:$J$10000,$G699),"")</f>
        <v/>
      </c>
      <c r="Q699" s="0" t="str">
        <f aca="false">IF($A699&lt;&gt;"",VLOOKUP($F699,d110cc_csv_computations!$A$2:$O$1001,9),"")</f>
        <v/>
      </c>
      <c r="R699" s="32" t="str">
        <f aca="false">IF($A699&lt;&gt;"",INDEX('Tray sheet'!$I$2:$I$10000,$G699),"")</f>
        <v/>
      </c>
      <c r="S699" s="32" t="str">
        <f aca="false">$J699&amp;$K699</f>
        <v/>
      </c>
      <c r="T699" s="0" t="str">
        <f aca="false">IF($A699&lt;&gt;"","Project#"&amp;$A699&amp;"-"&amp;TEXT($B699,"0000")&amp;"_Experiment#"&amp;TEXT($C699,"0000")&amp;"_"&amp;$D699&amp;"."&amp;$E699&amp;"_Tray#"&amp;TEXT($G699,"0000")&amp;"_"&amp;"Pot#"&amp;TEXT($F699,"00000"),"")</f>
        <v/>
      </c>
      <c r="U699" s="0" t="str">
        <f aca="false">IF($A699&lt;&gt;"",VLOOKUP($F699,d110cc_csv_computations!$A$2:$O$1001,2),"")</f>
        <v/>
      </c>
      <c r="V699" s="0" t="str">
        <f aca="false">IF($A699&lt;&gt;"",VLOOKUP($U699,LineNames!$A$2:$B$111,2),"")</f>
        <v/>
      </c>
      <c r="W699" s="11"/>
      <c r="X699" s="0" t="str">
        <f aca="false">IF($A699&lt;&gt;"",VLOOKUP($U699,LineNames!$A$2:$C$111,3),"")</f>
        <v/>
      </c>
      <c r="Y699" s="0" t="str">
        <f aca="false">IF($A699&lt;&gt;"",VLOOKUP($F699,d110cc_csv_computations!$A$2:$O$1001,5),"")</f>
        <v/>
      </c>
      <c r="Z699" s="0" t="str">
        <f aca="false">IF($A699&lt;&gt;"",VLOOKUP($F699,d110cc_csv_computations!$A$2:$O$1001,15),"")</f>
        <v/>
      </c>
    </row>
    <row collapsed="false" customFormat="false" customHeight="true" hidden="false" ht="15" outlineLevel="0" r="700">
      <c r="A700" s="0" t="str">
        <f aca="false">IF((ROW()-1)&lt;='Project Description'!$B$14,'Project Description'!$B$1, "")</f>
        <v/>
      </c>
      <c r="B700" s="0" t="str">
        <f aca="false">IF($A700&lt;&gt;"",'Project Description'!$B$2, "")</f>
        <v/>
      </c>
      <c r="C700" s="0" t="str">
        <f aca="false">IF($A700&lt;&gt;"",'Project Description'!$B$3, "")</f>
        <v/>
      </c>
      <c r="D700" s="0" t="str">
        <f aca="false">IF($A700&lt;&gt;"",VLOOKUP($G700,'Tray sheet'!$E$2:$G$121,2), "")</f>
        <v/>
      </c>
      <c r="E700" s="0" t="str">
        <f aca="false">IF($A700&lt;&gt;"",VLOOKUP($G700,'Tray sheet'!$E$2:$G$121,3), "")</f>
        <v/>
      </c>
      <c r="F700" s="0" t="str">
        <f aca="false">IF($A700&lt;&gt;"",ROW()-1,"")</f>
        <v/>
      </c>
      <c r="G700" s="0" t="str">
        <f aca="false">IF($A700&lt;&gt;"",VLOOKUP($F700,d110cc_csv_computations!$A$2:$O$1001,12),"")</f>
        <v/>
      </c>
      <c r="H700" s="0" t="str">
        <f aca="false">IF($A700&lt;&gt;"",VLOOKUP($F700,d110cc_csv_computations!$A$2:$O$1001,13),"")</f>
        <v/>
      </c>
      <c r="I700" s="0" t="str">
        <f aca="false">IF($A700&lt;&gt;"",VLOOKUP($F700,d110cc_csv_computations!$A$2:$O$1001,7),"")</f>
        <v/>
      </c>
      <c r="J700" s="0" t="str">
        <f aca="false">IF($A700&lt;&gt;"",VLOOKUP($I700,ColumnNames!$A$2:$B$5,2),"")</f>
        <v/>
      </c>
      <c r="K700" s="0" t="str">
        <f aca="false">IF($A700&lt;&gt;"",VLOOKUP($F700,d110cc_csv_computations!$A$2:$O$1001,6),"")</f>
        <v/>
      </c>
      <c r="L700" s="0" t="str">
        <f aca="false">IF($A700&lt;&gt;"",VLOOKUP($F700,d110cc_csv_computations!$A$2:$O$1001,3),"")</f>
        <v/>
      </c>
      <c r="M700" s="0" t="str">
        <f aca="false">IF($A700&lt;&gt;"",VLOOKUP($F700,d110cc_csv_computations!$A$2:$O$1001,8),"")</f>
        <v/>
      </c>
      <c r="N700" s="0" t="str">
        <f aca="false">IF($A700&lt;&gt;"",VLOOKUP($F700,d110cc_csv_computations!$A$2:$O$1001,4),"")</f>
        <v/>
      </c>
      <c r="O700" s="32" t="str">
        <f aca="false">IF($A700&lt;&gt;"",INDEX('Tray sheet'!$H$2:$H$10000, $G700),"")</f>
        <v/>
      </c>
      <c r="P700" s="32" t="str">
        <f aca="false">IF($A700&lt;&gt;"",INDEX('Tray sheet'!$J$2:$J$10000,$G700),"")</f>
        <v/>
      </c>
      <c r="Q700" s="0" t="str">
        <f aca="false">IF($A700&lt;&gt;"",VLOOKUP($F700,d110cc_csv_computations!$A$2:$O$1001,9),"")</f>
        <v/>
      </c>
      <c r="R700" s="32" t="str">
        <f aca="false">IF($A700&lt;&gt;"",INDEX('Tray sheet'!$I$2:$I$10000,$G700),"")</f>
        <v/>
      </c>
      <c r="S700" s="32" t="str">
        <f aca="false">$J700&amp;$K700</f>
        <v/>
      </c>
      <c r="T700" s="0" t="str">
        <f aca="false">IF($A700&lt;&gt;"","Project#"&amp;$A700&amp;"-"&amp;TEXT($B700,"0000")&amp;"_Experiment#"&amp;TEXT($C700,"0000")&amp;"_"&amp;$D700&amp;"."&amp;$E700&amp;"_Tray#"&amp;TEXT($G700,"0000")&amp;"_"&amp;"Pot#"&amp;TEXT($F700,"00000"),"")</f>
        <v/>
      </c>
      <c r="U700" s="0" t="str">
        <f aca="false">IF($A700&lt;&gt;"",VLOOKUP($F700,d110cc_csv_computations!$A$2:$O$1001,2),"")</f>
        <v/>
      </c>
      <c r="V700" s="0" t="str">
        <f aca="false">IF($A700&lt;&gt;"",VLOOKUP($U700,LineNames!$A$2:$B$111,2),"")</f>
        <v/>
      </c>
      <c r="W700" s="11"/>
      <c r="X700" s="0" t="str">
        <f aca="false">IF($A700&lt;&gt;"",VLOOKUP($U700,LineNames!$A$2:$C$111,3),"")</f>
        <v/>
      </c>
      <c r="Y700" s="0" t="str">
        <f aca="false">IF($A700&lt;&gt;"",VLOOKUP($F700,d110cc_csv_computations!$A$2:$O$1001,5),"")</f>
        <v/>
      </c>
      <c r="Z700" s="0" t="str">
        <f aca="false">IF($A700&lt;&gt;"",VLOOKUP($F700,d110cc_csv_computations!$A$2:$O$1001,15),"")</f>
        <v/>
      </c>
    </row>
    <row collapsed="false" customFormat="false" customHeight="true" hidden="false" ht="15" outlineLevel="0" r="701">
      <c r="A701" s="0" t="str">
        <f aca="false">IF((ROW()-1)&lt;='Project Description'!$B$14,'Project Description'!$B$1, "")</f>
        <v/>
      </c>
      <c r="B701" s="0" t="str">
        <f aca="false">IF($A701&lt;&gt;"",'Project Description'!$B$2, "")</f>
        <v/>
      </c>
      <c r="C701" s="0" t="str">
        <f aca="false">IF($A701&lt;&gt;"",'Project Description'!$B$3, "")</f>
        <v/>
      </c>
      <c r="D701" s="0" t="str">
        <f aca="false">IF($A701&lt;&gt;"",VLOOKUP($G701,'Tray sheet'!$E$2:$G$121,2), "")</f>
        <v/>
      </c>
      <c r="E701" s="0" t="str">
        <f aca="false">IF($A701&lt;&gt;"",VLOOKUP($G701,'Tray sheet'!$E$2:$G$121,3), "")</f>
        <v/>
      </c>
      <c r="F701" s="0" t="str">
        <f aca="false">IF($A701&lt;&gt;"",ROW()-1,"")</f>
        <v/>
      </c>
      <c r="G701" s="0" t="str">
        <f aca="false">IF($A701&lt;&gt;"",VLOOKUP($F701,d110cc_csv_computations!$A$2:$O$1001,12),"")</f>
        <v/>
      </c>
      <c r="H701" s="0" t="str">
        <f aca="false">IF($A701&lt;&gt;"",VLOOKUP($F701,d110cc_csv_computations!$A$2:$O$1001,13),"")</f>
        <v/>
      </c>
      <c r="I701" s="0" t="str">
        <f aca="false">IF($A701&lt;&gt;"",VLOOKUP($F701,d110cc_csv_computations!$A$2:$O$1001,7),"")</f>
        <v/>
      </c>
      <c r="J701" s="0" t="str">
        <f aca="false">IF($A701&lt;&gt;"",VLOOKUP($I701,ColumnNames!$A$2:$B$5,2),"")</f>
        <v/>
      </c>
      <c r="K701" s="0" t="str">
        <f aca="false">IF($A701&lt;&gt;"",VLOOKUP($F701,d110cc_csv_computations!$A$2:$O$1001,6),"")</f>
        <v/>
      </c>
      <c r="L701" s="0" t="str">
        <f aca="false">IF($A701&lt;&gt;"",VLOOKUP($F701,d110cc_csv_computations!$A$2:$O$1001,3),"")</f>
        <v/>
      </c>
      <c r="M701" s="0" t="str">
        <f aca="false">IF($A701&lt;&gt;"",VLOOKUP($F701,d110cc_csv_computations!$A$2:$O$1001,8),"")</f>
        <v/>
      </c>
      <c r="N701" s="0" t="str">
        <f aca="false">IF($A701&lt;&gt;"",VLOOKUP($F701,d110cc_csv_computations!$A$2:$O$1001,4),"")</f>
        <v/>
      </c>
      <c r="O701" s="32" t="str">
        <f aca="false">IF($A701&lt;&gt;"",INDEX('Tray sheet'!$H$2:$H$10000, $G701),"")</f>
        <v/>
      </c>
      <c r="P701" s="32" t="str">
        <f aca="false">IF($A701&lt;&gt;"",INDEX('Tray sheet'!$J$2:$J$10000,$G701),"")</f>
        <v/>
      </c>
      <c r="Q701" s="0" t="str">
        <f aca="false">IF($A701&lt;&gt;"",VLOOKUP($F701,d110cc_csv_computations!$A$2:$O$1001,9),"")</f>
        <v/>
      </c>
      <c r="R701" s="32" t="str">
        <f aca="false">IF($A701&lt;&gt;"",INDEX('Tray sheet'!$I$2:$I$10000,$G701),"")</f>
        <v/>
      </c>
      <c r="S701" s="32" t="str">
        <f aca="false">$J701&amp;$K701</f>
        <v/>
      </c>
      <c r="T701" s="0" t="str">
        <f aca="false">IF($A701&lt;&gt;"","Project#"&amp;$A701&amp;"-"&amp;TEXT($B701,"0000")&amp;"_Experiment#"&amp;TEXT($C701,"0000")&amp;"_"&amp;$D701&amp;"."&amp;$E701&amp;"_Tray#"&amp;TEXT($G701,"0000")&amp;"_"&amp;"Pot#"&amp;TEXT($F701,"00000"),"")</f>
        <v/>
      </c>
      <c r="U701" s="0" t="str">
        <f aca="false">IF($A701&lt;&gt;"",VLOOKUP($F701,d110cc_csv_computations!$A$2:$O$1001,2),"")</f>
        <v/>
      </c>
      <c r="V701" s="0" t="str">
        <f aca="false">IF($A701&lt;&gt;"",VLOOKUP($U701,LineNames!$A$2:$B$111,2),"")</f>
        <v/>
      </c>
      <c r="W701" s="11"/>
      <c r="X701" s="0" t="str">
        <f aca="false">IF($A701&lt;&gt;"",VLOOKUP($U701,LineNames!$A$2:$C$111,3),"")</f>
        <v/>
      </c>
      <c r="Y701" s="0" t="str">
        <f aca="false">IF($A701&lt;&gt;"",VLOOKUP($F701,d110cc_csv_computations!$A$2:$O$1001,5),"")</f>
        <v/>
      </c>
      <c r="Z701" s="0" t="str">
        <f aca="false">IF($A701&lt;&gt;"",VLOOKUP($F701,d110cc_csv_computations!$A$2:$O$1001,15),"")</f>
        <v/>
      </c>
    </row>
    <row collapsed="false" customFormat="false" customHeight="true" hidden="false" ht="15" outlineLevel="0" r="702">
      <c r="A702" s="0" t="str">
        <f aca="false">IF((ROW()-1)&lt;='Project Description'!$B$14,'Project Description'!$B$1, "")</f>
        <v/>
      </c>
      <c r="B702" s="0" t="str">
        <f aca="false">IF($A702&lt;&gt;"",'Project Description'!$B$2, "")</f>
        <v/>
      </c>
      <c r="C702" s="0" t="str">
        <f aca="false">IF($A702&lt;&gt;"",'Project Description'!$B$3, "")</f>
        <v/>
      </c>
      <c r="D702" s="0" t="str">
        <f aca="false">IF($A702&lt;&gt;"",VLOOKUP($G702,'Tray sheet'!$E$2:$G$121,2), "")</f>
        <v/>
      </c>
      <c r="E702" s="0" t="str">
        <f aca="false">IF($A702&lt;&gt;"",VLOOKUP($G702,'Tray sheet'!$E$2:$G$121,3), "")</f>
        <v/>
      </c>
      <c r="F702" s="0" t="str">
        <f aca="false">IF($A702&lt;&gt;"",ROW()-1,"")</f>
        <v/>
      </c>
      <c r="G702" s="0" t="str">
        <f aca="false">IF($A702&lt;&gt;"",VLOOKUP($F702,d110cc_csv_computations!$A$2:$O$1001,12),"")</f>
        <v/>
      </c>
      <c r="H702" s="0" t="str">
        <f aca="false">IF($A702&lt;&gt;"",VLOOKUP($F702,d110cc_csv_computations!$A$2:$O$1001,13),"")</f>
        <v/>
      </c>
      <c r="I702" s="0" t="str">
        <f aca="false">IF($A702&lt;&gt;"",VLOOKUP($F702,d110cc_csv_computations!$A$2:$O$1001,7),"")</f>
        <v/>
      </c>
      <c r="J702" s="0" t="str">
        <f aca="false">IF($A702&lt;&gt;"",VLOOKUP($I702,ColumnNames!$A$2:$B$5,2),"")</f>
        <v/>
      </c>
      <c r="K702" s="0" t="str">
        <f aca="false">IF($A702&lt;&gt;"",VLOOKUP($F702,d110cc_csv_computations!$A$2:$O$1001,6),"")</f>
        <v/>
      </c>
      <c r="L702" s="0" t="str">
        <f aca="false">IF($A702&lt;&gt;"",VLOOKUP($F702,d110cc_csv_computations!$A$2:$O$1001,3),"")</f>
        <v/>
      </c>
      <c r="M702" s="0" t="str">
        <f aca="false">IF($A702&lt;&gt;"",VLOOKUP($F702,d110cc_csv_computations!$A$2:$O$1001,8),"")</f>
        <v/>
      </c>
      <c r="N702" s="0" t="str">
        <f aca="false">IF($A702&lt;&gt;"",VLOOKUP($F702,d110cc_csv_computations!$A$2:$O$1001,4),"")</f>
        <v/>
      </c>
      <c r="O702" s="32" t="str">
        <f aca="false">IF($A702&lt;&gt;"",INDEX('Tray sheet'!$H$2:$H$10000, $G702),"")</f>
        <v/>
      </c>
      <c r="P702" s="32" t="str">
        <f aca="false">IF($A702&lt;&gt;"",INDEX('Tray sheet'!$J$2:$J$10000,$G702),"")</f>
        <v/>
      </c>
      <c r="Q702" s="0" t="str">
        <f aca="false">IF($A702&lt;&gt;"",VLOOKUP($F702,d110cc_csv_computations!$A$2:$O$1001,9),"")</f>
        <v/>
      </c>
      <c r="R702" s="32" t="str">
        <f aca="false">IF($A702&lt;&gt;"",INDEX('Tray sheet'!$I$2:$I$10000,$G702),"")</f>
        <v/>
      </c>
      <c r="S702" s="32" t="str">
        <f aca="false">$J702&amp;$K702</f>
        <v/>
      </c>
      <c r="T702" s="0" t="str">
        <f aca="false">IF($A702&lt;&gt;"","Project#"&amp;$A702&amp;"-"&amp;TEXT($B702,"0000")&amp;"_Experiment#"&amp;TEXT($C702,"0000")&amp;"_"&amp;$D702&amp;"."&amp;$E702&amp;"_Tray#"&amp;TEXT($G702,"0000")&amp;"_"&amp;"Pot#"&amp;TEXT($F702,"00000"),"")</f>
        <v/>
      </c>
      <c r="U702" s="0" t="str">
        <f aca="false">IF($A702&lt;&gt;"",VLOOKUP($F702,d110cc_csv_computations!$A$2:$O$1001,2),"")</f>
        <v/>
      </c>
      <c r="V702" s="0" t="str">
        <f aca="false">IF($A702&lt;&gt;"",VLOOKUP($U702,LineNames!$A$2:$B$111,2),"")</f>
        <v/>
      </c>
      <c r="W702" s="11"/>
      <c r="X702" s="0" t="str">
        <f aca="false">IF($A702&lt;&gt;"",VLOOKUP($U702,LineNames!$A$2:$C$111,3),"")</f>
        <v/>
      </c>
      <c r="Y702" s="0" t="str">
        <f aca="false">IF($A702&lt;&gt;"",VLOOKUP($F702,d110cc_csv_computations!$A$2:$O$1001,5),"")</f>
        <v/>
      </c>
      <c r="Z702" s="0" t="str">
        <f aca="false">IF($A702&lt;&gt;"",VLOOKUP($F702,d110cc_csv_computations!$A$2:$O$1001,15),"")</f>
        <v/>
      </c>
    </row>
    <row collapsed="false" customFormat="false" customHeight="true" hidden="false" ht="15" outlineLevel="0" r="703">
      <c r="A703" s="0" t="str">
        <f aca="false">IF((ROW()-1)&lt;='Project Description'!$B$14,'Project Description'!$B$1, "")</f>
        <v/>
      </c>
      <c r="B703" s="0" t="str">
        <f aca="false">IF($A703&lt;&gt;"",'Project Description'!$B$2, "")</f>
        <v/>
      </c>
      <c r="C703" s="0" t="str">
        <f aca="false">IF($A703&lt;&gt;"",'Project Description'!$B$3, "")</f>
        <v/>
      </c>
      <c r="D703" s="0" t="str">
        <f aca="false">IF($A703&lt;&gt;"",VLOOKUP($G703,'Tray sheet'!$E$2:$G$121,2), "")</f>
        <v/>
      </c>
      <c r="E703" s="0" t="str">
        <f aca="false">IF($A703&lt;&gt;"",VLOOKUP($G703,'Tray sheet'!$E$2:$G$121,3), "")</f>
        <v/>
      </c>
      <c r="F703" s="0" t="str">
        <f aca="false">IF($A703&lt;&gt;"",ROW()-1,"")</f>
        <v/>
      </c>
      <c r="G703" s="0" t="str">
        <f aca="false">IF($A703&lt;&gt;"",VLOOKUP($F703,d110cc_csv_computations!$A$2:$O$1001,12),"")</f>
        <v/>
      </c>
      <c r="H703" s="0" t="str">
        <f aca="false">IF($A703&lt;&gt;"",VLOOKUP($F703,d110cc_csv_computations!$A$2:$O$1001,13),"")</f>
        <v/>
      </c>
      <c r="I703" s="0" t="str">
        <f aca="false">IF($A703&lt;&gt;"",VLOOKUP($F703,d110cc_csv_computations!$A$2:$O$1001,7),"")</f>
        <v/>
      </c>
      <c r="J703" s="0" t="str">
        <f aca="false">IF($A703&lt;&gt;"",VLOOKUP($I703,ColumnNames!$A$2:$B$5,2),"")</f>
        <v/>
      </c>
      <c r="K703" s="0" t="str">
        <f aca="false">IF($A703&lt;&gt;"",VLOOKUP($F703,d110cc_csv_computations!$A$2:$O$1001,6),"")</f>
        <v/>
      </c>
      <c r="L703" s="0" t="str">
        <f aca="false">IF($A703&lt;&gt;"",VLOOKUP($F703,d110cc_csv_computations!$A$2:$O$1001,3),"")</f>
        <v/>
      </c>
      <c r="M703" s="0" t="str">
        <f aca="false">IF($A703&lt;&gt;"",VLOOKUP($F703,d110cc_csv_computations!$A$2:$O$1001,8),"")</f>
        <v/>
      </c>
      <c r="N703" s="0" t="str">
        <f aca="false">IF($A703&lt;&gt;"",VLOOKUP($F703,d110cc_csv_computations!$A$2:$O$1001,4),"")</f>
        <v/>
      </c>
      <c r="O703" s="32" t="str">
        <f aca="false">IF($A703&lt;&gt;"",INDEX('Tray sheet'!$H$2:$H$10000, $G703),"")</f>
        <v/>
      </c>
      <c r="P703" s="32" t="str">
        <f aca="false">IF($A703&lt;&gt;"",INDEX('Tray sheet'!$J$2:$J$10000,$G703),"")</f>
        <v/>
      </c>
      <c r="Q703" s="0" t="str">
        <f aca="false">IF($A703&lt;&gt;"",VLOOKUP($F703,d110cc_csv_computations!$A$2:$O$1001,9),"")</f>
        <v/>
      </c>
      <c r="R703" s="32" t="str">
        <f aca="false">IF($A703&lt;&gt;"",INDEX('Tray sheet'!$I$2:$I$10000,$G703),"")</f>
        <v/>
      </c>
      <c r="S703" s="32" t="str">
        <f aca="false">$J703&amp;$K703</f>
        <v/>
      </c>
      <c r="T703" s="0" t="str">
        <f aca="false">IF($A703&lt;&gt;"","Project#"&amp;$A703&amp;"-"&amp;TEXT($B703,"0000")&amp;"_Experiment#"&amp;TEXT($C703,"0000")&amp;"_"&amp;$D703&amp;"."&amp;$E703&amp;"_Tray#"&amp;TEXT($G703,"0000")&amp;"_"&amp;"Pot#"&amp;TEXT($F703,"00000"),"")</f>
        <v/>
      </c>
      <c r="U703" s="0" t="str">
        <f aca="false">IF($A703&lt;&gt;"",VLOOKUP($F703,d110cc_csv_computations!$A$2:$O$1001,2),"")</f>
        <v/>
      </c>
      <c r="V703" s="0" t="str">
        <f aca="false">IF($A703&lt;&gt;"",VLOOKUP($U703,LineNames!$A$2:$B$111,2),"")</f>
        <v/>
      </c>
      <c r="W703" s="11"/>
      <c r="X703" s="0" t="str">
        <f aca="false">IF($A703&lt;&gt;"",VLOOKUP($U703,LineNames!$A$2:$C$111,3),"")</f>
        <v/>
      </c>
      <c r="Y703" s="0" t="str">
        <f aca="false">IF($A703&lt;&gt;"",VLOOKUP($F703,d110cc_csv_computations!$A$2:$O$1001,5),"")</f>
        <v/>
      </c>
      <c r="Z703" s="0" t="str">
        <f aca="false">IF($A703&lt;&gt;"",VLOOKUP($F703,d110cc_csv_computations!$A$2:$O$1001,15),"")</f>
        <v/>
      </c>
    </row>
    <row collapsed="false" customFormat="false" customHeight="true" hidden="false" ht="15" outlineLevel="0" r="704">
      <c r="A704" s="0" t="str">
        <f aca="false">IF((ROW()-1)&lt;='Project Description'!$B$14,'Project Description'!$B$1, "")</f>
        <v/>
      </c>
      <c r="B704" s="0" t="str">
        <f aca="false">IF($A704&lt;&gt;"",'Project Description'!$B$2, "")</f>
        <v/>
      </c>
      <c r="C704" s="0" t="str">
        <f aca="false">IF($A704&lt;&gt;"",'Project Description'!$B$3, "")</f>
        <v/>
      </c>
      <c r="D704" s="0" t="str">
        <f aca="false">IF($A704&lt;&gt;"",VLOOKUP($G704,'Tray sheet'!$E$2:$G$121,2), "")</f>
        <v/>
      </c>
      <c r="E704" s="0" t="str">
        <f aca="false">IF($A704&lt;&gt;"",VLOOKUP($G704,'Tray sheet'!$E$2:$G$121,3), "")</f>
        <v/>
      </c>
      <c r="F704" s="0" t="str">
        <f aca="false">IF($A704&lt;&gt;"",ROW()-1,"")</f>
        <v/>
      </c>
      <c r="G704" s="0" t="str">
        <f aca="false">IF($A704&lt;&gt;"",VLOOKUP($F704,d110cc_csv_computations!$A$2:$O$1001,12),"")</f>
        <v/>
      </c>
      <c r="H704" s="0" t="str">
        <f aca="false">IF($A704&lt;&gt;"",VLOOKUP($F704,d110cc_csv_computations!$A$2:$O$1001,13),"")</f>
        <v/>
      </c>
      <c r="I704" s="0" t="str">
        <f aca="false">IF($A704&lt;&gt;"",VLOOKUP($F704,d110cc_csv_computations!$A$2:$O$1001,7),"")</f>
        <v/>
      </c>
      <c r="J704" s="0" t="str">
        <f aca="false">IF($A704&lt;&gt;"",VLOOKUP($I704,ColumnNames!$A$2:$B$5,2),"")</f>
        <v/>
      </c>
      <c r="K704" s="0" t="str">
        <f aca="false">IF($A704&lt;&gt;"",VLOOKUP($F704,d110cc_csv_computations!$A$2:$O$1001,6),"")</f>
        <v/>
      </c>
      <c r="L704" s="0" t="str">
        <f aca="false">IF($A704&lt;&gt;"",VLOOKUP($F704,d110cc_csv_computations!$A$2:$O$1001,3),"")</f>
        <v/>
      </c>
      <c r="M704" s="0" t="str">
        <f aca="false">IF($A704&lt;&gt;"",VLOOKUP($F704,d110cc_csv_computations!$A$2:$O$1001,8),"")</f>
        <v/>
      </c>
      <c r="N704" s="0" t="str">
        <f aca="false">IF($A704&lt;&gt;"",VLOOKUP($F704,d110cc_csv_computations!$A$2:$O$1001,4),"")</f>
        <v/>
      </c>
      <c r="O704" s="32" t="str">
        <f aca="false">IF($A704&lt;&gt;"",INDEX('Tray sheet'!$H$2:$H$10000, $G704),"")</f>
        <v/>
      </c>
      <c r="P704" s="32" t="str">
        <f aca="false">IF($A704&lt;&gt;"",INDEX('Tray sheet'!$J$2:$J$10000,$G704),"")</f>
        <v/>
      </c>
      <c r="Q704" s="0" t="str">
        <f aca="false">IF($A704&lt;&gt;"",VLOOKUP($F704,d110cc_csv_computations!$A$2:$O$1001,9),"")</f>
        <v/>
      </c>
      <c r="R704" s="32" t="str">
        <f aca="false">IF($A704&lt;&gt;"",INDEX('Tray sheet'!$I$2:$I$10000,$G704),"")</f>
        <v/>
      </c>
      <c r="S704" s="32" t="str">
        <f aca="false">$J704&amp;$K704</f>
        <v/>
      </c>
      <c r="T704" s="0" t="str">
        <f aca="false">IF($A704&lt;&gt;"","Project#"&amp;$A704&amp;"-"&amp;TEXT($B704,"0000")&amp;"_Experiment#"&amp;TEXT($C704,"0000")&amp;"_"&amp;$D704&amp;"."&amp;$E704&amp;"_Tray#"&amp;TEXT($G704,"0000")&amp;"_"&amp;"Pot#"&amp;TEXT($F704,"00000"),"")</f>
        <v/>
      </c>
      <c r="U704" s="0" t="str">
        <f aca="false">IF($A704&lt;&gt;"",VLOOKUP($F704,d110cc_csv_computations!$A$2:$O$1001,2),"")</f>
        <v/>
      </c>
      <c r="V704" s="0" t="str">
        <f aca="false">IF($A704&lt;&gt;"",VLOOKUP($U704,LineNames!$A$2:$B$111,2),"")</f>
        <v/>
      </c>
      <c r="W704" s="11"/>
      <c r="X704" s="0" t="str">
        <f aca="false">IF($A704&lt;&gt;"",VLOOKUP($U704,LineNames!$A$2:$C$111,3),"")</f>
        <v/>
      </c>
      <c r="Y704" s="0" t="str">
        <f aca="false">IF($A704&lt;&gt;"",VLOOKUP($F704,d110cc_csv_computations!$A$2:$O$1001,5),"")</f>
        <v/>
      </c>
      <c r="Z704" s="0" t="str">
        <f aca="false">IF($A704&lt;&gt;"",VLOOKUP($F704,d110cc_csv_computations!$A$2:$O$1001,15),"")</f>
        <v/>
      </c>
    </row>
    <row collapsed="false" customFormat="false" customHeight="true" hidden="false" ht="15" outlineLevel="0" r="705">
      <c r="A705" s="0" t="str">
        <f aca="false">IF((ROW()-1)&lt;='Project Description'!$B$14,'Project Description'!$B$1, "")</f>
        <v/>
      </c>
      <c r="B705" s="0" t="str">
        <f aca="false">IF($A705&lt;&gt;"",'Project Description'!$B$2, "")</f>
        <v/>
      </c>
      <c r="C705" s="0" t="str">
        <f aca="false">IF($A705&lt;&gt;"",'Project Description'!$B$3, "")</f>
        <v/>
      </c>
      <c r="D705" s="0" t="str">
        <f aca="false">IF($A705&lt;&gt;"",VLOOKUP($G705,'Tray sheet'!$E$2:$G$121,2), "")</f>
        <v/>
      </c>
      <c r="E705" s="0" t="str">
        <f aca="false">IF($A705&lt;&gt;"",VLOOKUP($G705,'Tray sheet'!$E$2:$G$121,3), "")</f>
        <v/>
      </c>
      <c r="F705" s="0" t="str">
        <f aca="false">IF($A705&lt;&gt;"",ROW()-1,"")</f>
        <v/>
      </c>
      <c r="G705" s="0" t="str">
        <f aca="false">IF($A705&lt;&gt;"",VLOOKUP($F705,d110cc_csv_computations!$A$2:$O$1001,12),"")</f>
        <v/>
      </c>
      <c r="H705" s="0" t="str">
        <f aca="false">IF($A705&lt;&gt;"",VLOOKUP($F705,d110cc_csv_computations!$A$2:$O$1001,13),"")</f>
        <v/>
      </c>
      <c r="I705" s="0" t="str">
        <f aca="false">IF($A705&lt;&gt;"",VLOOKUP($F705,d110cc_csv_computations!$A$2:$O$1001,7),"")</f>
        <v/>
      </c>
      <c r="J705" s="0" t="str">
        <f aca="false">IF($A705&lt;&gt;"",VLOOKUP($I705,ColumnNames!$A$2:$B$5,2),"")</f>
        <v/>
      </c>
      <c r="K705" s="0" t="str">
        <f aca="false">IF($A705&lt;&gt;"",VLOOKUP($F705,d110cc_csv_computations!$A$2:$O$1001,6),"")</f>
        <v/>
      </c>
      <c r="L705" s="0" t="str">
        <f aca="false">IF($A705&lt;&gt;"",VLOOKUP($F705,d110cc_csv_computations!$A$2:$O$1001,3),"")</f>
        <v/>
      </c>
      <c r="M705" s="0" t="str">
        <f aca="false">IF($A705&lt;&gt;"",VLOOKUP($F705,d110cc_csv_computations!$A$2:$O$1001,8),"")</f>
        <v/>
      </c>
      <c r="N705" s="0" t="str">
        <f aca="false">IF($A705&lt;&gt;"",VLOOKUP($F705,d110cc_csv_computations!$A$2:$O$1001,4),"")</f>
        <v/>
      </c>
      <c r="O705" s="32" t="str">
        <f aca="false">IF($A705&lt;&gt;"",INDEX('Tray sheet'!$H$2:$H$10000, $G705),"")</f>
        <v/>
      </c>
      <c r="P705" s="32" t="str">
        <f aca="false">IF($A705&lt;&gt;"",INDEX('Tray sheet'!$J$2:$J$10000,$G705),"")</f>
        <v/>
      </c>
      <c r="Q705" s="0" t="str">
        <f aca="false">IF($A705&lt;&gt;"",VLOOKUP($F705,d110cc_csv_computations!$A$2:$O$1001,9),"")</f>
        <v/>
      </c>
      <c r="R705" s="32" t="str">
        <f aca="false">IF($A705&lt;&gt;"",INDEX('Tray sheet'!$I$2:$I$10000,$G705),"")</f>
        <v/>
      </c>
      <c r="S705" s="32" t="str">
        <f aca="false">$J705&amp;$K705</f>
        <v/>
      </c>
      <c r="T705" s="0" t="str">
        <f aca="false">IF($A705&lt;&gt;"","Project#"&amp;$A705&amp;"-"&amp;TEXT($B705,"0000")&amp;"_Experiment#"&amp;TEXT($C705,"0000")&amp;"_"&amp;$D705&amp;"."&amp;$E705&amp;"_Tray#"&amp;TEXT($G705,"0000")&amp;"_"&amp;"Pot#"&amp;TEXT($F705,"00000"),"")</f>
        <v/>
      </c>
      <c r="U705" s="0" t="str">
        <f aca="false">IF($A705&lt;&gt;"",VLOOKUP($F705,d110cc_csv_computations!$A$2:$O$1001,2),"")</f>
        <v/>
      </c>
      <c r="V705" s="0" t="str">
        <f aca="false">IF($A705&lt;&gt;"",VLOOKUP($U705,LineNames!$A$2:$B$111,2),"")</f>
        <v/>
      </c>
      <c r="W705" s="11"/>
      <c r="X705" s="0" t="str">
        <f aca="false">IF($A705&lt;&gt;"",VLOOKUP($U705,LineNames!$A$2:$C$111,3),"")</f>
        <v/>
      </c>
      <c r="Y705" s="0" t="str">
        <f aca="false">IF($A705&lt;&gt;"",VLOOKUP($F705,d110cc_csv_computations!$A$2:$O$1001,5),"")</f>
        <v/>
      </c>
      <c r="Z705" s="0" t="str">
        <f aca="false">IF($A705&lt;&gt;"",VLOOKUP($F705,d110cc_csv_computations!$A$2:$O$1001,15),"")</f>
        <v/>
      </c>
    </row>
    <row collapsed="false" customFormat="false" customHeight="true" hidden="false" ht="15" outlineLevel="0" r="706">
      <c r="A706" s="0" t="str">
        <f aca="false">IF((ROW()-1)&lt;='Project Description'!$B$14,'Project Description'!$B$1, "")</f>
        <v/>
      </c>
      <c r="B706" s="0" t="str">
        <f aca="false">IF($A706&lt;&gt;"",'Project Description'!$B$2, "")</f>
        <v/>
      </c>
      <c r="C706" s="0" t="str">
        <f aca="false">IF($A706&lt;&gt;"",'Project Description'!$B$3, "")</f>
        <v/>
      </c>
      <c r="D706" s="0" t="str">
        <f aca="false">IF($A706&lt;&gt;"",VLOOKUP($G706,'Tray sheet'!$E$2:$G$121,2), "")</f>
        <v/>
      </c>
      <c r="E706" s="0" t="str">
        <f aca="false">IF($A706&lt;&gt;"",VLOOKUP($G706,'Tray sheet'!$E$2:$G$121,3), "")</f>
        <v/>
      </c>
      <c r="F706" s="0" t="str">
        <f aca="false">IF($A706&lt;&gt;"",ROW()-1,"")</f>
        <v/>
      </c>
      <c r="G706" s="0" t="str">
        <f aca="false">IF($A706&lt;&gt;"",VLOOKUP($F706,d110cc_csv_computations!$A$2:$O$1001,12),"")</f>
        <v/>
      </c>
      <c r="H706" s="0" t="str">
        <f aca="false">IF($A706&lt;&gt;"",VLOOKUP($F706,d110cc_csv_computations!$A$2:$O$1001,13),"")</f>
        <v/>
      </c>
      <c r="I706" s="0" t="str">
        <f aca="false">IF($A706&lt;&gt;"",VLOOKUP($F706,d110cc_csv_computations!$A$2:$O$1001,7),"")</f>
        <v/>
      </c>
      <c r="J706" s="0" t="str">
        <f aca="false">IF($A706&lt;&gt;"",VLOOKUP($I706,ColumnNames!$A$2:$B$5,2),"")</f>
        <v/>
      </c>
      <c r="K706" s="0" t="str">
        <f aca="false">IF($A706&lt;&gt;"",VLOOKUP($F706,d110cc_csv_computations!$A$2:$O$1001,6),"")</f>
        <v/>
      </c>
      <c r="L706" s="0" t="str">
        <f aca="false">IF($A706&lt;&gt;"",VLOOKUP($F706,d110cc_csv_computations!$A$2:$O$1001,3),"")</f>
        <v/>
      </c>
      <c r="M706" s="0" t="str">
        <f aca="false">IF($A706&lt;&gt;"",VLOOKUP($F706,d110cc_csv_computations!$A$2:$O$1001,8),"")</f>
        <v/>
      </c>
      <c r="N706" s="0" t="str">
        <f aca="false">IF($A706&lt;&gt;"",VLOOKUP($F706,d110cc_csv_computations!$A$2:$O$1001,4),"")</f>
        <v/>
      </c>
      <c r="O706" s="32" t="str">
        <f aca="false">IF($A706&lt;&gt;"",INDEX('Tray sheet'!$H$2:$H$10000, $G706),"")</f>
        <v/>
      </c>
      <c r="P706" s="32" t="str">
        <f aca="false">IF($A706&lt;&gt;"",INDEX('Tray sheet'!$J$2:$J$10000,$G706),"")</f>
        <v/>
      </c>
      <c r="Q706" s="0" t="str">
        <f aca="false">IF($A706&lt;&gt;"",VLOOKUP($F706,d110cc_csv_computations!$A$2:$O$1001,9),"")</f>
        <v/>
      </c>
      <c r="R706" s="32" t="str">
        <f aca="false">IF($A706&lt;&gt;"",INDEX('Tray sheet'!$I$2:$I$10000,$G706),"")</f>
        <v/>
      </c>
      <c r="S706" s="32" t="str">
        <f aca="false">$J706&amp;$K706</f>
        <v/>
      </c>
      <c r="T706" s="0" t="str">
        <f aca="false">IF($A706&lt;&gt;"","Project#"&amp;$A706&amp;"-"&amp;TEXT($B706,"0000")&amp;"_Experiment#"&amp;TEXT($C706,"0000")&amp;"_"&amp;$D706&amp;"."&amp;$E706&amp;"_Tray#"&amp;TEXT($G706,"0000")&amp;"_"&amp;"Pot#"&amp;TEXT($F706,"00000"),"")</f>
        <v/>
      </c>
      <c r="U706" s="0" t="str">
        <f aca="false">IF($A706&lt;&gt;"",VLOOKUP($F706,d110cc_csv_computations!$A$2:$O$1001,2),"")</f>
        <v/>
      </c>
      <c r="V706" s="0" t="str">
        <f aca="false">IF($A706&lt;&gt;"",VLOOKUP($U706,LineNames!$A$2:$B$111,2),"")</f>
        <v/>
      </c>
      <c r="W706" s="11"/>
      <c r="X706" s="0" t="str">
        <f aca="false">IF($A706&lt;&gt;"",VLOOKUP($U706,LineNames!$A$2:$C$111,3),"")</f>
        <v/>
      </c>
      <c r="Y706" s="0" t="str">
        <f aca="false">IF($A706&lt;&gt;"",VLOOKUP($F706,d110cc_csv_computations!$A$2:$O$1001,5),"")</f>
        <v/>
      </c>
      <c r="Z706" s="0" t="str">
        <f aca="false">IF($A706&lt;&gt;"",VLOOKUP($F706,d110cc_csv_computations!$A$2:$O$1001,15),"")</f>
        <v/>
      </c>
    </row>
    <row collapsed="false" customFormat="false" customHeight="true" hidden="false" ht="15" outlineLevel="0" r="707">
      <c r="A707" s="0" t="str">
        <f aca="false">IF((ROW()-1)&lt;='Project Description'!$B$14,'Project Description'!$B$1, "")</f>
        <v/>
      </c>
      <c r="B707" s="0" t="str">
        <f aca="false">IF($A707&lt;&gt;"",'Project Description'!$B$2, "")</f>
        <v/>
      </c>
      <c r="C707" s="0" t="str">
        <f aca="false">IF($A707&lt;&gt;"",'Project Description'!$B$3, "")</f>
        <v/>
      </c>
      <c r="D707" s="0" t="str">
        <f aca="false">IF($A707&lt;&gt;"",VLOOKUP($G707,'Tray sheet'!$E$2:$G$121,2), "")</f>
        <v/>
      </c>
      <c r="E707" s="0" t="str">
        <f aca="false">IF($A707&lt;&gt;"",VLOOKUP($G707,'Tray sheet'!$E$2:$G$121,3), "")</f>
        <v/>
      </c>
      <c r="F707" s="0" t="str">
        <f aca="false">IF($A707&lt;&gt;"",ROW()-1,"")</f>
        <v/>
      </c>
      <c r="G707" s="0" t="str">
        <f aca="false">IF($A707&lt;&gt;"",VLOOKUP($F707,d110cc_csv_computations!$A$2:$O$1001,12),"")</f>
        <v/>
      </c>
      <c r="H707" s="0" t="str">
        <f aca="false">IF($A707&lt;&gt;"",VLOOKUP($F707,d110cc_csv_computations!$A$2:$O$1001,13),"")</f>
        <v/>
      </c>
      <c r="I707" s="0" t="str">
        <f aca="false">IF($A707&lt;&gt;"",VLOOKUP($F707,d110cc_csv_computations!$A$2:$O$1001,7),"")</f>
        <v/>
      </c>
      <c r="J707" s="0" t="str">
        <f aca="false">IF($A707&lt;&gt;"",VLOOKUP($I707,ColumnNames!$A$2:$B$5,2),"")</f>
        <v/>
      </c>
      <c r="K707" s="0" t="str">
        <f aca="false">IF($A707&lt;&gt;"",VLOOKUP($F707,d110cc_csv_computations!$A$2:$O$1001,6),"")</f>
        <v/>
      </c>
      <c r="L707" s="0" t="str">
        <f aca="false">IF($A707&lt;&gt;"",VLOOKUP($F707,d110cc_csv_computations!$A$2:$O$1001,3),"")</f>
        <v/>
      </c>
      <c r="M707" s="0" t="str">
        <f aca="false">IF($A707&lt;&gt;"",VLOOKUP($F707,d110cc_csv_computations!$A$2:$O$1001,8),"")</f>
        <v/>
      </c>
      <c r="N707" s="0" t="str">
        <f aca="false">IF($A707&lt;&gt;"",VLOOKUP($F707,d110cc_csv_computations!$A$2:$O$1001,4),"")</f>
        <v/>
      </c>
      <c r="O707" s="32" t="str">
        <f aca="false">IF($A707&lt;&gt;"",INDEX('Tray sheet'!$H$2:$H$10000, $G707),"")</f>
        <v/>
      </c>
      <c r="P707" s="32" t="str">
        <f aca="false">IF($A707&lt;&gt;"",INDEX('Tray sheet'!$J$2:$J$10000,$G707),"")</f>
        <v/>
      </c>
      <c r="Q707" s="0" t="str">
        <f aca="false">IF($A707&lt;&gt;"",VLOOKUP($F707,d110cc_csv_computations!$A$2:$O$1001,9),"")</f>
        <v/>
      </c>
      <c r="R707" s="32" t="str">
        <f aca="false">IF($A707&lt;&gt;"",INDEX('Tray sheet'!$I$2:$I$10000,$G707),"")</f>
        <v/>
      </c>
      <c r="S707" s="32" t="str">
        <f aca="false">$J707&amp;$K707</f>
        <v/>
      </c>
      <c r="T707" s="0" t="str">
        <f aca="false">IF($A707&lt;&gt;"","Project#"&amp;$A707&amp;"-"&amp;TEXT($B707,"0000")&amp;"_Experiment#"&amp;TEXT($C707,"0000")&amp;"_"&amp;$D707&amp;"."&amp;$E707&amp;"_Tray#"&amp;TEXT($G707,"0000")&amp;"_"&amp;"Pot#"&amp;TEXT($F707,"00000"),"")</f>
        <v/>
      </c>
      <c r="U707" s="0" t="str">
        <f aca="false">IF($A707&lt;&gt;"",VLOOKUP($F707,d110cc_csv_computations!$A$2:$O$1001,2),"")</f>
        <v/>
      </c>
      <c r="V707" s="0" t="str">
        <f aca="false">IF($A707&lt;&gt;"",VLOOKUP($U707,LineNames!$A$2:$B$111,2),"")</f>
        <v/>
      </c>
      <c r="W707" s="11"/>
      <c r="X707" s="0" t="str">
        <f aca="false">IF($A707&lt;&gt;"",VLOOKUP($U707,LineNames!$A$2:$C$111,3),"")</f>
        <v/>
      </c>
      <c r="Y707" s="0" t="str">
        <f aca="false">IF($A707&lt;&gt;"",VLOOKUP($F707,d110cc_csv_computations!$A$2:$O$1001,5),"")</f>
        <v/>
      </c>
      <c r="Z707" s="0" t="str">
        <f aca="false">IF($A707&lt;&gt;"",VLOOKUP($F707,d110cc_csv_computations!$A$2:$O$1001,15),"")</f>
        <v/>
      </c>
    </row>
    <row collapsed="false" customFormat="false" customHeight="true" hidden="false" ht="15" outlineLevel="0" r="708">
      <c r="A708" s="0" t="str">
        <f aca="false">IF((ROW()-1)&lt;='Project Description'!$B$14,'Project Description'!$B$1, "")</f>
        <v/>
      </c>
      <c r="B708" s="0" t="str">
        <f aca="false">IF($A708&lt;&gt;"",'Project Description'!$B$2, "")</f>
        <v/>
      </c>
      <c r="C708" s="0" t="str">
        <f aca="false">IF($A708&lt;&gt;"",'Project Description'!$B$3, "")</f>
        <v/>
      </c>
      <c r="D708" s="0" t="str">
        <f aca="false">IF($A708&lt;&gt;"",VLOOKUP($G708,'Tray sheet'!$E$2:$G$121,2), "")</f>
        <v/>
      </c>
      <c r="E708" s="0" t="str">
        <f aca="false">IF($A708&lt;&gt;"",VLOOKUP($G708,'Tray sheet'!$E$2:$G$121,3), "")</f>
        <v/>
      </c>
      <c r="F708" s="0" t="str">
        <f aca="false">IF($A708&lt;&gt;"",ROW()-1,"")</f>
        <v/>
      </c>
      <c r="G708" s="0" t="str">
        <f aca="false">IF($A708&lt;&gt;"",VLOOKUP($F708,d110cc_csv_computations!$A$2:$O$1001,12),"")</f>
        <v/>
      </c>
      <c r="H708" s="0" t="str">
        <f aca="false">IF($A708&lt;&gt;"",VLOOKUP($F708,d110cc_csv_computations!$A$2:$O$1001,13),"")</f>
        <v/>
      </c>
      <c r="I708" s="0" t="str">
        <f aca="false">IF($A708&lt;&gt;"",VLOOKUP($F708,d110cc_csv_computations!$A$2:$O$1001,7),"")</f>
        <v/>
      </c>
      <c r="J708" s="0" t="str">
        <f aca="false">IF($A708&lt;&gt;"",VLOOKUP($I708,ColumnNames!$A$2:$B$5,2),"")</f>
        <v/>
      </c>
      <c r="K708" s="0" t="str">
        <f aca="false">IF($A708&lt;&gt;"",VLOOKUP($F708,d110cc_csv_computations!$A$2:$O$1001,6),"")</f>
        <v/>
      </c>
      <c r="L708" s="0" t="str">
        <f aca="false">IF($A708&lt;&gt;"",VLOOKUP($F708,d110cc_csv_computations!$A$2:$O$1001,3),"")</f>
        <v/>
      </c>
      <c r="M708" s="0" t="str">
        <f aca="false">IF($A708&lt;&gt;"",VLOOKUP($F708,d110cc_csv_computations!$A$2:$O$1001,8),"")</f>
        <v/>
      </c>
      <c r="N708" s="0" t="str">
        <f aca="false">IF($A708&lt;&gt;"",VLOOKUP($F708,d110cc_csv_computations!$A$2:$O$1001,4),"")</f>
        <v/>
      </c>
      <c r="O708" s="32" t="str">
        <f aca="false">IF($A708&lt;&gt;"",INDEX('Tray sheet'!$H$2:$H$10000, $G708),"")</f>
        <v/>
      </c>
      <c r="P708" s="32" t="str">
        <f aca="false">IF($A708&lt;&gt;"",INDEX('Tray sheet'!$J$2:$J$10000,$G708),"")</f>
        <v/>
      </c>
      <c r="Q708" s="0" t="str">
        <f aca="false">IF($A708&lt;&gt;"",VLOOKUP($F708,d110cc_csv_computations!$A$2:$O$1001,9),"")</f>
        <v/>
      </c>
      <c r="R708" s="32" t="str">
        <f aca="false">IF($A708&lt;&gt;"",INDEX('Tray sheet'!$I$2:$I$10000,$G708),"")</f>
        <v/>
      </c>
      <c r="S708" s="32" t="str">
        <f aca="false">$J708&amp;$K708</f>
        <v/>
      </c>
      <c r="T708" s="0" t="str">
        <f aca="false">IF($A708&lt;&gt;"","Project#"&amp;$A708&amp;"-"&amp;TEXT($B708,"0000")&amp;"_Experiment#"&amp;TEXT($C708,"0000")&amp;"_"&amp;$D708&amp;"."&amp;$E708&amp;"_Tray#"&amp;TEXT($G708,"0000")&amp;"_"&amp;"Pot#"&amp;TEXT($F708,"00000"),"")</f>
        <v/>
      </c>
      <c r="U708" s="0" t="str">
        <f aca="false">IF($A708&lt;&gt;"",VLOOKUP($F708,d110cc_csv_computations!$A$2:$O$1001,2),"")</f>
        <v/>
      </c>
      <c r="V708" s="0" t="str">
        <f aca="false">IF($A708&lt;&gt;"",VLOOKUP($U708,LineNames!$A$2:$B$111,2),"")</f>
        <v/>
      </c>
      <c r="W708" s="11"/>
      <c r="X708" s="0" t="str">
        <f aca="false">IF($A708&lt;&gt;"",VLOOKUP($U708,LineNames!$A$2:$C$111,3),"")</f>
        <v/>
      </c>
      <c r="Y708" s="0" t="str">
        <f aca="false">IF($A708&lt;&gt;"",VLOOKUP($F708,d110cc_csv_computations!$A$2:$O$1001,5),"")</f>
        <v/>
      </c>
      <c r="Z708" s="0" t="str">
        <f aca="false">IF($A708&lt;&gt;"",VLOOKUP($F708,d110cc_csv_computations!$A$2:$O$1001,15),"")</f>
        <v/>
      </c>
    </row>
    <row collapsed="false" customFormat="false" customHeight="true" hidden="false" ht="15" outlineLevel="0" r="709">
      <c r="A709" s="0" t="str">
        <f aca="false">IF((ROW()-1)&lt;='Project Description'!$B$14,'Project Description'!$B$1, "")</f>
        <v/>
      </c>
      <c r="B709" s="0" t="str">
        <f aca="false">IF($A709&lt;&gt;"",'Project Description'!$B$2, "")</f>
        <v/>
      </c>
      <c r="C709" s="0" t="str">
        <f aca="false">IF($A709&lt;&gt;"",'Project Description'!$B$3, "")</f>
        <v/>
      </c>
      <c r="D709" s="0" t="str">
        <f aca="false">IF($A709&lt;&gt;"",VLOOKUP($G709,'Tray sheet'!$E$2:$G$121,2), "")</f>
        <v/>
      </c>
      <c r="E709" s="0" t="str">
        <f aca="false">IF($A709&lt;&gt;"",VLOOKUP($G709,'Tray sheet'!$E$2:$G$121,3), "")</f>
        <v/>
      </c>
      <c r="F709" s="0" t="str">
        <f aca="false">IF($A709&lt;&gt;"",ROW()-1,"")</f>
        <v/>
      </c>
      <c r="G709" s="0" t="str">
        <f aca="false">IF($A709&lt;&gt;"",VLOOKUP($F709,d110cc_csv_computations!$A$2:$O$1001,12),"")</f>
        <v/>
      </c>
      <c r="H709" s="0" t="str">
        <f aca="false">IF($A709&lt;&gt;"",VLOOKUP($F709,d110cc_csv_computations!$A$2:$O$1001,13),"")</f>
        <v/>
      </c>
      <c r="I709" s="0" t="str">
        <f aca="false">IF($A709&lt;&gt;"",VLOOKUP($F709,d110cc_csv_computations!$A$2:$O$1001,7),"")</f>
        <v/>
      </c>
      <c r="J709" s="0" t="str">
        <f aca="false">IF($A709&lt;&gt;"",VLOOKUP($I709,ColumnNames!$A$2:$B$5,2),"")</f>
        <v/>
      </c>
      <c r="K709" s="0" t="str">
        <f aca="false">IF($A709&lt;&gt;"",VLOOKUP($F709,d110cc_csv_computations!$A$2:$O$1001,6),"")</f>
        <v/>
      </c>
      <c r="L709" s="0" t="str">
        <f aca="false">IF($A709&lt;&gt;"",VLOOKUP($F709,d110cc_csv_computations!$A$2:$O$1001,3),"")</f>
        <v/>
      </c>
      <c r="M709" s="0" t="str">
        <f aca="false">IF($A709&lt;&gt;"",VLOOKUP($F709,d110cc_csv_computations!$A$2:$O$1001,8),"")</f>
        <v/>
      </c>
      <c r="N709" s="0" t="str">
        <f aca="false">IF($A709&lt;&gt;"",VLOOKUP($F709,d110cc_csv_computations!$A$2:$O$1001,4),"")</f>
        <v/>
      </c>
      <c r="O709" s="32" t="str">
        <f aca="false">IF($A709&lt;&gt;"",INDEX('Tray sheet'!$H$2:$H$10000, $G709),"")</f>
        <v/>
      </c>
      <c r="P709" s="32" t="str">
        <f aca="false">IF($A709&lt;&gt;"",INDEX('Tray sheet'!$J$2:$J$10000,$G709),"")</f>
        <v/>
      </c>
      <c r="Q709" s="0" t="str">
        <f aca="false">IF($A709&lt;&gt;"",VLOOKUP($F709,d110cc_csv_computations!$A$2:$O$1001,9),"")</f>
        <v/>
      </c>
      <c r="R709" s="32" t="str">
        <f aca="false">IF($A709&lt;&gt;"",INDEX('Tray sheet'!$I$2:$I$10000,$G709),"")</f>
        <v/>
      </c>
      <c r="S709" s="32" t="str">
        <f aca="false">$J709&amp;$K709</f>
        <v/>
      </c>
      <c r="T709" s="0" t="str">
        <f aca="false">IF($A709&lt;&gt;"","Project#"&amp;$A709&amp;"-"&amp;TEXT($B709,"0000")&amp;"_Experiment#"&amp;TEXT($C709,"0000")&amp;"_"&amp;$D709&amp;"."&amp;$E709&amp;"_Tray#"&amp;TEXT($G709,"0000")&amp;"_"&amp;"Pot#"&amp;TEXT($F709,"00000"),"")</f>
        <v/>
      </c>
      <c r="U709" s="0" t="str">
        <f aca="false">IF($A709&lt;&gt;"",VLOOKUP($F709,d110cc_csv_computations!$A$2:$O$1001,2),"")</f>
        <v/>
      </c>
      <c r="V709" s="0" t="str">
        <f aca="false">IF($A709&lt;&gt;"",VLOOKUP($U709,LineNames!$A$2:$B$111,2),"")</f>
        <v/>
      </c>
      <c r="W709" s="11"/>
      <c r="X709" s="0" t="str">
        <f aca="false">IF($A709&lt;&gt;"",VLOOKUP($U709,LineNames!$A$2:$C$111,3),"")</f>
        <v/>
      </c>
      <c r="Y709" s="0" t="str">
        <f aca="false">IF($A709&lt;&gt;"",VLOOKUP($F709,d110cc_csv_computations!$A$2:$O$1001,5),"")</f>
        <v/>
      </c>
      <c r="Z709" s="0" t="str">
        <f aca="false">IF($A709&lt;&gt;"",VLOOKUP($F709,d110cc_csv_computations!$A$2:$O$1001,15),"")</f>
        <v/>
      </c>
    </row>
    <row collapsed="false" customFormat="false" customHeight="true" hidden="false" ht="15" outlineLevel="0" r="710">
      <c r="A710" s="0" t="str">
        <f aca="false">IF((ROW()-1)&lt;='Project Description'!$B$14,'Project Description'!$B$1, "")</f>
        <v/>
      </c>
      <c r="B710" s="0" t="str">
        <f aca="false">IF($A710&lt;&gt;"",'Project Description'!$B$2, "")</f>
        <v/>
      </c>
      <c r="C710" s="0" t="str">
        <f aca="false">IF($A710&lt;&gt;"",'Project Description'!$B$3, "")</f>
        <v/>
      </c>
      <c r="D710" s="0" t="str">
        <f aca="false">IF($A710&lt;&gt;"",VLOOKUP($G710,'Tray sheet'!$E$2:$G$121,2), "")</f>
        <v/>
      </c>
      <c r="E710" s="0" t="str">
        <f aca="false">IF($A710&lt;&gt;"",VLOOKUP($G710,'Tray sheet'!$E$2:$G$121,3), "")</f>
        <v/>
      </c>
      <c r="F710" s="0" t="str">
        <f aca="false">IF($A710&lt;&gt;"",ROW()-1,"")</f>
        <v/>
      </c>
      <c r="G710" s="0" t="str">
        <f aca="false">IF($A710&lt;&gt;"",VLOOKUP($F710,d110cc_csv_computations!$A$2:$O$1001,12),"")</f>
        <v/>
      </c>
      <c r="H710" s="0" t="str">
        <f aca="false">IF($A710&lt;&gt;"",VLOOKUP($F710,d110cc_csv_computations!$A$2:$O$1001,13),"")</f>
        <v/>
      </c>
      <c r="I710" s="0" t="str">
        <f aca="false">IF($A710&lt;&gt;"",VLOOKUP($F710,d110cc_csv_computations!$A$2:$O$1001,7),"")</f>
        <v/>
      </c>
      <c r="J710" s="0" t="str">
        <f aca="false">IF($A710&lt;&gt;"",VLOOKUP($I710,ColumnNames!$A$2:$B$5,2),"")</f>
        <v/>
      </c>
      <c r="K710" s="0" t="str">
        <f aca="false">IF($A710&lt;&gt;"",VLOOKUP($F710,d110cc_csv_computations!$A$2:$O$1001,6),"")</f>
        <v/>
      </c>
      <c r="L710" s="0" t="str">
        <f aca="false">IF($A710&lt;&gt;"",VLOOKUP($F710,d110cc_csv_computations!$A$2:$O$1001,3),"")</f>
        <v/>
      </c>
      <c r="M710" s="0" t="str">
        <f aca="false">IF($A710&lt;&gt;"",VLOOKUP($F710,d110cc_csv_computations!$A$2:$O$1001,8),"")</f>
        <v/>
      </c>
      <c r="N710" s="0" t="str">
        <f aca="false">IF($A710&lt;&gt;"",VLOOKUP($F710,d110cc_csv_computations!$A$2:$O$1001,4),"")</f>
        <v/>
      </c>
      <c r="O710" s="32" t="str">
        <f aca="false">IF($A710&lt;&gt;"",INDEX('Tray sheet'!$H$2:$H$10000, $G710),"")</f>
        <v/>
      </c>
      <c r="P710" s="32" t="str">
        <f aca="false">IF($A710&lt;&gt;"",INDEX('Tray sheet'!$J$2:$J$10000,$G710),"")</f>
        <v/>
      </c>
      <c r="Q710" s="0" t="str">
        <f aca="false">IF($A710&lt;&gt;"",VLOOKUP($F710,d110cc_csv_computations!$A$2:$O$1001,9),"")</f>
        <v/>
      </c>
      <c r="R710" s="32" t="str">
        <f aca="false">IF($A710&lt;&gt;"",INDEX('Tray sheet'!$I$2:$I$10000,$G710),"")</f>
        <v/>
      </c>
      <c r="S710" s="32" t="str">
        <f aca="false">$J710&amp;$K710</f>
        <v/>
      </c>
      <c r="T710" s="0" t="str">
        <f aca="false">IF($A710&lt;&gt;"","Project#"&amp;$A710&amp;"-"&amp;TEXT($B710,"0000")&amp;"_Experiment#"&amp;TEXT($C710,"0000")&amp;"_"&amp;$D710&amp;"."&amp;$E710&amp;"_Tray#"&amp;TEXT($G710,"0000")&amp;"_"&amp;"Pot#"&amp;TEXT($F710,"00000"),"")</f>
        <v/>
      </c>
      <c r="U710" s="0" t="str">
        <f aca="false">IF($A710&lt;&gt;"",VLOOKUP($F710,d110cc_csv_computations!$A$2:$O$1001,2),"")</f>
        <v/>
      </c>
      <c r="V710" s="0" t="str">
        <f aca="false">IF($A710&lt;&gt;"",VLOOKUP($U710,LineNames!$A$2:$B$111,2),"")</f>
        <v/>
      </c>
      <c r="W710" s="11"/>
      <c r="X710" s="0" t="str">
        <f aca="false">IF($A710&lt;&gt;"",VLOOKUP($U710,LineNames!$A$2:$C$111,3),"")</f>
        <v/>
      </c>
      <c r="Y710" s="0" t="str">
        <f aca="false">IF($A710&lt;&gt;"",VLOOKUP($F710,d110cc_csv_computations!$A$2:$O$1001,5),"")</f>
        <v/>
      </c>
      <c r="Z710" s="0" t="str">
        <f aca="false">IF($A710&lt;&gt;"",VLOOKUP($F710,d110cc_csv_computations!$A$2:$O$1001,15),"")</f>
        <v/>
      </c>
    </row>
    <row collapsed="false" customFormat="false" customHeight="true" hidden="false" ht="15" outlineLevel="0" r="711">
      <c r="A711" s="0" t="str">
        <f aca="false">IF((ROW()-1)&lt;='Project Description'!$B$14,'Project Description'!$B$1, "")</f>
        <v/>
      </c>
      <c r="B711" s="0" t="str">
        <f aca="false">IF($A711&lt;&gt;"",'Project Description'!$B$2, "")</f>
        <v/>
      </c>
      <c r="C711" s="0" t="str">
        <f aca="false">IF($A711&lt;&gt;"",'Project Description'!$B$3, "")</f>
        <v/>
      </c>
      <c r="D711" s="0" t="str">
        <f aca="false">IF($A711&lt;&gt;"",VLOOKUP($G711,'Tray sheet'!$E$2:$G$121,2), "")</f>
        <v/>
      </c>
      <c r="E711" s="0" t="str">
        <f aca="false">IF($A711&lt;&gt;"",VLOOKUP($G711,'Tray sheet'!$E$2:$G$121,3), "")</f>
        <v/>
      </c>
      <c r="F711" s="0" t="str">
        <f aca="false">IF($A711&lt;&gt;"",ROW()-1,"")</f>
        <v/>
      </c>
      <c r="G711" s="0" t="str">
        <f aca="false">IF($A711&lt;&gt;"",VLOOKUP($F711,d110cc_csv_computations!$A$2:$O$1001,12),"")</f>
        <v/>
      </c>
      <c r="H711" s="0" t="str">
        <f aca="false">IF($A711&lt;&gt;"",VLOOKUP($F711,d110cc_csv_computations!$A$2:$O$1001,13),"")</f>
        <v/>
      </c>
      <c r="I711" s="0" t="str">
        <f aca="false">IF($A711&lt;&gt;"",VLOOKUP($F711,d110cc_csv_computations!$A$2:$O$1001,7),"")</f>
        <v/>
      </c>
      <c r="J711" s="0" t="str">
        <f aca="false">IF($A711&lt;&gt;"",VLOOKUP($I711,ColumnNames!$A$2:$B$5,2),"")</f>
        <v/>
      </c>
      <c r="K711" s="0" t="str">
        <f aca="false">IF($A711&lt;&gt;"",VLOOKUP($F711,d110cc_csv_computations!$A$2:$O$1001,6),"")</f>
        <v/>
      </c>
      <c r="L711" s="0" t="str">
        <f aca="false">IF($A711&lt;&gt;"",VLOOKUP($F711,d110cc_csv_computations!$A$2:$O$1001,3),"")</f>
        <v/>
      </c>
      <c r="M711" s="0" t="str">
        <f aca="false">IF($A711&lt;&gt;"",VLOOKUP($F711,d110cc_csv_computations!$A$2:$O$1001,8),"")</f>
        <v/>
      </c>
      <c r="N711" s="0" t="str">
        <f aca="false">IF($A711&lt;&gt;"",VLOOKUP($F711,d110cc_csv_computations!$A$2:$O$1001,4),"")</f>
        <v/>
      </c>
      <c r="O711" s="32" t="str">
        <f aca="false">IF($A711&lt;&gt;"",INDEX('Tray sheet'!$H$2:$H$10000, $G711),"")</f>
        <v/>
      </c>
      <c r="P711" s="32" t="str">
        <f aca="false">IF($A711&lt;&gt;"",INDEX('Tray sheet'!$J$2:$J$10000,$G711),"")</f>
        <v/>
      </c>
      <c r="Q711" s="0" t="str">
        <f aca="false">IF($A711&lt;&gt;"",VLOOKUP($F711,d110cc_csv_computations!$A$2:$O$1001,9),"")</f>
        <v/>
      </c>
      <c r="R711" s="32" t="str">
        <f aca="false">IF($A711&lt;&gt;"",INDEX('Tray sheet'!$I$2:$I$10000,$G711),"")</f>
        <v/>
      </c>
      <c r="S711" s="32" t="str">
        <f aca="false">$J711&amp;$K711</f>
        <v/>
      </c>
      <c r="T711" s="0" t="str">
        <f aca="false">IF($A711&lt;&gt;"","Project#"&amp;$A711&amp;"-"&amp;TEXT($B711,"0000")&amp;"_Experiment#"&amp;TEXT($C711,"0000")&amp;"_"&amp;$D711&amp;"."&amp;$E711&amp;"_Tray#"&amp;TEXT($G711,"0000")&amp;"_"&amp;"Pot#"&amp;TEXT($F711,"00000"),"")</f>
        <v/>
      </c>
      <c r="U711" s="0" t="str">
        <f aca="false">IF($A711&lt;&gt;"",VLOOKUP($F711,d110cc_csv_computations!$A$2:$O$1001,2),"")</f>
        <v/>
      </c>
      <c r="V711" s="0" t="str">
        <f aca="false">IF($A711&lt;&gt;"",VLOOKUP($U711,LineNames!$A$2:$B$111,2),"")</f>
        <v/>
      </c>
      <c r="W711" s="11"/>
      <c r="X711" s="0" t="str">
        <f aca="false">IF($A711&lt;&gt;"",VLOOKUP($U711,LineNames!$A$2:$C$111,3),"")</f>
        <v/>
      </c>
      <c r="Y711" s="0" t="str">
        <f aca="false">IF($A711&lt;&gt;"",VLOOKUP($F711,d110cc_csv_computations!$A$2:$O$1001,5),"")</f>
        <v/>
      </c>
      <c r="Z711" s="0" t="str">
        <f aca="false">IF($A711&lt;&gt;"",VLOOKUP($F711,d110cc_csv_computations!$A$2:$O$1001,15),"")</f>
        <v/>
      </c>
    </row>
    <row collapsed="false" customFormat="false" customHeight="true" hidden="false" ht="15" outlineLevel="0" r="712">
      <c r="A712" s="0" t="str">
        <f aca="false">IF((ROW()-1)&lt;='Project Description'!$B$14,'Project Description'!$B$1, "")</f>
        <v/>
      </c>
      <c r="B712" s="0" t="str">
        <f aca="false">IF($A712&lt;&gt;"",'Project Description'!$B$2, "")</f>
        <v/>
      </c>
      <c r="C712" s="0" t="str">
        <f aca="false">IF($A712&lt;&gt;"",'Project Description'!$B$3, "")</f>
        <v/>
      </c>
      <c r="D712" s="0" t="str">
        <f aca="false">IF($A712&lt;&gt;"",VLOOKUP($G712,'Tray sheet'!$E$2:$G$121,2), "")</f>
        <v/>
      </c>
      <c r="E712" s="0" t="str">
        <f aca="false">IF($A712&lt;&gt;"",VLOOKUP($G712,'Tray sheet'!$E$2:$G$121,3), "")</f>
        <v/>
      </c>
      <c r="F712" s="0" t="str">
        <f aca="false">IF($A712&lt;&gt;"",ROW()-1,"")</f>
        <v/>
      </c>
      <c r="G712" s="0" t="str">
        <f aca="false">IF($A712&lt;&gt;"",VLOOKUP($F712,d110cc_csv_computations!$A$2:$O$1001,12),"")</f>
        <v/>
      </c>
      <c r="H712" s="0" t="str">
        <f aca="false">IF($A712&lt;&gt;"",VLOOKUP($F712,d110cc_csv_computations!$A$2:$O$1001,13),"")</f>
        <v/>
      </c>
      <c r="I712" s="0" t="str">
        <f aca="false">IF($A712&lt;&gt;"",VLOOKUP($F712,d110cc_csv_computations!$A$2:$O$1001,7),"")</f>
        <v/>
      </c>
      <c r="J712" s="0" t="str">
        <f aca="false">IF($A712&lt;&gt;"",VLOOKUP($I712,ColumnNames!$A$2:$B$5,2),"")</f>
        <v/>
      </c>
      <c r="K712" s="0" t="str">
        <f aca="false">IF($A712&lt;&gt;"",VLOOKUP($F712,d110cc_csv_computations!$A$2:$O$1001,6),"")</f>
        <v/>
      </c>
      <c r="L712" s="0" t="str">
        <f aca="false">IF($A712&lt;&gt;"",VLOOKUP($F712,d110cc_csv_computations!$A$2:$O$1001,3),"")</f>
        <v/>
      </c>
      <c r="M712" s="0" t="str">
        <f aca="false">IF($A712&lt;&gt;"",VLOOKUP($F712,d110cc_csv_computations!$A$2:$O$1001,8),"")</f>
        <v/>
      </c>
      <c r="N712" s="0" t="str">
        <f aca="false">IF($A712&lt;&gt;"",VLOOKUP($F712,d110cc_csv_computations!$A$2:$O$1001,4),"")</f>
        <v/>
      </c>
      <c r="O712" s="32" t="str">
        <f aca="false">IF($A712&lt;&gt;"",INDEX('Tray sheet'!$H$2:$H$10000, $G712),"")</f>
        <v/>
      </c>
      <c r="P712" s="32" t="str">
        <f aca="false">IF($A712&lt;&gt;"",INDEX('Tray sheet'!$J$2:$J$10000,$G712),"")</f>
        <v/>
      </c>
      <c r="Q712" s="0" t="str">
        <f aca="false">IF($A712&lt;&gt;"",VLOOKUP($F712,d110cc_csv_computations!$A$2:$O$1001,9),"")</f>
        <v/>
      </c>
      <c r="R712" s="32" t="str">
        <f aca="false">IF($A712&lt;&gt;"",INDEX('Tray sheet'!$I$2:$I$10000,$G712),"")</f>
        <v/>
      </c>
      <c r="S712" s="32" t="str">
        <f aca="false">$J712&amp;$K712</f>
        <v/>
      </c>
      <c r="T712" s="0" t="str">
        <f aca="false">IF($A712&lt;&gt;"","Project#"&amp;$A712&amp;"-"&amp;TEXT($B712,"0000")&amp;"_Experiment#"&amp;TEXT($C712,"0000")&amp;"_"&amp;$D712&amp;"."&amp;$E712&amp;"_Tray#"&amp;TEXT($G712,"0000")&amp;"_"&amp;"Pot#"&amp;TEXT($F712,"00000"),"")</f>
        <v/>
      </c>
      <c r="U712" s="0" t="str">
        <f aca="false">IF($A712&lt;&gt;"",VLOOKUP($F712,d110cc_csv_computations!$A$2:$O$1001,2),"")</f>
        <v/>
      </c>
      <c r="V712" s="0" t="str">
        <f aca="false">IF($A712&lt;&gt;"",VLOOKUP($U712,LineNames!$A$2:$B$111,2),"")</f>
        <v/>
      </c>
      <c r="W712" s="11"/>
      <c r="X712" s="0" t="str">
        <f aca="false">IF($A712&lt;&gt;"",VLOOKUP($U712,LineNames!$A$2:$C$111,3),"")</f>
        <v/>
      </c>
      <c r="Y712" s="0" t="str">
        <f aca="false">IF($A712&lt;&gt;"",VLOOKUP($F712,d110cc_csv_computations!$A$2:$O$1001,5),"")</f>
        <v/>
      </c>
      <c r="Z712" s="0" t="str">
        <f aca="false">IF($A712&lt;&gt;"",VLOOKUP($F712,d110cc_csv_computations!$A$2:$O$1001,15),"")</f>
        <v/>
      </c>
    </row>
    <row collapsed="false" customFormat="false" customHeight="true" hidden="false" ht="15" outlineLevel="0" r="713">
      <c r="A713" s="0" t="str">
        <f aca="false">IF((ROW()-1)&lt;='Project Description'!$B$14,'Project Description'!$B$1, "")</f>
        <v/>
      </c>
      <c r="B713" s="0" t="str">
        <f aca="false">IF($A713&lt;&gt;"",'Project Description'!$B$2, "")</f>
        <v/>
      </c>
      <c r="C713" s="0" t="str">
        <f aca="false">IF($A713&lt;&gt;"",'Project Description'!$B$3, "")</f>
        <v/>
      </c>
      <c r="D713" s="0" t="str">
        <f aca="false">IF($A713&lt;&gt;"",VLOOKUP($G713,'Tray sheet'!$E$2:$G$121,2), "")</f>
        <v/>
      </c>
      <c r="E713" s="0" t="str">
        <f aca="false">IF($A713&lt;&gt;"",VLOOKUP($G713,'Tray sheet'!$E$2:$G$121,3), "")</f>
        <v/>
      </c>
      <c r="F713" s="0" t="str">
        <f aca="false">IF($A713&lt;&gt;"",ROW()-1,"")</f>
        <v/>
      </c>
      <c r="G713" s="0" t="str">
        <f aca="false">IF($A713&lt;&gt;"",VLOOKUP($F713,d110cc_csv_computations!$A$2:$O$1001,12),"")</f>
        <v/>
      </c>
      <c r="H713" s="0" t="str">
        <f aca="false">IF($A713&lt;&gt;"",VLOOKUP($F713,d110cc_csv_computations!$A$2:$O$1001,13),"")</f>
        <v/>
      </c>
      <c r="I713" s="0" t="str">
        <f aca="false">IF($A713&lt;&gt;"",VLOOKUP($F713,d110cc_csv_computations!$A$2:$O$1001,7),"")</f>
        <v/>
      </c>
      <c r="J713" s="0" t="str">
        <f aca="false">IF($A713&lt;&gt;"",VLOOKUP($I713,ColumnNames!$A$2:$B$5,2),"")</f>
        <v/>
      </c>
      <c r="K713" s="0" t="str">
        <f aca="false">IF($A713&lt;&gt;"",VLOOKUP($F713,d110cc_csv_computations!$A$2:$O$1001,6),"")</f>
        <v/>
      </c>
      <c r="L713" s="0" t="str">
        <f aca="false">IF($A713&lt;&gt;"",VLOOKUP($F713,d110cc_csv_computations!$A$2:$O$1001,3),"")</f>
        <v/>
      </c>
      <c r="M713" s="0" t="str">
        <f aca="false">IF($A713&lt;&gt;"",VLOOKUP($F713,d110cc_csv_computations!$A$2:$O$1001,8),"")</f>
        <v/>
      </c>
      <c r="N713" s="0" t="str">
        <f aca="false">IF($A713&lt;&gt;"",VLOOKUP($F713,d110cc_csv_computations!$A$2:$O$1001,4),"")</f>
        <v/>
      </c>
      <c r="O713" s="32" t="str">
        <f aca="false">IF($A713&lt;&gt;"",INDEX('Tray sheet'!$H$2:$H$10000, $G713),"")</f>
        <v/>
      </c>
      <c r="P713" s="32" t="str">
        <f aca="false">IF($A713&lt;&gt;"",INDEX('Tray sheet'!$J$2:$J$10000,$G713),"")</f>
        <v/>
      </c>
      <c r="Q713" s="0" t="str">
        <f aca="false">IF($A713&lt;&gt;"",VLOOKUP($F713,d110cc_csv_computations!$A$2:$O$1001,9),"")</f>
        <v/>
      </c>
      <c r="R713" s="32" t="str">
        <f aca="false">IF($A713&lt;&gt;"",INDEX('Tray sheet'!$I$2:$I$10000,$G713),"")</f>
        <v/>
      </c>
      <c r="S713" s="32" t="str">
        <f aca="false">$J713&amp;$K713</f>
        <v/>
      </c>
      <c r="T713" s="0" t="str">
        <f aca="false">IF($A713&lt;&gt;"","Project#"&amp;$A713&amp;"-"&amp;TEXT($B713,"0000")&amp;"_Experiment#"&amp;TEXT($C713,"0000")&amp;"_"&amp;$D713&amp;"."&amp;$E713&amp;"_Tray#"&amp;TEXT($G713,"0000")&amp;"_"&amp;"Pot#"&amp;TEXT($F713,"00000"),"")</f>
        <v/>
      </c>
      <c r="U713" s="0" t="str">
        <f aca="false">IF($A713&lt;&gt;"",VLOOKUP($F713,d110cc_csv_computations!$A$2:$O$1001,2),"")</f>
        <v/>
      </c>
      <c r="V713" s="0" t="str">
        <f aca="false">IF($A713&lt;&gt;"",VLOOKUP($U713,LineNames!$A$2:$B$111,2),"")</f>
        <v/>
      </c>
      <c r="W713" s="11"/>
      <c r="X713" s="0" t="str">
        <f aca="false">IF($A713&lt;&gt;"",VLOOKUP($U713,LineNames!$A$2:$C$111,3),"")</f>
        <v/>
      </c>
      <c r="Y713" s="0" t="str">
        <f aca="false">IF($A713&lt;&gt;"",VLOOKUP($F713,d110cc_csv_computations!$A$2:$O$1001,5),"")</f>
        <v/>
      </c>
      <c r="Z713" s="0" t="str">
        <f aca="false">IF($A713&lt;&gt;"",VLOOKUP($F713,d110cc_csv_computations!$A$2:$O$1001,15),"")</f>
        <v/>
      </c>
    </row>
    <row collapsed="false" customFormat="false" customHeight="true" hidden="false" ht="15" outlineLevel="0" r="714">
      <c r="A714" s="0" t="str">
        <f aca="false">IF((ROW()-1)&lt;='Project Description'!$B$14,'Project Description'!$B$1, "")</f>
        <v/>
      </c>
      <c r="B714" s="0" t="str">
        <f aca="false">IF($A714&lt;&gt;"",'Project Description'!$B$2, "")</f>
        <v/>
      </c>
      <c r="C714" s="0" t="str">
        <f aca="false">IF($A714&lt;&gt;"",'Project Description'!$B$3, "")</f>
        <v/>
      </c>
      <c r="D714" s="0" t="str">
        <f aca="false">IF($A714&lt;&gt;"",VLOOKUP($G714,'Tray sheet'!$E$2:$G$121,2), "")</f>
        <v/>
      </c>
      <c r="E714" s="0" t="str">
        <f aca="false">IF($A714&lt;&gt;"",VLOOKUP($G714,'Tray sheet'!$E$2:$G$121,3), "")</f>
        <v/>
      </c>
      <c r="F714" s="0" t="str">
        <f aca="false">IF($A714&lt;&gt;"",ROW()-1,"")</f>
        <v/>
      </c>
      <c r="G714" s="0" t="str">
        <f aca="false">IF($A714&lt;&gt;"",VLOOKUP($F714,d110cc_csv_computations!$A$2:$O$1001,12),"")</f>
        <v/>
      </c>
      <c r="H714" s="0" t="str">
        <f aca="false">IF($A714&lt;&gt;"",VLOOKUP($F714,d110cc_csv_computations!$A$2:$O$1001,13),"")</f>
        <v/>
      </c>
      <c r="I714" s="0" t="str">
        <f aca="false">IF($A714&lt;&gt;"",VLOOKUP($F714,d110cc_csv_computations!$A$2:$O$1001,7),"")</f>
        <v/>
      </c>
      <c r="J714" s="0" t="str">
        <f aca="false">IF($A714&lt;&gt;"",VLOOKUP($I714,ColumnNames!$A$2:$B$5,2),"")</f>
        <v/>
      </c>
      <c r="K714" s="0" t="str">
        <f aca="false">IF($A714&lt;&gt;"",VLOOKUP($F714,d110cc_csv_computations!$A$2:$O$1001,6),"")</f>
        <v/>
      </c>
      <c r="L714" s="0" t="str">
        <f aca="false">IF($A714&lt;&gt;"",VLOOKUP($F714,d110cc_csv_computations!$A$2:$O$1001,3),"")</f>
        <v/>
      </c>
      <c r="M714" s="0" t="str">
        <f aca="false">IF($A714&lt;&gt;"",VLOOKUP($F714,d110cc_csv_computations!$A$2:$O$1001,8),"")</f>
        <v/>
      </c>
      <c r="N714" s="0" t="str">
        <f aca="false">IF($A714&lt;&gt;"",VLOOKUP($F714,d110cc_csv_computations!$A$2:$O$1001,4),"")</f>
        <v/>
      </c>
      <c r="O714" s="32" t="str">
        <f aca="false">IF($A714&lt;&gt;"",INDEX('Tray sheet'!$H$2:$H$10000, $G714),"")</f>
        <v/>
      </c>
      <c r="P714" s="32" t="str">
        <f aca="false">IF($A714&lt;&gt;"",INDEX('Tray sheet'!$J$2:$J$10000,$G714),"")</f>
        <v/>
      </c>
      <c r="Q714" s="0" t="str">
        <f aca="false">IF($A714&lt;&gt;"",VLOOKUP($F714,d110cc_csv_computations!$A$2:$O$1001,9),"")</f>
        <v/>
      </c>
      <c r="R714" s="32" t="str">
        <f aca="false">IF($A714&lt;&gt;"",INDEX('Tray sheet'!$I$2:$I$10000,$G714),"")</f>
        <v/>
      </c>
      <c r="S714" s="32" t="str">
        <f aca="false">$J714&amp;$K714</f>
        <v/>
      </c>
      <c r="T714" s="0" t="str">
        <f aca="false">IF($A714&lt;&gt;"","Project#"&amp;$A714&amp;"-"&amp;TEXT($B714,"0000")&amp;"_Experiment#"&amp;TEXT($C714,"0000")&amp;"_"&amp;$D714&amp;"."&amp;$E714&amp;"_Tray#"&amp;TEXT($G714,"0000")&amp;"_"&amp;"Pot#"&amp;TEXT($F714,"00000"),"")</f>
        <v/>
      </c>
      <c r="U714" s="0" t="str">
        <f aca="false">IF($A714&lt;&gt;"",VLOOKUP($F714,d110cc_csv_computations!$A$2:$O$1001,2),"")</f>
        <v/>
      </c>
      <c r="V714" s="0" t="str">
        <f aca="false">IF($A714&lt;&gt;"",VLOOKUP($U714,LineNames!$A$2:$B$111,2),"")</f>
        <v/>
      </c>
      <c r="W714" s="11"/>
      <c r="X714" s="0" t="str">
        <f aca="false">IF($A714&lt;&gt;"",VLOOKUP($U714,LineNames!$A$2:$C$111,3),"")</f>
        <v/>
      </c>
      <c r="Y714" s="0" t="str">
        <f aca="false">IF($A714&lt;&gt;"",VLOOKUP($F714,d110cc_csv_computations!$A$2:$O$1001,5),"")</f>
        <v/>
      </c>
      <c r="Z714" s="0" t="str">
        <f aca="false">IF($A714&lt;&gt;"",VLOOKUP($F714,d110cc_csv_computations!$A$2:$O$1001,15),"")</f>
        <v/>
      </c>
    </row>
    <row collapsed="false" customFormat="false" customHeight="true" hidden="false" ht="15" outlineLevel="0" r="715">
      <c r="A715" s="0" t="str">
        <f aca="false">IF((ROW()-1)&lt;='Project Description'!$B$14,'Project Description'!$B$1, "")</f>
        <v/>
      </c>
      <c r="B715" s="0" t="str">
        <f aca="false">IF($A715&lt;&gt;"",'Project Description'!$B$2, "")</f>
        <v/>
      </c>
      <c r="C715" s="0" t="str">
        <f aca="false">IF($A715&lt;&gt;"",'Project Description'!$B$3, "")</f>
        <v/>
      </c>
      <c r="D715" s="0" t="str">
        <f aca="false">IF($A715&lt;&gt;"",VLOOKUP($G715,'Tray sheet'!$E$2:$G$121,2), "")</f>
        <v/>
      </c>
      <c r="E715" s="0" t="str">
        <f aca="false">IF($A715&lt;&gt;"",VLOOKUP($G715,'Tray sheet'!$E$2:$G$121,3), "")</f>
        <v/>
      </c>
      <c r="F715" s="0" t="str">
        <f aca="false">IF($A715&lt;&gt;"",ROW()-1,"")</f>
        <v/>
      </c>
      <c r="G715" s="0" t="str">
        <f aca="false">IF($A715&lt;&gt;"",VLOOKUP($F715,d110cc_csv_computations!$A$2:$O$1001,12),"")</f>
        <v/>
      </c>
      <c r="H715" s="0" t="str">
        <f aca="false">IF($A715&lt;&gt;"",VLOOKUP($F715,d110cc_csv_computations!$A$2:$O$1001,13),"")</f>
        <v/>
      </c>
      <c r="I715" s="0" t="str">
        <f aca="false">IF($A715&lt;&gt;"",VLOOKUP($F715,d110cc_csv_computations!$A$2:$O$1001,7),"")</f>
        <v/>
      </c>
      <c r="J715" s="0" t="str">
        <f aca="false">IF($A715&lt;&gt;"",VLOOKUP($I715,ColumnNames!$A$2:$B$5,2),"")</f>
        <v/>
      </c>
      <c r="K715" s="0" t="str">
        <f aca="false">IF($A715&lt;&gt;"",VLOOKUP($F715,d110cc_csv_computations!$A$2:$O$1001,6),"")</f>
        <v/>
      </c>
      <c r="L715" s="0" t="str">
        <f aca="false">IF($A715&lt;&gt;"",VLOOKUP($F715,d110cc_csv_computations!$A$2:$O$1001,3),"")</f>
        <v/>
      </c>
      <c r="M715" s="0" t="str">
        <f aca="false">IF($A715&lt;&gt;"",VLOOKUP($F715,d110cc_csv_computations!$A$2:$O$1001,8),"")</f>
        <v/>
      </c>
      <c r="N715" s="0" t="str">
        <f aca="false">IF($A715&lt;&gt;"",VLOOKUP($F715,d110cc_csv_computations!$A$2:$O$1001,4),"")</f>
        <v/>
      </c>
      <c r="O715" s="32" t="str">
        <f aca="false">IF($A715&lt;&gt;"",INDEX('Tray sheet'!$H$2:$H$10000, $G715),"")</f>
        <v/>
      </c>
      <c r="P715" s="32" t="str">
        <f aca="false">IF($A715&lt;&gt;"",INDEX('Tray sheet'!$J$2:$J$10000,$G715),"")</f>
        <v/>
      </c>
      <c r="Q715" s="0" t="str">
        <f aca="false">IF($A715&lt;&gt;"",VLOOKUP($F715,d110cc_csv_computations!$A$2:$O$1001,9),"")</f>
        <v/>
      </c>
      <c r="R715" s="32" t="str">
        <f aca="false">IF($A715&lt;&gt;"",INDEX('Tray sheet'!$I$2:$I$10000,$G715),"")</f>
        <v/>
      </c>
      <c r="S715" s="32" t="str">
        <f aca="false">$J715&amp;$K715</f>
        <v/>
      </c>
      <c r="T715" s="0" t="str">
        <f aca="false">IF($A715&lt;&gt;"","Project#"&amp;$A715&amp;"-"&amp;TEXT($B715,"0000")&amp;"_Experiment#"&amp;TEXT($C715,"0000")&amp;"_"&amp;$D715&amp;"."&amp;$E715&amp;"_Tray#"&amp;TEXT($G715,"0000")&amp;"_"&amp;"Pot#"&amp;TEXT($F715,"00000"),"")</f>
        <v/>
      </c>
      <c r="U715" s="0" t="str">
        <f aca="false">IF($A715&lt;&gt;"",VLOOKUP($F715,d110cc_csv_computations!$A$2:$O$1001,2),"")</f>
        <v/>
      </c>
      <c r="V715" s="0" t="str">
        <f aca="false">IF($A715&lt;&gt;"",VLOOKUP($U715,LineNames!$A$2:$B$111,2),"")</f>
        <v/>
      </c>
      <c r="W715" s="11"/>
      <c r="X715" s="0" t="str">
        <f aca="false">IF($A715&lt;&gt;"",VLOOKUP($U715,LineNames!$A$2:$C$111,3),"")</f>
        <v/>
      </c>
      <c r="Y715" s="0" t="str">
        <f aca="false">IF($A715&lt;&gt;"",VLOOKUP($F715,d110cc_csv_computations!$A$2:$O$1001,5),"")</f>
        <v/>
      </c>
      <c r="Z715" s="0" t="str">
        <f aca="false">IF($A715&lt;&gt;"",VLOOKUP($F715,d110cc_csv_computations!$A$2:$O$1001,15),"")</f>
        <v/>
      </c>
    </row>
    <row collapsed="false" customFormat="false" customHeight="true" hidden="false" ht="15" outlineLevel="0" r="716">
      <c r="A716" s="0" t="str">
        <f aca="false">IF((ROW()-1)&lt;='Project Description'!$B$14,'Project Description'!$B$1, "")</f>
        <v/>
      </c>
      <c r="B716" s="0" t="str">
        <f aca="false">IF($A716&lt;&gt;"",'Project Description'!$B$2, "")</f>
        <v/>
      </c>
      <c r="C716" s="0" t="str">
        <f aca="false">IF($A716&lt;&gt;"",'Project Description'!$B$3, "")</f>
        <v/>
      </c>
      <c r="D716" s="0" t="str">
        <f aca="false">IF($A716&lt;&gt;"",VLOOKUP($G716,'Tray sheet'!$E$2:$G$121,2), "")</f>
        <v/>
      </c>
      <c r="E716" s="0" t="str">
        <f aca="false">IF($A716&lt;&gt;"",VLOOKUP($G716,'Tray sheet'!$E$2:$G$121,3), "")</f>
        <v/>
      </c>
      <c r="F716" s="0" t="str">
        <f aca="false">IF($A716&lt;&gt;"",ROW()-1,"")</f>
        <v/>
      </c>
      <c r="G716" s="0" t="str">
        <f aca="false">IF($A716&lt;&gt;"",VLOOKUP($F716,d110cc_csv_computations!$A$2:$O$1001,12),"")</f>
        <v/>
      </c>
      <c r="H716" s="0" t="str">
        <f aca="false">IF($A716&lt;&gt;"",VLOOKUP($F716,d110cc_csv_computations!$A$2:$O$1001,13),"")</f>
        <v/>
      </c>
      <c r="I716" s="0" t="str">
        <f aca="false">IF($A716&lt;&gt;"",VLOOKUP($F716,d110cc_csv_computations!$A$2:$O$1001,7),"")</f>
        <v/>
      </c>
      <c r="J716" s="0" t="str">
        <f aca="false">IF($A716&lt;&gt;"",VLOOKUP($I716,ColumnNames!$A$2:$B$5,2),"")</f>
        <v/>
      </c>
      <c r="K716" s="0" t="str">
        <f aca="false">IF($A716&lt;&gt;"",VLOOKUP($F716,d110cc_csv_computations!$A$2:$O$1001,6),"")</f>
        <v/>
      </c>
      <c r="L716" s="0" t="str">
        <f aca="false">IF($A716&lt;&gt;"",VLOOKUP($F716,d110cc_csv_computations!$A$2:$O$1001,3),"")</f>
        <v/>
      </c>
      <c r="M716" s="0" t="str">
        <f aca="false">IF($A716&lt;&gt;"",VLOOKUP($F716,d110cc_csv_computations!$A$2:$O$1001,8),"")</f>
        <v/>
      </c>
      <c r="N716" s="0" t="str">
        <f aca="false">IF($A716&lt;&gt;"",VLOOKUP($F716,d110cc_csv_computations!$A$2:$O$1001,4),"")</f>
        <v/>
      </c>
      <c r="O716" s="32" t="str">
        <f aca="false">IF($A716&lt;&gt;"",INDEX('Tray sheet'!$H$2:$H$10000, $G716),"")</f>
        <v/>
      </c>
      <c r="P716" s="32" t="str">
        <f aca="false">IF($A716&lt;&gt;"",INDEX('Tray sheet'!$J$2:$J$10000,$G716),"")</f>
        <v/>
      </c>
      <c r="Q716" s="0" t="str">
        <f aca="false">IF($A716&lt;&gt;"",VLOOKUP($F716,d110cc_csv_computations!$A$2:$O$1001,9),"")</f>
        <v/>
      </c>
      <c r="R716" s="32" t="str">
        <f aca="false">IF($A716&lt;&gt;"",INDEX('Tray sheet'!$I$2:$I$10000,$G716),"")</f>
        <v/>
      </c>
      <c r="S716" s="32" t="str">
        <f aca="false">$J716&amp;$K716</f>
        <v/>
      </c>
      <c r="T716" s="0" t="str">
        <f aca="false">IF($A716&lt;&gt;"","Project#"&amp;$A716&amp;"-"&amp;TEXT($B716,"0000")&amp;"_Experiment#"&amp;TEXT($C716,"0000")&amp;"_"&amp;$D716&amp;"."&amp;$E716&amp;"_Tray#"&amp;TEXT($G716,"0000")&amp;"_"&amp;"Pot#"&amp;TEXT($F716,"00000"),"")</f>
        <v/>
      </c>
      <c r="U716" s="0" t="str">
        <f aca="false">IF($A716&lt;&gt;"",VLOOKUP($F716,d110cc_csv_computations!$A$2:$O$1001,2),"")</f>
        <v/>
      </c>
      <c r="V716" s="0" t="str">
        <f aca="false">IF($A716&lt;&gt;"",VLOOKUP($U716,LineNames!$A$2:$B$111,2),"")</f>
        <v/>
      </c>
      <c r="W716" s="11"/>
      <c r="X716" s="0" t="str">
        <f aca="false">IF($A716&lt;&gt;"",VLOOKUP($U716,LineNames!$A$2:$C$111,3),"")</f>
        <v/>
      </c>
      <c r="Y716" s="0" t="str">
        <f aca="false">IF($A716&lt;&gt;"",VLOOKUP($F716,d110cc_csv_computations!$A$2:$O$1001,5),"")</f>
        <v/>
      </c>
      <c r="Z716" s="0" t="str">
        <f aca="false">IF($A716&lt;&gt;"",VLOOKUP($F716,d110cc_csv_computations!$A$2:$O$1001,15),"")</f>
        <v/>
      </c>
    </row>
    <row collapsed="false" customFormat="false" customHeight="true" hidden="false" ht="15" outlineLevel="0" r="717">
      <c r="A717" s="0" t="str">
        <f aca="false">IF((ROW()-1)&lt;='Project Description'!$B$14,'Project Description'!$B$1, "")</f>
        <v/>
      </c>
      <c r="B717" s="0" t="str">
        <f aca="false">IF($A717&lt;&gt;"",'Project Description'!$B$2, "")</f>
        <v/>
      </c>
      <c r="C717" s="0" t="str">
        <f aca="false">IF($A717&lt;&gt;"",'Project Description'!$B$3, "")</f>
        <v/>
      </c>
      <c r="D717" s="0" t="str">
        <f aca="false">IF($A717&lt;&gt;"",VLOOKUP($G717,'Tray sheet'!$E$2:$G$121,2), "")</f>
        <v/>
      </c>
      <c r="E717" s="0" t="str">
        <f aca="false">IF($A717&lt;&gt;"",VLOOKUP($G717,'Tray sheet'!$E$2:$G$121,3), "")</f>
        <v/>
      </c>
      <c r="F717" s="0" t="str">
        <f aca="false">IF($A717&lt;&gt;"",ROW()-1,"")</f>
        <v/>
      </c>
      <c r="G717" s="0" t="str">
        <f aca="false">IF($A717&lt;&gt;"",VLOOKUP($F717,d110cc_csv_computations!$A$2:$O$1001,12),"")</f>
        <v/>
      </c>
      <c r="H717" s="0" t="str">
        <f aca="false">IF($A717&lt;&gt;"",VLOOKUP($F717,d110cc_csv_computations!$A$2:$O$1001,13),"")</f>
        <v/>
      </c>
      <c r="I717" s="0" t="str">
        <f aca="false">IF($A717&lt;&gt;"",VLOOKUP($F717,d110cc_csv_computations!$A$2:$O$1001,7),"")</f>
        <v/>
      </c>
      <c r="J717" s="0" t="str">
        <f aca="false">IF($A717&lt;&gt;"",VLOOKUP($I717,ColumnNames!$A$2:$B$5,2),"")</f>
        <v/>
      </c>
      <c r="K717" s="0" t="str">
        <f aca="false">IF($A717&lt;&gt;"",VLOOKUP($F717,d110cc_csv_computations!$A$2:$O$1001,6),"")</f>
        <v/>
      </c>
      <c r="L717" s="0" t="str">
        <f aca="false">IF($A717&lt;&gt;"",VLOOKUP($F717,d110cc_csv_computations!$A$2:$O$1001,3),"")</f>
        <v/>
      </c>
      <c r="M717" s="0" t="str">
        <f aca="false">IF($A717&lt;&gt;"",VLOOKUP($F717,d110cc_csv_computations!$A$2:$O$1001,8),"")</f>
        <v/>
      </c>
      <c r="N717" s="0" t="str">
        <f aca="false">IF($A717&lt;&gt;"",VLOOKUP($F717,d110cc_csv_computations!$A$2:$O$1001,4),"")</f>
        <v/>
      </c>
      <c r="O717" s="32" t="str">
        <f aca="false">IF($A717&lt;&gt;"",INDEX('Tray sheet'!$H$2:$H$10000, $G717),"")</f>
        <v/>
      </c>
      <c r="P717" s="32" t="str">
        <f aca="false">IF($A717&lt;&gt;"",INDEX('Tray sheet'!$J$2:$J$10000,$G717),"")</f>
        <v/>
      </c>
      <c r="Q717" s="0" t="str">
        <f aca="false">IF($A717&lt;&gt;"",VLOOKUP($F717,d110cc_csv_computations!$A$2:$O$1001,9),"")</f>
        <v/>
      </c>
      <c r="R717" s="32" t="str">
        <f aca="false">IF($A717&lt;&gt;"",INDEX('Tray sheet'!$I$2:$I$10000,$G717),"")</f>
        <v/>
      </c>
      <c r="S717" s="32" t="str">
        <f aca="false">$J717&amp;$K717</f>
        <v/>
      </c>
      <c r="T717" s="0" t="str">
        <f aca="false">IF($A717&lt;&gt;"","Project#"&amp;$A717&amp;"-"&amp;TEXT($B717,"0000")&amp;"_Experiment#"&amp;TEXT($C717,"0000")&amp;"_"&amp;$D717&amp;"."&amp;$E717&amp;"_Tray#"&amp;TEXT($G717,"0000")&amp;"_"&amp;"Pot#"&amp;TEXT($F717,"00000"),"")</f>
        <v/>
      </c>
      <c r="U717" s="0" t="str">
        <f aca="false">IF($A717&lt;&gt;"",VLOOKUP($F717,d110cc_csv_computations!$A$2:$O$1001,2),"")</f>
        <v/>
      </c>
      <c r="V717" s="0" t="str">
        <f aca="false">IF($A717&lt;&gt;"",VLOOKUP($U717,LineNames!$A$2:$B$111,2),"")</f>
        <v/>
      </c>
      <c r="W717" s="11"/>
      <c r="X717" s="0" t="str">
        <f aca="false">IF($A717&lt;&gt;"",VLOOKUP($U717,LineNames!$A$2:$C$111,3),"")</f>
        <v/>
      </c>
      <c r="Y717" s="0" t="str">
        <f aca="false">IF($A717&lt;&gt;"",VLOOKUP($F717,d110cc_csv_computations!$A$2:$O$1001,5),"")</f>
        <v/>
      </c>
      <c r="Z717" s="0" t="str">
        <f aca="false">IF($A717&lt;&gt;"",VLOOKUP($F717,d110cc_csv_computations!$A$2:$O$1001,15),"")</f>
        <v/>
      </c>
    </row>
    <row collapsed="false" customFormat="false" customHeight="true" hidden="false" ht="15" outlineLevel="0" r="718">
      <c r="A718" s="0" t="str">
        <f aca="false">IF((ROW()-1)&lt;='Project Description'!$B$14,'Project Description'!$B$1, "")</f>
        <v/>
      </c>
      <c r="B718" s="0" t="str">
        <f aca="false">IF($A718&lt;&gt;"",'Project Description'!$B$2, "")</f>
        <v/>
      </c>
      <c r="C718" s="0" t="str">
        <f aca="false">IF($A718&lt;&gt;"",'Project Description'!$B$3, "")</f>
        <v/>
      </c>
      <c r="D718" s="0" t="str">
        <f aca="false">IF($A718&lt;&gt;"",VLOOKUP($G718,'Tray sheet'!$E$2:$G$121,2), "")</f>
        <v/>
      </c>
      <c r="E718" s="0" t="str">
        <f aca="false">IF($A718&lt;&gt;"",VLOOKUP($G718,'Tray sheet'!$E$2:$G$121,3), "")</f>
        <v/>
      </c>
      <c r="F718" s="0" t="str">
        <f aca="false">IF($A718&lt;&gt;"",ROW()-1,"")</f>
        <v/>
      </c>
      <c r="G718" s="0" t="str">
        <f aca="false">IF($A718&lt;&gt;"",VLOOKUP($F718,d110cc_csv_computations!$A$2:$O$1001,12),"")</f>
        <v/>
      </c>
      <c r="H718" s="0" t="str">
        <f aca="false">IF($A718&lt;&gt;"",VLOOKUP($F718,d110cc_csv_computations!$A$2:$O$1001,13),"")</f>
        <v/>
      </c>
      <c r="I718" s="0" t="str">
        <f aca="false">IF($A718&lt;&gt;"",VLOOKUP($F718,d110cc_csv_computations!$A$2:$O$1001,7),"")</f>
        <v/>
      </c>
      <c r="J718" s="0" t="str">
        <f aca="false">IF($A718&lt;&gt;"",VLOOKUP($I718,ColumnNames!$A$2:$B$5,2),"")</f>
        <v/>
      </c>
      <c r="K718" s="0" t="str">
        <f aca="false">IF($A718&lt;&gt;"",VLOOKUP($F718,d110cc_csv_computations!$A$2:$O$1001,6),"")</f>
        <v/>
      </c>
      <c r="L718" s="0" t="str">
        <f aca="false">IF($A718&lt;&gt;"",VLOOKUP($F718,d110cc_csv_computations!$A$2:$O$1001,3),"")</f>
        <v/>
      </c>
      <c r="M718" s="0" t="str">
        <f aca="false">IF($A718&lt;&gt;"",VLOOKUP($F718,d110cc_csv_computations!$A$2:$O$1001,8),"")</f>
        <v/>
      </c>
      <c r="N718" s="0" t="str">
        <f aca="false">IF($A718&lt;&gt;"",VLOOKUP($F718,d110cc_csv_computations!$A$2:$O$1001,4),"")</f>
        <v/>
      </c>
      <c r="O718" s="32" t="str">
        <f aca="false">IF($A718&lt;&gt;"",INDEX('Tray sheet'!$H$2:$H$10000, $G718),"")</f>
        <v/>
      </c>
      <c r="P718" s="32" t="str">
        <f aca="false">IF($A718&lt;&gt;"",INDEX('Tray sheet'!$J$2:$J$10000,$G718),"")</f>
        <v/>
      </c>
      <c r="Q718" s="0" t="str">
        <f aca="false">IF($A718&lt;&gt;"",VLOOKUP($F718,d110cc_csv_computations!$A$2:$O$1001,9),"")</f>
        <v/>
      </c>
      <c r="R718" s="32" t="str">
        <f aca="false">IF($A718&lt;&gt;"",INDEX('Tray sheet'!$I$2:$I$10000,$G718),"")</f>
        <v/>
      </c>
      <c r="S718" s="32" t="str">
        <f aca="false">$J718&amp;$K718</f>
        <v/>
      </c>
      <c r="T718" s="0" t="str">
        <f aca="false">IF($A718&lt;&gt;"","Project#"&amp;$A718&amp;"-"&amp;TEXT($B718,"0000")&amp;"_Experiment#"&amp;TEXT($C718,"0000")&amp;"_"&amp;$D718&amp;"."&amp;$E718&amp;"_Tray#"&amp;TEXT($G718,"0000")&amp;"_"&amp;"Pot#"&amp;TEXT($F718,"00000"),"")</f>
        <v/>
      </c>
      <c r="U718" s="0" t="str">
        <f aca="false">IF($A718&lt;&gt;"",VLOOKUP($F718,d110cc_csv_computations!$A$2:$O$1001,2),"")</f>
        <v/>
      </c>
      <c r="V718" s="0" t="str">
        <f aca="false">IF($A718&lt;&gt;"",VLOOKUP($U718,LineNames!$A$2:$B$111,2),"")</f>
        <v/>
      </c>
      <c r="W718" s="11"/>
      <c r="X718" s="0" t="str">
        <f aca="false">IF($A718&lt;&gt;"",VLOOKUP($U718,LineNames!$A$2:$C$111,3),"")</f>
        <v/>
      </c>
      <c r="Y718" s="0" t="str">
        <f aca="false">IF($A718&lt;&gt;"",VLOOKUP($F718,d110cc_csv_computations!$A$2:$O$1001,5),"")</f>
        <v/>
      </c>
      <c r="Z718" s="0" t="str">
        <f aca="false">IF($A718&lt;&gt;"",VLOOKUP($F718,d110cc_csv_computations!$A$2:$O$1001,15),"")</f>
        <v/>
      </c>
    </row>
    <row collapsed="false" customFormat="false" customHeight="true" hidden="false" ht="15" outlineLevel="0" r="719">
      <c r="A719" s="0" t="str">
        <f aca="false">IF((ROW()-1)&lt;='Project Description'!$B$14,'Project Description'!$B$1, "")</f>
        <v/>
      </c>
      <c r="B719" s="0" t="str">
        <f aca="false">IF($A719&lt;&gt;"",'Project Description'!$B$2, "")</f>
        <v/>
      </c>
      <c r="C719" s="0" t="str">
        <f aca="false">IF($A719&lt;&gt;"",'Project Description'!$B$3, "")</f>
        <v/>
      </c>
      <c r="D719" s="0" t="str">
        <f aca="false">IF($A719&lt;&gt;"",VLOOKUP($G719,'Tray sheet'!$E$2:$G$121,2), "")</f>
        <v/>
      </c>
      <c r="E719" s="0" t="str">
        <f aca="false">IF($A719&lt;&gt;"",VLOOKUP($G719,'Tray sheet'!$E$2:$G$121,3), "")</f>
        <v/>
      </c>
      <c r="F719" s="0" t="str">
        <f aca="false">IF($A719&lt;&gt;"",ROW()-1,"")</f>
        <v/>
      </c>
      <c r="G719" s="0" t="str">
        <f aca="false">IF($A719&lt;&gt;"",VLOOKUP($F719,d110cc_csv_computations!$A$2:$O$1001,12),"")</f>
        <v/>
      </c>
      <c r="H719" s="0" t="str">
        <f aca="false">IF($A719&lt;&gt;"",VLOOKUP($F719,d110cc_csv_computations!$A$2:$O$1001,13),"")</f>
        <v/>
      </c>
      <c r="I719" s="0" t="str">
        <f aca="false">IF($A719&lt;&gt;"",VLOOKUP($F719,d110cc_csv_computations!$A$2:$O$1001,7),"")</f>
        <v/>
      </c>
      <c r="J719" s="0" t="str">
        <f aca="false">IF($A719&lt;&gt;"",VLOOKUP($I719,ColumnNames!$A$2:$B$5,2),"")</f>
        <v/>
      </c>
      <c r="K719" s="0" t="str">
        <f aca="false">IF($A719&lt;&gt;"",VLOOKUP($F719,d110cc_csv_computations!$A$2:$O$1001,6),"")</f>
        <v/>
      </c>
      <c r="L719" s="0" t="str">
        <f aca="false">IF($A719&lt;&gt;"",VLOOKUP($F719,d110cc_csv_computations!$A$2:$O$1001,3),"")</f>
        <v/>
      </c>
      <c r="M719" s="0" t="str">
        <f aca="false">IF($A719&lt;&gt;"",VLOOKUP($F719,d110cc_csv_computations!$A$2:$O$1001,8),"")</f>
        <v/>
      </c>
      <c r="N719" s="0" t="str">
        <f aca="false">IF($A719&lt;&gt;"",VLOOKUP($F719,d110cc_csv_computations!$A$2:$O$1001,4),"")</f>
        <v/>
      </c>
      <c r="O719" s="32" t="str">
        <f aca="false">IF($A719&lt;&gt;"",INDEX('Tray sheet'!$H$2:$H$10000, $G719),"")</f>
        <v/>
      </c>
      <c r="P719" s="32" t="str">
        <f aca="false">IF($A719&lt;&gt;"",INDEX('Tray sheet'!$J$2:$J$10000,$G719),"")</f>
        <v/>
      </c>
      <c r="Q719" s="0" t="str">
        <f aca="false">IF($A719&lt;&gt;"",VLOOKUP($F719,d110cc_csv_computations!$A$2:$O$1001,9),"")</f>
        <v/>
      </c>
      <c r="R719" s="32" t="str">
        <f aca="false">IF($A719&lt;&gt;"",INDEX('Tray sheet'!$I$2:$I$10000,$G719),"")</f>
        <v/>
      </c>
      <c r="S719" s="32" t="str">
        <f aca="false">$J719&amp;$K719</f>
        <v/>
      </c>
      <c r="T719" s="0" t="str">
        <f aca="false">IF($A719&lt;&gt;"","Project#"&amp;$A719&amp;"-"&amp;TEXT($B719,"0000")&amp;"_Experiment#"&amp;TEXT($C719,"0000")&amp;"_"&amp;$D719&amp;"."&amp;$E719&amp;"_Tray#"&amp;TEXT($G719,"0000")&amp;"_"&amp;"Pot#"&amp;TEXT($F719,"00000"),"")</f>
        <v/>
      </c>
      <c r="U719" s="0" t="str">
        <f aca="false">IF($A719&lt;&gt;"",VLOOKUP($F719,d110cc_csv_computations!$A$2:$O$1001,2),"")</f>
        <v/>
      </c>
      <c r="V719" s="0" t="str">
        <f aca="false">IF($A719&lt;&gt;"",VLOOKUP($U719,LineNames!$A$2:$B$111,2),"")</f>
        <v/>
      </c>
      <c r="W719" s="11"/>
      <c r="X719" s="0" t="str">
        <f aca="false">IF($A719&lt;&gt;"",VLOOKUP($U719,LineNames!$A$2:$C$111,3),"")</f>
        <v/>
      </c>
      <c r="Y719" s="0" t="str">
        <f aca="false">IF($A719&lt;&gt;"",VLOOKUP($F719,d110cc_csv_computations!$A$2:$O$1001,5),"")</f>
        <v/>
      </c>
      <c r="Z719" s="0" t="str">
        <f aca="false">IF($A719&lt;&gt;"",VLOOKUP($F719,d110cc_csv_computations!$A$2:$O$1001,15),"")</f>
        <v/>
      </c>
    </row>
    <row collapsed="false" customFormat="false" customHeight="true" hidden="false" ht="15" outlineLevel="0" r="720">
      <c r="A720" s="0" t="str">
        <f aca="false">IF((ROW()-1)&lt;='Project Description'!$B$14,'Project Description'!$B$1, "")</f>
        <v/>
      </c>
      <c r="B720" s="0" t="str">
        <f aca="false">IF($A720&lt;&gt;"",'Project Description'!$B$2, "")</f>
        <v/>
      </c>
      <c r="C720" s="0" t="str">
        <f aca="false">IF($A720&lt;&gt;"",'Project Description'!$B$3, "")</f>
        <v/>
      </c>
      <c r="D720" s="0" t="str">
        <f aca="false">IF($A720&lt;&gt;"",VLOOKUP($G720,'Tray sheet'!$E$2:$G$121,2), "")</f>
        <v/>
      </c>
      <c r="E720" s="0" t="str">
        <f aca="false">IF($A720&lt;&gt;"",VLOOKUP($G720,'Tray sheet'!$E$2:$G$121,3), "")</f>
        <v/>
      </c>
      <c r="F720" s="0" t="str">
        <f aca="false">IF($A720&lt;&gt;"",ROW()-1,"")</f>
        <v/>
      </c>
      <c r="G720" s="0" t="str">
        <f aca="false">IF($A720&lt;&gt;"",VLOOKUP($F720,d110cc_csv_computations!$A$2:$O$1001,12),"")</f>
        <v/>
      </c>
      <c r="H720" s="0" t="str">
        <f aca="false">IF($A720&lt;&gt;"",VLOOKUP($F720,d110cc_csv_computations!$A$2:$O$1001,13),"")</f>
        <v/>
      </c>
      <c r="I720" s="0" t="str">
        <f aca="false">IF($A720&lt;&gt;"",VLOOKUP($F720,d110cc_csv_computations!$A$2:$O$1001,7),"")</f>
        <v/>
      </c>
      <c r="J720" s="0" t="str">
        <f aca="false">IF($A720&lt;&gt;"",VLOOKUP($I720,ColumnNames!$A$2:$B$5,2),"")</f>
        <v/>
      </c>
      <c r="K720" s="0" t="str">
        <f aca="false">IF($A720&lt;&gt;"",VLOOKUP($F720,d110cc_csv_computations!$A$2:$O$1001,6),"")</f>
        <v/>
      </c>
      <c r="L720" s="0" t="str">
        <f aca="false">IF($A720&lt;&gt;"",VLOOKUP($F720,d110cc_csv_computations!$A$2:$O$1001,3),"")</f>
        <v/>
      </c>
      <c r="M720" s="0" t="str">
        <f aca="false">IF($A720&lt;&gt;"",VLOOKUP($F720,d110cc_csv_computations!$A$2:$O$1001,8),"")</f>
        <v/>
      </c>
      <c r="N720" s="0" t="str">
        <f aca="false">IF($A720&lt;&gt;"",VLOOKUP($F720,d110cc_csv_computations!$A$2:$O$1001,4),"")</f>
        <v/>
      </c>
      <c r="O720" s="32" t="str">
        <f aca="false">IF($A720&lt;&gt;"",INDEX('Tray sheet'!$H$2:$H$10000, $G720),"")</f>
        <v/>
      </c>
      <c r="P720" s="32" t="str">
        <f aca="false">IF($A720&lt;&gt;"",INDEX('Tray sheet'!$J$2:$J$10000,$G720),"")</f>
        <v/>
      </c>
      <c r="Q720" s="0" t="str">
        <f aca="false">IF($A720&lt;&gt;"",VLOOKUP($F720,d110cc_csv_computations!$A$2:$O$1001,9),"")</f>
        <v/>
      </c>
      <c r="R720" s="32" t="str">
        <f aca="false">IF($A720&lt;&gt;"",INDEX('Tray sheet'!$I$2:$I$10000,$G720),"")</f>
        <v/>
      </c>
      <c r="S720" s="32" t="str">
        <f aca="false">$J720&amp;$K720</f>
        <v/>
      </c>
      <c r="T720" s="0" t="str">
        <f aca="false">IF($A720&lt;&gt;"","Project#"&amp;$A720&amp;"-"&amp;TEXT($B720,"0000")&amp;"_Experiment#"&amp;TEXT($C720,"0000")&amp;"_"&amp;$D720&amp;"."&amp;$E720&amp;"_Tray#"&amp;TEXT($G720,"0000")&amp;"_"&amp;"Pot#"&amp;TEXT($F720,"00000"),"")</f>
        <v/>
      </c>
      <c r="U720" s="0" t="str">
        <f aca="false">IF($A720&lt;&gt;"",VLOOKUP($F720,d110cc_csv_computations!$A$2:$O$1001,2),"")</f>
        <v/>
      </c>
      <c r="V720" s="0" t="str">
        <f aca="false">IF($A720&lt;&gt;"",VLOOKUP($U720,LineNames!$A$2:$B$111,2),"")</f>
        <v/>
      </c>
      <c r="W720" s="11"/>
      <c r="X720" s="0" t="str">
        <f aca="false">IF($A720&lt;&gt;"",VLOOKUP($U720,LineNames!$A$2:$C$111,3),"")</f>
        <v/>
      </c>
      <c r="Y720" s="0" t="str">
        <f aca="false">IF($A720&lt;&gt;"",VLOOKUP($F720,d110cc_csv_computations!$A$2:$O$1001,5),"")</f>
        <v/>
      </c>
      <c r="Z720" s="0" t="str">
        <f aca="false">IF($A720&lt;&gt;"",VLOOKUP($F720,d110cc_csv_computations!$A$2:$O$1001,15),"")</f>
        <v/>
      </c>
    </row>
    <row collapsed="false" customFormat="false" customHeight="true" hidden="false" ht="15" outlineLevel="0" r="721">
      <c r="A721" s="0" t="str">
        <f aca="false">IF((ROW()-1)&lt;='Project Description'!$B$14,'Project Description'!$B$1, "")</f>
        <v/>
      </c>
      <c r="B721" s="0" t="str">
        <f aca="false">IF($A721&lt;&gt;"",'Project Description'!$B$2, "")</f>
        <v/>
      </c>
      <c r="C721" s="0" t="str">
        <f aca="false">IF($A721&lt;&gt;"",'Project Description'!$B$3, "")</f>
        <v/>
      </c>
      <c r="D721" s="0" t="str">
        <f aca="false">IF($A721&lt;&gt;"",VLOOKUP($G721,'Tray sheet'!$E$2:$G$121,2), "")</f>
        <v/>
      </c>
      <c r="E721" s="0" t="str">
        <f aca="false">IF($A721&lt;&gt;"",VLOOKUP($G721,'Tray sheet'!$E$2:$G$121,3), "")</f>
        <v/>
      </c>
      <c r="F721" s="0" t="str">
        <f aca="false">IF($A721&lt;&gt;"",ROW()-1,"")</f>
        <v/>
      </c>
      <c r="G721" s="0" t="str">
        <f aca="false">IF($A721&lt;&gt;"",VLOOKUP($F721,d110cc_csv_computations!$A$2:$O$1001,12),"")</f>
        <v/>
      </c>
      <c r="H721" s="0" t="str">
        <f aca="false">IF($A721&lt;&gt;"",VLOOKUP($F721,d110cc_csv_computations!$A$2:$O$1001,13),"")</f>
        <v/>
      </c>
      <c r="I721" s="0" t="str">
        <f aca="false">IF($A721&lt;&gt;"",VLOOKUP($F721,d110cc_csv_computations!$A$2:$O$1001,7),"")</f>
        <v/>
      </c>
      <c r="J721" s="0" t="str">
        <f aca="false">IF($A721&lt;&gt;"",VLOOKUP($I721,ColumnNames!$A$2:$B$5,2),"")</f>
        <v/>
      </c>
      <c r="K721" s="0" t="str">
        <f aca="false">IF($A721&lt;&gt;"",VLOOKUP($F721,d110cc_csv_computations!$A$2:$O$1001,6),"")</f>
        <v/>
      </c>
      <c r="L721" s="0" t="str">
        <f aca="false">IF($A721&lt;&gt;"",VLOOKUP($F721,d110cc_csv_computations!$A$2:$O$1001,3),"")</f>
        <v/>
      </c>
      <c r="M721" s="0" t="str">
        <f aca="false">IF($A721&lt;&gt;"",VLOOKUP($F721,d110cc_csv_computations!$A$2:$O$1001,8),"")</f>
        <v/>
      </c>
      <c r="N721" s="0" t="str">
        <f aca="false">IF($A721&lt;&gt;"",VLOOKUP($F721,d110cc_csv_computations!$A$2:$O$1001,4),"")</f>
        <v/>
      </c>
      <c r="O721" s="32" t="str">
        <f aca="false">IF($A721&lt;&gt;"",INDEX('Tray sheet'!$H$2:$H$10000, $G721),"")</f>
        <v/>
      </c>
      <c r="P721" s="32" t="str">
        <f aca="false">IF($A721&lt;&gt;"",INDEX('Tray sheet'!$J$2:$J$10000,$G721),"")</f>
        <v/>
      </c>
      <c r="Q721" s="0" t="str">
        <f aca="false">IF($A721&lt;&gt;"",VLOOKUP($F721,d110cc_csv_computations!$A$2:$O$1001,9),"")</f>
        <v/>
      </c>
      <c r="R721" s="32" t="str">
        <f aca="false">IF($A721&lt;&gt;"",INDEX('Tray sheet'!$I$2:$I$10000,$G721),"")</f>
        <v/>
      </c>
      <c r="S721" s="32" t="str">
        <f aca="false">$J721&amp;$K721</f>
        <v/>
      </c>
      <c r="T721" s="0" t="str">
        <f aca="false">IF($A721&lt;&gt;"","Project#"&amp;$A721&amp;"-"&amp;TEXT($B721,"0000")&amp;"_Experiment#"&amp;TEXT($C721,"0000")&amp;"_"&amp;$D721&amp;"."&amp;$E721&amp;"_Tray#"&amp;TEXT($G721,"0000")&amp;"_"&amp;"Pot#"&amp;TEXT($F721,"00000"),"")</f>
        <v/>
      </c>
      <c r="U721" s="0" t="str">
        <f aca="false">IF($A721&lt;&gt;"",VLOOKUP($F721,d110cc_csv_computations!$A$2:$O$1001,2),"")</f>
        <v/>
      </c>
      <c r="V721" s="0" t="str">
        <f aca="false">IF($A721&lt;&gt;"",VLOOKUP($U721,LineNames!$A$2:$B$111,2),"")</f>
        <v/>
      </c>
      <c r="W721" s="11"/>
      <c r="X721" s="0" t="str">
        <f aca="false">IF($A721&lt;&gt;"",VLOOKUP($U721,LineNames!$A$2:$C$111,3),"")</f>
        <v/>
      </c>
      <c r="Y721" s="0" t="str">
        <f aca="false">IF($A721&lt;&gt;"",VLOOKUP($F721,d110cc_csv_computations!$A$2:$O$1001,5),"")</f>
        <v/>
      </c>
      <c r="Z721" s="0" t="str">
        <f aca="false">IF($A721&lt;&gt;"",VLOOKUP($F721,d110cc_csv_computations!$A$2:$O$1001,15),"")</f>
        <v/>
      </c>
    </row>
    <row collapsed="false" customFormat="false" customHeight="true" hidden="false" ht="15" outlineLevel="0" r="722">
      <c r="A722" s="0" t="str">
        <f aca="false">IF((ROW()-1)&lt;='Project Description'!$B$14,'Project Description'!$B$1, "")</f>
        <v/>
      </c>
      <c r="B722" s="0" t="str">
        <f aca="false">IF($A722&lt;&gt;"",'Project Description'!$B$2, "")</f>
        <v/>
      </c>
      <c r="C722" s="0" t="str">
        <f aca="false">IF($A722&lt;&gt;"",'Project Description'!$B$3, "")</f>
        <v/>
      </c>
      <c r="D722" s="0" t="str">
        <f aca="false">IF($A722&lt;&gt;"",VLOOKUP($G722,'Tray sheet'!$E$2:$G$121,2), "")</f>
        <v/>
      </c>
      <c r="E722" s="0" t="str">
        <f aca="false">IF($A722&lt;&gt;"",VLOOKUP($G722,'Tray sheet'!$E$2:$G$121,3), "")</f>
        <v/>
      </c>
      <c r="F722" s="0" t="str">
        <f aca="false">IF($A722&lt;&gt;"",ROW()-1,"")</f>
        <v/>
      </c>
      <c r="G722" s="0" t="str">
        <f aca="false">IF($A722&lt;&gt;"",VLOOKUP($F722,d110cc_csv_computations!$A$2:$O$1001,12),"")</f>
        <v/>
      </c>
      <c r="H722" s="0" t="str">
        <f aca="false">IF($A722&lt;&gt;"",VLOOKUP($F722,d110cc_csv_computations!$A$2:$O$1001,13),"")</f>
        <v/>
      </c>
      <c r="I722" s="0" t="str">
        <f aca="false">IF($A722&lt;&gt;"",VLOOKUP($F722,d110cc_csv_computations!$A$2:$O$1001,7),"")</f>
        <v/>
      </c>
      <c r="J722" s="0" t="str">
        <f aca="false">IF($A722&lt;&gt;"",VLOOKUP($I722,ColumnNames!$A$2:$B$5,2),"")</f>
        <v/>
      </c>
      <c r="K722" s="0" t="str">
        <f aca="false">IF($A722&lt;&gt;"",VLOOKUP($F722,d110cc_csv_computations!$A$2:$O$1001,6),"")</f>
        <v/>
      </c>
      <c r="L722" s="0" t="str">
        <f aca="false">IF($A722&lt;&gt;"",VLOOKUP($F722,d110cc_csv_computations!$A$2:$O$1001,3),"")</f>
        <v/>
      </c>
      <c r="M722" s="0" t="str">
        <f aca="false">IF($A722&lt;&gt;"",VLOOKUP($F722,d110cc_csv_computations!$A$2:$O$1001,8),"")</f>
        <v/>
      </c>
      <c r="N722" s="0" t="str">
        <f aca="false">IF($A722&lt;&gt;"",VLOOKUP($F722,d110cc_csv_computations!$A$2:$O$1001,4),"")</f>
        <v/>
      </c>
      <c r="O722" s="32" t="str">
        <f aca="false">IF($A722&lt;&gt;"",INDEX('Tray sheet'!$H$2:$H$10000, $G722),"")</f>
        <v/>
      </c>
      <c r="P722" s="32" t="str">
        <f aca="false">IF($A722&lt;&gt;"",INDEX('Tray sheet'!$J$2:$J$10000,$G722),"")</f>
        <v/>
      </c>
      <c r="Q722" s="0" t="str">
        <f aca="false">IF($A722&lt;&gt;"",VLOOKUP($F722,d110cc_csv_computations!$A$2:$O$1001,9),"")</f>
        <v/>
      </c>
      <c r="R722" s="32" t="str">
        <f aca="false">IF($A722&lt;&gt;"",INDEX('Tray sheet'!$I$2:$I$10000,$G722),"")</f>
        <v/>
      </c>
      <c r="S722" s="32" t="str">
        <f aca="false">$J722&amp;$K722</f>
        <v/>
      </c>
      <c r="T722" s="0" t="str">
        <f aca="false">IF($A722&lt;&gt;"","Project#"&amp;$A722&amp;"-"&amp;TEXT($B722,"0000")&amp;"_Experiment#"&amp;TEXT($C722,"0000")&amp;"_"&amp;$D722&amp;"."&amp;$E722&amp;"_Tray#"&amp;TEXT($G722,"0000")&amp;"_"&amp;"Pot#"&amp;TEXT($F722,"00000"),"")</f>
        <v/>
      </c>
      <c r="U722" s="0" t="str">
        <f aca="false">IF($A722&lt;&gt;"",VLOOKUP($F722,d110cc_csv_computations!$A$2:$O$1001,2),"")</f>
        <v/>
      </c>
      <c r="V722" s="0" t="str">
        <f aca="false">IF($A722&lt;&gt;"",VLOOKUP($U722,LineNames!$A$2:$B$111,2),"")</f>
        <v/>
      </c>
      <c r="W722" s="11"/>
      <c r="X722" s="0" t="str">
        <f aca="false">IF($A722&lt;&gt;"",VLOOKUP($U722,LineNames!$A$2:$C$111,3),"")</f>
        <v/>
      </c>
      <c r="Y722" s="0" t="str">
        <f aca="false">IF($A722&lt;&gt;"",VLOOKUP($F722,d110cc_csv_computations!$A$2:$O$1001,5),"")</f>
        <v/>
      </c>
      <c r="Z722" s="0" t="str">
        <f aca="false">IF($A722&lt;&gt;"",VLOOKUP($F722,d110cc_csv_computations!$A$2:$O$1001,15),"")</f>
        <v/>
      </c>
    </row>
    <row collapsed="false" customFormat="false" customHeight="true" hidden="false" ht="15" outlineLevel="0" r="723">
      <c r="A723" s="0" t="str">
        <f aca="false">IF((ROW()-1)&lt;='Project Description'!$B$14,'Project Description'!$B$1, "")</f>
        <v/>
      </c>
      <c r="B723" s="0" t="str">
        <f aca="false">IF($A723&lt;&gt;"",'Project Description'!$B$2, "")</f>
        <v/>
      </c>
      <c r="C723" s="0" t="str">
        <f aca="false">IF($A723&lt;&gt;"",'Project Description'!$B$3, "")</f>
        <v/>
      </c>
      <c r="D723" s="0" t="str">
        <f aca="false">IF($A723&lt;&gt;"",VLOOKUP($G723,'Tray sheet'!$E$2:$G$121,2), "")</f>
        <v/>
      </c>
      <c r="E723" s="0" t="str">
        <f aca="false">IF($A723&lt;&gt;"",VLOOKUP($G723,'Tray sheet'!$E$2:$G$121,3), "")</f>
        <v/>
      </c>
      <c r="F723" s="0" t="str">
        <f aca="false">IF($A723&lt;&gt;"",ROW()-1,"")</f>
        <v/>
      </c>
      <c r="G723" s="0" t="str">
        <f aca="false">IF($A723&lt;&gt;"",VLOOKUP($F723,d110cc_csv_computations!$A$2:$O$1001,12),"")</f>
        <v/>
      </c>
      <c r="H723" s="0" t="str">
        <f aca="false">IF($A723&lt;&gt;"",VLOOKUP($F723,d110cc_csv_computations!$A$2:$O$1001,13),"")</f>
        <v/>
      </c>
      <c r="I723" s="0" t="str">
        <f aca="false">IF($A723&lt;&gt;"",VLOOKUP($F723,d110cc_csv_computations!$A$2:$O$1001,7),"")</f>
        <v/>
      </c>
      <c r="J723" s="0" t="str">
        <f aca="false">IF($A723&lt;&gt;"",VLOOKUP($I723,ColumnNames!$A$2:$B$5,2),"")</f>
        <v/>
      </c>
      <c r="K723" s="0" t="str">
        <f aca="false">IF($A723&lt;&gt;"",VLOOKUP($F723,d110cc_csv_computations!$A$2:$O$1001,6),"")</f>
        <v/>
      </c>
      <c r="L723" s="0" t="str">
        <f aca="false">IF($A723&lt;&gt;"",VLOOKUP($F723,d110cc_csv_computations!$A$2:$O$1001,3),"")</f>
        <v/>
      </c>
      <c r="M723" s="0" t="str">
        <f aca="false">IF($A723&lt;&gt;"",VLOOKUP($F723,d110cc_csv_computations!$A$2:$O$1001,8),"")</f>
        <v/>
      </c>
      <c r="N723" s="0" t="str">
        <f aca="false">IF($A723&lt;&gt;"",VLOOKUP($F723,d110cc_csv_computations!$A$2:$O$1001,4),"")</f>
        <v/>
      </c>
      <c r="O723" s="32" t="str">
        <f aca="false">IF($A723&lt;&gt;"",INDEX('Tray sheet'!$H$2:$H$10000, $G723),"")</f>
        <v/>
      </c>
      <c r="P723" s="32" t="str">
        <f aca="false">IF($A723&lt;&gt;"",INDEX('Tray sheet'!$J$2:$J$10000,$G723),"")</f>
        <v/>
      </c>
      <c r="Q723" s="0" t="str">
        <f aca="false">IF($A723&lt;&gt;"",VLOOKUP($F723,d110cc_csv_computations!$A$2:$O$1001,9),"")</f>
        <v/>
      </c>
      <c r="R723" s="32" t="str">
        <f aca="false">IF($A723&lt;&gt;"",INDEX('Tray sheet'!$I$2:$I$10000,$G723),"")</f>
        <v/>
      </c>
      <c r="S723" s="32" t="str">
        <f aca="false">$J723&amp;$K723</f>
        <v/>
      </c>
      <c r="T723" s="0" t="str">
        <f aca="false">IF($A723&lt;&gt;"","Project#"&amp;$A723&amp;"-"&amp;TEXT($B723,"0000")&amp;"_Experiment#"&amp;TEXT($C723,"0000")&amp;"_"&amp;$D723&amp;"."&amp;$E723&amp;"_Tray#"&amp;TEXT($G723,"0000")&amp;"_"&amp;"Pot#"&amp;TEXT($F723,"00000"),"")</f>
        <v/>
      </c>
      <c r="U723" s="0" t="str">
        <f aca="false">IF($A723&lt;&gt;"",VLOOKUP($F723,d110cc_csv_computations!$A$2:$O$1001,2),"")</f>
        <v/>
      </c>
      <c r="V723" s="0" t="str">
        <f aca="false">IF($A723&lt;&gt;"",VLOOKUP($U723,LineNames!$A$2:$B$111,2),"")</f>
        <v/>
      </c>
      <c r="W723" s="11"/>
      <c r="X723" s="0" t="str">
        <f aca="false">IF($A723&lt;&gt;"",VLOOKUP($U723,LineNames!$A$2:$C$111,3),"")</f>
        <v/>
      </c>
      <c r="Y723" s="0" t="str">
        <f aca="false">IF($A723&lt;&gt;"",VLOOKUP($F723,d110cc_csv_computations!$A$2:$O$1001,5),"")</f>
        <v/>
      </c>
      <c r="Z723" s="0" t="str">
        <f aca="false">IF($A723&lt;&gt;"",VLOOKUP($F723,d110cc_csv_computations!$A$2:$O$1001,15),"")</f>
        <v/>
      </c>
    </row>
    <row collapsed="false" customFormat="false" customHeight="true" hidden="false" ht="15" outlineLevel="0" r="724">
      <c r="A724" s="0" t="str">
        <f aca="false">IF((ROW()-1)&lt;='Project Description'!$B$14,'Project Description'!$B$1, "")</f>
        <v/>
      </c>
      <c r="B724" s="0" t="str">
        <f aca="false">IF($A724&lt;&gt;"",'Project Description'!$B$2, "")</f>
        <v/>
      </c>
      <c r="C724" s="0" t="str">
        <f aca="false">IF($A724&lt;&gt;"",'Project Description'!$B$3, "")</f>
        <v/>
      </c>
      <c r="D724" s="0" t="str">
        <f aca="false">IF($A724&lt;&gt;"",VLOOKUP($G724,'Tray sheet'!$E$2:$G$121,2), "")</f>
        <v/>
      </c>
      <c r="E724" s="0" t="str">
        <f aca="false">IF($A724&lt;&gt;"",VLOOKUP($G724,'Tray sheet'!$E$2:$G$121,3), "")</f>
        <v/>
      </c>
      <c r="F724" s="0" t="str">
        <f aca="false">IF($A724&lt;&gt;"",ROW()-1,"")</f>
        <v/>
      </c>
      <c r="G724" s="0" t="str">
        <f aca="false">IF($A724&lt;&gt;"",VLOOKUP($F724,d110cc_csv_computations!$A$2:$O$1001,12),"")</f>
        <v/>
      </c>
      <c r="H724" s="0" t="str">
        <f aca="false">IF($A724&lt;&gt;"",VLOOKUP($F724,d110cc_csv_computations!$A$2:$O$1001,13),"")</f>
        <v/>
      </c>
      <c r="I724" s="0" t="str">
        <f aca="false">IF($A724&lt;&gt;"",VLOOKUP($F724,d110cc_csv_computations!$A$2:$O$1001,7),"")</f>
        <v/>
      </c>
      <c r="J724" s="0" t="str">
        <f aca="false">IF($A724&lt;&gt;"",VLOOKUP($I724,ColumnNames!$A$2:$B$5,2),"")</f>
        <v/>
      </c>
      <c r="K724" s="0" t="str">
        <f aca="false">IF($A724&lt;&gt;"",VLOOKUP($F724,d110cc_csv_computations!$A$2:$O$1001,6),"")</f>
        <v/>
      </c>
      <c r="L724" s="0" t="str">
        <f aca="false">IF($A724&lt;&gt;"",VLOOKUP($F724,d110cc_csv_computations!$A$2:$O$1001,3),"")</f>
        <v/>
      </c>
      <c r="M724" s="0" t="str">
        <f aca="false">IF($A724&lt;&gt;"",VLOOKUP($F724,d110cc_csv_computations!$A$2:$O$1001,8),"")</f>
        <v/>
      </c>
      <c r="N724" s="0" t="str">
        <f aca="false">IF($A724&lt;&gt;"",VLOOKUP($F724,d110cc_csv_computations!$A$2:$O$1001,4),"")</f>
        <v/>
      </c>
      <c r="O724" s="32" t="str">
        <f aca="false">IF($A724&lt;&gt;"",INDEX('Tray sheet'!$H$2:$H$10000, $G724),"")</f>
        <v/>
      </c>
      <c r="P724" s="32" t="str">
        <f aca="false">IF($A724&lt;&gt;"",INDEX('Tray sheet'!$J$2:$J$10000,$G724),"")</f>
        <v/>
      </c>
      <c r="Q724" s="0" t="str">
        <f aca="false">IF($A724&lt;&gt;"",VLOOKUP($F724,d110cc_csv_computations!$A$2:$O$1001,9),"")</f>
        <v/>
      </c>
      <c r="R724" s="32" t="str">
        <f aca="false">IF($A724&lt;&gt;"",INDEX('Tray sheet'!$I$2:$I$10000,$G724),"")</f>
        <v/>
      </c>
      <c r="S724" s="32" t="str">
        <f aca="false">$J724&amp;$K724</f>
        <v/>
      </c>
      <c r="T724" s="0" t="str">
        <f aca="false">IF($A724&lt;&gt;"","Project#"&amp;$A724&amp;"-"&amp;TEXT($B724,"0000")&amp;"_Experiment#"&amp;TEXT($C724,"0000")&amp;"_"&amp;$D724&amp;"."&amp;$E724&amp;"_Tray#"&amp;TEXT($G724,"0000")&amp;"_"&amp;"Pot#"&amp;TEXT($F724,"00000"),"")</f>
        <v/>
      </c>
      <c r="U724" s="0" t="str">
        <f aca="false">IF($A724&lt;&gt;"",VLOOKUP($F724,d110cc_csv_computations!$A$2:$O$1001,2),"")</f>
        <v/>
      </c>
      <c r="V724" s="0" t="str">
        <f aca="false">IF($A724&lt;&gt;"",VLOOKUP($U724,LineNames!$A$2:$B$111,2),"")</f>
        <v/>
      </c>
      <c r="W724" s="11"/>
      <c r="X724" s="0" t="str">
        <f aca="false">IF($A724&lt;&gt;"",VLOOKUP($U724,LineNames!$A$2:$C$111,3),"")</f>
        <v/>
      </c>
      <c r="Y724" s="0" t="str">
        <f aca="false">IF($A724&lt;&gt;"",VLOOKUP($F724,d110cc_csv_computations!$A$2:$O$1001,5),"")</f>
        <v/>
      </c>
      <c r="Z724" s="0" t="str">
        <f aca="false">IF($A724&lt;&gt;"",VLOOKUP($F724,d110cc_csv_computations!$A$2:$O$1001,15),"")</f>
        <v/>
      </c>
    </row>
    <row collapsed="false" customFormat="false" customHeight="true" hidden="false" ht="15" outlineLevel="0" r="725">
      <c r="A725" s="0" t="str">
        <f aca="false">IF((ROW()-1)&lt;='Project Description'!$B$14,'Project Description'!$B$1, "")</f>
        <v/>
      </c>
      <c r="B725" s="0" t="str">
        <f aca="false">IF($A725&lt;&gt;"",'Project Description'!$B$2, "")</f>
        <v/>
      </c>
      <c r="C725" s="0" t="str">
        <f aca="false">IF($A725&lt;&gt;"",'Project Description'!$B$3, "")</f>
        <v/>
      </c>
      <c r="D725" s="0" t="str">
        <f aca="false">IF($A725&lt;&gt;"",VLOOKUP($G725,'Tray sheet'!$E$2:$G$121,2), "")</f>
        <v/>
      </c>
      <c r="E725" s="0" t="str">
        <f aca="false">IF($A725&lt;&gt;"",VLOOKUP($G725,'Tray sheet'!$E$2:$G$121,3), "")</f>
        <v/>
      </c>
      <c r="F725" s="0" t="str">
        <f aca="false">IF($A725&lt;&gt;"",ROW()-1,"")</f>
        <v/>
      </c>
      <c r="G725" s="0" t="str">
        <f aca="false">IF($A725&lt;&gt;"",VLOOKUP($F725,d110cc_csv_computations!$A$2:$O$1001,12),"")</f>
        <v/>
      </c>
      <c r="H725" s="0" t="str">
        <f aca="false">IF($A725&lt;&gt;"",VLOOKUP($F725,d110cc_csv_computations!$A$2:$O$1001,13),"")</f>
        <v/>
      </c>
      <c r="I725" s="0" t="str">
        <f aca="false">IF($A725&lt;&gt;"",VLOOKUP($F725,d110cc_csv_computations!$A$2:$O$1001,7),"")</f>
        <v/>
      </c>
      <c r="J725" s="0" t="str">
        <f aca="false">IF($A725&lt;&gt;"",VLOOKUP($I725,ColumnNames!$A$2:$B$5,2),"")</f>
        <v/>
      </c>
      <c r="K725" s="0" t="str">
        <f aca="false">IF($A725&lt;&gt;"",VLOOKUP($F725,d110cc_csv_computations!$A$2:$O$1001,6),"")</f>
        <v/>
      </c>
      <c r="L725" s="0" t="str">
        <f aca="false">IF($A725&lt;&gt;"",VLOOKUP($F725,d110cc_csv_computations!$A$2:$O$1001,3),"")</f>
        <v/>
      </c>
      <c r="M725" s="0" t="str">
        <f aca="false">IF($A725&lt;&gt;"",VLOOKUP($F725,d110cc_csv_computations!$A$2:$O$1001,8),"")</f>
        <v/>
      </c>
      <c r="N725" s="0" t="str">
        <f aca="false">IF($A725&lt;&gt;"",VLOOKUP($F725,d110cc_csv_computations!$A$2:$O$1001,4),"")</f>
        <v/>
      </c>
      <c r="O725" s="32" t="str">
        <f aca="false">IF($A725&lt;&gt;"",INDEX('Tray sheet'!$H$2:$H$10000, $G725),"")</f>
        <v/>
      </c>
      <c r="P725" s="32" t="str">
        <f aca="false">IF($A725&lt;&gt;"",INDEX('Tray sheet'!$J$2:$J$10000,$G725),"")</f>
        <v/>
      </c>
      <c r="Q725" s="0" t="str">
        <f aca="false">IF($A725&lt;&gt;"",VLOOKUP($F725,d110cc_csv_computations!$A$2:$O$1001,9),"")</f>
        <v/>
      </c>
      <c r="R725" s="32" t="str">
        <f aca="false">IF($A725&lt;&gt;"",INDEX('Tray sheet'!$I$2:$I$10000,$G725),"")</f>
        <v/>
      </c>
      <c r="S725" s="32" t="str">
        <f aca="false">$J725&amp;$K725</f>
        <v/>
      </c>
      <c r="T725" s="0" t="str">
        <f aca="false">IF($A725&lt;&gt;"","Project#"&amp;$A725&amp;"-"&amp;TEXT($B725,"0000")&amp;"_Experiment#"&amp;TEXT($C725,"0000")&amp;"_"&amp;$D725&amp;"."&amp;$E725&amp;"_Tray#"&amp;TEXT($G725,"0000")&amp;"_"&amp;"Pot#"&amp;TEXT($F725,"00000"),"")</f>
        <v/>
      </c>
      <c r="U725" s="0" t="str">
        <f aca="false">IF($A725&lt;&gt;"",VLOOKUP($F725,d110cc_csv_computations!$A$2:$O$1001,2),"")</f>
        <v/>
      </c>
      <c r="V725" s="0" t="str">
        <f aca="false">IF($A725&lt;&gt;"",VLOOKUP($U725,LineNames!$A$2:$B$111,2),"")</f>
        <v/>
      </c>
      <c r="W725" s="11"/>
      <c r="X725" s="0" t="str">
        <f aca="false">IF($A725&lt;&gt;"",VLOOKUP($U725,LineNames!$A$2:$C$111,3),"")</f>
        <v/>
      </c>
      <c r="Y725" s="0" t="str">
        <f aca="false">IF($A725&lt;&gt;"",VLOOKUP($F725,d110cc_csv_computations!$A$2:$O$1001,5),"")</f>
        <v/>
      </c>
      <c r="Z725" s="0" t="str">
        <f aca="false">IF($A725&lt;&gt;"",VLOOKUP($F725,d110cc_csv_computations!$A$2:$O$1001,15),"")</f>
        <v/>
      </c>
    </row>
    <row collapsed="false" customFormat="false" customHeight="true" hidden="false" ht="15" outlineLevel="0" r="726">
      <c r="A726" s="0" t="str">
        <f aca="false">IF((ROW()-1)&lt;='Project Description'!$B$14,'Project Description'!$B$1, "")</f>
        <v/>
      </c>
      <c r="B726" s="0" t="str">
        <f aca="false">IF($A726&lt;&gt;"",'Project Description'!$B$2, "")</f>
        <v/>
      </c>
      <c r="C726" s="0" t="str">
        <f aca="false">IF($A726&lt;&gt;"",'Project Description'!$B$3, "")</f>
        <v/>
      </c>
      <c r="D726" s="0" t="str">
        <f aca="false">IF($A726&lt;&gt;"",VLOOKUP($G726,'Tray sheet'!$E$2:$G$121,2), "")</f>
        <v/>
      </c>
      <c r="E726" s="0" t="str">
        <f aca="false">IF($A726&lt;&gt;"",VLOOKUP($G726,'Tray sheet'!$E$2:$G$121,3), "")</f>
        <v/>
      </c>
      <c r="F726" s="0" t="str">
        <f aca="false">IF($A726&lt;&gt;"",ROW()-1,"")</f>
        <v/>
      </c>
      <c r="G726" s="0" t="str">
        <f aca="false">IF($A726&lt;&gt;"",VLOOKUP($F726,d110cc_csv_computations!$A$2:$O$1001,12),"")</f>
        <v/>
      </c>
      <c r="H726" s="0" t="str">
        <f aca="false">IF($A726&lt;&gt;"",VLOOKUP($F726,d110cc_csv_computations!$A$2:$O$1001,13),"")</f>
        <v/>
      </c>
      <c r="I726" s="0" t="str">
        <f aca="false">IF($A726&lt;&gt;"",VLOOKUP($F726,d110cc_csv_computations!$A$2:$O$1001,7),"")</f>
        <v/>
      </c>
      <c r="J726" s="0" t="str">
        <f aca="false">IF($A726&lt;&gt;"",VLOOKUP($I726,ColumnNames!$A$2:$B$5,2),"")</f>
        <v/>
      </c>
      <c r="K726" s="0" t="str">
        <f aca="false">IF($A726&lt;&gt;"",VLOOKUP($F726,d110cc_csv_computations!$A$2:$O$1001,6),"")</f>
        <v/>
      </c>
      <c r="L726" s="0" t="str">
        <f aca="false">IF($A726&lt;&gt;"",VLOOKUP($F726,d110cc_csv_computations!$A$2:$O$1001,3),"")</f>
        <v/>
      </c>
      <c r="M726" s="0" t="str">
        <f aca="false">IF($A726&lt;&gt;"",VLOOKUP($F726,d110cc_csv_computations!$A$2:$O$1001,8),"")</f>
        <v/>
      </c>
      <c r="N726" s="0" t="str">
        <f aca="false">IF($A726&lt;&gt;"",VLOOKUP($F726,d110cc_csv_computations!$A$2:$O$1001,4),"")</f>
        <v/>
      </c>
      <c r="O726" s="32" t="str">
        <f aca="false">IF($A726&lt;&gt;"",INDEX('Tray sheet'!$H$2:$H$10000, $G726),"")</f>
        <v/>
      </c>
      <c r="P726" s="32" t="str">
        <f aca="false">IF($A726&lt;&gt;"",INDEX('Tray sheet'!$J$2:$J$10000,$G726),"")</f>
        <v/>
      </c>
      <c r="Q726" s="0" t="str">
        <f aca="false">IF($A726&lt;&gt;"",VLOOKUP($F726,d110cc_csv_computations!$A$2:$O$1001,9),"")</f>
        <v/>
      </c>
      <c r="R726" s="32" t="str">
        <f aca="false">IF($A726&lt;&gt;"",INDEX('Tray sheet'!$I$2:$I$10000,$G726),"")</f>
        <v/>
      </c>
      <c r="S726" s="32" t="str">
        <f aca="false">$J726&amp;$K726</f>
        <v/>
      </c>
      <c r="T726" s="0" t="str">
        <f aca="false">IF($A726&lt;&gt;"","Project#"&amp;$A726&amp;"-"&amp;TEXT($B726,"0000")&amp;"_Experiment#"&amp;TEXT($C726,"0000")&amp;"_"&amp;$D726&amp;"."&amp;$E726&amp;"_Tray#"&amp;TEXT($G726,"0000")&amp;"_"&amp;"Pot#"&amp;TEXT($F726,"00000"),"")</f>
        <v/>
      </c>
      <c r="U726" s="0" t="str">
        <f aca="false">IF($A726&lt;&gt;"",VLOOKUP($F726,d110cc_csv_computations!$A$2:$O$1001,2),"")</f>
        <v/>
      </c>
      <c r="V726" s="0" t="str">
        <f aca="false">IF($A726&lt;&gt;"",VLOOKUP($U726,LineNames!$A$2:$B$111,2),"")</f>
        <v/>
      </c>
      <c r="W726" s="11"/>
      <c r="X726" s="0" t="str">
        <f aca="false">IF($A726&lt;&gt;"",VLOOKUP($U726,LineNames!$A$2:$C$111,3),"")</f>
        <v/>
      </c>
      <c r="Y726" s="0" t="str">
        <f aca="false">IF($A726&lt;&gt;"",VLOOKUP($F726,d110cc_csv_computations!$A$2:$O$1001,5),"")</f>
        <v/>
      </c>
      <c r="Z726" s="0" t="str">
        <f aca="false">IF($A726&lt;&gt;"",VLOOKUP($F726,d110cc_csv_computations!$A$2:$O$1001,15),"")</f>
        <v/>
      </c>
    </row>
    <row collapsed="false" customFormat="false" customHeight="true" hidden="false" ht="15" outlineLevel="0" r="727">
      <c r="A727" s="0" t="str">
        <f aca="false">IF((ROW()-1)&lt;='Project Description'!$B$14,'Project Description'!$B$1, "")</f>
        <v/>
      </c>
      <c r="B727" s="0" t="str">
        <f aca="false">IF($A727&lt;&gt;"",'Project Description'!$B$2, "")</f>
        <v/>
      </c>
      <c r="C727" s="0" t="str">
        <f aca="false">IF($A727&lt;&gt;"",'Project Description'!$B$3, "")</f>
        <v/>
      </c>
      <c r="D727" s="0" t="str">
        <f aca="false">IF($A727&lt;&gt;"",VLOOKUP($G727,'Tray sheet'!$E$2:$G$121,2), "")</f>
        <v/>
      </c>
      <c r="E727" s="0" t="str">
        <f aca="false">IF($A727&lt;&gt;"",VLOOKUP($G727,'Tray sheet'!$E$2:$G$121,3), "")</f>
        <v/>
      </c>
      <c r="F727" s="0" t="str">
        <f aca="false">IF($A727&lt;&gt;"",ROW()-1,"")</f>
        <v/>
      </c>
      <c r="G727" s="0" t="str">
        <f aca="false">IF($A727&lt;&gt;"",VLOOKUP($F727,d110cc_csv_computations!$A$2:$O$1001,12),"")</f>
        <v/>
      </c>
      <c r="H727" s="0" t="str">
        <f aca="false">IF($A727&lt;&gt;"",VLOOKUP($F727,d110cc_csv_computations!$A$2:$O$1001,13),"")</f>
        <v/>
      </c>
      <c r="I727" s="0" t="str">
        <f aca="false">IF($A727&lt;&gt;"",VLOOKUP($F727,d110cc_csv_computations!$A$2:$O$1001,7),"")</f>
        <v/>
      </c>
      <c r="J727" s="0" t="str">
        <f aca="false">IF($A727&lt;&gt;"",VLOOKUP($I727,ColumnNames!$A$2:$B$5,2),"")</f>
        <v/>
      </c>
      <c r="K727" s="0" t="str">
        <f aca="false">IF($A727&lt;&gt;"",VLOOKUP($F727,d110cc_csv_computations!$A$2:$O$1001,6),"")</f>
        <v/>
      </c>
      <c r="L727" s="0" t="str">
        <f aca="false">IF($A727&lt;&gt;"",VLOOKUP($F727,d110cc_csv_computations!$A$2:$O$1001,3),"")</f>
        <v/>
      </c>
      <c r="M727" s="0" t="str">
        <f aca="false">IF($A727&lt;&gt;"",VLOOKUP($F727,d110cc_csv_computations!$A$2:$O$1001,8),"")</f>
        <v/>
      </c>
      <c r="N727" s="0" t="str">
        <f aca="false">IF($A727&lt;&gt;"",VLOOKUP($F727,d110cc_csv_computations!$A$2:$O$1001,4),"")</f>
        <v/>
      </c>
      <c r="O727" s="32" t="str">
        <f aca="false">IF($A727&lt;&gt;"",INDEX('Tray sheet'!$H$2:$H$10000, $G727),"")</f>
        <v/>
      </c>
      <c r="P727" s="32" t="str">
        <f aca="false">IF($A727&lt;&gt;"",INDEX('Tray sheet'!$J$2:$J$10000,$G727),"")</f>
        <v/>
      </c>
      <c r="Q727" s="0" t="str">
        <f aca="false">IF($A727&lt;&gt;"",VLOOKUP($F727,d110cc_csv_computations!$A$2:$O$1001,9),"")</f>
        <v/>
      </c>
      <c r="R727" s="32" t="str">
        <f aca="false">IF($A727&lt;&gt;"",INDEX('Tray sheet'!$I$2:$I$10000,$G727),"")</f>
        <v/>
      </c>
      <c r="S727" s="32" t="str">
        <f aca="false">$J727&amp;$K727</f>
        <v/>
      </c>
      <c r="T727" s="0" t="str">
        <f aca="false">IF($A727&lt;&gt;"","Project#"&amp;$A727&amp;"-"&amp;TEXT($B727,"0000")&amp;"_Experiment#"&amp;TEXT($C727,"0000")&amp;"_"&amp;$D727&amp;"."&amp;$E727&amp;"_Tray#"&amp;TEXT($G727,"0000")&amp;"_"&amp;"Pot#"&amp;TEXT($F727,"00000"),"")</f>
        <v/>
      </c>
      <c r="U727" s="0" t="str">
        <f aca="false">IF($A727&lt;&gt;"",VLOOKUP($F727,d110cc_csv_computations!$A$2:$O$1001,2),"")</f>
        <v/>
      </c>
      <c r="V727" s="0" t="str">
        <f aca="false">IF($A727&lt;&gt;"",VLOOKUP($U727,LineNames!$A$2:$B$111,2),"")</f>
        <v/>
      </c>
      <c r="W727" s="11"/>
      <c r="X727" s="0" t="str">
        <f aca="false">IF($A727&lt;&gt;"",VLOOKUP($U727,LineNames!$A$2:$C$111,3),"")</f>
        <v/>
      </c>
      <c r="Y727" s="0" t="str">
        <f aca="false">IF($A727&lt;&gt;"",VLOOKUP($F727,d110cc_csv_computations!$A$2:$O$1001,5),"")</f>
        <v/>
      </c>
      <c r="Z727" s="0" t="str">
        <f aca="false">IF($A727&lt;&gt;"",VLOOKUP($F727,d110cc_csv_computations!$A$2:$O$1001,15),"")</f>
        <v/>
      </c>
    </row>
    <row collapsed="false" customFormat="false" customHeight="true" hidden="false" ht="15" outlineLevel="0" r="728">
      <c r="A728" s="0" t="str">
        <f aca="false">IF((ROW()-1)&lt;='Project Description'!$B$14,'Project Description'!$B$1, "")</f>
        <v/>
      </c>
      <c r="B728" s="0" t="str">
        <f aca="false">IF($A728&lt;&gt;"",'Project Description'!$B$2, "")</f>
        <v/>
      </c>
      <c r="C728" s="0" t="str">
        <f aca="false">IF($A728&lt;&gt;"",'Project Description'!$B$3, "")</f>
        <v/>
      </c>
      <c r="D728" s="0" t="str">
        <f aca="false">IF($A728&lt;&gt;"",VLOOKUP($G728,'Tray sheet'!$E$2:$G$121,2), "")</f>
        <v/>
      </c>
      <c r="E728" s="0" t="str">
        <f aca="false">IF($A728&lt;&gt;"",VLOOKUP($G728,'Tray sheet'!$E$2:$G$121,3), "")</f>
        <v/>
      </c>
      <c r="F728" s="0" t="str">
        <f aca="false">IF($A728&lt;&gt;"",ROW()-1,"")</f>
        <v/>
      </c>
      <c r="G728" s="0" t="str">
        <f aca="false">IF($A728&lt;&gt;"",VLOOKUP($F728,d110cc_csv_computations!$A$2:$O$1001,12),"")</f>
        <v/>
      </c>
      <c r="H728" s="0" t="str">
        <f aca="false">IF($A728&lt;&gt;"",VLOOKUP($F728,d110cc_csv_computations!$A$2:$O$1001,13),"")</f>
        <v/>
      </c>
      <c r="I728" s="0" t="str">
        <f aca="false">IF($A728&lt;&gt;"",VLOOKUP($F728,d110cc_csv_computations!$A$2:$O$1001,7),"")</f>
        <v/>
      </c>
      <c r="J728" s="0" t="str">
        <f aca="false">IF($A728&lt;&gt;"",VLOOKUP($I728,ColumnNames!$A$2:$B$5,2),"")</f>
        <v/>
      </c>
      <c r="K728" s="0" t="str">
        <f aca="false">IF($A728&lt;&gt;"",VLOOKUP($F728,d110cc_csv_computations!$A$2:$O$1001,6),"")</f>
        <v/>
      </c>
      <c r="L728" s="0" t="str">
        <f aca="false">IF($A728&lt;&gt;"",VLOOKUP($F728,d110cc_csv_computations!$A$2:$O$1001,3),"")</f>
        <v/>
      </c>
      <c r="M728" s="0" t="str">
        <f aca="false">IF($A728&lt;&gt;"",VLOOKUP($F728,d110cc_csv_computations!$A$2:$O$1001,8),"")</f>
        <v/>
      </c>
      <c r="N728" s="0" t="str">
        <f aca="false">IF($A728&lt;&gt;"",VLOOKUP($F728,d110cc_csv_computations!$A$2:$O$1001,4),"")</f>
        <v/>
      </c>
      <c r="O728" s="32" t="str">
        <f aca="false">IF($A728&lt;&gt;"",INDEX('Tray sheet'!$H$2:$H$10000, $G728),"")</f>
        <v/>
      </c>
      <c r="P728" s="32" t="str">
        <f aca="false">IF($A728&lt;&gt;"",INDEX('Tray sheet'!$J$2:$J$10000,$G728),"")</f>
        <v/>
      </c>
      <c r="Q728" s="0" t="str">
        <f aca="false">IF($A728&lt;&gt;"",VLOOKUP($F728,d110cc_csv_computations!$A$2:$O$1001,9),"")</f>
        <v/>
      </c>
      <c r="R728" s="32" t="str">
        <f aca="false">IF($A728&lt;&gt;"",INDEX('Tray sheet'!$I$2:$I$10000,$G728),"")</f>
        <v/>
      </c>
      <c r="S728" s="32" t="str">
        <f aca="false">$J728&amp;$K728</f>
        <v/>
      </c>
      <c r="T728" s="0" t="str">
        <f aca="false">IF($A728&lt;&gt;"","Project#"&amp;$A728&amp;"-"&amp;TEXT($B728,"0000")&amp;"_Experiment#"&amp;TEXT($C728,"0000")&amp;"_"&amp;$D728&amp;"."&amp;$E728&amp;"_Tray#"&amp;TEXT($G728,"0000")&amp;"_"&amp;"Pot#"&amp;TEXT($F728,"00000"),"")</f>
        <v/>
      </c>
      <c r="U728" s="0" t="str">
        <f aca="false">IF($A728&lt;&gt;"",VLOOKUP($F728,d110cc_csv_computations!$A$2:$O$1001,2),"")</f>
        <v/>
      </c>
      <c r="V728" s="0" t="str">
        <f aca="false">IF($A728&lt;&gt;"",VLOOKUP($U728,LineNames!$A$2:$B$111,2),"")</f>
        <v/>
      </c>
      <c r="W728" s="11"/>
      <c r="X728" s="0" t="str">
        <f aca="false">IF($A728&lt;&gt;"",VLOOKUP($U728,LineNames!$A$2:$C$111,3),"")</f>
        <v/>
      </c>
      <c r="Y728" s="0" t="str">
        <f aca="false">IF($A728&lt;&gt;"",VLOOKUP($F728,d110cc_csv_computations!$A$2:$O$1001,5),"")</f>
        <v/>
      </c>
      <c r="Z728" s="0" t="str">
        <f aca="false">IF($A728&lt;&gt;"",VLOOKUP($F728,d110cc_csv_computations!$A$2:$O$1001,15),"")</f>
        <v/>
      </c>
    </row>
    <row collapsed="false" customFormat="false" customHeight="true" hidden="false" ht="15" outlineLevel="0" r="729">
      <c r="A729" s="0" t="str">
        <f aca="false">IF((ROW()-1)&lt;='Project Description'!$B$14,'Project Description'!$B$1, "")</f>
        <v/>
      </c>
      <c r="B729" s="0" t="str">
        <f aca="false">IF($A729&lt;&gt;"",'Project Description'!$B$2, "")</f>
        <v/>
      </c>
      <c r="C729" s="0" t="str">
        <f aca="false">IF($A729&lt;&gt;"",'Project Description'!$B$3, "")</f>
        <v/>
      </c>
      <c r="D729" s="0" t="str">
        <f aca="false">IF($A729&lt;&gt;"",VLOOKUP($G729,'Tray sheet'!$E$2:$G$121,2), "")</f>
        <v/>
      </c>
      <c r="E729" s="0" t="str">
        <f aca="false">IF($A729&lt;&gt;"",VLOOKUP($G729,'Tray sheet'!$E$2:$G$121,3), "")</f>
        <v/>
      </c>
      <c r="F729" s="0" t="str">
        <f aca="false">IF($A729&lt;&gt;"",ROW()-1,"")</f>
        <v/>
      </c>
      <c r="G729" s="0" t="str">
        <f aca="false">IF($A729&lt;&gt;"",VLOOKUP($F729,d110cc_csv_computations!$A$2:$O$1001,12),"")</f>
        <v/>
      </c>
      <c r="H729" s="0" t="str">
        <f aca="false">IF($A729&lt;&gt;"",VLOOKUP($F729,d110cc_csv_computations!$A$2:$O$1001,13),"")</f>
        <v/>
      </c>
      <c r="I729" s="0" t="str">
        <f aca="false">IF($A729&lt;&gt;"",VLOOKUP($F729,d110cc_csv_computations!$A$2:$O$1001,7),"")</f>
        <v/>
      </c>
      <c r="J729" s="0" t="str">
        <f aca="false">IF($A729&lt;&gt;"",VLOOKUP($I729,ColumnNames!$A$2:$B$5,2),"")</f>
        <v/>
      </c>
      <c r="K729" s="0" t="str">
        <f aca="false">IF($A729&lt;&gt;"",VLOOKUP($F729,d110cc_csv_computations!$A$2:$O$1001,6),"")</f>
        <v/>
      </c>
      <c r="L729" s="0" t="str">
        <f aca="false">IF($A729&lt;&gt;"",VLOOKUP($F729,d110cc_csv_computations!$A$2:$O$1001,3),"")</f>
        <v/>
      </c>
      <c r="M729" s="0" t="str">
        <f aca="false">IF($A729&lt;&gt;"",VLOOKUP($F729,d110cc_csv_computations!$A$2:$O$1001,8),"")</f>
        <v/>
      </c>
      <c r="N729" s="0" t="str">
        <f aca="false">IF($A729&lt;&gt;"",VLOOKUP($F729,d110cc_csv_computations!$A$2:$O$1001,4),"")</f>
        <v/>
      </c>
      <c r="O729" s="32" t="str">
        <f aca="false">IF($A729&lt;&gt;"",INDEX('Tray sheet'!$H$2:$H$10000, $G729),"")</f>
        <v/>
      </c>
      <c r="P729" s="32" t="str">
        <f aca="false">IF($A729&lt;&gt;"",INDEX('Tray sheet'!$J$2:$J$10000,$G729),"")</f>
        <v/>
      </c>
      <c r="Q729" s="0" t="str">
        <f aca="false">IF($A729&lt;&gt;"",VLOOKUP($F729,d110cc_csv_computations!$A$2:$O$1001,9),"")</f>
        <v/>
      </c>
      <c r="R729" s="32" t="str">
        <f aca="false">IF($A729&lt;&gt;"",INDEX('Tray sheet'!$I$2:$I$10000,$G729),"")</f>
        <v/>
      </c>
      <c r="S729" s="32" t="str">
        <f aca="false">$J729&amp;$K729</f>
        <v/>
      </c>
      <c r="T729" s="0" t="str">
        <f aca="false">IF($A729&lt;&gt;"","Project#"&amp;$A729&amp;"-"&amp;TEXT($B729,"0000")&amp;"_Experiment#"&amp;TEXT($C729,"0000")&amp;"_"&amp;$D729&amp;"."&amp;$E729&amp;"_Tray#"&amp;TEXT($G729,"0000")&amp;"_"&amp;"Pot#"&amp;TEXT($F729,"00000"),"")</f>
        <v/>
      </c>
      <c r="U729" s="0" t="str">
        <f aca="false">IF($A729&lt;&gt;"",VLOOKUP($F729,d110cc_csv_computations!$A$2:$O$1001,2),"")</f>
        <v/>
      </c>
      <c r="V729" s="0" t="str">
        <f aca="false">IF($A729&lt;&gt;"",VLOOKUP($U729,LineNames!$A$2:$B$111,2),"")</f>
        <v/>
      </c>
      <c r="W729" s="11"/>
      <c r="X729" s="0" t="str">
        <f aca="false">IF($A729&lt;&gt;"",VLOOKUP($U729,LineNames!$A$2:$C$111,3),"")</f>
        <v/>
      </c>
      <c r="Y729" s="0" t="str">
        <f aca="false">IF($A729&lt;&gt;"",VLOOKUP($F729,d110cc_csv_computations!$A$2:$O$1001,5),"")</f>
        <v/>
      </c>
      <c r="Z729" s="0" t="str">
        <f aca="false">IF($A729&lt;&gt;"",VLOOKUP($F729,d110cc_csv_computations!$A$2:$O$1001,15),"")</f>
        <v/>
      </c>
    </row>
    <row collapsed="false" customFormat="false" customHeight="true" hidden="false" ht="15" outlineLevel="0" r="730">
      <c r="A730" s="0" t="str">
        <f aca="false">IF((ROW()-1)&lt;='Project Description'!$B$14,'Project Description'!$B$1, "")</f>
        <v/>
      </c>
      <c r="B730" s="0" t="str">
        <f aca="false">IF($A730&lt;&gt;"",'Project Description'!$B$2, "")</f>
        <v/>
      </c>
      <c r="C730" s="0" t="str">
        <f aca="false">IF($A730&lt;&gt;"",'Project Description'!$B$3, "")</f>
        <v/>
      </c>
      <c r="D730" s="0" t="str">
        <f aca="false">IF($A730&lt;&gt;"",VLOOKUP($G730,'Tray sheet'!$E$2:$G$121,2), "")</f>
        <v/>
      </c>
      <c r="E730" s="0" t="str">
        <f aca="false">IF($A730&lt;&gt;"",VLOOKUP($G730,'Tray sheet'!$E$2:$G$121,3), "")</f>
        <v/>
      </c>
      <c r="F730" s="0" t="str">
        <f aca="false">IF($A730&lt;&gt;"",ROW()-1,"")</f>
        <v/>
      </c>
      <c r="G730" s="0" t="str">
        <f aca="false">IF($A730&lt;&gt;"",VLOOKUP($F730,d110cc_csv_computations!$A$2:$O$1001,12),"")</f>
        <v/>
      </c>
      <c r="H730" s="0" t="str">
        <f aca="false">IF($A730&lt;&gt;"",VLOOKUP($F730,d110cc_csv_computations!$A$2:$O$1001,13),"")</f>
        <v/>
      </c>
      <c r="I730" s="0" t="str">
        <f aca="false">IF($A730&lt;&gt;"",VLOOKUP($F730,d110cc_csv_computations!$A$2:$O$1001,7),"")</f>
        <v/>
      </c>
      <c r="J730" s="0" t="str">
        <f aca="false">IF($A730&lt;&gt;"",VLOOKUP($I730,ColumnNames!$A$2:$B$5,2),"")</f>
        <v/>
      </c>
      <c r="K730" s="0" t="str">
        <f aca="false">IF($A730&lt;&gt;"",VLOOKUP($F730,d110cc_csv_computations!$A$2:$O$1001,6),"")</f>
        <v/>
      </c>
      <c r="L730" s="0" t="str">
        <f aca="false">IF($A730&lt;&gt;"",VLOOKUP($F730,d110cc_csv_computations!$A$2:$O$1001,3),"")</f>
        <v/>
      </c>
      <c r="M730" s="0" t="str">
        <f aca="false">IF($A730&lt;&gt;"",VLOOKUP($F730,d110cc_csv_computations!$A$2:$O$1001,8),"")</f>
        <v/>
      </c>
      <c r="N730" s="0" t="str">
        <f aca="false">IF($A730&lt;&gt;"",VLOOKUP($F730,d110cc_csv_computations!$A$2:$O$1001,4),"")</f>
        <v/>
      </c>
      <c r="O730" s="32" t="str">
        <f aca="false">IF($A730&lt;&gt;"",INDEX('Tray sheet'!$H$2:$H$10000, $G730),"")</f>
        <v/>
      </c>
      <c r="P730" s="32" t="str">
        <f aca="false">IF($A730&lt;&gt;"",INDEX('Tray sheet'!$J$2:$J$10000,$G730),"")</f>
        <v/>
      </c>
      <c r="Q730" s="0" t="str">
        <f aca="false">IF($A730&lt;&gt;"",VLOOKUP($F730,d110cc_csv_computations!$A$2:$O$1001,9),"")</f>
        <v/>
      </c>
      <c r="R730" s="32" t="str">
        <f aca="false">IF($A730&lt;&gt;"",INDEX('Tray sheet'!$I$2:$I$10000,$G730),"")</f>
        <v/>
      </c>
      <c r="S730" s="32" t="str">
        <f aca="false">$J730&amp;$K730</f>
        <v/>
      </c>
      <c r="T730" s="0" t="str">
        <f aca="false">IF($A730&lt;&gt;"","Project#"&amp;$A730&amp;"-"&amp;TEXT($B730,"0000")&amp;"_Experiment#"&amp;TEXT($C730,"0000")&amp;"_"&amp;$D730&amp;"."&amp;$E730&amp;"_Tray#"&amp;TEXT($G730,"0000")&amp;"_"&amp;"Pot#"&amp;TEXT($F730,"00000"),"")</f>
        <v/>
      </c>
      <c r="U730" s="0" t="str">
        <f aca="false">IF($A730&lt;&gt;"",VLOOKUP($F730,d110cc_csv_computations!$A$2:$O$1001,2),"")</f>
        <v/>
      </c>
      <c r="V730" s="0" t="str">
        <f aca="false">IF($A730&lt;&gt;"",VLOOKUP($U730,LineNames!$A$2:$B$111,2),"")</f>
        <v/>
      </c>
      <c r="W730" s="11"/>
      <c r="X730" s="0" t="str">
        <f aca="false">IF($A730&lt;&gt;"",VLOOKUP($U730,LineNames!$A$2:$C$111,3),"")</f>
        <v/>
      </c>
      <c r="Y730" s="0" t="str">
        <f aca="false">IF($A730&lt;&gt;"",VLOOKUP($F730,d110cc_csv_computations!$A$2:$O$1001,5),"")</f>
        <v/>
      </c>
      <c r="Z730" s="0" t="str">
        <f aca="false">IF($A730&lt;&gt;"",VLOOKUP($F730,d110cc_csv_computations!$A$2:$O$1001,15),"")</f>
        <v/>
      </c>
    </row>
    <row collapsed="false" customFormat="false" customHeight="true" hidden="false" ht="15" outlineLevel="0" r="731">
      <c r="A731" s="0" t="str">
        <f aca="false">IF((ROW()-1)&lt;='Project Description'!$B$14,'Project Description'!$B$1, "")</f>
        <v/>
      </c>
      <c r="B731" s="0" t="str">
        <f aca="false">IF($A731&lt;&gt;"",'Project Description'!$B$2, "")</f>
        <v/>
      </c>
      <c r="C731" s="0" t="str">
        <f aca="false">IF($A731&lt;&gt;"",'Project Description'!$B$3, "")</f>
        <v/>
      </c>
      <c r="D731" s="0" t="str">
        <f aca="false">IF($A731&lt;&gt;"",VLOOKUP($G731,'Tray sheet'!$E$2:$G$121,2), "")</f>
        <v/>
      </c>
      <c r="E731" s="0" t="str">
        <f aca="false">IF($A731&lt;&gt;"",VLOOKUP($G731,'Tray sheet'!$E$2:$G$121,3), "")</f>
        <v/>
      </c>
      <c r="F731" s="0" t="str">
        <f aca="false">IF($A731&lt;&gt;"",ROW()-1,"")</f>
        <v/>
      </c>
      <c r="G731" s="0" t="str">
        <f aca="false">IF($A731&lt;&gt;"",VLOOKUP($F731,d110cc_csv_computations!$A$2:$O$1001,12),"")</f>
        <v/>
      </c>
      <c r="H731" s="0" t="str">
        <f aca="false">IF($A731&lt;&gt;"",VLOOKUP($F731,d110cc_csv_computations!$A$2:$O$1001,13),"")</f>
        <v/>
      </c>
      <c r="I731" s="0" t="str">
        <f aca="false">IF($A731&lt;&gt;"",VLOOKUP($F731,d110cc_csv_computations!$A$2:$O$1001,7),"")</f>
        <v/>
      </c>
      <c r="J731" s="0" t="str">
        <f aca="false">IF($A731&lt;&gt;"",VLOOKUP($I731,ColumnNames!$A$2:$B$5,2),"")</f>
        <v/>
      </c>
      <c r="K731" s="0" t="str">
        <f aca="false">IF($A731&lt;&gt;"",VLOOKUP($F731,d110cc_csv_computations!$A$2:$O$1001,6),"")</f>
        <v/>
      </c>
      <c r="L731" s="0" t="str">
        <f aca="false">IF($A731&lt;&gt;"",VLOOKUP($F731,d110cc_csv_computations!$A$2:$O$1001,3),"")</f>
        <v/>
      </c>
      <c r="M731" s="0" t="str">
        <f aca="false">IF($A731&lt;&gt;"",VLOOKUP($F731,d110cc_csv_computations!$A$2:$O$1001,8),"")</f>
        <v/>
      </c>
      <c r="N731" s="0" t="str">
        <f aca="false">IF($A731&lt;&gt;"",VLOOKUP($F731,d110cc_csv_computations!$A$2:$O$1001,4),"")</f>
        <v/>
      </c>
      <c r="O731" s="32" t="str">
        <f aca="false">IF($A731&lt;&gt;"",INDEX('Tray sheet'!$H$2:$H$10000, $G731),"")</f>
        <v/>
      </c>
      <c r="P731" s="32" t="str">
        <f aca="false">IF($A731&lt;&gt;"",INDEX('Tray sheet'!$J$2:$J$10000,$G731),"")</f>
        <v/>
      </c>
      <c r="Q731" s="0" t="str">
        <f aca="false">IF($A731&lt;&gt;"",VLOOKUP($F731,d110cc_csv_computations!$A$2:$O$1001,9),"")</f>
        <v/>
      </c>
      <c r="R731" s="32" t="str">
        <f aca="false">IF($A731&lt;&gt;"",INDEX('Tray sheet'!$I$2:$I$10000,$G731),"")</f>
        <v/>
      </c>
      <c r="S731" s="32" t="str">
        <f aca="false">$J731&amp;$K731</f>
        <v/>
      </c>
      <c r="T731" s="0" t="str">
        <f aca="false">IF($A731&lt;&gt;"","Project#"&amp;$A731&amp;"-"&amp;TEXT($B731,"0000")&amp;"_Experiment#"&amp;TEXT($C731,"0000")&amp;"_"&amp;$D731&amp;"."&amp;$E731&amp;"_Tray#"&amp;TEXT($G731,"0000")&amp;"_"&amp;"Pot#"&amp;TEXT($F731,"00000"),"")</f>
        <v/>
      </c>
      <c r="U731" s="0" t="str">
        <f aca="false">IF($A731&lt;&gt;"",VLOOKUP($F731,d110cc_csv_computations!$A$2:$O$1001,2),"")</f>
        <v/>
      </c>
      <c r="V731" s="0" t="str">
        <f aca="false">IF($A731&lt;&gt;"",VLOOKUP($U731,LineNames!$A$2:$B$111,2),"")</f>
        <v/>
      </c>
      <c r="W731" s="11"/>
      <c r="X731" s="0" t="str">
        <f aca="false">IF($A731&lt;&gt;"",VLOOKUP($U731,LineNames!$A$2:$C$111,3),"")</f>
        <v/>
      </c>
      <c r="Y731" s="0" t="str">
        <f aca="false">IF($A731&lt;&gt;"",VLOOKUP($F731,d110cc_csv_computations!$A$2:$O$1001,5),"")</f>
        <v/>
      </c>
      <c r="Z731" s="0" t="str">
        <f aca="false">IF($A731&lt;&gt;"",VLOOKUP($F731,d110cc_csv_computations!$A$2:$O$1001,15),"")</f>
        <v/>
      </c>
    </row>
    <row collapsed="false" customFormat="false" customHeight="true" hidden="false" ht="15" outlineLevel="0" r="732">
      <c r="A732" s="0" t="str">
        <f aca="false">IF((ROW()-1)&lt;='Project Description'!$B$14,'Project Description'!$B$1, "")</f>
        <v/>
      </c>
      <c r="B732" s="0" t="str">
        <f aca="false">IF($A732&lt;&gt;"",'Project Description'!$B$2, "")</f>
        <v/>
      </c>
      <c r="C732" s="0" t="str">
        <f aca="false">IF($A732&lt;&gt;"",'Project Description'!$B$3, "")</f>
        <v/>
      </c>
      <c r="D732" s="0" t="str">
        <f aca="false">IF($A732&lt;&gt;"",VLOOKUP($G732,'Tray sheet'!$E$2:$G$121,2), "")</f>
        <v/>
      </c>
      <c r="E732" s="0" t="str">
        <f aca="false">IF($A732&lt;&gt;"",VLOOKUP($G732,'Tray sheet'!$E$2:$G$121,3), "")</f>
        <v/>
      </c>
      <c r="F732" s="0" t="str">
        <f aca="false">IF($A732&lt;&gt;"",ROW()-1,"")</f>
        <v/>
      </c>
      <c r="G732" s="0" t="str">
        <f aca="false">IF($A732&lt;&gt;"",VLOOKUP($F732,d110cc_csv_computations!$A$2:$O$1001,12),"")</f>
        <v/>
      </c>
      <c r="H732" s="0" t="str">
        <f aca="false">IF($A732&lt;&gt;"",VLOOKUP($F732,d110cc_csv_computations!$A$2:$O$1001,13),"")</f>
        <v/>
      </c>
      <c r="I732" s="0" t="str">
        <f aca="false">IF($A732&lt;&gt;"",VLOOKUP($F732,d110cc_csv_computations!$A$2:$O$1001,7),"")</f>
        <v/>
      </c>
      <c r="J732" s="0" t="str">
        <f aca="false">IF($A732&lt;&gt;"",VLOOKUP($I732,ColumnNames!$A$2:$B$5,2),"")</f>
        <v/>
      </c>
      <c r="K732" s="0" t="str">
        <f aca="false">IF($A732&lt;&gt;"",VLOOKUP($F732,d110cc_csv_computations!$A$2:$O$1001,6),"")</f>
        <v/>
      </c>
      <c r="L732" s="0" t="str">
        <f aca="false">IF($A732&lt;&gt;"",VLOOKUP($F732,d110cc_csv_computations!$A$2:$O$1001,3),"")</f>
        <v/>
      </c>
      <c r="M732" s="0" t="str">
        <f aca="false">IF($A732&lt;&gt;"",VLOOKUP($F732,d110cc_csv_computations!$A$2:$O$1001,8),"")</f>
        <v/>
      </c>
      <c r="N732" s="0" t="str">
        <f aca="false">IF($A732&lt;&gt;"",VLOOKUP($F732,d110cc_csv_computations!$A$2:$O$1001,4),"")</f>
        <v/>
      </c>
      <c r="O732" s="32" t="str">
        <f aca="false">IF($A732&lt;&gt;"",INDEX('Tray sheet'!$H$2:$H$10000, $G732),"")</f>
        <v/>
      </c>
      <c r="P732" s="32" t="str">
        <f aca="false">IF($A732&lt;&gt;"",INDEX('Tray sheet'!$J$2:$J$10000,$G732),"")</f>
        <v/>
      </c>
      <c r="Q732" s="0" t="str">
        <f aca="false">IF($A732&lt;&gt;"",VLOOKUP($F732,d110cc_csv_computations!$A$2:$O$1001,9),"")</f>
        <v/>
      </c>
      <c r="R732" s="32" t="str">
        <f aca="false">IF($A732&lt;&gt;"",INDEX('Tray sheet'!$I$2:$I$10000,$G732),"")</f>
        <v/>
      </c>
      <c r="S732" s="32" t="str">
        <f aca="false">$J732&amp;$K732</f>
        <v/>
      </c>
      <c r="T732" s="0" t="str">
        <f aca="false">IF($A732&lt;&gt;"","Project#"&amp;$A732&amp;"-"&amp;TEXT($B732,"0000")&amp;"_Experiment#"&amp;TEXT($C732,"0000")&amp;"_"&amp;$D732&amp;"."&amp;$E732&amp;"_Tray#"&amp;TEXT($G732,"0000")&amp;"_"&amp;"Pot#"&amp;TEXT($F732,"00000"),"")</f>
        <v/>
      </c>
      <c r="U732" s="0" t="str">
        <f aca="false">IF($A732&lt;&gt;"",VLOOKUP($F732,d110cc_csv_computations!$A$2:$O$1001,2),"")</f>
        <v/>
      </c>
      <c r="V732" s="0" t="str">
        <f aca="false">IF($A732&lt;&gt;"",VLOOKUP($U732,LineNames!$A$2:$B$111,2),"")</f>
        <v/>
      </c>
      <c r="W732" s="11"/>
      <c r="X732" s="0" t="str">
        <f aca="false">IF($A732&lt;&gt;"",VLOOKUP($U732,LineNames!$A$2:$C$111,3),"")</f>
        <v/>
      </c>
      <c r="Y732" s="0" t="str">
        <f aca="false">IF($A732&lt;&gt;"",VLOOKUP($F732,d110cc_csv_computations!$A$2:$O$1001,5),"")</f>
        <v/>
      </c>
      <c r="Z732" s="0" t="str">
        <f aca="false">IF($A732&lt;&gt;"",VLOOKUP($F732,d110cc_csv_computations!$A$2:$O$1001,15),"")</f>
        <v/>
      </c>
    </row>
    <row collapsed="false" customFormat="false" customHeight="true" hidden="false" ht="15" outlineLevel="0" r="733">
      <c r="A733" s="0" t="str">
        <f aca="false">IF((ROW()-1)&lt;='Project Description'!$B$14,'Project Description'!$B$1, "")</f>
        <v/>
      </c>
      <c r="B733" s="0" t="str">
        <f aca="false">IF($A733&lt;&gt;"",'Project Description'!$B$2, "")</f>
        <v/>
      </c>
      <c r="C733" s="0" t="str">
        <f aca="false">IF($A733&lt;&gt;"",'Project Description'!$B$3, "")</f>
        <v/>
      </c>
      <c r="D733" s="0" t="str">
        <f aca="false">IF($A733&lt;&gt;"",VLOOKUP($G733,'Tray sheet'!$E$2:$G$121,2), "")</f>
        <v/>
      </c>
      <c r="E733" s="0" t="str">
        <f aca="false">IF($A733&lt;&gt;"",VLOOKUP($G733,'Tray sheet'!$E$2:$G$121,3), "")</f>
        <v/>
      </c>
      <c r="F733" s="0" t="str">
        <f aca="false">IF($A733&lt;&gt;"",ROW()-1,"")</f>
        <v/>
      </c>
      <c r="G733" s="0" t="str">
        <f aca="false">IF($A733&lt;&gt;"",VLOOKUP($F733,d110cc_csv_computations!$A$2:$O$1001,12),"")</f>
        <v/>
      </c>
      <c r="H733" s="0" t="str">
        <f aca="false">IF($A733&lt;&gt;"",VLOOKUP($F733,d110cc_csv_computations!$A$2:$O$1001,13),"")</f>
        <v/>
      </c>
      <c r="I733" s="0" t="str">
        <f aca="false">IF($A733&lt;&gt;"",VLOOKUP($F733,d110cc_csv_computations!$A$2:$O$1001,7),"")</f>
        <v/>
      </c>
      <c r="J733" s="0" t="str">
        <f aca="false">IF($A733&lt;&gt;"",VLOOKUP($I733,ColumnNames!$A$2:$B$5,2),"")</f>
        <v/>
      </c>
      <c r="K733" s="0" t="str">
        <f aca="false">IF($A733&lt;&gt;"",VLOOKUP($F733,d110cc_csv_computations!$A$2:$O$1001,6),"")</f>
        <v/>
      </c>
      <c r="L733" s="0" t="str">
        <f aca="false">IF($A733&lt;&gt;"",VLOOKUP($F733,d110cc_csv_computations!$A$2:$O$1001,3),"")</f>
        <v/>
      </c>
      <c r="M733" s="0" t="str">
        <f aca="false">IF($A733&lt;&gt;"",VLOOKUP($F733,d110cc_csv_computations!$A$2:$O$1001,8),"")</f>
        <v/>
      </c>
      <c r="N733" s="0" t="str">
        <f aca="false">IF($A733&lt;&gt;"",VLOOKUP($F733,d110cc_csv_computations!$A$2:$O$1001,4),"")</f>
        <v/>
      </c>
      <c r="O733" s="32" t="str">
        <f aca="false">IF($A733&lt;&gt;"",INDEX('Tray sheet'!$H$2:$H$10000, $G733),"")</f>
        <v/>
      </c>
      <c r="P733" s="32" t="str">
        <f aca="false">IF($A733&lt;&gt;"",INDEX('Tray sheet'!$J$2:$J$10000,$G733),"")</f>
        <v/>
      </c>
      <c r="Q733" s="0" t="str">
        <f aca="false">IF($A733&lt;&gt;"",VLOOKUP($F733,d110cc_csv_computations!$A$2:$O$1001,9),"")</f>
        <v/>
      </c>
      <c r="R733" s="32" t="str">
        <f aca="false">IF($A733&lt;&gt;"",INDEX('Tray sheet'!$I$2:$I$10000,$G733),"")</f>
        <v/>
      </c>
      <c r="S733" s="32" t="str">
        <f aca="false">$J733&amp;$K733</f>
        <v/>
      </c>
      <c r="T733" s="0" t="str">
        <f aca="false">IF($A733&lt;&gt;"","Project#"&amp;$A733&amp;"-"&amp;TEXT($B733,"0000")&amp;"_Experiment#"&amp;TEXT($C733,"0000")&amp;"_"&amp;$D733&amp;"."&amp;$E733&amp;"_Tray#"&amp;TEXT($G733,"0000")&amp;"_"&amp;"Pot#"&amp;TEXT($F733,"00000"),"")</f>
        <v/>
      </c>
      <c r="U733" s="0" t="str">
        <f aca="false">IF($A733&lt;&gt;"",VLOOKUP($F733,d110cc_csv_computations!$A$2:$O$1001,2),"")</f>
        <v/>
      </c>
      <c r="V733" s="0" t="str">
        <f aca="false">IF($A733&lt;&gt;"",VLOOKUP($U733,LineNames!$A$2:$B$111,2),"")</f>
        <v/>
      </c>
      <c r="W733" s="11"/>
      <c r="X733" s="0" t="str">
        <f aca="false">IF($A733&lt;&gt;"",VLOOKUP($U733,LineNames!$A$2:$C$111,3),"")</f>
        <v/>
      </c>
      <c r="Y733" s="0" t="str">
        <f aca="false">IF($A733&lt;&gt;"",VLOOKUP($F733,d110cc_csv_computations!$A$2:$O$1001,5),"")</f>
        <v/>
      </c>
      <c r="Z733" s="0" t="str">
        <f aca="false">IF($A733&lt;&gt;"",VLOOKUP($F733,d110cc_csv_computations!$A$2:$O$1001,15),"")</f>
        <v/>
      </c>
    </row>
    <row collapsed="false" customFormat="false" customHeight="true" hidden="false" ht="15" outlineLevel="0" r="734">
      <c r="A734" s="0" t="str">
        <f aca="false">IF((ROW()-1)&lt;='Project Description'!$B$14,'Project Description'!$B$1, "")</f>
        <v/>
      </c>
      <c r="B734" s="0" t="str">
        <f aca="false">IF($A734&lt;&gt;"",'Project Description'!$B$2, "")</f>
        <v/>
      </c>
      <c r="C734" s="0" t="str">
        <f aca="false">IF($A734&lt;&gt;"",'Project Description'!$B$3, "")</f>
        <v/>
      </c>
      <c r="D734" s="0" t="str">
        <f aca="false">IF($A734&lt;&gt;"",VLOOKUP($G734,'Tray sheet'!$E$2:$G$121,2), "")</f>
        <v/>
      </c>
      <c r="E734" s="0" t="str">
        <f aca="false">IF($A734&lt;&gt;"",VLOOKUP($G734,'Tray sheet'!$E$2:$G$121,3), "")</f>
        <v/>
      </c>
      <c r="F734" s="0" t="str">
        <f aca="false">IF($A734&lt;&gt;"",ROW()-1,"")</f>
        <v/>
      </c>
      <c r="G734" s="0" t="str">
        <f aca="false">IF($A734&lt;&gt;"",VLOOKUP($F734,d110cc_csv_computations!$A$2:$O$1001,12),"")</f>
        <v/>
      </c>
      <c r="H734" s="0" t="str">
        <f aca="false">IF($A734&lt;&gt;"",VLOOKUP($F734,d110cc_csv_computations!$A$2:$O$1001,13),"")</f>
        <v/>
      </c>
      <c r="I734" s="0" t="str">
        <f aca="false">IF($A734&lt;&gt;"",VLOOKUP($F734,d110cc_csv_computations!$A$2:$O$1001,7),"")</f>
        <v/>
      </c>
      <c r="J734" s="0" t="str">
        <f aca="false">IF($A734&lt;&gt;"",VLOOKUP($I734,ColumnNames!$A$2:$B$5,2),"")</f>
        <v/>
      </c>
      <c r="K734" s="0" t="str">
        <f aca="false">IF($A734&lt;&gt;"",VLOOKUP($F734,d110cc_csv_computations!$A$2:$O$1001,6),"")</f>
        <v/>
      </c>
      <c r="L734" s="0" t="str">
        <f aca="false">IF($A734&lt;&gt;"",VLOOKUP($F734,d110cc_csv_computations!$A$2:$O$1001,3),"")</f>
        <v/>
      </c>
      <c r="M734" s="0" t="str">
        <f aca="false">IF($A734&lt;&gt;"",VLOOKUP($F734,d110cc_csv_computations!$A$2:$O$1001,8),"")</f>
        <v/>
      </c>
      <c r="N734" s="0" t="str">
        <f aca="false">IF($A734&lt;&gt;"",VLOOKUP($F734,d110cc_csv_computations!$A$2:$O$1001,4),"")</f>
        <v/>
      </c>
      <c r="O734" s="32" t="str">
        <f aca="false">IF($A734&lt;&gt;"",INDEX('Tray sheet'!$H$2:$H$10000, $G734),"")</f>
        <v/>
      </c>
      <c r="P734" s="32" t="str">
        <f aca="false">IF($A734&lt;&gt;"",INDEX('Tray sheet'!$J$2:$J$10000,$G734),"")</f>
        <v/>
      </c>
      <c r="Q734" s="0" t="str">
        <f aca="false">IF($A734&lt;&gt;"",VLOOKUP($F734,d110cc_csv_computations!$A$2:$O$1001,9),"")</f>
        <v/>
      </c>
      <c r="R734" s="32" t="str">
        <f aca="false">IF($A734&lt;&gt;"",INDEX('Tray sheet'!$I$2:$I$10000,$G734),"")</f>
        <v/>
      </c>
      <c r="S734" s="32" t="str">
        <f aca="false">$J734&amp;$K734</f>
        <v/>
      </c>
      <c r="T734" s="0" t="str">
        <f aca="false">IF($A734&lt;&gt;"","Project#"&amp;$A734&amp;"-"&amp;TEXT($B734,"0000")&amp;"_Experiment#"&amp;TEXT($C734,"0000")&amp;"_"&amp;$D734&amp;"."&amp;$E734&amp;"_Tray#"&amp;TEXT($G734,"0000")&amp;"_"&amp;"Pot#"&amp;TEXT($F734,"00000"),"")</f>
        <v/>
      </c>
      <c r="U734" s="0" t="str">
        <f aca="false">IF($A734&lt;&gt;"",VLOOKUP($F734,d110cc_csv_computations!$A$2:$O$1001,2),"")</f>
        <v/>
      </c>
      <c r="V734" s="0" t="str">
        <f aca="false">IF($A734&lt;&gt;"",VLOOKUP($U734,LineNames!$A$2:$B$111,2),"")</f>
        <v/>
      </c>
      <c r="W734" s="11"/>
      <c r="X734" s="0" t="str">
        <f aca="false">IF($A734&lt;&gt;"",VLOOKUP($U734,LineNames!$A$2:$C$111,3),"")</f>
        <v/>
      </c>
      <c r="Y734" s="0" t="str">
        <f aca="false">IF($A734&lt;&gt;"",VLOOKUP($F734,d110cc_csv_computations!$A$2:$O$1001,5),"")</f>
        <v/>
      </c>
      <c r="Z734" s="0" t="str">
        <f aca="false">IF($A734&lt;&gt;"",VLOOKUP($F734,d110cc_csv_computations!$A$2:$O$1001,15),"")</f>
        <v/>
      </c>
    </row>
    <row collapsed="false" customFormat="false" customHeight="true" hidden="false" ht="15" outlineLevel="0" r="735">
      <c r="A735" s="0" t="str">
        <f aca="false">IF((ROW()-1)&lt;='Project Description'!$B$14,'Project Description'!$B$1, "")</f>
        <v/>
      </c>
      <c r="B735" s="0" t="str">
        <f aca="false">IF($A735&lt;&gt;"",'Project Description'!$B$2, "")</f>
        <v/>
      </c>
      <c r="C735" s="0" t="str">
        <f aca="false">IF($A735&lt;&gt;"",'Project Description'!$B$3, "")</f>
        <v/>
      </c>
      <c r="D735" s="0" t="str">
        <f aca="false">IF($A735&lt;&gt;"",VLOOKUP($G735,'Tray sheet'!$E$2:$G$121,2), "")</f>
        <v/>
      </c>
      <c r="E735" s="0" t="str">
        <f aca="false">IF($A735&lt;&gt;"",VLOOKUP($G735,'Tray sheet'!$E$2:$G$121,3), "")</f>
        <v/>
      </c>
      <c r="F735" s="0" t="str">
        <f aca="false">IF($A735&lt;&gt;"",ROW()-1,"")</f>
        <v/>
      </c>
      <c r="G735" s="0" t="str">
        <f aca="false">IF($A735&lt;&gt;"",VLOOKUP($F735,d110cc_csv_computations!$A$2:$O$1001,12),"")</f>
        <v/>
      </c>
      <c r="H735" s="0" t="str">
        <f aca="false">IF($A735&lt;&gt;"",VLOOKUP($F735,d110cc_csv_computations!$A$2:$O$1001,13),"")</f>
        <v/>
      </c>
      <c r="I735" s="0" t="str">
        <f aca="false">IF($A735&lt;&gt;"",VLOOKUP($F735,d110cc_csv_computations!$A$2:$O$1001,7),"")</f>
        <v/>
      </c>
      <c r="J735" s="0" t="str">
        <f aca="false">IF($A735&lt;&gt;"",VLOOKUP($I735,ColumnNames!$A$2:$B$5,2),"")</f>
        <v/>
      </c>
      <c r="K735" s="0" t="str">
        <f aca="false">IF($A735&lt;&gt;"",VLOOKUP($F735,d110cc_csv_computations!$A$2:$O$1001,6),"")</f>
        <v/>
      </c>
      <c r="L735" s="0" t="str">
        <f aca="false">IF($A735&lt;&gt;"",VLOOKUP($F735,d110cc_csv_computations!$A$2:$O$1001,3),"")</f>
        <v/>
      </c>
      <c r="M735" s="0" t="str">
        <f aca="false">IF($A735&lt;&gt;"",VLOOKUP($F735,d110cc_csv_computations!$A$2:$O$1001,8),"")</f>
        <v/>
      </c>
      <c r="N735" s="0" t="str">
        <f aca="false">IF($A735&lt;&gt;"",VLOOKUP($F735,d110cc_csv_computations!$A$2:$O$1001,4),"")</f>
        <v/>
      </c>
      <c r="O735" s="32" t="str">
        <f aca="false">IF($A735&lt;&gt;"",INDEX('Tray sheet'!$H$2:$H$10000, $G735),"")</f>
        <v/>
      </c>
      <c r="P735" s="32" t="str">
        <f aca="false">IF($A735&lt;&gt;"",INDEX('Tray sheet'!$J$2:$J$10000,$G735),"")</f>
        <v/>
      </c>
      <c r="Q735" s="0" t="str">
        <f aca="false">IF($A735&lt;&gt;"",VLOOKUP($F735,d110cc_csv_computations!$A$2:$O$1001,9),"")</f>
        <v/>
      </c>
      <c r="R735" s="32" t="str">
        <f aca="false">IF($A735&lt;&gt;"",INDEX('Tray sheet'!$I$2:$I$10000,$G735),"")</f>
        <v/>
      </c>
      <c r="S735" s="32" t="str">
        <f aca="false">$J735&amp;$K735</f>
        <v/>
      </c>
      <c r="T735" s="0" t="str">
        <f aca="false">IF($A735&lt;&gt;"","Project#"&amp;$A735&amp;"-"&amp;TEXT($B735,"0000")&amp;"_Experiment#"&amp;TEXT($C735,"0000")&amp;"_"&amp;$D735&amp;"."&amp;$E735&amp;"_Tray#"&amp;TEXT($G735,"0000")&amp;"_"&amp;"Pot#"&amp;TEXT($F735,"00000"),"")</f>
        <v/>
      </c>
      <c r="U735" s="0" t="str">
        <f aca="false">IF($A735&lt;&gt;"",VLOOKUP($F735,d110cc_csv_computations!$A$2:$O$1001,2),"")</f>
        <v/>
      </c>
      <c r="V735" s="0" t="str">
        <f aca="false">IF($A735&lt;&gt;"",VLOOKUP($U735,LineNames!$A$2:$B$111,2),"")</f>
        <v/>
      </c>
      <c r="W735" s="11"/>
      <c r="X735" s="0" t="str">
        <f aca="false">IF($A735&lt;&gt;"",VLOOKUP($U735,LineNames!$A$2:$C$111,3),"")</f>
        <v/>
      </c>
      <c r="Y735" s="0" t="str">
        <f aca="false">IF($A735&lt;&gt;"",VLOOKUP($F735,d110cc_csv_computations!$A$2:$O$1001,5),"")</f>
        <v/>
      </c>
      <c r="Z735" s="0" t="str">
        <f aca="false">IF($A735&lt;&gt;"",VLOOKUP($F735,d110cc_csv_computations!$A$2:$O$1001,15),"")</f>
        <v/>
      </c>
    </row>
    <row collapsed="false" customFormat="false" customHeight="true" hidden="false" ht="15" outlineLevel="0" r="736">
      <c r="A736" s="0" t="str">
        <f aca="false">IF((ROW()-1)&lt;='Project Description'!$B$14,'Project Description'!$B$1, "")</f>
        <v/>
      </c>
      <c r="B736" s="0" t="str">
        <f aca="false">IF($A736&lt;&gt;"",'Project Description'!$B$2, "")</f>
        <v/>
      </c>
      <c r="C736" s="0" t="str">
        <f aca="false">IF($A736&lt;&gt;"",'Project Description'!$B$3, "")</f>
        <v/>
      </c>
      <c r="D736" s="0" t="str">
        <f aca="false">IF($A736&lt;&gt;"",VLOOKUP($G736,'Tray sheet'!$E$2:$G$121,2), "")</f>
        <v/>
      </c>
      <c r="E736" s="0" t="str">
        <f aca="false">IF($A736&lt;&gt;"",VLOOKUP($G736,'Tray sheet'!$E$2:$G$121,3), "")</f>
        <v/>
      </c>
      <c r="F736" s="0" t="str">
        <f aca="false">IF($A736&lt;&gt;"",ROW()-1,"")</f>
        <v/>
      </c>
      <c r="G736" s="0" t="str">
        <f aca="false">IF($A736&lt;&gt;"",VLOOKUP($F736,d110cc_csv_computations!$A$2:$O$1001,12),"")</f>
        <v/>
      </c>
      <c r="H736" s="0" t="str">
        <f aca="false">IF($A736&lt;&gt;"",VLOOKUP($F736,d110cc_csv_computations!$A$2:$O$1001,13),"")</f>
        <v/>
      </c>
      <c r="I736" s="0" t="str">
        <f aca="false">IF($A736&lt;&gt;"",VLOOKUP($F736,d110cc_csv_computations!$A$2:$O$1001,7),"")</f>
        <v/>
      </c>
      <c r="J736" s="0" t="str">
        <f aca="false">IF($A736&lt;&gt;"",VLOOKUP($I736,ColumnNames!$A$2:$B$5,2),"")</f>
        <v/>
      </c>
      <c r="K736" s="0" t="str">
        <f aca="false">IF($A736&lt;&gt;"",VLOOKUP($F736,d110cc_csv_computations!$A$2:$O$1001,6),"")</f>
        <v/>
      </c>
      <c r="L736" s="0" t="str">
        <f aca="false">IF($A736&lt;&gt;"",VLOOKUP($F736,d110cc_csv_computations!$A$2:$O$1001,3),"")</f>
        <v/>
      </c>
      <c r="M736" s="0" t="str">
        <f aca="false">IF($A736&lt;&gt;"",VLOOKUP($F736,d110cc_csv_computations!$A$2:$O$1001,8),"")</f>
        <v/>
      </c>
      <c r="N736" s="0" t="str">
        <f aca="false">IF($A736&lt;&gt;"",VLOOKUP($F736,d110cc_csv_computations!$A$2:$O$1001,4),"")</f>
        <v/>
      </c>
      <c r="O736" s="32" t="str">
        <f aca="false">IF($A736&lt;&gt;"",INDEX('Tray sheet'!$H$2:$H$10000, $G736),"")</f>
        <v/>
      </c>
      <c r="P736" s="32" t="str">
        <f aca="false">IF($A736&lt;&gt;"",INDEX('Tray sheet'!$J$2:$J$10000,$G736),"")</f>
        <v/>
      </c>
      <c r="Q736" s="0" t="str">
        <f aca="false">IF($A736&lt;&gt;"",VLOOKUP($F736,d110cc_csv_computations!$A$2:$O$1001,9),"")</f>
        <v/>
      </c>
      <c r="R736" s="32" t="str">
        <f aca="false">IF($A736&lt;&gt;"",INDEX('Tray sheet'!$I$2:$I$10000,$G736),"")</f>
        <v/>
      </c>
      <c r="S736" s="32" t="str">
        <f aca="false">$J736&amp;$K736</f>
        <v/>
      </c>
      <c r="T736" s="0" t="str">
        <f aca="false">IF($A736&lt;&gt;"","Project#"&amp;$A736&amp;"-"&amp;TEXT($B736,"0000")&amp;"_Experiment#"&amp;TEXT($C736,"0000")&amp;"_"&amp;$D736&amp;"."&amp;$E736&amp;"_Tray#"&amp;TEXT($G736,"0000")&amp;"_"&amp;"Pot#"&amp;TEXT($F736,"00000"),"")</f>
        <v/>
      </c>
      <c r="U736" s="0" t="str">
        <f aca="false">IF($A736&lt;&gt;"",VLOOKUP($F736,d110cc_csv_computations!$A$2:$O$1001,2),"")</f>
        <v/>
      </c>
      <c r="V736" s="0" t="str">
        <f aca="false">IF($A736&lt;&gt;"",VLOOKUP($U736,LineNames!$A$2:$B$111,2),"")</f>
        <v/>
      </c>
      <c r="W736" s="11"/>
      <c r="X736" s="0" t="str">
        <f aca="false">IF($A736&lt;&gt;"",VLOOKUP($U736,LineNames!$A$2:$C$111,3),"")</f>
        <v/>
      </c>
      <c r="Y736" s="0" t="str">
        <f aca="false">IF($A736&lt;&gt;"",VLOOKUP($F736,d110cc_csv_computations!$A$2:$O$1001,5),"")</f>
        <v/>
      </c>
      <c r="Z736" s="0" t="str">
        <f aca="false">IF($A736&lt;&gt;"",VLOOKUP($F736,d110cc_csv_computations!$A$2:$O$1001,15),"")</f>
        <v/>
      </c>
    </row>
    <row collapsed="false" customFormat="false" customHeight="true" hidden="false" ht="15" outlineLevel="0" r="737">
      <c r="A737" s="0" t="str">
        <f aca="false">IF((ROW()-1)&lt;='Project Description'!$B$14,'Project Description'!$B$1, "")</f>
        <v/>
      </c>
      <c r="B737" s="0" t="str">
        <f aca="false">IF($A737&lt;&gt;"",'Project Description'!$B$2, "")</f>
        <v/>
      </c>
      <c r="C737" s="0" t="str">
        <f aca="false">IF($A737&lt;&gt;"",'Project Description'!$B$3, "")</f>
        <v/>
      </c>
      <c r="D737" s="0" t="str">
        <f aca="false">IF($A737&lt;&gt;"",VLOOKUP($G737,'Tray sheet'!$E$2:$G$121,2), "")</f>
        <v/>
      </c>
      <c r="E737" s="0" t="str">
        <f aca="false">IF($A737&lt;&gt;"",VLOOKUP($G737,'Tray sheet'!$E$2:$G$121,3), "")</f>
        <v/>
      </c>
      <c r="F737" s="0" t="str">
        <f aca="false">IF($A737&lt;&gt;"",ROW()-1,"")</f>
        <v/>
      </c>
      <c r="G737" s="0" t="str">
        <f aca="false">IF($A737&lt;&gt;"",VLOOKUP($F737,d110cc_csv_computations!$A$2:$O$1001,12),"")</f>
        <v/>
      </c>
      <c r="H737" s="0" t="str">
        <f aca="false">IF($A737&lt;&gt;"",VLOOKUP($F737,d110cc_csv_computations!$A$2:$O$1001,13),"")</f>
        <v/>
      </c>
      <c r="I737" s="0" t="str">
        <f aca="false">IF($A737&lt;&gt;"",VLOOKUP($F737,d110cc_csv_computations!$A$2:$O$1001,7),"")</f>
        <v/>
      </c>
      <c r="J737" s="0" t="str">
        <f aca="false">IF($A737&lt;&gt;"",VLOOKUP($I737,ColumnNames!$A$2:$B$5,2),"")</f>
        <v/>
      </c>
      <c r="K737" s="0" t="str">
        <f aca="false">IF($A737&lt;&gt;"",VLOOKUP($F737,d110cc_csv_computations!$A$2:$O$1001,6),"")</f>
        <v/>
      </c>
      <c r="L737" s="0" t="str">
        <f aca="false">IF($A737&lt;&gt;"",VLOOKUP($F737,d110cc_csv_computations!$A$2:$O$1001,3),"")</f>
        <v/>
      </c>
      <c r="M737" s="0" t="str">
        <f aca="false">IF($A737&lt;&gt;"",VLOOKUP($F737,d110cc_csv_computations!$A$2:$O$1001,8),"")</f>
        <v/>
      </c>
      <c r="N737" s="0" t="str">
        <f aca="false">IF($A737&lt;&gt;"",VLOOKUP($F737,d110cc_csv_computations!$A$2:$O$1001,4),"")</f>
        <v/>
      </c>
      <c r="O737" s="32" t="str">
        <f aca="false">IF($A737&lt;&gt;"",INDEX('Tray sheet'!$H$2:$H$10000, $G737),"")</f>
        <v/>
      </c>
      <c r="P737" s="32" t="str">
        <f aca="false">IF($A737&lt;&gt;"",INDEX('Tray sheet'!$J$2:$J$10000,$G737),"")</f>
        <v/>
      </c>
      <c r="Q737" s="0" t="str">
        <f aca="false">IF($A737&lt;&gt;"",VLOOKUP($F737,d110cc_csv_computations!$A$2:$O$1001,9),"")</f>
        <v/>
      </c>
      <c r="R737" s="32" t="str">
        <f aca="false">IF($A737&lt;&gt;"",INDEX('Tray sheet'!$I$2:$I$10000,$G737),"")</f>
        <v/>
      </c>
      <c r="S737" s="32" t="str">
        <f aca="false">$J737&amp;$K737</f>
        <v/>
      </c>
      <c r="T737" s="0" t="str">
        <f aca="false">IF($A737&lt;&gt;"","Project#"&amp;$A737&amp;"-"&amp;TEXT($B737,"0000")&amp;"_Experiment#"&amp;TEXT($C737,"0000")&amp;"_"&amp;$D737&amp;"."&amp;$E737&amp;"_Tray#"&amp;TEXT($G737,"0000")&amp;"_"&amp;"Pot#"&amp;TEXT($F737,"00000"),"")</f>
        <v/>
      </c>
      <c r="U737" s="0" t="str">
        <f aca="false">IF($A737&lt;&gt;"",VLOOKUP($F737,d110cc_csv_computations!$A$2:$O$1001,2),"")</f>
        <v/>
      </c>
      <c r="V737" s="0" t="str">
        <f aca="false">IF($A737&lt;&gt;"",VLOOKUP($U737,LineNames!$A$2:$B$111,2),"")</f>
        <v/>
      </c>
      <c r="W737" s="11"/>
      <c r="X737" s="0" t="str">
        <f aca="false">IF($A737&lt;&gt;"",VLOOKUP($U737,LineNames!$A$2:$C$111,3),"")</f>
        <v/>
      </c>
      <c r="Y737" s="0" t="str">
        <f aca="false">IF($A737&lt;&gt;"",VLOOKUP($F737,d110cc_csv_computations!$A$2:$O$1001,5),"")</f>
        <v/>
      </c>
      <c r="Z737" s="0" t="str">
        <f aca="false">IF($A737&lt;&gt;"",VLOOKUP($F737,d110cc_csv_computations!$A$2:$O$1001,15),"")</f>
        <v/>
      </c>
    </row>
    <row collapsed="false" customFormat="false" customHeight="true" hidden="false" ht="15" outlineLevel="0" r="738">
      <c r="A738" s="0" t="str">
        <f aca="false">IF((ROW()-1)&lt;='Project Description'!$B$14,'Project Description'!$B$1, "")</f>
        <v/>
      </c>
      <c r="B738" s="0" t="str">
        <f aca="false">IF($A738&lt;&gt;"",'Project Description'!$B$2, "")</f>
        <v/>
      </c>
      <c r="C738" s="0" t="str">
        <f aca="false">IF($A738&lt;&gt;"",'Project Description'!$B$3, "")</f>
        <v/>
      </c>
      <c r="D738" s="0" t="str">
        <f aca="false">IF($A738&lt;&gt;"",VLOOKUP($G738,'Tray sheet'!$E$2:$G$121,2), "")</f>
        <v/>
      </c>
      <c r="E738" s="0" t="str">
        <f aca="false">IF($A738&lt;&gt;"",VLOOKUP($G738,'Tray sheet'!$E$2:$G$121,3), "")</f>
        <v/>
      </c>
      <c r="F738" s="0" t="str">
        <f aca="false">IF($A738&lt;&gt;"",ROW()-1,"")</f>
        <v/>
      </c>
      <c r="G738" s="0" t="str">
        <f aca="false">IF($A738&lt;&gt;"",VLOOKUP($F738,d110cc_csv_computations!$A$2:$O$1001,12),"")</f>
        <v/>
      </c>
      <c r="H738" s="0" t="str">
        <f aca="false">IF($A738&lt;&gt;"",VLOOKUP($F738,d110cc_csv_computations!$A$2:$O$1001,13),"")</f>
        <v/>
      </c>
      <c r="I738" s="0" t="str">
        <f aca="false">IF($A738&lt;&gt;"",VLOOKUP($F738,d110cc_csv_computations!$A$2:$O$1001,7),"")</f>
        <v/>
      </c>
      <c r="J738" s="0" t="str">
        <f aca="false">IF($A738&lt;&gt;"",VLOOKUP($I738,ColumnNames!$A$2:$B$5,2),"")</f>
        <v/>
      </c>
      <c r="K738" s="0" t="str">
        <f aca="false">IF($A738&lt;&gt;"",VLOOKUP($F738,d110cc_csv_computations!$A$2:$O$1001,6),"")</f>
        <v/>
      </c>
      <c r="L738" s="0" t="str">
        <f aca="false">IF($A738&lt;&gt;"",VLOOKUP($F738,d110cc_csv_computations!$A$2:$O$1001,3),"")</f>
        <v/>
      </c>
      <c r="M738" s="0" t="str">
        <f aca="false">IF($A738&lt;&gt;"",VLOOKUP($F738,d110cc_csv_computations!$A$2:$O$1001,8),"")</f>
        <v/>
      </c>
      <c r="N738" s="0" t="str">
        <f aca="false">IF($A738&lt;&gt;"",VLOOKUP($F738,d110cc_csv_computations!$A$2:$O$1001,4),"")</f>
        <v/>
      </c>
      <c r="O738" s="32" t="str">
        <f aca="false">IF($A738&lt;&gt;"",INDEX('Tray sheet'!$H$2:$H$10000, $G738),"")</f>
        <v/>
      </c>
      <c r="P738" s="32" t="str">
        <f aca="false">IF($A738&lt;&gt;"",INDEX('Tray sheet'!$J$2:$J$10000,$G738),"")</f>
        <v/>
      </c>
      <c r="Q738" s="0" t="str">
        <f aca="false">IF($A738&lt;&gt;"",VLOOKUP($F738,d110cc_csv_computations!$A$2:$O$1001,9),"")</f>
        <v/>
      </c>
      <c r="R738" s="32" t="str">
        <f aca="false">IF($A738&lt;&gt;"",INDEX('Tray sheet'!$I$2:$I$10000,$G738),"")</f>
        <v/>
      </c>
      <c r="S738" s="32" t="str">
        <f aca="false">$J738&amp;$K738</f>
        <v/>
      </c>
      <c r="T738" s="0" t="str">
        <f aca="false">IF($A738&lt;&gt;"","Project#"&amp;$A738&amp;"-"&amp;TEXT($B738,"0000")&amp;"_Experiment#"&amp;TEXT($C738,"0000")&amp;"_"&amp;$D738&amp;"."&amp;$E738&amp;"_Tray#"&amp;TEXT($G738,"0000")&amp;"_"&amp;"Pot#"&amp;TEXT($F738,"00000"),"")</f>
        <v/>
      </c>
      <c r="U738" s="0" t="str">
        <f aca="false">IF($A738&lt;&gt;"",VLOOKUP($F738,d110cc_csv_computations!$A$2:$O$1001,2),"")</f>
        <v/>
      </c>
      <c r="V738" s="0" t="str">
        <f aca="false">IF($A738&lt;&gt;"",VLOOKUP($U738,LineNames!$A$2:$B$111,2),"")</f>
        <v/>
      </c>
      <c r="W738" s="11"/>
      <c r="X738" s="0" t="str">
        <f aca="false">IF($A738&lt;&gt;"",VLOOKUP($U738,LineNames!$A$2:$C$111,3),"")</f>
        <v/>
      </c>
      <c r="Y738" s="0" t="str">
        <f aca="false">IF($A738&lt;&gt;"",VLOOKUP($F738,d110cc_csv_computations!$A$2:$O$1001,5),"")</f>
        <v/>
      </c>
      <c r="Z738" s="0" t="str">
        <f aca="false">IF($A738&lt;&gt;"",VLOOKUP($F738,d110cc_csv_computations!$A$2:$O$1001,15),"")</f>
        <v/>
      </c>
    </row>
    <row collapsed="false" customFormat="false" customHeight="true" hidden="false" ht="15" outlineLevel="0" r="739">
      <c r="A739" s="0" t="str">
        <f aca="false">IF((ROW()-1)&lt;='Project Description'!$B$14,'Project Description'!$B$1, "")</f>
        <v/>
      </c>
      <c r="B739" s="0" t="str">
        <f aca="false">IF($A739&lt;&gt;"",'Project Description'!$B$2, "")</f>
        <v/>
      </c>
      <c r="C739" s="0" t="str">
        <f aca="false">IF($A739&lt;&gt;"",'Project Description'!$B$3, "")</f>
        <v/>
      </c>
      <c r="D739" s="0" t="str">
        <f aca="false">IF($A739&lt;&gt;"",VLOOKUP($G739,'Tray sheet'!$E$2:$G$121,2), "")</f>
        <v/>
      </c>
      <c r="E739" s="0" t="str">
        <f aca="false">IF($A739&lt;&gt;"",VLOOKUP($G739,'Tray sheet'!$E$2:$G$121,3), "")</f>
        <v/>
      </c>
      <c r="F739" s="0" t="str">
        <f aca="false">IF($A739&lt;&gt;"",ROW()-1,"")</f>
        <v/>
      </c>
      <c r="G739" s="0" t="str">
        <f aca="false">IF($A739&lt;&gt;"",VLOOKUP($F739,d110cc_csv_computations!$A$2:$O$1001,12),"")</f>
        <v/>
      </c>
      <c r="H739" s="0" t="str">
        <f aca="false">IF($A739&lt;&gt;"",VLOOKUP($F739,d110cc_csv_computations!$A$2:$O$1001,13),"")</f>
        <v/>
      </c>
      <c r="I739" s="0" t="str">
        <f aca="false">IF($A739&lt;&gt;"",VLOOKUP($F739,d110cc_csv_computations!$A$2:$O$1001,7),"")</f>
        <v/>
      </c>
      <c r="J739" s="0" t="str">
        <f aca="false">IF($A739&lt;&gt;"",VLOOKUP($I739,ColumnNames!$A$2:$B$5,2),"")</f>
        <v/>
      </c>
      <c r="K739" s="0" t="str">
        <f aca="false">IF($A739&lt;&gt;"",VLOOKUP($F739,d110cc_csv_computations!$A$2:$O$1001,6),"")</f>
        <v/>
      </c>
      <c r="L739" s="0" t="str">
        <f aca="false">IF($A739&lt;&gt;"",VLOOKUP($F739,d110cc_csv_computations!$A$2:$O$1001,3),"")</f>
        <v/>
      </c>
      <c r="M739" s="0" t="str">
        <f aca="false">IF($A739&lt;&gt;"",VLOOKUP($F739,d110cc_csv_computations!$A$2:$O$1001,8),"")</f>
        <v/>
      </c>
      <c r="N739" s="0" t="str">
        <f aca="false">IF($A739&lt;&gt;"",VLOOKUP($F739,d110cc_csv_computations!$A$2:$O$1001,4),"")</f>
        <v/>
      </c>
      <c r="O739" s="32" t="str">
        <f aca="false">IF($A739&lt;&gt;"",INDEX('Tray sheet'!$H$2:$H$10000, $G739),"")</f>
        <v/>
      </c>
      <c r="P739" s="32" t="str">
        <f aca="false">IF($A739&lt;&gt;"",INDEX('Tray sheet'!$J$2:$J$10000,$G739),"")</f>
        <v/>
      </c>
      <c r="Q739" s="0" t="str">
        <f aca="false">IF($A739&lt;&gt;"",VLOOKUP($F739,d110cc_csv_computations!$A$2:$O$1001,9),"")</f>
        <v/>
      </c>
      <c r="R739" s="32" t="str">
        <f aca="false">IF($A739&lt;&gt;"",INDEX('Tray sheet'!$I$2:$I$10000,$G739),"")</f>
        <v/>
      </c>
      <c r="S739" s="32" t="str">
        <f aca="false">$J739&amp;$K739</f>
        <v/>
      </c>
      <c r="T739" s="0" t="str">
        <f aca="false">IF($A739&lt;&gt;"","Project#"&amp;$A739&amp;"-"&amp;TEXT($B739,"0000")&amp;"_Experiment#"&amp;TEXT($C739,"0000")&amp;"_"&amp;$D739&amp;"."&amp;$E739&amp;"_Tray#"&amp;TEXT($G739,"0000")&amp;"_"&amp;"Pot#"&amp;TEXT($F739,"00000"),"")</f>
        <v/>
      </c>
      <c r="U739" s="0" t="str">
        <f aca="false">IF($A739&lt;&gt;"",VLOOKUP($F739,d110cc_csv_computations!$A$2:$O$1001,2),"")</f>
        <v/>
      </c>
      <c r="V739" s="0" t="str">
        <f aca="false">IF($A739&lt;&gt;"",VLOOKUP($U739,LineNames!$A$2:$B$111,2),"")</f>
        <v/>
      </c>
      <c r="W739" s="11"/>
      <c r="X739" s="0" t="str">
        <f aca="false">IF($A739&lt;&gt;"",VLOOKUP($U739,LineNames!$A$2:$C$111,3),"")</f>
        <v/>
      </c>
      <c r="Y739" s="0" t="str">
        <f aca="false">IF($A739&lt;&gt;"",VLOOKUP($F739,d110cc_csv_computations!$A$2:$O$1001,5),"")</f>
        <v/>
      </c>
      <c r="Z739" s="0" t="str">
        <f aca="false">IF($A739&lt;&gt;"",VLOOKUP($F739,d110cc_csv_computations!$A$2:$O$1001,15),"")</f>
        <v/>
      </c>
    </row>
    <row collapsed="false" customFormat="false" customHeight="true" hidden="false" ht="15" outlineLevel="0" r="740">
      <c r="A740" s="0" t="str">
        <f aca="false">IF((ROW()-1)&lt;='Project Description'!$B$14,'Project Description'!$B$1, "")</f>
        <v/>
      </c>
      <c r="B740" s="0" t="str">
        <f aca="false">IF($A740&lt;&gt;"",'Project Description'!$B$2, "")</f>
        <v/>
      </c>
      <c r="C740" s="0" t="str">
        <f aca="false">IF($A740&lt;&gt;"",'Project Description'!$B$3, "")</f>
        <v/>
      </c>
      <c r="D740" s="0" t="str">
        <f aca="false">IF($A740&lt;&gt;"",VLOOKUP($G740,'Tray sheet'!$E$2:$G$121,2), "")</f>
        <v/>
      </c>
      <c r="E740" s="0" t="str">
        <f aca="false">IF($A740&lt;&gt;"",VLOOKUP($G740,'Tray sheet'!$E$2:$G$121,3), "")</f>
        <v/>
      </c>
      <c r="F740" s="0" t="str">
        <f aca="false">IF($A740&lt;&gt;"",ROW()-1,"")</f>
        <v/>
      </c>
      <c r="G740" s="0" t="str">
        <f aca="false">IF($A740&lt;&gt;"",VLOOKUP($F740,d110cc_csv_computations!$A$2:$O$1001,12),"")</f>
        <v/>
      </c>
      <c r="H740" s="0" t="str">
        <f aca="false">IF($A740&lt;&gt;"",VLOOKUP($F740,d110cc_csv_computations!$A$2:$O$1001,13),"")</f>
        <v/>
      </c>
      <c r="I740" s="0" t="str">
        <f aca="false">IF($A740&lt;&gt;"",VLOOKUP($F740,d110cc_csv_computations!$A$2:$O$1001,7),"")</f>
        <v/>
      </c>
      <c r="J740" s="0" t="str">
        <f aca="false">IF($A740&lt;&gt;"",VLOOKUP($I740,ColumnNames!$A$2:$B$5,2),"")</f>
        <v/>
      </c>
      <c r="K740" s="0" t="str">
        <f aca="false">IF($A740&lt;&gt;"",VLOOKUP($F740,d110cc_csv_computations!$A$2:$O$1001,6),"")</f>
        <v/>
      </c>
      <c r="L740" s="0" t="str">
        <f aca="false">IF($A740&lt;&gt;"",VLOOKUP($F740,d110cc_csv_computations!$A$2:$O$1001,3),"")</f>
        <v/>
      </c>
      <c r="M740" s="0" t="str">
        <f aca="false">IF($A740&lt;&gt;"",VLOOKUP($F740,d110cc_csv_computations!$A$2:$O$1001,8),"")</f>
        <v/>
      </c>
      <c r="N740" s="0" t="str">
        <f aca="false">IF($A740&lt;&gt;"",VLOOKUP($F740,d110cc_csv_computations!$A$2:$O$1001,4),"")</f>
        <v/>
      </c>
      <c r="O740" s="32" t="str">
        <f aca="false">IF($A740&lt;&gt;"",INDEX('Tray sheet'!$H$2:$H$10000, $G740),"")</f>
        <v/>
      </c>
      <c r="P740" s="32" t="str">
        <f aca="false">IF($A740&lt;&gt;"",INDEX('Tray sheet'!$J$2:$J$10000,$G740),"")</f>
        <v/>
      </c>
      <c r="Q740" s="0" t="str">
        <f aca="false">IF($A740&lt;&gt;"",VLOOKUP($F740,d110cc_csv_computations!$A$2:$O$1001,9),"")</f>
        <v/>
      </c>
      <c r="R740" s="32" t="str">
        <f aca="false">IF($A740&lt;&gt;"",INDEX('Tray sheet'!$I$2:$I$10000,$G740),"")</f>
        <v/>
      </c>
      <c r="S740" s="32" t="str">
        <f aca="false">$J740&amp;$K740</f>
        <v/>
      </c>
      <c r="T740" s="0" t="str">
        <f aca="false">IF($A740&lt;&gt;"","Project#"&amp;$A740&amp;"-"&amp;TEXT($B740,"0000")&amp;"_Experiment#"&amp;TEXT($C740,"0000")&amp;"_"&amp;$D740&amp;"."&amp;$E740&amp;"_Tray#"&amp;TEXT($G740,"0000")&amp;"_"&amp;"Pot#"&amp;TEXT($F740,"00000"),"")</f>
        <v/>
      </c>
      <c r="U740" s="0" t="str">
        <f aca="false">IF($A740&lt;&gt;"",VLOOKUP($F740,d110cc_csv_computations!$A$2:$O$1001,2),"")</f>
        <v/>
      </c>
      <c r="V740" s="0" t="str">
        <f aca="false">IF($A740&lt;&gt;"",VLOOKUP($U740,LineNames!$A$2:$B$111,2),"")</f>
        <v/>
      </c>
      <c r="W740" s="11"/>
      <c r="X740" s="0" t="str">
        <f aca="false">IF($A740&lt;&gt;"",VLOOKUP($U740,LineNames!$A$2:$C$111,3),"")</f>
        <v/>
      </c>
      <c r="Y740" s="0" t="str">
        <f aca="false">IF($A740&lt;&gt;"",VLOOKUP($F740,d110cc_csv_computations!$A$2:$O$1001,5),"")</f>
        <v/>
      </c>
      <c r="Z740" s="0" t="str">
        <f aca="false">IF($A740&lt;&gt;"",VLOOKUP($F740,d110cc_csv_computations!$A$2:$O$1001,15),"")</f>
        <v/>
      </c>
    </row>
    <row collapsed="false" customFormat="false" customHeight="true" hidden="false" ht="15" outlineLevel="0" r="741">
      <c r="A741" s="0" t="str">
        <f aca="false">IF((ROW()-1)&lt;='Project Description'!$B$14,'Project Description'!$B$1, "")</f>
        <v/>
      </c>
      <c r="B741" s="0" t="str">
        <f aca="false">IF($A741&lt;&gt;"",'Project Description'!$B$2, "")</f>
        <v/>
      </c>
      <c r="C741" s="0" t="str">
        <f aca="false">IF($A741&lt;&gt;"",'Project Description'!$B$3, "")</f>
        <v/>
      </c>
      <c r="D741" s="0" t="str">
        <f aca="false">IF($A741&lt;&gt;"",VLOOKUP($G741,'Tray sheet'!$E$2:$G$121,2), "")</f>
        <v/>
      </c>
      <c r="E741" s="0" t="str">
        <f aca="false">IF($A741&lt;&gt;"",VLOOKUP($G741,'Tray sheet'!$E$2:$G$121,3), "")</f>
        <v/>
      </c>
      <c r="F741" s="0" t="str">
        <f aca="false">IF($A741&lt;&gt;"",ROW()-1,"")</f>
        <v/>
      </c>
      <c r="G741" s="0" t="str">
        <f aca="false">IF($A741&lt;&gt;"",VLOOKUP($F741,d110cc_csv_computations!$A$2:$O$1001,12),"")</f>
        <v/>
      </c>
      <c r="H741" s="0" t="str">
        <f aca="false">IF($A741&lt;&gt;"",VLOOKUP($F741,d110cc_csv_computations!$A$2:$O$1001,13),"")</f>
        <v/>
      </c>
      <c r="I741" s="0" t="str">
        <f aca="false">IF($A741&lt;&gt;"",VLOOKUP($F741,d110cc_csv_computations!$A$2:$O$1001,7),"")</f>
        <v/>
      </c>
      <c r="J741" s="0" t="str">
        <f aca="false">IF($A741&lt;&gt;"",VLOOKUP($I741,ColumnNames!$A$2:$B$5,2),"")</f>
        <v/>
      </c>
      <c r="K741" s="0" t="str">
        <f aca="false">IF($A741&lt;&gt;"",VLOOKUP($F741,d110cc_csv_computations!$A$2:$O$1001,6),"")</f>
        <v/>
      </c>
      <c r="L741" s="0" t="str">
        <f aca="false">IF($A741&lt;&gt;"",VLOOKUP($F741,d110cc_csv_computations!$A$2:$O$1001,3),"")</f>
        <v/>
      </c>
      <c r="M741" s="0" t="str">
        <f aca="false">IF($A741&lt;&gt;"",VLOOKUP($F741,d110cc_csv_computations!$A$2:$O$1001,8),"")</f>
        <v/>
      </c>
      <c r="N741" s="0" t="str">
        <f aca="false">IF($A741&lt;&gt;"",VLOOKUP($F741,d110cc_csv_computations!$A$2:$O$1001,4),"")</f>
        <v/>
      </c>
      <c r="O741" s="32" t="str">
        <f aca="false">IF($A741&lt;&gt;"",INDEX('Tray sheet'!$H$2:$H$10000, $G741),"")</f>
        <v/>
      </c>
      <c r="P741" s="32" t="str">
        <f aca="false">IF($A741&lt;&gt;"",INDEX('Tray sheet'!$J$2:$J$10000,$G741),"")</f>
        <v/>
      </c>
      <c r="Q741" s="0" t="str">
        <f aca="false">IF($A741&lt;&gt;"",VLOOKUP($F741,d110cc_csv_computations!$A$2:$O$1001,9),"")</f>
        <v/>
      </c>
      <c r="R741" s="32" t="str">
        <f aca="false">IF($A741&lt;&gt;"",INDEX('Tray sheet'!$I$2:$I$10000,$G741),"")</f>
        <v/>
      </c>
      <c r="S741" s="32" t="str">
        <f aca="false">$J741&amp;$K741</f>
        <v/>
      </c>
      <c r="T741" s="0" t="str">
        <f aca="false">IF($A741&lt;&gt;"","Project#"&amp;$A741&amp;"-"&amp;TEXT($B741,"0000")&amp;"_Experiment#"&amp;TEXT($C741,"0000")&amp;"_"&amp;$D741&amp;"."&amp;$E741&amp;"_Tray#"&amp;TEXT($G741,"0000")&amp;"_"&amp;"Pot#"&amp;TEXT($F741,"00000"),"")</f>
        <v/>
      </c>
      <c r="U741" s="0" t="str">
        <f aca="false">IF($A741&lt;&gt;"",VLOOKUP($F741,d110cc_csv_computations!$A$2:$O$1001,2),"")</f>
        <v/>
      </c>
      <c r="V741" s="0" t="str">
        <f aca="false">IF($A741&lt;&gt;"",VLOOKUP($U741,LineNames!$A$2:$B$111,2),"")</f>
        <v/>
      </c>
      <c r="W741" s="11"/>
      <c r="X741" s="0" t="str">
        <f aca="false">IF($A741&lt;&gt;"",VLOOKUP($U741,LineNames!$A$2:$C$111,3),"")</f>
        <v/>
      </c>
      <c r="Y741" s="0" t="str">
        <f aca="false">IF($A741&lt;&gt;"",VLOOKUP($F741,d110cc_csv_computations!$A$2:$O$1001,5),"")</f>
        <v/>
      </c>
      <c r="Z741" s="0" t="str">
        <f aca="false">IF($A741&lt;&gt;"",VLOOKUP($F741,d110cc_csv_computations!$A$2:$O$1001,15),"")</f>
        <v/>
      </c>
    </row>
    <row collapsed="false" customFormat="false" customHeight="true" hidden="false" ht="15" outlineLevel="0" r="742">
      <c r="A742" s="0" t="str">
        <f aca="false">IF((ROW()-1)&lt;='Project Description'!$B$14,'Project Description'!$B$1, "")</f>
        <v/>
      </c>
      <c r="B742" s="0" t="str">
        <f aca="false">IF($A742&lt;&gt;"",'Project Description'!$B$2, "")</f>
        <v/>
      </c>
      <c r="C742" s="0" t="str">
        <f aca="false">IF($A742&lt;&gt;"",'Project Description'!$B$3, "")</f>
        <v/>
      </c>
      <c r="D742" s="0" t="str">
        <f aca="false">IF($A742&lt;&gt;"",VLOOKUP($G742,'Tray sheet'!$E$2:$G$121,2), "")</f>
        <v/>
      </c>
      <c r="E742" s="0" t="str">
        <f aca="false">IF($A742&lt;&gt;"",VLOOKUP($G742,'Tray sheet'!$E$2:$G$121,3), "")</f>
        <v/>
      </c>
      <c r="F742" s="0" t="str">
        <f aca="false">IF($A742&lt;&gt;"",ROW()-1,"")</f>
        <v/>
      </c>
      <c r="G742" s="0" t="str">
        <f aca="false">IF($A742&lt;&gt;"",VLOOKUP($F742,d110cc_csv_computations!$A$2:$O$1001,12),"")</f>
        <v/>
      </c>
      <c r="H742" s="0" t="str">
        <f aca="false">IF($A742&lt;&gt;"",VLOOKUP($F742,d110cc_csv_computations!$A$2:$O$1001,13),"")</f>
        <v/>
      </c>
      <c r="I742" s="0" t="str">
        <f aca="false">IF($A742&lt;&gt;"",VLOOKUP($F742,d110cc_csv_computations!$A$2:$O$1001,7),"")</f>
        <v/>
      </c>
      <c r="J742" s="0" t="str">
        <f aca="false">IF($A742&lt;&gt;"",VLOOKUP($I742,ColumnNames!$A$2:$B$5,2),"")</f>
        <v/>
      </c>
      <c r="K742" s="0" t="str">
        <f aca="false">IF($A742&lt;&gt;"",VLOOKUP($F742,d110cc_csv_computations!$A$2:$O$1001,6),"")</f>
        <v/>
      </c>
      <c r="L742" s="0" t="str">
        <f aca="false">IF($A742&lt;&gt;"",VLOOKUP($F742,d110cc_csv_computations!$A$2:$O$1001,3),"")</f>
        <v/>
      </c>
      <c r="M742" s="0" t="str">
        <f aca="false">IF($A742&lt;&gt;"",VLOOKUP($F742,d110cc_csv_computations!$A$2:$O$1001,8),"")</f>
        <v/>
      </c>
      <c r="N742" s="0" t="str">
        <f aca="false">IF($A742&lt;&gt;"",VLOOKUP($F742,d110cc_csv_computations!$A$2:$O$1001,4),"")</f>
        <v/>
      </c>
      <c r="O742" s="32" t="str">
        <f aca="false">IF($A742&lt;&gt;"",INDEX('Tray sheet'!$H$2:$H$10000, $G742),"")</f>
        <v/>
      </c>
      <c r="P742" s="32" t="str">
        <f aca="false">IF($A742&lt;&gt;"",INDEX('Tray sheet'!$J$2:$J$10000,$G742),"")</f>
        <v/>
      </c>
      <c r="Q742" s="0" t="str">
        <f aca="false">IF($A742&lt;&gt;"",VLOOKUP($F742,d110cc_csv_computations!$A$2:$O$1001,9),"")</f>
        <v/>
      </c>
      <c r="R742" s="32" t="str">
        <f aca="false">IF($A742&lt;&gt;"",INDEX('Tray sheet'!$I$2:$I$10000,$G742),"")</f>
        <v/>
      </c>
      <c r="S742" s="32" t="str">
        <f aca="false">$J742&amp;$K742</f>
        <v/>
      </c>
      <c r="T742" s="0" t="str">
        <f aca="false">IF($A742&lt;&gt;"","Project#"&amp;$A742&amp;"-"&amp;TEXT($B742,"0000")&amp;"_Experiment#"&amp;TEXT($C742,"0000")&amp;"_"&amp;$D742&amp;"."&amp;$E742&amp;"_Tray#"&amp;TEXT($G742,"0000")&amp;"_"&amp;"Pot#"&amp;TEXT($F742,"00000"),"")</f>
        <v/>
      </c>
      <c r="U742" s="0" t="str">
        <f aca="false">IF($A742&lt;&gt;"",VLOOKUP($F742,d110cc_csv_computations!$A$2:$O$1001,2),"")</f>
        <v/>
      </c>
      <c r="V742" s="0" t="str">
        <f aca="false">IF($A742&lt;&gt;"",VLOOKUP($U742,LineNames!$A$2:$B$111,2),"")</f>
        <v/>
      </c>
      <c r="W742" s="11"/>
      <c r="X742" s="0" t="str">
        <f aca="false">IF($A742&lt;&gt;"",VLOOKUP($U742,LineNames!$A$2:$C$111,3),"")</f>
        <v/>
      </c>
      <c r="Y742" s="0" t="str">
        <f aca="false">IF($A742&lt;&gt;"",VLOOKUP($F742,d110cc_csv_computations!$A$2:$O$1001,5),"")</f>
        <v/>
      </c>
      <c r="Z742" s="0" t="str">
        <f aca="false">IF($A742&lt;&gt;"",VLOOKUP($F742,d110cc_csv_computations!$A$2:$O$1001,15),"")</f>
        <v/>
      </c>
    </row>
    <row collapsed="false" customFormat="false" customHeight="true" hidden="false" ht="15" outlineLevel="0" r="743">
      <c r="A743" s="0" t="str">
        <f aca="false">IF((ROW()-1)&lt;='Project Description'!$B$14,'Project Description'!$B$1, "")</f>
        <v/>
      </c>
      <c r="B743" s="0" t="str">
        <f aca="false">IF($A743&lt;&gt;"",'Project Description'!$B$2, "")</f>
        <v/>
      </c>
      <c r="C743" s="0" t="str">
        <f aca="false">IF($A743&lt;&gt;"",'Project Description'!$B$3, "")</f>
        <v/>
      </c>
      <c r="D743" s="0" t="str">
        <f aca="false">IF($A743&lt;&gt;"",VLOOKUP($G743,'Tray sheet'!$E$2:$G$121,2), "")</f>
        <v/>
      </c>
      <c r="E743" s="0" t="str">
        <f aca="false">IF($A743&lt;&gt;"",VLOOKUP($G743,'Tray sheet'!$E$2:$G$121,3), "")</f>
        <v/>
      </c>
      <c r="F743" s="0" t="str">
        <f aca="false">IF($A743&lt;&gt;"",ROW()-1,"")</f>
        <v/>
      </c>
      <c r="G743" s="0" t="str">
        <f aca="false">IF($A743&lt;&gt;"",VLOOKUP($F743,d110cc_csv_computations!$A$2:$O$1001,12),"")</f>
        <v/>
      </c>
      <c r="H743" s="0" t="str">
        <f aca="false">IF($A743&lt;&gt;"",VLOOKUP($F743,d110cc_csv_computations!$A$2:$O$1001,13),"")</f>
        <v/>
      </c>
      <c r="I743" s="0" t="str">
        <f aca="false">IF($A743&lt;&gt;"",VLOOKUP($F743,d110cc_csv_computations!$A$2:$O$1001,7),"")</f>
        <v/>
      </c>
      <c r="J743" s="0" t="str">
        <f aca="false">IF($A743&lt;&gt;"",VLOOKUP($I743,ColumnNames!$A$2:$B$5,2),"")</f>
        <v/>
      </c>
      <c r="K743" s="0" t="str">
        <f aca="false">IF($A743&lt;&gt;"",VLOOKUP($F743,d110cc_csv_computations!$A$2:$O$1001,6),"")</f>
        <v/>
      </c>
      <c r="L743" s="0" t="str">
        <f aca="false">IF($A743&lt;&gt;"",VLOOKUP($F743,d110cc_csv_computations!$A$2:$O$1001,3),"")</f>
        <v/>
      </c>
      <c r="M743" s="0" t="str">
        <f aca="false">IF($A743&lt;&gt;"",VLOOKUP($F743,d110cc_csv_computations!$A$2:$O$1001,8),"")</f>
        <v/>
      </c>
      <c r="N743" s="0" t="str">
        <f aca="false">IF($A743&lt;&gt;"",VLOOKUP($F743,d110cc_csv_computations!$A$2:$O$1001,4),"")</f>
        <v/>
      </c>
      <c r="O743" s="32" t="str">
        <f aca="false">IF($A743&lt;&gt;"",INDEX('Tray sheet'!$H$2:$H$10000, $G743),"")</f>
        <v/>
      </c>
      <c r="P743" s="32" t="str">
        <f aca="false">IF($A743&lt;&gt;"",INDEX('Tray sheet'!$J$2:$J$10000,$G743),"")</f>
        <v/>
      </c>
      <c r="Q743" s="0" t="str">
        <f aca="false">IF($A743&lt;&gt;"",VLOOKUP($F743,d110cc_csv_computations!$A$2:$O$1001,9),"")</f>
        <v/>
      </c>
      <c r="R743" s="32" t="str">
        <f aca="false">IF($A743&lt;&gt;"",INDEX('Tray sheet'!$I$2:$I$10000,$G743),"")</f>
        <v/>
      </c>
      <c r="S743" s="32" t="str">
        <f aca="false">$J743&amp;$K743</f>
        <v/>
      </c>
      <c r="T743" s="0" t="str">
        <f aca="false">IF($A743&lt;&gt;"","Project#"&amp;$A743&amp;"-"&amp;TEXT($B743,"0000")&amp;"_Experiment#"&amp;TEXT($C743,"0000")&amp;"_"&amp;$D743&amp;"."&amp;$E743&amp;"_Tray#"&amp;TEXT($G743,"0000")&amp;"_"&amp;"Pot#"&amp;TEXT($F743,"00000"),"")</f>
        <v/>
      </c>
      <c r="U743" s="0" t="str">
        <f aca="false">IF($A743&lt;&gt;"",VLOOKUP($F743,d110cc_csv_computations!$A$2:$O$1001,2),"")</f>
        <v/>
      </c>
      <c r="V743" s="0" t="str">
        <f aca="false">IF($A743&lt;&gt;"",VLOOKUP($U743,LineNames!$A$2:$B$111,2),"")</f>
        <v/>
      </c>
      <c r="W743" s="11"/>
      <c r="X743" s="0" t="str">
        <f aca="false">IF($A743&lt;&gt;"",VLOOKUP($U743,LineNames!$A$2:$C$111,3),"")</f>
        <v/>
      </c>
      <c r="Y743" s="0" t="str">
        <f aca="false">IF($A743&lt;&gt;"",VLOOKUP($F743,d110cc_csv_computations!$A$2:$O$1001,5),"")</f>
        <v/>
      </c>
      <c r="Z743" s="0" t="str">
        <f aca="false">IF($A743&lt;&gt;"",VLOOKUP($F743,d110cc_csv_computations!$A$2:$O$1001,15),"")</f>
        <v/>
      </c>
    </row>
    <row collapsed="false" customFormat="false" customHeight="true" hidden="false" ht="15" outlineLevel="0" r="744">
      <c r="A744" s="0" t="str">
        <f aca="false">IF((ROW()-1)&lt;='Project Description'!$B$14,'Project Description'!$B$1, "")</f>
        <v/>
      </c>
      <c r="B744" s="0" t="str">
        <f aca="false">IF($A744&lt;&gt;"",'Project Description'!$B$2, "")</f>
        <v/>
      </c>
      <c r="C744" s="0" t="str">
        <f aca="false">IF($A744&lt;&gt;"",'Project Description'!$B$3, "")</f>
        <v/>
      </c>
      <c r="D744" s="0" t="str">
        <f aca="false">IF($A744&lt;&gt;"",VLOOKUP($G744,'Tray sheet'!$E$2:$G$121,2), "")</f>
        <v/>
      </c>
      <c r="E744" s="0" t="str">
        <f aca="false">IF($A744&lt;&gt;"",VLOOKUP($G744,'Tray sheet'!$E$2:$G$121,3), "")</f>
        <v/>
      </c>
      <c r="F744" s="0" t="str">
        <f aca="false">IF($A744&lt;&gt;"",ROW()-1,"")</f>
        <v/>
      </c>
      <c r="G744" s="0" t="str">
        <f aca="false">IF($A744&lt;&gt;"",VLOOKUP($F744,d110cc_csv_computations!$A$2:$O$1001,12),"")</f>
        <v/>
      </c>
      <c r="H744" s="0" t="str">
        <f aca="false">IF($A744&lt;&gt;"",VLOOKUP($F744,d110cc_csv_computations!$A$2:$O$1001,13),"")</f>
        <v/>
      </c>
      <c r="I744" s="0" t="str">
        <f aca="false">IF($A744&lt;&gt;"",VLOOKUP($F744,d110cc_csv_computations!$A$2:$O$1001,7),"")</f>
        <v/>
      </c>
      <c r="J744" s="0" t="str">
        <f aca="false">IF($A744&lt;&gt;"",VLOOKUP($I744,ColumnNames!$A$2:$B$5,2),"")</f>
        <v/>
      </c>
      <c r="K744" s="0" t="str">
        <f aca="false">IF($A744&lt;&gt;"",VLOOKUP($F744,d110cc_csv_computations!$A$2:$O$1001,6),"")</f>
        <v/>
      </c>
      <c r="L744" s="0" t="str">
        <f aca="false">IF($A744&lt;&gt;"",VLOOKUP($F744,d110cc_csv_computations!$A$2:$O$1001,3),"")</f>
        <v/>
      </c>
      <c r="M744" s="0" t="str">
        <f aca="false">IF($A744&lt;&gt;"",VLOOKUP($F744,d110cc_csv_computations!$A$2:$O$1001,8),"")</f>
        <v/>
      </c>
      <c r="N744" s="0" t="str">
        <f aca="false">IF($A744&lt;&gt;"",VLOOKUP($F744,d110cc_csv_computations!$A$2:$O$1001,4),"")</f>
        <v/>
      </c>
      <c r="O744" s="32" t="str">
        <f aca="false">IF($A744&lt;&gt;"",INDEX('Tray sheet'!$H$2:$H$10000, $G744),"")</f>
        <v/>
      </c>
      <c r="P744" s="32" t="str">
        <f aca="false">IF($A744&lt;&gt;"",INDEX('Tray sheet'!$J$2:$J$10000,$G744),"")</f>
        <v/>
      </c>
      <c r="Q744" s="0" t="str">
        <f aca="false">IF($A744&lt;&gt;"",VLOOKUP($F744,d110cc_csv_computations!$A$2:$O$1001,9),"")</f>
        <v/>
      </c>
      <c r="R744" s="32" t="str">
        <f aca="false">IF($A744&lt;&gt;"",INDEX('Tray sheet'!$I$2:$I$10000,$G744),"")</f>
        <v/>
      </c>
      <c r="S744" s="32" t="str">
        <f aca="false">$J744&amp;$K744</f>
        <v/>
      </c>
      <c r="T744" s="0" t="str">
        <f aca="false">IF($A744&lt;&gt;"","Project#"&amp;$A744&amp;"-"&amp;TEXT($B744,"0000")&amp;"_Experiment#"&amp;TEXT($C744,"0000")&amp;"_"&amp;$D744&amp;"."&amp;$E744&amp;"_Tray#"&amp;TEXT($G744,"0000")&amp;"_"&amp;"Pot#"&amp;TEXT($F744,"00000"),"")</f>
        <v/>
      </c>
      <c r="U744" s="0" t="str">
        <f aca="false">IF($A744&lt;&gt;"",VLOOKUP($F744,d110cc_csv_computations!$A$2:$O$1001,2),"")</f>
        <v/>
      </c>
      <c r="V744" s="0" t="str">
        <f aca="false">IF($A744&lt;&gt;"",VLOOKUP($U744,LineNames!$A$2:$B$111,2),"")</f>
        <v/>
      </c>
      <c r="W744" s="11"/>
      <c r="X744" s="0" t="str">
        <f aca="false">IF($A744&lt;&gt;"",VLOOKUP($U744,LineNames!$A$2:$C$111,3),"")</f>
        <v/>
      </c>
      <c r="Y744" s="0" t="str">
        <f aca="false">IF($A744&lt;&gt;"",VLOOKUP($F744,d110cc_csv_computations!$A$2:$O$1001,5),"")</f>
        <v/>
      </c>
      <c r="Z744" s="0" t="str">
        <f aca="false">IF($A744&lt;&gt;"",VLOOKUP($F744,d110cc_csv_computations!$A$2:$O$1001,15),"")</f>
        <v/>
      </c>
    </row>
    <row collapsed="false" customFormat="false" customHeight="true" hidden="false" ht="15" outlineLevel="0" r="745">
      <c r="A745" s="0" t="str">
        <f aca="false">IF((ROW()-1)&lt;='Project Description'!$B$14,'Project Description'!$B$1, "")</f>
        <v/>
      </c>
      <c r="B745" s="0" t="str">
        <f aca="false">IF($A745&lt;&gt;"",'Project Description'!$B$2, "")</f>
        <v/>
      </c>
      <c r="C745" s="0" t="str">
        <f aca="false">IF($A745&lt;&gt;"",'Project Description'!$B$3, "")</f>
        <v/>
      </c>
      <c r="D745" s="0" t="str">
        <f aca="false">IF($A745&lt;&gt;"",VLOOKUP($G745,'Tray sheet'!$E$2:$G$121,2), "")</f>
        <v/>
      </c>
      <c r="E745" s="0" t="str">
        <f aca="false">IF($A745&lt;&gt;"",VLOOKUP($G745,'Tray sheet'!$E$2:$G$121,3), "")</f>
        <v/>
      </c>
      <c r="F745" s="0" t="str">
        <f aca="false">IF($A745&lt;&gt;"",ROW()-1,"")</f>
        <v/>
      </c>
      <c r="G745" s="0" t="str">
        <f aca="false">IF($A745&lt;&gt;"",VLOOKUP($F745,d110cc_csv_computations!$A$2:$O$1001,12),"")</f>
        <v/>
      </c>
      <c r="H745" s="0" t="str">
        <f aca="false">IF($A745&lt;&gt;"",VLOOKUP($F745,d110cc_csv_computations!$A$2:$O$1001,13),"")</f>
        <v/>
      </c>
      <c r="I745" s="0" t="str">
        <f aca="false">IF($A745&lt;&gt;"",VLOOKUP($F745,d110cc_csv_computations!$A$2:$O$1001,7),"")</f>
        <v/>
      </c>
      <c r="J745" s="0" t="str">
        <f aca="false">IF($A745&lt;&gt;"",VLOOKUP($I745,ColumnNames!$A$2:$B$5,2),"")</f>
        <v/>
      </c>
      <c r="K745" s="0" t="str">
        <f aca="false">IF($A745&lt;&gt;"",VLOOKUP($F745,d110cc_csv_computations!$A$2:$O$1001,6),"")</f>
        <v/>
      </c>
      <c r="L745" s="0" t="str">
        <f aca="false">IF($A745&lt;&gt;"",VLOOKUP($F745,d110cc_csv_computations!$A$2:$O$1001,3),"")</f>
        <v/>
      </c>
      <c r="M745" s="0" t="str">
        <f aca="false">IF($A745&lt;&gt;"",VLOOKUP($F745,d110cc_csv_computations!$A$2:$O$1001,8),"")</f>
        <v/>
      </c>
      <c r="N745" s="0" t="str">
        <f aca="false">IF($A745&lt;&gt;"",VLOOKUP($F745,d110cc_csv_computations!$A$2:$O$1001,4),"")</f>
        <v/>
      </c>
      <c r="O745" s="32" t="str">
        <f aca="false">IF($A745&lt;&gt;"",INDEX('Tray sheet'!$H$2:$H$10000, $G745),"")</f>
        <v/>
      </c>
      <c r="P745" s="32" t="str">
        <f aca="false">IF($A745&lt;&gt;"",INDEX('Tray sheet'!$J$2:$J$10000,$G745),"")</f>
        <v/>
      </c>
      <c r="Q745" s="0" t="str">
        <f aca="false">IF($A745&lt;&gt;"",VLOOKUP($F745,d110cc_csv_computations!$A$2:$O$1001,9),"")</f>
        <v/>
      </c>
      <c r="R745" s="32" t="str">
        <f aca="false">IF($A745&lt;&gt;"",INDEX('Tray sheet'!$I$2:$I$10000,$G745),"")</f>
        <v/>
      </c>
      <c r="S745" s="32" t="str">
        <f aca="false">$J745&amp;$K745</f>
        <v/>
      </c>
      <c r="T745" s="0" t="str">
        <f aca="false">IF($A745&lt;&gt;"","Project#"&amp;$A745&amp;"-"&amp;TEXT($B745,"0000")&amp;"_Experiment#"&amp;TEXT($C745,"0000")&amp;"_"&amp;$D745&amp;"."&amp;$E745&amp;"_Tray#"&amp;TEXT($G745,"0000")&amp;"_"&amp;"Pot#"&amp;TEXT($F745,"00000"),"")</f>
        <v/>
      </c>
      <c r="U745" s="0" t="str">
        <f aca="false">IF($A745&lt;&gt;"",VLOOKUP($F745,d110cc_csv_computations!$A$2:$O$1001,2),"")</f>
        <v/>
      </c>
      <c r="V745" s="0" t="str">
        <f aca="false">IF($A745&lt;&gt;"",VLOOKUP($U745,LineNames!$A$2:$B$111,2),"")</f>
        <v/>
      </c>
      <c r="W745" s="11"/>
      <c r="X745" s="0" t="str">
        <f aca="false">IF($A745&lt;&gt;"",VLOOKUP($U745,LineNames!$A$2:$C$111,3),"")</f>
        <v/>
      </c>
      <c r="Y745" s="0" t="str">
        <f aca="false">IF($A745&lt;&gt;"",VLOOKUP($F745,d110cc_csv_computations!$A$2:$O$1001,5),"")</f>
        <v/>
      </c>
      <c r="Z745" s="0" t="str">
        <f aca="false">IF($A745&lt;&gt;"",VLOOKUP($F745,d110cc_csv_computations!$A$2:$O$1001,15),"")</f>
        <v/>
      </c>
    </row>
    <row collapsed="false" customFormat="false" customHeight="true" hidden="false" ht="15" outlineLevel="0" r="746">
      <c r="A746" s="0" t="str">
        <f aca="false">IF((ROW()-1)&lt;='Project Description'!$B$14,'Project Description'!$B$1, "")</f>
        <v/>
      </c>
      <c r="B746" s="0" t="str">
        <f aca="false">IF($A746&lt;&gt;"",'Project Description'!$B$2, "")</f>
        <v/>
      </c>
      <c r="C746" s="0" t="str">
        <f aca="false">IF($A746&lt;&gt;"",'Project Description'!$B$3, "")</f>
        <v/>
      </c>
      <c r="D746" s="0" t="str">
        <f aca="false">IF($A746&lt;&gt;"",VLOOKUP($G746,'Tray sheet'!$E$2:$G$121,2), "")</f>
        <v/>
      </c>
      <c r="E746" s="0" t="str">
        <f aca="false">IF($A746&lt;&gt;"",VLOOKUP($G746,'Tray sheet'!$E$2:$G$121,3), "")</f>
        <v/>
      </c>
      <c r="F746" s="0" t="str">
        <f aca="false">IF($A746&lt;&gt;"",ROW()-1,"")</f>
        <v/>
      </c>
      <c r="G746" s="0" t="str">
        <f aca="false">IF($A746&lt;&gt;"",VLOOKUP($F746,d110cc_csv_computations!$A$2:$O$1001,12),"")</f>
        <v/>
      </c>
      <c r="H746" s="0" t="str">
        <f aca="false">IF($A746&lt;&gt;"",VLOOKUP($F746,d110cc_csv_computations!$A$2:$O$1001,13),"")</f>
        <v/>
      </c>
      <c r="I746" s="0" t="str">
        <f aca="false">IF($A746&lt;&gt;"",VLOOKUP($F746,d110cc_csv_computations!$A$2:$O$1001,7),"")</f>
        <v/>
      </c>
      <c r="J746" s="0" t="str">
        <f aca="false">IF($A746&lt;&gt;"",VLOOKUP($I746,ColumnNames!$A$2:$B$5,2),"")</f>
        <v/>
      </c>
      <c r="K746" s="0" t="str">
        <f aca="false">IF($A746&lt;&gt;"",VLOOKUP($F746,d110cc_csv_computations!$A$2:$O$1001,6),"")</f>
        <v/>
      </c>
      <c r="L746" s="0" t="str">
        <f aca="false">IF($A746&lt;&gt;"",VLOOKUP($F746,d110cc_csv_computations!$A$2:$O$1001,3),"")</f>
        <v/>
      </c>
      <c r="M746" s="0" t="str">
        <f aca="false">IF($A746&lt;&gt;"",VLOOKUP($F746,d110cc_csv_computations!$A$2:$O$1001,8),"")</f>
        <v/>
      </c>
      <c r="N746" s="0" t="str">
        <f aca="false">IF($A746&lt;&gt;"",VLOOKUP($F746,d110cc_csv_computations!$A$2:$O$1001,4),"")</f>
        <v/>
      </c>
      <c r="O746" s="32" t="str">
        <f aca="false">IF($A746&lt;&gt;"",INDEX('Tray sheet'!$H$2:$H$10000, $G746),"")</f>
        <v/>
      </c>
      <c r="P746" s="32" t="str">
        <f aca="false">IF($A746&lt;&gt;"",INDEX('Tray sheet'!$J$2:$J$10000,$G746),"")</f>
        <v/>
      </c>
      <c r="Q746" s="0" t="str">
        <f aca="false">IF($A746&lt;&gt;"",VLOOKUP($F746,d110cc_csv_computations!$A$2:$O$1001,9),"")</f>
        <v/>
      </c>
      <c r="R746" s="32" t="str">
        <f aca="false">IF($A746&lt;&gt;"",INDEX('Tray sheet'!$I$2:$I$10000,$G746),"")</f>
        <v/>
      </c>
      <c r="S746" s="32" t="str">
        <f aca="false">$J746&amp;$K746</f>
        <v/>
      </c>
      <c r="T746" s="0" t="str">
        <f aca="false">IF($A746&lt;&gt;"","Project#"&amp;$A746&amp;"-"&amp;TEXT($B746,"0000")&amp;"_Experiment#"&amp;TEXT($C746,"0000")&amp;"_"&amp;$D746&amp;"."&amp;$E746&amp;"_Tray#"&amp;TEXT($G746,"0000")&amp;"_"&amp;"Pot#"&amp;TEXT($F746,"00000"),"")</f>
        <v/>
      </c>
      <c r="U746" s="0" t="str">
        <f aca="false">IF($A746&lt;&gt;"",VLOOKUP($F746,d110cc_csv_computations!$A$2:$O$1001,2),"")</f>
        <v/>
      </c>
      <c r="V746" s="0" t="str">
        <f aca="false">IF($A746&lt;&gt;"",VLOOKUP($U746,LineNames!$A$2:$B$111,2),"")</f>
        <v/>
      </c>
      <c r="W746" s="11"/>
      <c r="X746" s="0" t="str">
        <f aca="false">IF($A746&lt;&gt;"",VLOOKUP($U746,LineNames!$A$2:$C$111,3),"")</f>
        <v/>
      </c>
      <c r="Y746" s="0" t="str">
        <f aca="false">IF($A746&lt;&gt;"",VLOOKUP($F746,d110cc_csv_computations!$A$2:$O$1001,5),"")</f>
        <v/>
      </c>
      <c r="Z746" s="0" t="str">
        <f aca="false">IF($A746&lt;&gt;"",VLOOKUP($F746,d110cc_csv_computations!$A$2:$O$1001,15),"")</f>
        <v/>
      </c>
    </row>
    <row collapsed="false" customFormat="false" customHeight="true" hidden="false" ht="15" outlineLevel="0" r="747">
      <c r="A747" s="0" t="str">
        <f aca="false">IF((ROW()-1)&lt;='Project Description'!$B$14,'Project Description'!$B$1, "")</f>
        <v/>
      </c>
      <c r="B747" s="0" t="str">
        <f aca="false">IF($A747&lt;&gt;"",'Project Description'!$B$2, "")</f>
        <v/>
      </c>
      <c r="C747" s="0" t="str">
        <f aca="false">IF($A747&lt;&gt;"",'Project Description'!$B$3, "")</f>
        <v/>
      </c>
      <c r="D747" s="0" t="str">
        <f aca="false">IF($A747&lt;&gt;"",VLOOKUP($G747,'Tray sheet'!$E$2:$G$121,2), "")</f>
        <v/>
      </c>
      <c r="E747" s="0" t="str">
        <f aca="false">IF($A747&lt;&gt;"",VLOOKUP($G747,'Tray sheet'!$E$2:$G$121,3), "")</f>
        <v/>
      </c>
      <c r="F747" s="0" t="str">
        <f aca="false">IF($A747&lt;&gt;"",ROW()-1,"")</f>
        <v/>
      </c>
      <c r="G747" s="0" t="str">
        <f aca="false">IF($A747&lt;&gt;"",VLOOKUP($F747,d110cc_csv_computations!$A$2:$O$1001,12),"")</f>
        <v/>
      </c>
      <c r="H747" s="0" t="str">
        <f aca="false">IF($A747&lt;&gt;"",VLOOKUP($F747,d110cc_csv_computations!$A$2:$O$1001,13),"")</f>
        <v/>
      </c>
      <c r="I747" s="0" t="str">
        <f aca="false">IF($A747&lt;&gt;"",VLOOKUP($F747,d110cc_csv_computations!$A$2:$O$1001,7),"")</f>
        <v/>
      </c>
      <c r="J747" s="0" t="str">
        <f aca="false">IF($A747&lt;&gt;"",VLOOKUP($I747,ColumnNames!$A$2:$B$5,2),"")</f>
        <v/>
      </c>
      <c r="K747" s="0" t="str">
        <f aca="false">IF($A747&lt;&gt;"",VLOOKUP($F747,d110cc_csv_computations!$A$2:$O$1001,6),"")</f>
        <v/>
      </c>
      <c r="L747" s="0" t="str">
        <f aca="false">IF($A747&lt;&gt;"",VLOOKUP($F747,d110cc_csv_computations!$A$2:$O$1001,3),"")</f>
        <v/>
      </c>
      <c r="M747" s="0" t="str">
        <f aca="false">IF($A747&lt;&gt;"",VLOOKUP($F747,d110cc_csv_computations!$A$2:$O$1001,8),"")</f>
        <v/>
      </c>
      <c r="N747" s="0" t="str">
        <f aca="false">IF($A747&lt;&gt;"",VLOOKUP($F747,d110cc_csv_computations!$A$2:$O$1001,4),"")</f>
        <v/>
      </c>
      <c r="O747" s="32" t="str">
        <f aca="false">IF($A747&lt;&gt;"",INDEX('Tray sheet'!$H$2:$H$10000, $G747),"")</f>
        <v/>
      </c>
      <c r="P747" s="32" t="str">
        <f aca="false">IF($A747&lt;&gt;"",INDEX('Tray sheet'!$J$2:$J$10000,$G747),"")</f>
        <v/>
      </c>
      <c r="Q747" s="0" t="str">
        <f aca="false">IF($A747&lt;&gt;"",VLOOKUP($F747,d110cc_csv_computations!$A$2:$O$1001,9),"")</f>
        <v/>
      </c>
      <c r="R747" s="32" t="str">
        <f aca="false">IF($A747&lt;&gt;"",INDEX('Tray sheet'!$I$2:$I$10000,$G747),"")</f>
        <v/>
      </c>
      <c r="S747" s="32" t="str">
        <f aca="false">$J747&amp;$K747</f>
        <v/>
      </c>
      <c r="T747" s="0" t="str">
        <f aca="false">IF($A747&lt;&gt;"","Project#"&amp;$A747&amp;"-"&amp;TEXT($B747,"0000")&amp;"_Experiment#"&amp;TEXT($C747,"0000")&amp;"_"&amp;$D747&amp;"."&amp;$E747&amp;"_Tray#"&amp;TEXT($G747,"0000")&amp;"_"&amp;"Pot#"&amp;TEXT($F747,"00000"),"")</f>
        <v/>
      </c>
      <c r="U747" s="0" t="str">
        <f aca="false">IF($A747&lt;&gt;"",VLOOKUP($F747,d110cc_csv_computations!$A$2:$O$1001,2),"")</f>
        <v/>
      </c>
      <c r="V747" s="0" t="str">
        <f aca="false">IF($A747&lt;&gt;"",VLOOKUP($U747,LineNames!$A$2:$B$111,2),"")</f>
        <v/>
      </c>
      <c r="W747" s="11"/>
      <c r="X747" s="0" t="str">
        <f aca="false">IF($A747&lt;&gt;"",VLOOKUP($U747,LineNames!$A$2:$C$111,3),"")</f>
        <v/>
      </c>
      <c r="Y747" s="0" t="str">
        <f aca="false">IF($A747&lt;&gt;"",VLOOKUP($F747,d110cc_csv_computations!$A$2:$O$1001,5),"")</f>
        <v/>
      </c>
      <c r="Z747" s="0" t="str">
        <f aca="false">IF($A747&lt;&gt;"",VLOOKUP($F747,d110cc_csv_computations!$A$2:$O$1001,15),"")</f>
        <v/>
      </c>
    </row>
    <row collapsed="false" customFormat="false" customHeight="true" hidden="false" ht="15" outlineLevel="0" r="748">
      <c r="A748" s="0" t="str">
        <f aca="false">IF((ROW()-1)&lt;='Project Description'!$B$14,'Project Description'!$B$1, "")</f>
        <v/>
      </c>
      <c r="B748" s="0" t="str">
        <f aca="false">IF($A748&lt;&gt;"",'Project Description'!$B$2, "")</f>
        <v/>
      </c>
      <c r="C748" s="0" t="str">
        <f aca="false">IF($A748&lt;&gt;"",'Project Description'!$B$3, "")</f>
        <v/>
      </c>
      <c r="D748" s="0" t="str">
        <f aca="false">IF($A748&lt;&gt;"",VLOOKUP($G748,'Tray sheet'!$E$2:$G$121,2), "")</f>
        <v/>
      </c>
      <c r="E748" s="0" t="str">
        <f aca="false">IF($A748&lt;&gt;"",VLOOKUP($G748,'Tray sheet'!$E$2:$G$121,3), "")</f>
        <v/>
      </c>
      <c r="F748" s="0" t="str">
        <f aca="false">IF($A748&lt;&gt;"",ROW()-1,"")</f>
        <v/>
      </c>
      <c r="G748" s="0" t="str">
        <f aca="false">IF($A748&lt;&gt;"",VLOOKUP($F748,d110cc_csv_computations!$A$2:$O$1001,12),"")</f>
        <v/>
      </c>
      <c r="H748" s="0" t="str">
        <f aca="false">IF($A748&lt;&gt;"",VLOOKUP($F748,d110cc_csv_computations!$A$2:$O$1001,13),"")</f>
        <v/>
      </c>
      <c r="I748" s="0" t="str">
        <f aca="false">IF($A748&lt;&gt;"",VLOOKUP($F748,d110cc_csv_computations!$A$2:$O$1001,7),"")</f>
        <v/>
      </c>
      <c r="J748" s="0" t="str">
        <f aca="false">IF($A748&lt;&gt;"",VLOOKUP($I748,ColumnNames!$A$2:$B$5,2),"")</f>
        <v/>
      </c>
      <c r="K748" s="0" t="str">
        <f aca="false">IF($A748&lt;&gt;"",VLOOKUP($F748,d110cc_csv_computations!$A$2:$O$1001,6),"")</f>
        <v/>
      </c>
      <c r="L748" s="0" t="str">
        <f aca="false">IF($A748&lt;&gt;"",VLOOKUP($F748,d110cc_csv_computations!$A$2:$O$1001,3),"")</f>
        <v/>
      </c>
      <c r="M748" s="0" t="str">
        <f aca="false">IF($A748&lt;&gt;"",VLOOKUP($F748,d110cc_csv_computations!$A$2:$O$1001,8),"")</f>
        <v/>
      </c>
      <c r="N748" s="0" t="str">
        <f aca="false">IF($A748&lt;&gt;"",VLOOKUP($F748,d110cc_csv_computations!$A$2:$O$1001,4),"")</f>
        <v/>
      </c>
      <c r="O748" s="32" t="str">
        <f aca="false">IF($A748&lt;&gt;"",INDEX('Tray sheet'!$H$2:$H$10000, $G748),"")</f>
        <v/>
      </c>
      <c r="P748" s="32" t="str">
        <f aca="false">IF($A748&lt;&gt;"",INDEX('Tray sheet'!$J$2:$J$10000,$G748),"")</f>
        <v/>
      </c>
      <c r="Q748" s="0" t="str">
        <f aca="false">IF($A748&lt;&gt;"",VLOOKUP($F748,d110cc_csv_computations!$A$2:$O$1001,9),"")</f>
        <v/>
      </c>
      <c r="R748" s="32" t="str">
        <f aca="false">IF($A748&lt;&gt;"",INDEX('Tray sheet'!$I$2:$I$10000,$G748),"")</f>
        <v/>
      </c>
      <c r="S748" s="32" t="str">
        <f aca="false">$J748&amp;$K748</f>
        <v/>
      </c>
      <c r="T748" s="0" t="str">
        <f aca="false">IF($A748&lt;&gt;"","Project#"&amp;$A748&amp;"-"&amp;TEXT($B748,"0000")&amp;"_Experiment#"&amp;TEXT($C748,"0000")&amp;"_"&amp;$D748&amp;"."&amp;$E748&amp;"_Tray#"&amp;TEXT($G748,"0000")&amp;"_"&amp;"Pot#"&amp;TEXT($F748,"00000"),"")</f>
        <v/>
      </c>
      <c r="U748" s="0" t="str">
        <f aca="false">IF($A748&lt;&gt;"",VLOOKUP($F748,d110cc_csv_computations!$A$2:$O$1001,2),"")</f>
        <v/>
      </c>
      <c r="V748" s="0" t="str">
        <f aca="false">IF($A748&lt;&gt;"",VLOOKUP($U748,LineNames!$A$2:$B$111,2),"")</f>
        <v/>
      </c>
      <c r="W748" s="11"/>
      <c r="X748" s="0" t="str">
        <f aca="false">IF($A748&lt;&gt;"",VLOOKUP($U748,LineNames!$A$2:$C$111,3),"")</f>
        <v/>
      </c>
      <c r="Y748" s="0" t="str">
        <f aca="false">IF($A748&lt;&gt;"",VLOOKUP($F748,d110cc_csv_computations!$A$2:$O$1001,5),"")</f>
        <v/>
      </c>
      <c r="Z748" s="0" t="str">
        <f aca="false">IF($A748&lt;&gt;"",VLOOKUP($F748,d110cc_csv_computations!$A$2:$O$1001,15),"")</f>
        <v/>
      </c>
    </row>
    <row collapsed="false" customFormat="false" customHeight="true" hidden="false" ht="15" outlineLevel="0" r="749">
      <c r="A749" s="0" t="str">
        <f aca="false">IF((ROW()-1)&lt;='Project Description'!$B$14,'Project Description'!$B$1, "")</f>
        <v/>
      </c>
      <c r="B749" s="0" t="str">
        <f aca="false">IF($A749&lt;&gt;"",'Project Description'!$B$2, "")</f>
        <v/>
      </c>
      <c r="C749" s="0" t="str">
        <f aca="false">IF($A749&lt;&gt;"",'Project Description'!$B$3, "")</f>
        <v/>
      </c>
      <c r="D749" s="0" t="str">
        <f aca="false">IF($A749&lt;&gt;"",VLOOKUP($G749,'Tray sheet'!$E$2:$G$121,2), "")</f>
        <v/>
      </c>
      <c r="E749" s="0" t="str">
        <f aca="false">IF($A749&lt;&gt;"",VLOOKUP($G749,'Tray sheet'!$E$2:$G$121,3), "")</f>
        <v/>
      </c>
      <c r="F749" s="0" t="str">
        <f aca="false">IF($A749&lt;&gt;"",ROW()-1,"")</f>
        <v/>
      </c>
      <c r="G749" s="0" t="str">
        <f aca="false">IF($A749&lt;&gt;"",VLOOKUP($F749,d110cc_csv_computations!$A$2:$O$1001,12),"")</f>
        <v/>
      </c>
      <c r="H749" s="0" t="str">
        <f aca="false">IF($A749&lt;&gt;"",VLOOKUP($F749,d110cc_csv_computations!$A$2:$O$1001,13),"")</f>
        <v/>
      </c>
      <c r="I749" s="0" t="str">
        <f aca="false">IF($A749&lt;&gt;"",VLOOKUP($F749,d110cc_csv_computations!$A$2:$O$1001,7),"")</f>
        <v/>
      </c>
      <c r="J749" s="0" t="str">
        <f aca="false">IF($A749&lt;&gt;"",VLOOKUP($I749,ColumnNames!$A$2:$B$5,2),"")</f>
        <v/>
      </c>
      <c r="K749" s="0" t="str">
        <f aca="false">IF($A749&lt;&gt;"",VLOOKUP($F749,d110cc_csv_computations!$A$2:$O$1001,6),"")</f>
        <v/>
      </c>
      <c r="L749" s="0" t="str">
        <f aca="false">IF($A749&lt;&gt;"",VLOOKUP($F749,d110cc_csv_computations!$A$2:$O$1001,3),"")</f>
        <v/>
      </c>
      <c r="M749" s="0" t="str">
        <f aca="false">IF($A749&lt;&gt;"",VLOOKUP($F749,d110cc_csv_computations!$A$2:$O$1001,8),"")</f>
        <v/>
      </c>
      <c r="N749" s="0" t="str">
        <f aca="false">IF($A749&lt;&gt;"",VLOOKUP($F749,d110cc_csv_computations!$A$2:$O$1001,4),"")</f>
        <v/>
      </c>
      <c r="O749" s="32" t="str">
        <f aca="false">IF($A749&lt;&gt;"",INDEX('Tray sheet'!$H$2:$H$10000, $G749),"")</f>
        <v/>
      </c>
      <c r="P749" s="32" t="str">
        <f aca="false">IF($A749&lt;&gt;"",INDEX('Tray sheet'!$J$2:$J$10000,$G749),"")</f>
        <v/>
      </c>
      <c r="Q749" s="0" t="str">
        <f aca="false">IF($A749&lt;&gt;"",VLOOKUP($F749,d110cc_csv_computations!$A$2:$O$1001,9),"")</f>
        <v/>
      </c>
      <c r="R749" s="32" t="str">
        <f aca="false">IF($A749&lt;&gt;"",INDEX('Tray sheet'!$I$2:$I$10000,$G749),"")</f>
        <v/>
      </c>
      <c r="S749" s="32" t="str">
        <f aca="false">$J749&amp;$K749</f>
        <v/>
      </c>
      <c r="T749" s="0" t="str">
        <f aca="false">IF($A749&lt;&gt;"","Project#"&amp;$A749&amp;"-"&amp;TEXT($B749,"0000")&amp;"_Experiment#"&amp;TEXT($C749,"0000")&amp;"_"&amp;$D749&amp;"."&amp;$E749&amp;"_Tray#"&amp;TEXT($G749,"0000")&amp;"_"&amp;"Pot#"&amp;TEXT($F749,"00000"),"")</f>
        <v/>
      </c>
      <c r="U749" s="0" t="str">
        <f aca="false">IF($A749&lt;&gt;"",VLOOKUP($F749,d110cc_csv_computations!$A$2:$O$1001,2),"")</f>
        <v/>
      </c>
      <c r="V749" s="0" t="str">
        <f aca="false">IF($A749&lt;&gt;"",VLOOKUP($U749,LineNames!$A$2:$B$111,2),"")</f>
        <v/>
      </c>
      <c r="W749" s="11"/>
      <c r="X749" s="0" t="str">
        <f aca="false">IF($A749&lt;&gt;"",VLOOKUP($U749,LineNames!$A$2:$C$111,3),"")</f>
        <v/>
      </c>
      <c r="Y749" s="0" t="str">
        <f aca="false">IF($A749&lt;&gt;"",VLOOKUP($F749,d110cc_csv_computations!$A$2:$O$1001,5),"")</f>
        <v/>
      </c>
      <c r="Z749" s="0" t="str">
        <f aca="false">IF($A749&lt;&gt;"",VLOOKUP($F749,d110cc_csv_computations!$A$2:$O$1001,15),"")</f>
        <v/>
      </c>
    </row>
    <row collapsed="false" customFormat="false" customHeight="true" hidden="false" ht="15" outlineLevel="0" r="750">
      <c r="A750" s="0" t="str">
        <f aca="false">IF((ROW()-1)&lt;='Project Description'!$B$14,'Project Description'!$B$1, "")</f>
        <v/>
      </c>
      <c r="B750" s="0" t="str">
        <f aca="false">IF($A750&lt;&gt;"",'Project Description'!$B$2, "")</f>
        <v/>
      </c>
      <c r="C750" s="0" t="str">
        <f aca="false">IF($A750&lt;&gt;"",'Project Description'!$B$3, "")</f>
        <v/>
      </c>
      <c r="D750" s="0" t="str">
        <f aca="false">IF($A750&lt;&gt;"",VLOOKUP($G750,'Tray sheet'!$E$2:$G$121,2), "")</f>
        <v/>
      </c>
      <c r="E750" s="0" t="str">
        <f aca="false">IF($A750&lt;&gt;"",VLOOKUP($G750,'Tray sheet'!$E$2:$G$121,3), "")</f>
        <v/>
      </c>
      <c r="F750" s="0" t="str">
        <f aca="false">IF($A750&lt;&gt;"",ROW()-1,"")</f>
        <v/>
      </c>
      <c r="G750" s="0" t="str">
        <f aca="false">IF($A750&lt;&gt;"",VLOOKUP($F750,d110cc_csv_computations!$A$2:$O$1001,12),"")</f>
        <v/>
      </c>
      <c r="H750" s="0" t="str">
        <f aca="false">IF($A750&lt;&gt;"",VLOOKUP($F750,d110cc_csv_computations!$A$2:$O$1001,13),"")</f>
        <v/>
      </c>
      <c r="I750" s="0" t="str">
        <f aca="false">IF($A750&lt;&gt;"",VLOOKUP($F750,d110cc_csv_computations!$A$2:$O$1001,7),"")</f>
        <v/>
      </c>
      <c r="J750" s="0" t="str">
        <f aca="false">IF($A750&lt;&gt;"",VLOOKUP($I750,ColumnNames!$A$2:$B$5,2),"")</f>
        <v/>
      </c>
      <c r="K750" s="0" t="str">
        <f aca="false">IF($A750&lt;&gt;"",VLOOKUP($F750,d110cc_csv_computations!$A$2:$O$1001,6),"")</f>
        <v/>
      </c>
      <c r="L750" s="0" t="str">
        <f aca="false">IF($A750&lt;&gt;"",VLOOKUP($F750,d110cc_csv_computations!$A$2:$O$1001,3),"")</f>
        <v/>
      </c>
      <c r="M750" s="0" t="str">
        <f aca="false">IF($A750&lt;&gt;"",VLOOKUP($F750,d110cc_csv_computations!$A$2:$O$1001,8),"")</f>
        <v/>
      </c>
      <c r="N750" s="0" t="str">
        <f aca="false">IF($A750&lt;&gt;"",VLOOKUP($F750,d110cc_csv_computations!$A$2:$O$1001,4),"")</f>
        <v/>
      </c>
      <c r="O750" s="32" t="str">
        <f aca="false">IF($A750&lt;&gt;"",INDEX('Tray sheet'!$H$2:$H$10000, $G750),"")</f>
        <v/>
      </c>
      <c r="P750" s="32" t="str">
        <f aca="false">IF($A750&lt;&gt;"",INDEX('Tray sheet'!$J$2:$J$10000,$G750),"")</f>
        <v/>
      </c>
      <c r="Q750" s="0" t="str">
        <f aca="false">IF($A750&lt;&gt;"",VLOOKUP($F750,d110cc_csv_computations!$A$2:$O$1001,9),"")</f>
        <v/>
      </c>
      <c r="R750" s="32" t="str">
        <f aca="false">IF($A750&lt;&gt;"",INDEX('Tray sheet'!$I$2:$I$10000,$G750),"")</f>
        <v/>
      </c>
      <c r="S750" s="32" t="str">
        <f aca="false">$J750&amp;$K750</f>
        <v/>
      </c>
      <c r="T750" s="0" t="str">
        <f aca="false">IF($A750&lt;&gt;"","Project#"&amp;$A750&amp;"-"&amp;TEXT($B750,"0000")&amp;"_Experiment#"&amp;TEXT($C750,"0000")&amp;"_"&amp;$D750&amp;"."&amp;$E750&amp;"_Tray#"&amp;TEXT($G750,"0000")&amp;"_"&amp;"Pot#"&amp;TEXT($F750,"00000"),"")</f>
        <v/>
      </c>
      <c r="U750" s="0" t="str">
        <f aca="false">IF($A750&lt;&gt;"",VLOOKUP($F750,d110cc_csv_computations!$A$2:$O$1001,2),"")</f>
        <v/>
      </c>
      <c r="V750" s="0" t="str">
        <f aca="false">IF($A750&lt;&gt;"",VLOOKUP($U750,LineNames!$A$2:$B$111,2),"")</f>
        <v/>
      </c>
      <c r="W750" s="11"/>
      <c r="X750" s="0" t="str">
        <f aca="false">IF($A750&lt;&gt;"",VLOOKUP($U750,LineNames!$A$2:$C$111,3),"")</f>
        <v/>
      </c>
      <c r="Y750" s="0" t="str">
        <f aca="false">IF($A750&lt;&gt;"",VLOOKUP($F750,d110cc_csv_computations!$A$2:$O$1001,5),"")</f>
        <v/>
      </c>
      <c r="Z750" s="0" t="str">
        <f aca="false">IF($A750&lt;&gt;"",VLOOKUP($F750,d110cc_csv_computations!$A$2:$O$1001,15),"")</f>
        <v/>
      </c>
    </row>
    <row collapsed="false" customFormat="false" customHeight="true" hidden="false" ht="15" outlineLevel="0" r="751">
      <c r="A751" s="0" t="str">
        <f aca="false">IF((ROW()-1)&lt;='Project Description'!$B$14,'Project Description'!$B$1, "")</f>
        <v/>
      </c>
      <c r="B751" s="0" t="str">
        <f aca="false">IF($A751&lt;&gt;"",'Project Description'!$B$2, "")</f>
        <v/>
      </c>
      <c r="C751" s="0" t="str">
        <f aca="false">IF($A751&lt;&gt;"",'Project Description'!$B$3, "")</f>
        <v/>
      </c>
      <c r="D751" s="0" t="str">
        <f aca="false">IF($A751&lt;&gt;"",VLOOKUP($G751,'Tray sheet'!$E$2:$G$121,2), "")</f>
        <v/>
      </c>
      <c r="E751" s="0" t="str">
        <f aca="false">IF($A751&lt;&gt;"",VLOOKUP($G751,'Tray sheet'!$E$2:$G$121,3), "")</f>
        <v/>
      </c>
      <c r="F751" s="0" t="str">
        <f aca="false">IF($A751&lt;&gt;"",ROW()-1,"")</f>
        <v/>
      </c>
      <c r="G751" s="0" t="str">
        <f aca="false">IF($A751&lt;&gt;"",VLOOKUP($F751,d110cc_csv_computations!$A$2:$O$1001,12),"")</f>
        <v/>
      </c>
      <c r="H751" s="0" t="str">
        <f aca="false">IF($A751&lt;&gt;"",VLOOKUP($F751,d110cc_csv_computations!$A$2:$O$1001,13),"")</f>
        <v/>
      </c>
      <c r="I751" s="0" t="str">
        <f aca="false">IF($A751&lt;&gt;"",VLOOKUP($F751,d110cc_csv_computations!$A$2:$O$1001,7),"")</f>
        <v/>
      </c>
      <c r="J751" s="0" t="str">
        <f aca="false">IF($A751&lt;&gt;"",VLOOKUP($I751,ColumnNames!$A$2:$B$5,2),"")</f>
        <v/>
      </c>
      <c r="K751" s="0" t="str">
        <f aca="false">IF($A751&lt;&gt;"",VLOOKUP($F751,d110cc_csv_computations!$A$2:$O$1001,6),"")</f>
        <v/>
      </c>
      <c r="L751" s="0" t="str">
        <f aca="false">IF($A751&lt;&gt;"",VLOOKUP($F751,d110cc_csv_computations!$A$2:$O$1001,3),"")</f>
        <v/>
      </c>
      <c r="M751" s="0" t="str">
        <f aca="false">IF($A751&lt;&gt;"",VLOOKUP($F751,d110cc_csv_computations!$A$2:$O$1001,8),"")</f>
        <v/>
      </c>
      <c r="N751" s="0" t="str">
        <f aca="false">IF($A751&lt;&gt;"",VLOOKUP($F751,d110cc_csv_computations!$A$2:$O$1001,4),"")</f>
        <v/>
      </c>
      <c r="O751" s="32" t="str">
        <f aca="false">IF($A751&lt;&gt;"",INDEX('Tray sheet'!$H$2:$H$10000, $G751),"")</f>
        <v/>
      </c>
      <c r="P751" s="32" t="str">
        <f aca="false">IF($A751&lt;&gt;"",INDEX('Tray sheet'!$J$2:$J$10000,$G751),"")</f>
        <v/>
      </c>
      <c r="Q751" s="0" t="str">
        <f aca="false">IF($A751&lt;&gt;"",VLOOKUP($F751,d110cc_csv_computations!$A$2:$O$1001,9),"")</f>
        <v/>
      </c>
      <c r="R751" s="32" t="str">
        <f aca="false">IF($A751&lt;&gt;"",INDEX('Tray sheet'!$I$2:$I$10000,$G751),"")</f>
        <v/>
      </c>
      <c r="S751" s="32" t="str">
        <f aca="false">$J751&amp;$K751</f>
        <v/>
      </c>
      <c r="T751" s="0" t="str">
        <f aca="false">IF($A751&lt;&gt;"","Project#"&amp;$A751&amp;"-"&amp;TEXT($B751,"0000")&amp;"_Experiment#"&amp;TEXT($C751,"0000")&amp;"_"&amp;$D751&amp;"."&amp;$E751&amp;"_Tray#"&amp;TEXT($G751,"0000")&amp;"_"&amp;"Pot#"&amp;TEXT($F751,"00000"),"")</f>
        <v/>
      </c>
      <c r="U751" s="0" t="str">
        <f aca="false">IF($A751&lt;&gt;"",VLOOKUP($F751,d110cc_csv_computations!$A$2:$O$1001,2),"")</f>
        <v/>
      </c>
      <c r="V751" s="0" t="str">
        <f aca="false">IF($A751&lt;&gt;"",VLOOKUP($U751,LineNames!$A$2:$B$111,2),"")</f>
        <v/>
      </c>
      <c r="W751" s="11"/>
      <c r="X751" s="0" t="str">
        <f aca="false">IF($A751&lt;&gt;"",VLOOKUP($U751,LineNames!$A$2:$C$111,3),"")</f>
        <v/>
      </c>
      <c r="Y751" s="0" t="str">
        <f aca="false">IF($A751&lt;&gt;"",VLOOKUP($F751,d110cc_csv_computations!$A$2:$O$1001,5),"")</f>
        <v/>
      </c>
      <c r="Z751" s="0" t="str">
        <f aca="false">IF($A751&lt;&gt;"",VLOOKUP($F751,d110cc_csv_computations!$A$2:$O$1001,15),"")</f>
        <v/>
      </c>
    </row>
    <row collapsed="false" customFormat="false" customHeight="true" hidden="false" ht="15" outlineLevel="0" r="752">
      <c r="A752" s="0" t="str">
        <f aca="false">IF((ROW()-1)&lt;='Project Description'!$B$14,'Project Description'!$B$1, "")</f>
        <v/>
      </c>
      <c r="B752" s="0" t="str">
        <f aca="false">IF($A752&lt;&gt;"",'Project Description'!$B$2, "")</f>
        <v/>
      </c>
      <c r="C752" s="0" t="str">
        <f aca="false">IF($A752&lt;&gt;"",'Project Description'!$B$3, "")</f>
        <v/>
      </c>
      <c r="D752" s="0" t="str">
        <f aca="false">IF($A752&lt;&gt;"",VLOOKUP($G752,'Tray sheet'!$E$2:$G$121,2), "")</f>
        <v/>
      </c>
      <c r="E752" s="0" t="str">
        <f aca="false">IF($A752&lt;&gt;"",VLOOKUP($G752,'Tray sheet'!$E$2:$G$121,3), "")</f>
        <v/>
      </c>
      <c r="F752" s="0" t="str">
        <f aca="false">IF($A752&lt;&gt;"",ROW()-1,"")</f>
        <v/>
      </c>
      <c r="G752" s="0" t="str">
        <f aca="false">IF($A752&lt;&gt;"",VLOOKUP($F752,d110cc_csv_computations!$A$2:$O$1001,12),"")</f>
        <v/>
      </c>
      <c r="H752" s="0" t="str">
        <f aca="false">IF($A752&lt;&gt;"",VLOOKUP($F752,d110cc_csv_computations!$A$2:$O$1001,13),"")</f>
        <v/>
      </c>
      <c r="I752" s="0" t="str">
        <f aca="false">IF($A752&lt;&gt;"",VLOOKUP($F752,d110cc_csv_computations!$A$2:$O$1001,7),"")</f>
        <v/>
      </c>
      <c r="J752" s="0" t="str">
        <f aca="false">IF($A752&lt;&gt;"",VLOOKUP($I752,ColumnNames!$A$2:$B$5,2),"")</f>
        <v/>
      </c>
      <c r="K752" s="0" t="str">
        <f aca="false">IF($A752&lt;&gt;"",VLOOKUP($F752,d110cc_csv_computations!$A$2:$O$1001,6),"")</f>
        <v/>
      </c>
      <c r="L752" s="0" t="str">
        <f aca="false">IF($A752&lt;&gt;"",VLOOKUP($F752,d110cc_csv_computations!$A$2:$O$1001,3),"")</f>
        <v/>
      </c>
      <c r="M752" s="0" t="str">
        <f aca="false">IF($A752&lt;&gt;"",VLOOKUP($F752,d110cc_csv_computations!$A$2:$O$1001,8),"")</f>
        <v/>
      </c>
      <c r="N752" s="0" t="str">
        <f aca="false">IF($A752&lt;&gt;"",VLOOKUP($F752,d110cc_csv_computations!$A$2:$O$1001,4),"")</f>
        <v/>
      </c>
      <c r="O752" s="32" t="str">
        <f aca="false">IF($A752&lt;&gt;"",INDEX('Tray sheet'!$H$2:$H$10000, $G752),"")</f>
        <v/>
      </c>
      <c r="P752" s="32" t="str">
        <f aca="false">IF($A752&lt;&gt;"",INDEX('Tray sheet'!$J$2:$J$10000,$G752),"")</f>
        <v/>
      </c>
      <c r="Q752" s="0" t="str">
        <f aca="false">IF($A752&lt;&gt;"",VLOOKUP($F752,d110cc_csv_computations!$A$2:$O$1001,9),"")</f>
        <v/>
      </c>
      <c r="R752" s="32" t="str">
        <f aca="false">IF($A752&lt;&gt;"",INDEX('Tray sheet'!$I$2:$I$10000,$G752),"")</f>
        <v/>
      </c>
      <c r="S752" s="32" t="str">
        <f aca="false">$J752&amp;$K752</f>
        <v/>
      </c>
      <c r="T752" s="0" t="str">
        <f aca="false">IF($A752&lt;&gt;"","Project#"&amp;$A752&amp;"-"&amp;TEXT($B752,"0000")&amp;"_Experiment#"&amp;TEXT($C752,"0000")&amp;"_"&amp;$D752&amp;"."&amp;$E752&amp;"_Tray#"&amp;TEXT($G752,"0000")&amp;"_"&amp;"Pot#"&amp;TEXT($F752,"00000"),"")</f>
        <v/>
      </c>
      <c r="U752" s="0" t="str">
        <f aca="false">IF($A752&lt;&gt;"",VLOOKUP($F752,d110cc_csv_computations!$A$2:$O$1001,2),"")</f>
        <v/>
      </c>
      <c r="V752" s="0" t="str">
        <f aca="false">IF($A752&lt;&gt;"",VLOOKUP($U752,LineNames!$A$2:$B$111,2),"")</f>
        <v/>
      </c>
      <c r="W752" s="11"/>
      <c r="X752" s="0" t="str">
        <f aca="false">IF($A752&lt;&gt;"",VLOOKUP($U752,LineNames!$A$2:$C$111,3),"")</f>
        <v/>
      </c>
      <c r="Y752" s="0" t="str">
        <f aca="false">IF($A752&lt;&gt;"",VLOOKUP($F752,d110cc_csv_computations!$A$2:$O$1001,5),"")</f>
        <v/>
      </c>
      <c r="Z752" s="0" t="str">
        <f aca="false">IF($A752&lt;&gt;"",VLOOKUP($F752,d110cc_csv_computations!$A$2:$O$1001,15),"")</f>
        <v/>
      </c>
    </row>
    <row collapsed="false" customFormat="false" customHeight="true" hidden="false" ht="15" outlineLevel="0" r="753">
      <c r="A753" s="0" t="str">
        <f aca="false">IF((ROW()-1)&lt;='Project Description'!$B$14,'Project Description'!$B$1, "")</f>
        <v/>
      </c>
      <c r="B753" s="0" t="str">
        <f aca="false">IF($A753&lt;&gt;"",'Project Description'!$B$2, "")</f>
        <v/>
      </c>
      <c r="C753" s="0" t="str">
        <f aca="false">IF($A753&lt;&gt;"",'Project Description'!$B$3, "")</f>
        <v/>
      </c>
      <c r="D753" s="0" t="str">
        <f aca="false">IF($A753&lt;&gt;"",VLOOKUP($G753,'Tray sheet'!$E$2:$G$121,2), "")</f>
        <v/>
      </c>
      <c r="E753" s="0" t="str">
        <f aca="false">IF($A753&lt;&gt;"",VLOOKUP($G753,'Tray sheet'!$E$2:$G$121,3), "")</f>
        <v/>
      </c>
      <c r="F753" s="0" t="str">
        <f aca="false">IF($A753&lt;&gt;"",ROW()-1,"")</f>
        <v/>
      </c>
      <c r="G753" s="0" t="str">
        <f aca="false">IF($A753&lt;&gt;"",VLOOKUP($F753,d110cc_csv_computations!$A$2:$O$1001,12),"")</f>
        <v/>
      </c>
      <c r="H753" s="0" t="str">
        <f aca="false">IF($A753&lt;&gt;"",VLOOKUP($F753,d110cc_csv_computations!$A$2:$O$1001,13),"")</f>
        <v/>
      </c>
      <c r="I753" s="0" t="str">
        <f aca="false">IF($A753&lt;&gt;"",VLOOKUP($F753,d110cc_csv_computations!$A$2:$O$1001,7),"")</f>
        <v/>
      </c>
      <c r="J753" s="0" t="str">
        <f aca="false">IF($A753&lt;&gt;"",VLOOKUP($I753,ColumnNames!$A$2:$B$5,2),"")</f>
        <v/>
      </c>
      <c r="K753" s="0" t="str">
        <f aca="false">IF($A753&lt;&gt;"",VLOOKUP($F753,d110cc_csv_computations!$A$2:$O$1001,6),"")</f>
        <v/>
      </c>
      <c r="L753" s="0" t="str">
        <f aca="false">IF($A753&lt;&gt;"",VLOOKUP($F753,d110cc_csv_computations!$A$2:$O$1001,3),"")</f>
        <v/>
      </c>
      <c r="M753" s="0" t="str">
        <f aca="false">IF($A753&lt;&gt;"",VLOOKUP($F753,d110cc_csv_computations!$A$2:$O$1001,8),"")</f>
        <v/>
      </c>
      <c r="N753" s="0" t="str">
        <f aca="false">IF($A753&lt;&gt;"",VLOOKUP($F753,d110cc_csv_computations!$A$2:$O$1001,4),"")</f>
        <v/>
      </c>
      <c r="O753" s="32" t="str">
        <f aca="false">IF($A753&lt;&gt;"",INDEX('Tray sheet'!$H$2:$H$10000, $G753),"")</f>
        <v/>
      </c>
      <c r="P753" s="32" t="str">
        <f aca="false">IF($A753&lt;&gt;"",INDEX('Tray sheet'!$J$2:$J$10000,$G753),"")</f>
        <v/>
      </c>
      <c r="Q753" s="0" t="str">
        <f aca="false">IF($A753&lt;&gt;"",VLOOKUP($F753,d110cc_csv_computations!$A$2:$O$1001,9),"")</f>
        <v/>
      </c>
      <c r="R753" s="32" t="str">
        <f aca="false">IF($A753&lt;&gt;"",INDEX('Tray sheet'!$I$2:$I$10000,$G753),"")</f>
        <v/>
      </c>
      <c r="S753" s="32" t="str">
        <f aca="false">$J753&amp;$K753</f>
        <v/>
      </c>
      <c r="T753" s="0" t="str">
        <f aca="false">IF($A753&lt;&gt;"","Project#"&amp;$A753&amp;"-"&amp;TEXT($B753,"0000")&amp;"_Experiment#"&amp;TEXT($C753,"0000")&amp;"_"&amp;$D753&amp;"."&amp;$E753&amp;"_Tray#"&amp;TEXT($G753,"0000")&amp;"_"&amp;"Pot#"&amp;TEXT($F753,"00000"),"")</f>
        <v/>
      </c>
      <c r="U753" s="0" t="str">
        <f aca="false">IF($A753&lt;&gt;"",VLOOKUP($F753,d110cc_csv_computations!$A$2:$O$1001,2),"")</f>
        <v/>
      </c>
      <c r="V753" s="0" t="str">
        <f aca="false">IF($A753&lt;&gt;"",VLOOKUP($U753,LineNames!$A$2:$B$111,2),"")</f>
        <v/>
      </c>
      <c r="W753" s="11"/>
      <c r="X753" s="0" t="str">
        <f aca="false">IF($A753&lt;&gt;"",VLOOKUP($U753,LineNames!$A$2:$C$111,3),"")</f>
        <v/>
      </c>
      <c r="Y753" s="0" t="str">
        <f aca="false">IF($A753&lt;&gt;"",VLOOKUP($F753,d110cc_csv_computations!$A$2:$O$1001,5),"")</f>
        <v/>
      </c>
      <c r="Z753" s="0" t="str">
        <f aca="false">IF($A753&lt;&gt;"",VLOOKUP($F753,d110cc_csv_computations!$A$2:$O$1001,15),"")</f>
        <v/>
      </c>
    </row>
    <row collapsed="false" customFormat="false" customHeight="true" hidden="false" ht="15" outlineLevel="0" r="754">
      <c r="A754" s="0" t="str">
        <f aca="false">IF((ROW()-1)&lt;='Project Description'!$B$14,'Project Description'!$B$1, "")</f>
        <v/>
      </c>
      <c r="B754" s="0" t="str">
        <f aca="false">IF($A754&lt;&gt;"",'Project Description'!$B$2, "")</f>
        <v/>
      </c>
      <c r="C754" s="0" t="str">
        <f aca="false">IF($A754&lt;&gt;"",'Project Description'!$B$3, "")</f>
        <v/>
      </c>
      <c r="D754" s="0" t="str">
        <f aca="false">IF($A754&lt;&gt;"",VLOOKUP($G754,'Tray sheet'!$E$2:$G$121,2), "")</f>
        <v/>
      </c>
      <c r="E754" s="0" t="str">
        <f aca="false">IF($A754&lt;&gt;"",VLOOKUP($G754,'Tray sheet'!$E$2:$G$121,3), "")</f>
        <v/>
      </c>
      <c r="F754" s="0" t="str">
        <f aca="false">IF($A754&lt;&gt;"",ROW()-1,"")</f>
        <v/>
      </c>
      <c r="G754" s="0" t="str">
        <f aca="false">IF($A754&lt;&gt;"",VLOOKUP($F754,d110cc_csv_computations!$A$2:$O$1001,12),"")</f>
        <v/>
      </c>
      <c r="H754" s="0" t="str">
        <f aca="false">IF($A754&lt;&gt;"",VLOOKUP($F754,d110cc_csv_computations!$A$2:$O$1001,13),"")</f>
        <v/>
      </c>
      <c r="I754" s="0" t="str">
        <f aca="false">IF($A754&lt;&gt;"",VLOOKUP($F754,d110cc_csv_computations!$A$2:$O$1001,7),"")</f>
        <v/>
      </c>
      <c r="J754" s="0" t="str">
        <f aca="false">IF($A754&lt;&gt;"",VLOOKUP($I754,ColumnNames!$A$2:$B$5,2),"")</f>
        <v/>
      </c>
      <c r="K754" s="0" t="str">
        <f aca="false">IF($A754&lt;&gt;"",VLOOKUP($F754,d110cc_csv_computations!$A$2:$O$1001,6),"")</f>
        <v/>
      </c>
      <c r="L754" s="0" t="str">
        <f aca="false">IF($A754&lt;&gt;"",VLOOKUP($F754,d110cc_csv_computations!$A$2:$O$1001,3),"")</f>
        <v/>
      </c>
      <c r="M754" s="0" t="str">
        <f aca="false">IF($A754&lt;&gt;"",VLOOKUP($F754,d110cc_csv_computations!$A$2:$O$1001,8),"")</f>
        <v/>
      </c>
      <c r="N754" s="0" t="str">
        <f aca="false">IF($A754&lt;&gt;"",VLOOKUP($F754,d110cc_csv_computations!$A$2:$O$1001,4),"")</f>
        <v/>
      </c>
      <c r="O754" s="32" t="str">
        <f aca="false">IF($A754&lt;&gt;"",INDEX('Tray sheet'!$H$2:$H$10000, $G754),"")</f>
        <v/>
      </c>
      <c r="P754" s="32" t="str">
        <f aca="false">IF($A754&lt;&gt;"",INDEX('Tray sheet'!$J$2:$J$10000,$G754),"")</f>
        <v/>
      </c>
      <c r="Q754" s="0" t="str">
        <f aca="false">IF($A754&lt;&gt;"",VLOOKUP($F754,d110cc_csv_computations!$A$2:$O$1001,9),"")</f>
        <v/>
      </c>
      <c r="R754" s="32" t="str">
        <f aca="false">IF($A754&lt;&gt;"",INDEX('Tray sheet'!$I$2:$I$10000,$G754),"")</f>
        <v/>
      </c>
      <c r="S754" s="32" t="str">
        <f aca="false">$J754&amp;$K754</f>
        <v/>
      </c>
      <c r="T754" s="0" t="str">
        <f aca="false">IF($A754&lt;&gt;"","Project#"&amp;$A754&amp;"-"&amp;TEXT($B754,"0000")&amp;"_Experiment#"&amp;TEXT($C754,"0000")&amp;"_"&amp;$D754&amp;"."&amp;$E754&amp;"_Tray#"&amp;TEXT($G754,"0000")&amp;"_"&amp;"Pot#"&amp;TEXT($F754,"00000"),"")</f>
        <v/>
      </c>
      <c r="U754" s="0" t="str">
        <f aca="false">IF($A754&lt;&gt;"",VLOOKUP($F754,d110cc_csv_computations!$A$2:$O$1001,2),"")</f>
        <v/>
      </c>
      <c r="V754" s="0" t="str">
        <f aca="false">IF($A754&lt;&gt;"",VLOOKUP($U754,LineNames!$A$2:$B$111,2),"")</f>
        <v/>
      </c>
      <c r="W754" s="11"/>
      <c r="X754" s="0" t="str">
        <f aca="false">IF($A754&lt;&gt;"",VLOOKUP($U754,LineNames!$A$2:$C$111,3),"")</f>
        <v/>
      </c>
      <c r="Y754" s="0" t="str">
        <f aca="false">IF($A754&lt;&gt;"",VLOOKUP($F754,d110cc_csv_computations!$A$2:$O$1001,5),"")</f>
        <v/>
      </c>
      <c r="Z754" s="0" t="str">
        <f aca="false">IF($A754&lt;&gt;"",VLOOKUP($F754,d110cc_csv_computations!$A$2:$O$1001,15),"")</f>
        <v/>
      </c>
    </row>
    <row collapsed="false" customFormat="false" customHeight="true" hidden="false" ht="15" outlineLevel="0" r="755">
      <c r="A755" s="0" t="str">
        <f aca="false">IF((ROW()-1)&lt;='Project Description'!$B$14,'Project Description'!$B$1, "")</f>
        <v/>
      </c>
      <c r="B755" s="0" t="str">
        <f aca="false">IF($A755&lt;&gt;"",'Project Description'!$B$2, "")</f>
        <v/>
      </c>
      <c r="C755" s="0" t="str">
        <f aca="false">IF($A755&lt;&gt;"",'Project Description'!$B$3, "")</f>
        <v/>
      </c>
      <c r="D755" s="0" t="str">
        <f aca="false">IF($A755&lt;&gt;"",VLOOKUP($G755,'Tray sheet'!$E$2:$G$121,2), "")</f>
        <v/>
      </c>
      <c r="E755" s="0" t="str">
        <f aca="false">IF($A755&lt;&gt;"",VLOOKUP($G755,'Tray sheet'!$E$2:$G$121,3), "")</f>
        <v/>
      </c>
      <c r="F755" s="0" t="str">
        <f aca="false">IF($A755&lt;&gt;"",ROW()-1,"")</f>
        <v/>
      </c>
      <c r="G755" s="0" t="str">
        <f aca="false">IF($A755&lt;&gt;"",VLOOKUP($F755,d110cc_csv_computations!$A$2:$O$1001,12),"")</f>
        <v/>
      </c>
      <c r="H755" s="0" t="str">
        <f aca="false">IF($A755&lt;&gt;"",VLOOKUP($F755,d110cc_csv_computations!$A$2:$O$1001,13),"")</f>
        <v/>
      </c>
      <c r="I755" s="0" t="str">
        <f aca="false">IF($A755&lt;&gt;"",VLOOKUP($F755,d110cc_csv_computations!$A$2:$O$1001,7),"")</f>
        <v/>
      </c>
      <c r="J755" s="0" t="str">
        <f aca="false">IF($A755&lt;&gt;"",VLOOKUP($I755,ColumnNames!$A$2:$B$5,2),"")</f>
        <v/>
      </c>
      <c r="K755" s="0" t="str">
        <f aca="false">IF($A755&lt;&gt;"",VLOOKUP($F755,d110cc_csv_computations!$A$2:$O$1001,6),"")</f>
        <v/>
      </c>
      <c r="L755" s="0" t="str">
        <f aca="false">IF($A755&lt;&gt;"",VLOOKUP($F755,d110cc_csv_computations!$A$2:$O$1001,3),"")</f>
        <v/>
      </c>
      <c r="M755" s="0" t="str">
        <f aca="false">IF($A755&lt;&gt;"",VLOOKUP($F755,d110cc_csv_computations!$A$2:$O$1001,8),"")</f>
        <v/>
      </c>
      <c r="N755" s="0" t="str">
        <f aca="false">IF($A755&lt;&gt;"",VLOOKUP($F755,d110cc_csv_computations!$A$2:$O$1001,4),"")</f>
        <v/>
      </c>
      <c r="O755" s="32" t="str">
        <f aca="false">IF($A755&lt;&gt;"",INDEX('Tray sheet'!$H$2:$H$10000, $G755),"")</f>
        <v/>
      </c>
      <c r="P755" s="32" t="str">
        <f aca="false">IF($A755&lt;&gt;"",INDEX('Tray sheet'!$J$2:$J$10000,$G755),"")</f>
        <v/>
      </c>
      <c r="Q755" s="0" t="str">
        <f aca="false">IF($A755&lt;&gt;"",VLOOKUP($F755,d110cc_csv_computations!$A$2:$O$1001,9),"")</f>
        <v/>
      </c>
      <c r="R755" s="32" t="str">
        <f aca="false">IF($A755&lt;&gt;"",INDEX('Tray sheet'!$I$2:$I$10000,$G755),"")</f>
        <v/>
      </c>
      <c r="S755" s="32" t="str">
        <f aca="false">$J755&amp;$K755</f>
        <v/>
      </c>
      <c r="T755" s="0" t="str">
        <f aca="false">IF($A755&lt;&gt;"","Project#"&amp;$A755&amp;"-"&amp;TEXT($B755,"0000")&amp;"_Experiment#"&amp;TEXT($C755,"0000")&amp;"_"&amp;$D755&amp;"."&amp;$E755&amp;"_Tray#"&amp;TEXT($G755,"0000")&amp;"_"&amp;"Pot#"&amp;TEXT($F755,"00000"),"")</f>
        <v/>
      </c>
      <c r="U755" s="0" t="str">
        <f aca="false">IF($A755&lt;&gt;"",VLOOKUP($F755,d110cc_csv_computations!$A$2:$O$1001,2),"")</f>
        <v/>
      </c>
      <c r="V755" s="0" t="str">
        <f aca="false">IF($A755&lt;&gt;"",VLOOKUP($U755,LineNames!$A$2:$B$111,2),"")</f>
        <v/>
      </c>
      <c r="W755" s="11"/>
      <c r="X755" s="0" t="str">
        <f aca="false">IF($A755&lt;&gt;"",VLOOKUP($U755,LineNames!$A$2:$C$111,3),"")</f>
        <v/>
      </c>
      <c r="Y755" s="0" t="str">
        <f aca="false">IF($A755&lt;&gt;"",VLOOKUP($F755,d110cc_csv_computations!$A$2:$O$1001,5),"")</f>
        <v/>
      </c>
      <c r="Z755" s="0" t="str">
        <f aca="false">IF($A755&lt;&gt;"",VLOOKUP($F755,d110cc_csv_computations!$A$2:$O$1001,15),"")</f>
        <v/>
      </c>
    </row>
    <row collapsed="false" customFormat="false" customHeight="true" hidden="false" ht="15" outlineLevel="0" r="756">
      <c r="A756" s="0" t="str">
        <f aca="false">IF((ROW()-1)&lt;='Project Description'!$B$14,'Project Description'!$B$1, "")</f>
        <v/>
      </c>
      <c r="B756" s="0" t="str">
        <f aca="false">IF($A756&lt;&gt;"",'Project Description'!$B$2, "")</f>
        <v/>
      </c>
      <c r="C756" s="0" t="str">
        <f aca="false">IF($A756&lt;&gt;"",'Project Description'!$B$3, "")</f>
        <v/>
      </c>
      <c r="D756" s="0" t="str">
        <f aca="false">IF($A756&lt;&gt;"",VLOOKUP($G756,'Tray sheet'!$E$2:$G$121,2), "")</f>
        <v/>
      </c>
      <c r="E756" s="0" t="str">
        <f aca="false">IF($A756&lt;&gt;"",VLOOKUP($G756,'Tray sheet'!$E$2:$G$121,3), "")</f>
        <v/>
      </c>
      <c r="F756" s="0" t="str">
        <f aca="false">IF($A756&lt;&gt;"",ROW()-1,"")</f>
        <v/>
      </c>
      <c r="G756" s="0" t="str">
        <f aca="false">IF($A756&lt;&gt;"",VLOOKUP($F756,d110cc_csv_computations!$A$2:$O$1001,12),"")</f>
        <v/>
      </c>
      <c r="H756" s="0" t="str">
        <f aca="false">IF($A756&lt;&gt;"",VLOOKUP($F756,d110cc_csv_computations!$A$2:$O$1001,13),"")</f>
        <v/>
      </c>
      <c r="I756" s="0" t="str">
        <f aca="false">IF($A756&lt;&gt;"",VLOOKUP($F756,d110cc_csv_computations!$A$2:$O$1001,7),"")</f>
        <v/>
      </c>
      <c r="J756" s="0" t="str">
        <f aca="false">IF($A756&lt;&gt;"",VLOOKUP($I756,ColumnNames!$A$2:$B$5,2),"")</f>
        <v/>
      </c>
      <c r="K756" s="0" t="str">
        <f aca="false">IF($A756&lt;&gt;"",VLOOKUP($F756,d110cc_csv_computations!$A$2:$O$1001,6),"")</f>
        <v/>
      </c>
      <c r="L756" s="0" t="str">
        <f aca="false">IF($A756&lt;&gt;"",VLOOKUP($F756,d110cc_csv_computations!$A$2:$O$1001,3),"")</f>
        <v/>
      </c>
      <c r="M756" s="0" t="str">
        <f aca="false">IF($A756&lt;&gt;"",VLOOKUP($F756,d110cc_csv_computations!$A$2:$O$1001,8),"")</f>
        <v/>
      </c>
      <c r="N756" s="0" t="str">
        <f aca="false">IF($A756&lt;&gt;"",VLOOKUP($F756,d110cc_csv_computations!$A$2:$O$1001,4),"")</f>
        <v/>
      </c>
      <c r="O756" s="32" t="str">
        <f aca="false">IF($A756&lt;&gt;"",INDEX('Tray sheet'!$H$2:$H$10000, $G756),"")</f>
        <v/>
      </c>
      <c r="P756" s="32" t="str">
        <f aca="false">IF($A756&lt;&gt;"",INDEX('Tray sheet'!$J$2:$J$10000,$G756),"")</f>
        <v/>
      </c>
      <c r="Q756" s="0" t="str">
        <f aca="false">IF($A756&lt;&gt;"",VLOOKUP($F756,d110cc_csv_computations!$A$2:$O$1001,9),"")</f>
        <v/>
      </c>
      <c r="R756" s="32" t="str">
        <f aca="false">IF($A756&lt;&gt;"",INDEX('Tray sheet'!$I$2:$I$10000,$G756),"")</f>
        <v/>
      </c>
      <c r="S756" s="32" t="str">
        <f aca="false">$J756&amp;$K756</f>
        <v/>
      </c>
      <c r="T756" s="0" t="str">
        <f aca="false">IF($A756&lt;&gt;"","Project#"&amp;$A756&amp;"-"&amp;TEXT($B756,"0000")&amp;"_Experiment#"&amp;TEXT($C756,"0000")&amp;"_"&amp;$D756&amp;"."&amp;$E756&amp;"_Tray#"&amp;TEXT($G756,"0000")&amp;"_"&amp;"Pot#"&amp;TEXT($F756,"00000"),"")</f>
        <v/>
      </c>
      <c r="U756" s="0" t="str">
        <f aca="false">IF($A756&lt;&gt;"",VLOOKUP($F756,d110cc_csv_computations!$A$2:$O$1001,2),"")</f>
        <v/>
      </c>
      <c r="V756" s="0" t="str">
        <f aca="false">IF($A756&lt;&gt;"",VLOOKUP($U756,LineNames!$A$2:$B$111,2),"")</f>
        <v/>
      </c>
      <c r="W756" s="11"/>
      <c r="X756" s="0" t="str">
        <f aca="false">IF($A756&lt;&gt;"",VLOOKUP($U756,LineNames!$A$2:$C$111,3),"")</f>
        <v/>
      </c>
      <c r="Y756" s="0" t="str">
        <f aca="false">IF($A756&lt;&gt;"",VLOOKUP($F756,d110cc_csv_computations!$A$2:$O$1001,5),"")</f>
        <v/>
      </c>
      <c r="Z756" s="0" t="str">
        <f aca="false">IF($A756&lt;&gt;"",VLOOKUP($F756,d110cc_csv_computations!$A$2:$O$1001,15),"")</f>
        <v/>
      </c>
    </row>
    <row collapsed="false" customFormat="false" customHeight="true" hidden="false" ht="15" outlineLevel="0" r="757">
      <c r="A757" s="0" t="str">
        <f aca="false">IF((ROW()-1)&lt;='Project Description'!$B$14,'Project Description'!$B$1, "")</f>
        <v/>
      </c>
      <c r="B757" s="0" t="str">
        <f aca="false">IF($A757&lt;&gt;"",'Project Description'!$B$2, "")</f>
        <v/>
      </c>
      <c r="C757" s="0" t="str">
        <f aca="false">IF($A757&lt;&gt;"",'Project Description'!$B$3, "")</f>
        <v/>
      </c>
      <c r="D757" s="0" t="str">
        <f aca="false">IF($A757&lt;&gt;"",VLOOKUP($G757,'Tray sheet'!$E$2:$G$121,2), "")</f>
        <v/>
      </c>
      <c r="E757" s="0" t="str">
        <f aca="false">IF($A757&lt;&gt;"",VLOOKUP($G757,'Tray sheet'!$E$2:$G$121,3), "")</f>
        <v/>
      </c>
      <c r="F757" s="0" t="str">
        <f aca="false">IF($A757&lt;&gt;"",ROW()-1,"")</f>
        <v/>
      </c>
      <c r="G757" s="0" t="str">
        <f aca="false">IF($A757&lt;&gt;"",VLOOKUP($F757,d110cc_csv_computations!$A$2:$O$1001,12),"")</f>
        <v/>
      </c>
      <c r="H757" s="0" t="str">
        <f aca="false">IF($A757&lt;&gt;"",VLOOKUP($F757,d110cc_csv_computations!$A$2:$O$1001,13),"")</f>
        <v/>
      </c>
      <c r="I757" s="0" t="str">
        <f aca="false">IF($A757&lt;&gt;"",VLOOKUP($F757,d110cc_csv_computations!$A$2:$O$1001,7),"")</f>
        <v/>
      </c>
      <c r="J757" s="0" t="str">
        <f aca="false">IF($A757&lt;&gt;"",VLOOKUP($I757,ColumnNames!$A$2:$B$5,2),"")</f>
        <v/>
      </c>
      <c r="K757" s="0" t="str">
        <f aca="false">IF($A757&lt;&gt;"",VLOOKUP($F757,d110cc_csv_computations!$A$2:$O$1001,6),"")</f>
        <v/>
      </c>
      <c r="L757" s="0" t="str">
        <f aca="false">IF($A757&lt;&gt;"",VLOOKUP($F757,d110cc_csv_computations!$A$2:$O$1001,3),"")</f>
        <v/>
      </c>
      <c r="M757" s="0" t="str">
        <f aca="false">IF($A757&lt;&gt;"",VLOOKUP($F757,d110cc_csv_computations!$A$2:$O$1001,8),"")</f>
        <v/>
      </c>
      <c r="N757" s="0" t="str">
        <f aca="false">IF($A757&lt;&gt;"",VLOOKUP($F757,d110cc_csv_computations!$A$2:$O$1001,4),"")</f>
        <v/>
      </c>
      <c r="O757" s="32" t="str">
        <f aca="false">IF($A757&lt;&gt;"",INDEX('Tray sheet'!$H$2:$H$10000, $G757),"")</f>
        <v/>
      </c>
      <c r="P757" s="32" t="str">
        <f aca="false">IF($A757&lt;&gt;"",INDEX('Tray sheet'!$J$2:$J$10000,$G757),"")</f>
        <v/>
      </c>
      <c r="Q757" s="0" t="str">
        <f aca="false">IF($A757&lt;&gt;"",VLOOKUP($F757,d110cc_csv_computations!$A$2:$O$1001,9),"")</f>
        <v/>
      </c>
      <c r="R757" s="32" t="str">
        <f aca="false">IF($A757&lt;&gt;"",INDEX('Tray sheet'!$I$2:$I$10000,$G757),"")</f>
        <v/>
      </c>
      <c r="S757" s="32" t="str">
        <f aca="false">$J757&amp;$K757</f>
        <v/>
      </c>
      <c r="T757" s="0" t="str">
        <f aca="false">IF($A757&lt;&gt;"","Project#"&amp;$A757&amp;"-"&amp;TEXT($B757,"0000")&amp;"_Experiment#"&amp;TEXT($C757,"0000")&amp;"_"&amp;$D757&amp;"."&amp;$E757&amp;"_Tray#"&amp;TEXT($G757,"0000")&amp;"_"&amp;"Pot#"&amp;TEXT($F757,"00000"),"")</f>
        <v/>
      </c>
      <c r="U757" s="0" t="str">
        <f aca="false">IF($A757&lt;&gt;"",VLOOKUP($F757,d110cc_csv_computations!$A$2:$O$1001,2),"")</f>
        <v/>
      </c>
      <c r="V757" s="0" t="str">
        <f aca="false">IF($A757&lt;&gt;"",VLOOKUP($U757,LineNames!$A$2:$B$111,2),"")</f>
        <v/>
      </c>
      <c r="W757" s="11"/>
      <c r="X757" s="0" t="str">
        <f aca="false">IF($A757&lt;&gt;"",VLOOKUP($U757,LineNames!$A$2:$C$111,3),"")</f>
        <v/>
      </c>
      <c r="Y757" s="0" t="str">
        <f aca="false">IF($A757&lt;&gt;"",VLOOKUP($F757,d110cc_csv_computations!$A$2:$O$1001,5),"")</f>
        <v/>
      </c>
      <c r="Z757" s="0" t="str">
        <f aca="false">IF($A757&lt;&gt;"",VLOOKUP($F757,d110cc_csv_computations!$A$2:$O$1001,15),"")</f>
        <v/>
      </c>
    </row>
    <row collapsed="false" customFormat="false" customHeight="true" hidden="false" ht="15" outlineLevel="0" r="758">
      <c r="A758" s="0" t="str">
        <f aca="false">IF((ROW()-1)&lt;='Project Description'!$B$14,'Project Description'!$B$1, "")</f>
        <v/>
      </c>
      <c r="B758" s="0" t="str">
        <f aca="false">IF($A758&lt;&gt;"",'Project Description'!$B$2, "")</f>
        <v/>
      </c>
      <c r="C758" s="0" t="str">
        <f aca="false">IF($A758&lt;&gt;"",'Project Description'!$B$3, "")</f>
        <v/>
      </c>
      <c r="D758" s="0" t="str">
        <f aca="false">IF($A758&lt;&gt;"",VLOOKUP($G758,'Tray sheet'!$E$2:$G$121,2), "")</f>
        <v/>
      </c>
      <c r="E758" s="0" t="str">
        <f aca="false">IF($A758&lt;&gt;"",VLOOKUP($G758,'Tray sheet'!$E$2:$G$121,3), "")</f>
        <v/>
      </c>
      <c r="F758" s="0" t="str">
        <f aca="false">IF($A758&lt;&gt;"",ROW()-1,"")</f>
        <v/>
      </c>
      <c r="G758" s="0" t="str">
        <f aca="false">IF($A758&lt;&gt;"",VLOOKUP($F758,d110cc_csv_computations!$A$2:$O$1001,12),"")</f>
        <v/>
      </c>
      <c r="H758" s="0" t="str">
        <f aca="false">IF($A758&lt;&gt;"",VLOOKUP($F758,d110cc_csv_computations!$A$2:$O$1001,13),"")</f>
        <v/>
      </c>
      <c r="I758" s="0" t="str">
        <f aca="false">IF($A758&lt;&gt;"",VLOOKUP($F758,d110cc_csv_computations!$A$2:$O$1001,7),"")</f>
        <v/>
      </c>
      <c r="J758" s="0" t="str">
        <f aca="false">IF($A758&lt;&gt;"",VLOOKUP($I758,ColumnNames!$A$2:$B$5,2),"")</f>
        <v/>
      </c>
      <c r="K758" s="0" t="str">
        <f aca="false">IF($A758&lt;&gt;"",VLOOKUP($F758,d110cc_csv_computations!$A$2:$O$1001,6),"")</f>
        <v/>
      </c>
      <c r="L758" s="0" t="str">
        <f aca="false">IF($A758&lt;&gt;"",VLOOKUP($F758,d110cc_csv_computations!$A$2:$O$1001,3),"")</f>
        <v/>
      </c>
      <c r="M758" s="0" t="str">
        <f aca="false">IF($A758&lt;&gt;"",VLOOKUP($F758,d110cc_csv_computations!$A$2:$O$1001,8),"")</f>
        <v/>
      </c>
      <c r="N758" s="0" t="str">
        <f aca="false">IF($A758&lt;&gt;"",VLOOKUP($F758,d110cc_csv_computations!$A$2:$O$1001,4),"")</f>
        <v/>
      </c>
      <c r="O758" s="32" t="str">
        <f aca="false">IF($A758&lt;&gt;"",INDEX('Tray sheet'!$H$2:$H$10000, $G758),"")</f>
        <v/>
      </c>
      <c r="P758" s="32" t="str">
        <f aca="false">IF($A758&lt;&gt;"",INDEX('Tray sheet'!$J$2:$J$10000,$G758),"")</f>
        <v/>
      </c>
      <c r="Q758" s="0" t="str">
        <f aca="false">IF($A758&lt;&gt;"",VLOOKUP($F758,d110cc_csv_computations!$A$2:$O$1001,9),"")</f>
        <v/>
      </c>
      <c r="R758" s="32" t="str">
        <f aca="false">IF($A758&lt;&gt;"",INDEX('Tray sheet'!$I$2:$I$10000,$G758),"")</f>
        <v/>
      </c>
      <c r="S758" s="32" t="str">
        <f aca="false">$J758&amp;$K758</f>
        <v/>
      </c>
      <c r="T758" s="0" t="str">
        <f aca="false">IF($A758&lt;&gt;"","Project#"&amp;$A758&amp;"-"&amp;TEXT($B758,"0000")&amp;"_Experiment#"&amp;TEXT($C758,"0000")&amp;"_"&amp;$D758&amp;"."&amp;$E758&amp;"_Tray#"&amp;TEXT($G758,"0000")&amp;"_"&amp;"Pot#"&amp;TEXT($F758,"00000"),"")</f>
        <v/>
      </c>
      <c r="U758" s="0" t="str">
        <f aca="false">IF($A758&lt;&gt;"",VLOOKUP($F758,d110cc_csv_computations!$A$2:$O$1001,2),"")</f>
        <v/>
      </c>
      <c r="V758" s="0" t="str">
        <f aca="false">IF($A758&lt;&gt;"",VLOOKUP($U758,LineNames!$A$2:$B$111,2),"")</f>
        <v/>
      </c>
      <c r="W758" s="11"/>
      <c r="X758" s="0" t="str">
        <f aca="false">IF($A758&lt;&gt;"",VLOOKUP($U758,LineNames!$A$2:$C$111,3),"")</f>
        <v/>
      </c>
      <c r="Y758" s="0" t="str">
        <f aca="false">IF($A758&lt;&gt;"",VLOOKUP($F758,d110cc_csv_computations!$A$2:$O$1001,5),"")</f>
        <v/>
      </c>
      <c r="Z758" s="0" t="str">
        <f aca="false">IF($A758&lt;&gt;"",VLOOKUP($F758,d110cc_csv_computations!$A$2:$O$1001,15),"")</f>
        <v/>
      </c>
    </row>
    <row collapsed="false" customFormat="false" customHeight="true" hidden="false" ht="15" outlineLevel="0" r="759">
      <c r="A759" s="0" t="str">
        <f aca="false">IF((ROW()-1)&lt;='Project Description'!$B$14,'Project Description'!$B$1, "")</f>
        <v/>
      </c>
      <c r="B759" s="0" t="str">
        <f aca="false">IF($A759&lt;&gt;"",'Project Description'!$B$2, "")</f>
        <v/>
      </c>
      <c r="C759" s="0" t="str">
        <f aca="false">IF($A759&lt;&gt;"",'Project Description'!$B$3, "")</f>
        <v/>
      </c>
      <c r="D759" s="0" t="str">
        <f aca="false">IF($A759&lt;&gt;"",VLOOKUP($G759,'Tray sheet'!$E$2:$G$121,2), "")</f>
        <v/>
      </c>
      <c r="E759" s="0" t="str">
        <f aca="false">IF($A759&lt;&gt;"",VLOOKUP($G759,'Tray sheet'!$E$2:$G$121,3), "")</f>
        <v/>
      </c>
      <c r="F759" s="0" t="str">
        <f aca="false">IF($A759&lt;&gt;"",ROW()-1,"")</f>
        <v/>
      </c>
      <c r="G759" s="0" t="str">
        <f aca="false">IF($A759&lt;&gt;"",VLOOKUP($F759,d110cc_csv_computations!$A$2:$O$1001,12),"")</f>
        <v/>
      </c>
      <c r="H759" s="0" t="str">
        <f aca="false">IF($A759&lt;&gt;"",VLOOKUP($F759,d110cc_csv_computations!$A$2:$O$1001,13),"")</f>
        <v/>
      </c>
      <c r="I759" s="0" t="str">
        <f aca="false">IF($A759&lt;&gt;"",VLOOKUP($F759,d110cc_csv_computations!$A$2:$O$1001,7),"")</f>
        <v/>
      </c>
      <c r="J759" s="0" t="str">
        <f aca="false">IF($A759&lt;&gt;"",VLOOKUP($I759,ColumnNames!$A$2:$B$5,2),"")</f>
        <v/>
      </c>
      <c r="K759" s="0" t="str">
        <f aca="false">IF($A759&lt;&gt;"",VLOOKUP($F759,d110cc_csv_computations!$A$2:$O$1001,6),"")</f>
        <v/>
      </c>
      <c r="L759" s="0" t="str">
        <f aca="false">IF($A759&lt;&gt;"",VLOOKUP($F759,d110cc_csv_computations!$A$2:$O$1001,3),"")</f>
        <v/>
      </c>
      <c r="M759" s="0" t="str">
        <f aca="false">IF($A759&lt;&gt;"",VLOOKUP($F759,d110cc_csv_computations!$A$2:$O$1001,8),"")</f>
        <v/>
      </c>
      <c r="N759" s="0" t="str">
        <f aca="false">IF($A759&lt;&gt;"",VLOOKUP($F759,d110cc_csv_computations!$A$2:$O$1001,4),"")</f>
        <v/>
      </c>
      <c r="O759" s="32" t="str">
        <f aca="false">IF($A759&lt;&gt;"",INDEX('Tray sheet'!$H$2:$H$10000, $G759),"")</f>
        <v/>
      </c>
      <c r="P759" s="32" t="str">
        <f aca="false">IF($A759&lt;&gt;"",INDEX('Tray sheet'!$J$2:$J$10000,$G759),"")</f>
        <v/>
      </c>
      <c r="Q759" s="0" t="str">
        <f aca="false">IF($A759&lt;&gt;"",VLOOKUP($F759,d110cc_csv_computations!$A$2:$O$1001,9),"")</f>
        <v/>
      </c>
      <c r="R759" s="32" t="str">
        <f aca="false">IF($A759&lt;&gt;"",INDEX('Tray sheet'!$I$2:$I$10000,$G759),"")</f>
        <v/>
      </c>
      <c r="S759" s="32" t="str">
        <f aca="false">$J759&amp;$K759</f>
        <v/>
      </c>
      <c r="T759" s="0" t="str">
        <f aca="false">IF($A759&lt;&gt;"","Project#"&amp;$A759&amp;"-"&amp;TEXT($B759,"0000")&amp;"_Experiment#"&amp;TEXT($C759,"0000")&amp;"_"&amp;$D759&amp;"."&amp;$E759&amp;"_Tray#"&amp;TEXT($G759,"0000")&amp;"_"&amp;"Pot#"&amp;TEXT($F759,"00000"),"")</f>
        <v/>
      </c>
      <c r="U759" s="0" t="str">
        <f aca="false">IF($A759&lt;&gt;"",VLOOKUP($F759,d110cc_csv_computations!$A$2:$O$1001,2),"")</f>
        <v/>
      </c>
      <c r="V759" s="0" t="str">
        <f aca="false">IF($A759&lt;&gt;"",VLOOKUP($U759,LineNames!$A$2:$B$111,2),"")</f>
        <v/>
      </c>
      <c r="W759" s="11"/>
      <c r="X759" s="0" t="str">
        <f aca="false">IF($A759&lt;&gt;"",VLOOKUP($U759,LineNames!$A$2:$C$111,3),"")</f>
        <v/>
      </c>
      <c r="Y759" s="0" t="str">
        <f aca="false">IF($A759&lt;&gt;"",VLOOKUP($F759,d110cc_csv_computations!$A$2:$O$1001,5),"")</f>
        <v/>
      </c>
      <c r="Z759" s="0" t="str">
        <f aca="false">IF($A759&lt;&gt;"",VLOOKUP($F759,d110cc_csv_computations!$A$2:$O$1001,15),"")</f>
        <v/>
      </c>
    </row>
    <row collapsed="false" customFormat="false" customHeight="true" hidden="false" ht="15" outlineLevel="0" r="760">
      <c r="A760" s="0" t="str">
        <f aca="false">IF((ROW()-1)&lt;='Project Description'!$B$14,'Project Description'!$B$1, "")</f>
        <v/>
      </c>
      <c r="B760" s="0" t="str">
        <f aca="false">IF($A760&lt;&gt;"",'Project Description'!$B$2, "")</f>
        <v/>
      </c>
      <c r="C760" s="0" t="str">
        <f aca="false">IF($A760&lt;&gt;"",'Project Description'!$B$3, "")</f>
        <v/>
      </c>
      <c r="D760" s="0" t="str">
        <f aca="false">IF($A760&lt;&gt;"",VLOOKUP($G760,'Tray sheet'!$E$2:$G$121,2), "")</f>
        <v/>
      </c>
      <c r="E760" s="0" t="str">
        <f aca="false">IF($A760&lt;&gt;"",VLOOKUP($G760,'Tray sheet'!$E$2:$G$121,3), "")</f>
        <v/>
      </c>
      <c r="F760" s="0" t="str">
        <f aca="false">IF($A760&lt;&gt;"",ROW()-1,"")</f>
        <v/>
      </c>
      <c r="G760" s="0" t="str">
        <f aca="false">IF($A760&lt;&gt;"",VLOOKUP($F760,d110cc_csv_computations!$A$2:$O$1001,12),"")</f>
        <v/>
      </c>
      <c r="H760" s="0" t="str">
        <f aca="false">IF($A760&lt;&gt;"",VLOOKUP($F760,d110cc_csv_computations!$A$2:$O$1001,13),"")</f>
        <v/>
      </c>
      <c r="I760" s="0" t="str">
        <f aca="false">IF($A760&lt;&gt;"",VLOOKUP($F760,d110cc_csv_computations!$A$2:$O$1001,7),"")</f>
        <v/>
      </c>
      <c r="J760" s="0" t="str">
        <f aca="false">IF($A760&lt;&gt;"",VLOOKUP($I760,ColumnNames!$A$2:$B$5,2),"")</f>
        <v/>
      </c>
      <c r="K760" s="0" t="str">
        <f aca="false">IF($A760&lt;&gt;"",VLOOKUP($F760,d110cc_csv_computations!$A$2:$O$1001,6),"")</f>
        <v/>
      </c>
      <c r="L760" s="0" t="str">
        <f aca="false">IF($A760&lt;&gt;"",VLOOKUP($F760,d110cc_csv_computations!$A$2:$O$1001,3),"")</f>
        <v/>
      </c>
      <c r="M760" s="0" t="str">
        <f aca="false">IF($A760&lt;&gt;"",VLOOKUP($F760,d110cc_csv_computations!$A$2:$O$1001,8),"")</f>
        <v/>
      </c>
      <c r="N760" s="0" t="str">
        <f aca="false">IF($A760&lt;&gt;"",VLOOKUP($F760,d110cc_csv_computations!$A$2:$O$1001,4),"")</f>
        <v/>
      </c>
      <c r="O760" s="32" t="str">
        <f aca="false">IF($A760&lt;&gt;"",INDEX('Tray sheet'!$H$2:$H$10000, $G760),"")</f>
        <v/>
      </c>
      <c r="P760" s="32" t="str">
        <f aca="false">IF($A760&lt;&gt;"",INDEX('Tray sheet'!$J$2:$J$10000,$G760),"")</f>
        <v/>
      </c>
      <c r="Q760" s="0" t="str">
        <f aca="false">IF($A760&lt;&gt;"",VLOOKUP($F760,d110cc_csv_computations!$A$2:$O$1001,9),"")</f>
        <v/>
      </c>
      <c r="R760" s="32" t="str">
        <f aca="false">IF($A760&lt;&gt;"",INDEX('Tray sheet'!$I$2:$I$10000,$G760),"")</f>
        <v/>
      </c>
      <c r="S760" s="32" t="str">
        <f aca="false">$J760&amp;$K760</f>
        <v/>
      </c>
      <c r="T760" s="0" t="str">
        <f aca="false">IF($A760&lt;&gt;"","Project#"&amp;$A760&amp;"-"&amp;TEXT($B760,"0000")&amp;"_Experiment#"&amp;TEXT($C760,"0000")&amp;"_"&amp;$D760&amp;"."&amp;$E760&amp;"_Tray#"&amp;TEXT($G760,"0000")&amp;"_"&amp;"Pot#"&amp;TEXT($F760,"00000"),"")</f>
        <v/>
      </c>
      <c r="U760" s="0" t="str">
        <f aca="false">IF($A760&lt;&gt;"",VLOOKUP($F760,d110cc_csv_computations!$A$2:$O$1001,2),"")</f>
        <v/>
      </c>
      <c r="V760" s="0" t="str">
        <f aca="false">IF($A760&lt;&gt;"",VLOOKUP($U760,LineNames!$A$2:$B$111,2),"")</f>
        <v/>
      </c>
      <c r="W760" s="11"/>
      <c r="X760" s="0" t="str">
        <f aca="false">IF($A760&lt;&gt;"",VLOOKUP($U760,LineNames!$A$2:$C$111,3),"")</f>
        <v/>
      </c>
      <c r="Y760" s="0" t="str">
        <f aca="false">IF($A760&lt;&gt;"",VLOOKUP($F760,d110cc_csv_computations!$A$2:$O$1001,5),"")</f>
        <v/>
      </c>
      <c r="Z760" s="0" t="str">
        <f aca="false">IF($A760&lt;&gt;"",VLOOKUP($F760,d110cc_csv_computations!$A$2:$O$1001,15),"")</f>
        <v/>
      </c>
    </row>
    <row collapsed="false" customFormat="false" customHeight="true" hidden="false" ht="15" outlineLevel="0" r="761">
      <c r="A761" s="0" t="str">
        <f aca="false">IF((ROW()-1)&lt;='Project Description'!$B$14,'Project Description'!$B$1, "")</f>
        <v/>
      </c>
      <c r="B761" s="0" t="str">
        <f aca="false">IF($A761&lt;&gt;"",'Project Description'!$B$2, "")</f>
        <v/>
      </c>
      <c r="C761" s="0" t="str">
        <f aca="false">IF($A761&lt;&gt;"",'Project Description'!$B$3, "")</f>
        <v/>
      </c>
      <c r="D761" s="0" t="str">
        <f aca="false">IF($A761&lt;&gt;"",VLOOKUP($G761,'Tray sheet'!$E$2:$G$121,2), "")</f>
        <v/>
      </c>
      <c r="E761" s="0" t="str">
        <f aca="false">IF($A761&lt;&gt;"",VLOOKUP($G761,'Tray sheet'!$E$2:$G$121,3), "")</f>
        <v/>
      </c>
      <c r="F761" s="0" t="str">
        <f aca="false">IF($A761&lt;&gt;"",ROW()-1,"")</f>
        <v/>
      </c>
      <c r="G761" s="0" t="str">
        <f aca="false">IF($A761&lt;&gt;"",VLOOKUP($F761,d110cc_csv_computations!$A$2:$O$1001,12),"")</f>
        <v/>
      </c>
      <c r="H761" s="0" t="str">
        <f aca="false">IF($A761&lt;&gt;"",VLOOKUP($F761,d110cc_csv_computations!$A$2:$O$1001,13),"")</f>
        <v/>
      </c>
      <c r="I761" s="0" t="str">
        <f aca="false">IF($A761&lt;&gt;"",VLOOKUP($F761,d110cc_csv_computations!$A$2:$O$1001,7),"")</f>
        <v/>
      </c>
      <c r="J761" s="0" t="str">
        <f aca="false">IF($A761&lt;&gt;"",VLOOKUP($I761,ColumnNames!$A$2:$B$5,2),"")</f>
        <v/>
      </c>
      <c r="K761" s="0" t="str">
        <f aca="false">IF($A761&lt;&gt;"",VLOOKUP($F761,d110cc_csv_computations!$A$2:$O$1001,6),"")</f>
        <v/>
      </c>
      <c r="L761" s="0" t="str">
        <f aca="false">IF($A761&lt;&gt;"",VLOOKUP($F761,d110cc_csv_computations!$A$2:$O$1001,3),"")</f>
        <v/>
      </c>
      <c r="M761" s="0" t="str">
        <f aca="false">IF($A761&lt;&gt;"",VLOOKUP($F761,d110cc_csv_computations!$A$2:$O$1001,8),"")</f>
        <v/>
      </c>
      <c r="N761" s="0" t="str">
        <f aca="false">IF($A761&lt;&gt;"",VLOOKUP($F761,d110cc_csv_computations!$A$2:$O$1001,4),"")</f>
        <v/>
      </c>
      <c r="O761" s="32" t="str">
        <f aca="false">IF($A761&lt;&gt;"",INDEX('Tray sheet'!$H$2:$H$10000, $G761),"")</f>
        <v/>
      </c>
      <c r="P761" s="32" t="str">
        <f aca="false">IF($A761&lt;&gt;"",INDEX('Tray sheet'!$J$2:$J$10000,$G761),"")</f>
        <v/>
      </c>
      <c r="Q761" s="0" t="str">
        <f aca="false">IF($A761&lt;&gt;"",VLOOKUP($F761,d110cc_csv_computations!$A$2:$O$1001,9),"")</f>
        <v/>
      </c>
      <c r="R761" s="32" t="str">
        <f aca="false">IF($A761&lt;&gt;"",INDEX('Tray sheet'!$I$2:$I$10000,$G761),"")</f>
        <v/>
      </c>
      <c r="S761" s="32" t="str">
        <f aca="false">$J761&amp;$K761</f>
        <v/>
      </c>
      <c r="T761" s="0" t="str">
        <f aca="false">IF($A761&lt;&gt;"","Project#"&amp;$A761&amp;"-"&amp;TEXT($B761,"0000")&amp;"_Experiment#"&amp;TEXT($C761,"0000")&amp;"_"&amp;$D761&amp;"."&amp;$E761&amp;"_Tray#"&amp;TEXT($G761,"0000")&amp;"_"&amp;"Pot#"&amp;TEXT($F761,"00000"),"")</f>
        <v/>
      </c>
      <c r="U761" s="0" t="str">
        <f aca="false">IF($A761&lt;&gt;"",VLOOKUP($F761,d110cc_csv_computations!$A$2:$O$1001,2),"")</f>
        <v/>
      </c>
      <c r="V761" s="0" t="str">
        <f aca="false">IF($A761&lt;&gt;"",VLOOKUP($U761,LineNames!$A$2:$B$111,2),"")</f>
        <v/>
      </c>
      <c r="W761" s="11"/>
      <c r="X761" s="0" t="str">
        <f aca="false">IF($A761&lt;&gt;"",VLOOKUP($U761,LineNames!$A$2:$C$111,3),"")</f>
        <v/>
      </c>
      <c r="Y761" s="0" t="str">
        <f aca="false">IF($A761&lt;&gt;"",VLOOKUP($F761,d110cc_csv_computations!$A$2:$O$1001,5),"")</f>
        <v/>
      </c>
      <c r="Z761" s="0" t="str">
        <f aca="false">IF($A761&lt;&gt;"",VLOOKUP($F761,d110cc_csv_computations!$A$2:$O$1001,15),"")</f>
        <v/>
      </c>
    </row>
    <row collapsed="false" customFormat="false" customHeight="true" hidden="false" ht="15" outlineLevel="0" r="762">
      <c r="A762" s="0" t="str">
        <f aca="false">IF((ROW()-1)&lt;='Project Description'!$B$14,'Project Description'!$B$1, "")</f>
        <v/>
      </c>
      <c r="B762" s="0" t="str">
        <f aca="false">IF($A762&lt;&gt;"",'Project Description'!$B$2, "")</f>
        <v/>
      </c>
      <c r="C762" s="0" t="str">
        <f aca="false">IF($A762&lt;&gt;"",'Project Description'!$B$3, "")</f>
        <v/>
      </c>
      <c r="D762" s="0" t="str">
        <f aca="false">IF($A762&lt;&gt;"",VLOOKUP($G762,'Tray sheet'!$E$2:$G$121,2), "")</f>
        <v/>
      </c>
      <c r="E762" s="0" t="str">
        <f aca="false">IF($A762&lt;&gt;"",VLOOKUP($G762,'Tray sheet'!$E$2:$G$121,3), "")</f>
        <v/>
      </c>
      <c r="F762" s="0" t="str">
        <f aca="false">IF($A762&lt;&gt;"",ROW()-1,"")</f>
        <v/>
      </c>
      <c r="G762" s="0" t="str">
        <f aca="false">IF($A762&lt;&gt;"",VLOOKUP($F762,d110cc_csv_computations!$A$2:$O$1001,12),"")</f>
        <v/>
      </c>
      <c r="H762" s="0" t="str">
        <f aca="false">IF($A762&lt;&gt;"",VLOOKUP($F762,d110cc_csv_computations!$A$2:$O$1001,13),"")</f>
        <v/>
      </c>
      <c r="I762" s="0" t="str">
        <f aca="false">IF($A762&lt;&gt;"",VLOOKUP($F762,d110cc_csv_computations!$A$2:$O$1001,7),"")</f>
        <v/>
      </c>
      <c r="J762" s="0" t="str">
        <f aca="false">IF($A762&lt;&gt;"",VLOOKUP($I762,ColumnNames!$A$2:$B$5,2),"")</f>
        <v/>
      </c>
      <c r="K762" s="0" t="str">
        <f aca="false">IF($A762&lt;&gt;"",VLOOKUP($F762,d110cc_csv_computations!$A$2:$O$1001,6),"")</f>
        <v/>
      </c>
      <c r="L762" s="0" t="str">
        <f aca="false">IF($A762&lt;&gt;"",VLOOKUP($F762,d110cc_csv_computations!$A$2:$O$1001,3),"")</f>
        <v/>
      </c>
      <c r="M762" s="0" t="str">
        <f aca="false">IF($A762&lt;&gt;"",VLOOKUP($F762,d110cc_csv_computations!$A$2:$O$1001,8),"")</f>
        <v/>
      </c>
      <c r="N762" s="0" t="str">
        <f aca="false">IF($A762&lt;&gt;"",VLOOKUP($F762,d110cc_csv_computations!$A$2:$O$1001,4),"")</f>
        <v/>
      </c>
      <c r="O762" s="32" t="str">
        <f aca="false">IF($A762&lt;&gt;"",INDEX('Tray sheet'!$H$2:$H$10000, $G762),"")</f>
        <v/>
      </c>
      <c r="P762" s="32" t="str">
        <f aca="false">IF($A762&lt;&gt;"",INDEX('Tray sheet'!$J$2:$J$10000,$G762),"")</f>
        <v/>
      </c>
      <c r="Q762" s="0" t="str">
        <f aca="false">IF($A762&lt;&gt;"",VLOOKUP($F762,d110cc_csv_computations!$A$2:$O$1001,9),"")</f>
        <v/>
      </c>
      <c r="R762" s="32" t="str">
        <f aca="false">IF($A762&lt;&gt;"",INDEX('Tray sheet'!$I$2:$I$10000,$G762),"")</f>
        <v/>
      </c>
      <c r="S762" s="32" t="str">
        <f aca="false">$J762&amp;$K762</f>
        <v/>
      </c>
      <c r="T762" s="0" t="str">
        <f aca="false">IF($A762&lt;&gt;"","Project#"&amp;$A762&amp;"-"&amp;TEXT($B762,"0000")&amp;"_Experiment#"&amp;TEXT($C762,"0000")&amp;"_"&amp;$D762&amp;"."&amp;$E762&amp;"_Tray#"&amp;TEXT($G762,"0000")&amp;"_"&amp;"Pot#"&amp;TEXT($F762,"00000"),"")</f>
        <v/>
      </c>
      <c r="U762" s="0" t="str">
        <f aca="false">IF($A762&lt;&gt;"",VLOOKUP($F762,d110cc_csv_computations!$A$2:$O$1001,2),"")</f>
        <v/>
      </c>
      <c r="V762" s="0" t="str">
        <f aca="false">IF($A762&lt;&gt;"",VLOOKUP($U762,LineNames!$A$2:$B$111,2),"")</f>
        <v/>
      </c>
      <c r="W762" s="11"/>
      <c r="X762" s="0" t="str">
        <f aca="false">IF($A762&lt;&gt;"",VLOOKUP($U762,LineNames!$A$2:$C$111,3),"")</f>
        <v/>
      </c>
      <c r="Y762" s="0" t="str">
        <f aca="false">IF($A762&lt;&gt;"",VLOOKUP($F762,d110cc_csv_computations!$A$2:$O$1001,5),"")</f>
        <v/>
      </c>
      <c r="Z762" s="0" t="str">
        <f aca="false">IF($A762&lt;&gt;"",VLOOKUP($F762,d110cc_csv_computations!$A$2:$O$1001,15),"")</f>
        <v/>
      </c>
    </row>
    <row collapsed="false" customFormat="false" customHeight="true" hidden="false" ht="15" outlineLevel="0" r="763">
      <c r="A763" s="0" t="str">
        <f aca="false">IF((ROW()-1)&lt;='Project Description'!$B$14,'Project Description'!$B$1, "")</f>
        <v/>
      </c>
      <c r="B763" s="0" t="str">
        <f aca="false">IF($A763&lt;&gt;"",'Project Description'!$B$2, "")</f>
        <v/>
      </c>
      <c r="C763" s="0" t="str">
        <f aca="false">IF($A763&lt;&gt;"",'Project Description'!$B$3, "")</f>
        <v/>
      </c>
      <c r="D763" s="0" t="str">
        <f aca="false">IF($A763&lt;&gt;"",VLOOKUP($G763,'Tray sheet'!$E$2:$G$121,2), "")</f>
        <v/>
      </c>
      <c r="E763" s="0" t="str">
        <f aca="false">IF($A763&lt;&gt;"",VLOOKUP($G763,'Tray sheet'!$E$2:$G$121,3), "")</f>
        <v/>
      </c>
      <c r="F763" s="0" t="str">
        <f aca="false">IF($A763&lt;&gt;"",ROW()-1,"")</f>
        <v/>
      </c>
      <c r="G763" s="0" t="str">
        <f aca="false">IF($A763&lt;&gt;"",VLOOKUP($F763,d110cc_csv_computations!$A$2:$O$1001,12),"")</f>
        <v/>
      </c>
      <c r="H763" s="0" t="str">
        <f aca="false">IF($A763&lt;&gt;"",VLOOKUP($F763,d110cc_csv_computations!$A$2:$O$1001,13),"")</f>
        <v/>
      </c>
      <c r="I763" s="0" t="str">
        <f aca="false">IF($A763&lt;&gt;"",VLOOKUP($F763,d110cc_csv_computations!$A$2:$O$1001,7),"")</f>
        <v/>
      </c>
      <c r="J763" s="0" t="str">
        <f aca="false">IF($A763&lt;&gt;"",VLOOKUP($I763,ColumnNames!$A$2:$B$5,2),"")</f>
        <v/>
      </c>
      <c r="K763" s="0" t="str">
        <f aca="false">IF($A763&lt;&gt;"",VLOOKUP($F763,d110cc_csv_computations!$A$2:$O$1001,6),"")</f>
        <v/>
      </c>
      <c r="L763" s="0" t="str">
        <f aca="false">IF($A763&lt;&gt;"",VLOOKUP($F763,d110cc_csv_computations!$A$2:$O$1001,3),"")</f>
        <v/>
      </c>
      <c r="M763" s="0" t="str">
        <f aca="false">IF($A763&lt;&gt;"",VLOOKUP($F763,d110cc_csv_computations!$A$2:$O$1001,8),"")</f>
        <v/>
      </c>
      <c r="N763" s="0" t="str">
        <f aca="false">IF($A763&lt;&gt;"",VLOOKUP($F763,d110cc_csv_computations!$A$2:$O$1001,4),"")</f>
        <v/>
      </c>
      <c r="O763" s="32" t="str">
        <f aca="false">IF($A763&lt;&gt;"",INDEX('Tray sheet'!$H$2:$H$10000, $G763),"")</f>
        <v/>
      </c>
      <c r="P763" s="32" t="str">
        <f aca="false">IF($A763&lt;&gt;"",INDEX('Tray sheet'!$J$2:$J$10000,$G763),"")</f>
        <v/>
      </c>
      <c r="Q763" s="0" t="str">
        <f aca="false">IF($A763&lt;&gt;"",VLOOKUP($F763,d110cc_csv_computations!$A$2:$O$1001,9),"")</f>
        <v/>
      </c>
      <c r="R763" s="32" t="str">
        <f aca="false">IF($A763&lt;&gt;"",INDEX('Tray sheet'!$I$2:$I$10000,$G763),"")</f>
        <v/>
      </c>
      <c r="S763" s="32" t="str">
        <f aca="false">$J763&amp;$K763</f>
        <v/>
      </c>
      <c r="T763" s="0" t="str">
        <f aca="false">IF($A763&lt;&gt;"","Project#"&amp;$A763&amp;"-"&amp;TEXT($B763,"0000")&amp;"_Experiment#"&amp;TEXT($C763,"0000")&amp;"_"&amp;$D763&amp;"."&amp;$E763&amp;"_Tray#"&amp;TEXT($G763,"0000")&amp;"_"&amp;"Pot#"&amp;TEXT($F763,"00000"),"")</f>
        <v/>
      </c>
      <c r="U763" s="0" t="str">
        <f aca="false">IF($A763&lt;&gt;"",VLOOKUP($F763,d110cc_csv_computations!$A$2:$O$1001,2),"")</f>
        <v/>
      </c>
      <c r="V763" s="0" t="str">
        <f aca="false">IF($A763&lt;&gt;"",VLOOKUP($U763,LineNames!$A$2:$B$111,2),"")</f>
        <v/>
      </c>
      <c r="W763" s="11"/>
      <c r="X763" s="0" t="str">
        <f aca="false">IF($A763&lt;&gt;"",VLOOKUP($U763,LineNames!$A$2:$C$111,3),"")</f>
        <v/>
      </c>
      <c r="Y763" s="0" t="str">
        <f aca="false">IF($A763&lt;&gt;"",VLOOKUP($F763,d110cc_csv_computations!$A$2:$O$1001,5),"")</f>
        <v/>
      </c>
      <c r="Z763" s="0" t="str">
        <f aca="false">IF($A763&lt;&gt;"",VLOOKUP($F763,d110cc_csv_computations!$A$2:$O$1001,15),"")</f>
        <v/>
      </c>
    </row>
    <row collapsed="false" customFormat="false" customHeight="true" hidden="false" ht="15" outlineLevel="0" r="764">
      <c r="A764" s="0" t="str">
        <f aca="false">IF((ROW()-1)&lt;='Project Description'!$B$14,'Project Description'!$B$1, "")</f>
        <v/>
      </c>
      <c r="B764" s="0" t="str">
        <f aca="false">IF($A764&lt;&gt;"",'Project Description'!$B$2, "")</f>
        <v/>
      </c>
      <c r="C764" s="0" t="str">
        <f aca="false">IF($A764&lt;&gt;"",'Project Description'!$B$3, "")</f>
        <v/>
      </c>
      <c r="D764" s="0" t="str">
        <f aca="false">IF($A764&lt;&gt;"",VLOOKUP($G764,'Tray sheet'!$E$2:$G$121,2), "")</f>
        <v/>
      </c>
      <c r="E764" s="0" t="str">
        <f aca="false">IF($A764&lt;&gt;"",VLOOKUP($G764,'Tray sheet'!$E$2:$G$121,3), "")</f>
        <v/>
      </c>
      <c r="F764" s="0" t="str">
        <f aca="false">IF($A764&lt;&gt;"",ROW()-1,"")</f>
        <v/>
      </c>
      <c r="G764" s="0" t="str">
        <f aca="false">IF($A764&lt;&gt;"",VLOOKUP($F764,d110cc_csv_computations!$A$2:$O$1001,12),"")</f>
        <v/>
      </c>
      <c r="H764" s="0" t="str">
        <f aca="false">IF($A764&lt;&gt;"",VLOOKUP($F764,d110cc_csv_computations!$A$2:$O$1001,13),"")</f>
        <v/>
      </c>
      <c r="I764" s="0" t="str">
        <f aca="false">IF($A764&lt;&gt;"",VLOOKUP($F764,d110cc_csv_computations!$A$2:$O$1001,7),"")</f>
        <v/>
      </c>
      <c r="J764" s="0" t="str">
        <f aca="false">IF($A764&lt;&gt;"",VLOOKUP($I764,ColumnNames!$A$2:$B$5,2),"")</f>
        <v/>
      </c>
      <c r="K764" s="0" t="str">
        <f aca="false">IF($A764&lt;&gt;"",VLOOKUP($F764,d110cc_csv_computations!$A$2:$O$1001,6),"")</f>
        <v/>
      </c>
      <c r="L764" s="0" t="str">
        <f aca="false">IF($A764&lt;&gt;"",VLOOKUP($F764,d110cc_csv_computations!$A$2:$O$1001,3),"")</f>
        <v/>
      </c>
      <c r="M764" s="0" t="str">
        <f aca="false">IF($A764&lt;&gt;"",VLOOKUP($F764,d110cc_csv_computations!$A$2:$O$1001,8),"")</f>
        <v/>
      </c>
      <c r="N764" s="0" t="str">
        <f aca="false">IF($A764&lt;&gt;"",VLOOKUP($F764,d110cc_csv_computations!$A$2:$O$1001,4),"")</f>
        <v/>
      </c>
      <c r="O764" s="32" t="str">
        <f aca="false">IF($A764&lt;&gt;"",INDEX('Tray sheet'!$H$2:$H$10000, $G764),"")</f>
        <v/>
      </c>
      <c r="P764" s="32" t="str">
        <f aca="false">IF($A764&lt;&gt;"",INDEX('Tray sheet'!$J$2:$J$10000,$G764),"")</f>
        <v/>
      </c>
      <c r="Q764" s="0" t="str">
        <f aca="false">IF($A764&lt;&gt;"",VLOOKUP($F764,d110cc_csv_computations!$A$2:$O$1001,9),"")</f>
        <v/>
      </c>
      <c r="R764" s="32" t="str">
        <f aca="false">IF($A764&lt;&gt;"",INDEX('Tray sheet'!$I$2:$I$10000,$G764),"")</f>
        <v/>
      </c>
      <c r="S764" s="32" t="str">
        <f aca="false">$J764&amp;$K764</f>
        <v/>
      </c>
      <c r="T764" s="0" t="str">
        <f aca="false">IF($A764&lt;&gt;"","Project#"&amp;$A764&amp;"-"&amp;TEXT($B764,"0000")&amp;"_Experiment#"&amp;TEXT($C764,"0000")&amp;"_"&amp;$D764&amp;"."&amp;$E764&amp;"_Tray#"&amp;TEXT($G764,"0000")&amp;"_"&amp;"Pot#"&amp;TEXT($F764,"00000"),"")</f>
        <v/>
      </c>
      <c r="U764" s="0" t="str">
        <f aca="false">IF($A764&lt;&gt;"",VLOOKUP($F764,d110cc_csv_computations!$A$2:$O$1001,2),"")</f>
        <v/>
      </c>
      <c r="V764" s="0" t="str">
        <f aca="false">IF($A764&lt;&gt;"",VLOOKUP($U764,LineNames!$A$2:$B$111,2),"")</f>
        <v/>
      </c>
      <c r="W764" s="11"/>
      <c r="X764" s="0" t="str">
        <f aca="false">IF($A764&lt;&gt;"",VLOOKUP($U764,LineNames!$A$2:$C$111,3),"")</f>
        <v/>
      </c>
      <c r="Y764" s="0" t="str">
        <f aca="false">IF($A764&lt;&gt;"",VLOOKUP($F764,d110cc_csv_computations!$A$2:$O$1001,5),"")</f>
        <v/>
      </c>
      <c r="Z764" s="0" t="str">
        <f aca="false">IF($A764&lt;&gt;"",VLOOKUP($F764,d110cc_csv_computations!$A$2:$O$1001,15),"")</f>
        <v/>
      </c>
    </row>
    <row collapsed="false" customFormat="false" customHeight="true" hidden="false" ht="15" outlineLevel="0" r="765">
      <c r="A765" s="0" t="str">
        <f aca="false">IF((ROW()-1)&lt;='Project Description'!$B$14,'Project Description'!$B$1, "")</f>
        <v/>
      </c>
      <c r="B765" s="0" t="str">
        <f aca="false">IF($A765&lt;&gt;"",'Project Description'!$B$2, "")</f>
        <v/>
      </c>
      <c r="C765" s="0" t="str">
        <f aca="false">IF($A765&lt;&gt;"",'Project Description'!$B$3, "")</f>
        <v/>
      </c>
      <c r="D765" s="0" t="str">
        <f aca="false">IF($A765&lt;&gt;"",VLOOKUP($G765,'Tray sheet'!$E$2:$G$121,2), "")</f>
        <v/>
      </c>
      <c r="E765" s="0" t="str">
        <f aca="false">IF($A765&lt;&gt;"",VLOOKUP($G765,'Tray sheet'!$E$2:$G$121,3), "")</f>
        <v/>
      </c>
      <c r="F765" s="0" t="str">
        <f aca="false">IF($A765&lt;&gt;"",ROW()-1,"")</f>
        <v/>
      </c>
      <c r="G765" s="0" t="str">
        <f aca="false">IF($A765&lt;&gt;"",VLOOKUP($F765,d110cc_csv_computations!$A$2:$O$1001,12),"")</f>
        <v/>
      </c>
      <c r="H765" s="0" t="str">
        <f aca="false">IF($A765&lt;&gt;"",VLOOKUP($F765,d110cc_csv_computations!$A$2:$O$1001,13),"")</f>
        <v/>
      </c>
      <c r="I765" s="0" t="str">
        <f aca="false">IF($A765&lt;&gt;"",VLOOKUP($F765,d110cc_csv_computations!$A$2:$O$1001,7),"")</f>
        <v/>
      </c>
      <c r="J765" s="0" t="str">
        <f aca="false">IF($A765&lt;&gt;"",VLOOKUP($I765,ColumnNames!$A$2:$B$5,2),"")</f>
        <v/>
      </c>
      <c r="K765" s="0" t="str">
        <f aca="false">IF($A765&lt;&gt;"",VLOOKUP($F765,d110cc_csv_computations!$A$2:$O$1001,6),"")</f>
        <v/>
      </c>
      <c r="L765" s="0" t="str">
        <f aca="false">IF($A765&lt;&gt;"",VLOOKUP($F765,d110cc_csv_computations!$A$2:$O$1001,3),"")</f>
        <v/>
      </c>
      <c r="M765" s="0" t="str">
        <f aca="false">IF($A765&lt;&gt;"",VLOOKUP($F765,d110cc_csv_computations!$A$2:$O$1001,8),"")</f>
        <v/>
      </c>
      <c r="N765" s="0" t="str">
        <f aca="false">IF($A765&lt;&gt;"",VLOOKUP($F765,d110cc_csv_computations!$A$2:$O$1001,4),"")</f>
        <v/>
      </c>
      <c r="O765" s="32" t="str">
        <f aca="false">IF($A765&lt;&gt;"",INDEX('Tray sheet'!$H$2:$H$10000, $G765),"")</f>
        <v/>
      </c>
      <c r="P765" s="32" t="str">
        <f aca="false">IF($A765&lt;&gt;"",INDEX('Tray sheet'!$J$2:$J$10000,$G765),"")</f>
        <v/>
      </c>
      <c r="Q765" s="0" t="str">
        <f aca="false">IF($A765&lt;&gt;"",VLOOKUP($F765,d110cc_csv_computations!$A$2:$O$1001,9),"")</f>
        <v/>
      </c>
      <c r="R765" s="32" t="str">
        <f aca="false">IF($A765&lt;&gt;"",INDEX('Tray sheet'!$I$2:$I$10000,$G765),"")</f>
        <v/>
      </c>
      <c r="S765" s="32" t="str">
        <f aca="false">$J765&amp;$K765</f>
        <v/>
      </c>
      <c r="T765" s="0" t="str">
        <f aca="false">IF($A765&lt;&gt;"","Project#"&amp;$A765&amp;"-"&amp;TEXT($B765,"0000")&amp;"_Experiment#"&amp;TEXT($C765,"0000")&amp;"_"&amp;$D765&amp;"."&amp;$E765&amp;"_Tray#"&amp;TEXT($G765,"0000")&amp;"_"&amp;"Pot#"&amp;TEXT($F765,"00000"),"")</f>
        <v/>
      </c>
      <c r="U765" s="0" t="str">
        <f aca="false">IF($A765&lt;&gt;"",VLOOKUP($F765,d110cc_csv_computations!$A$2:$O$1001,2),"")</f>
        <v/>
      </c>
      <c r="V765" s="0" t="str">
        <f aca="false">IF($A765&lt;&gt;"",VLOOKUP($U765,LineNames!$A$2:$B$111,2),"")</f>
        <v/>
      </c>
      <c r="W765" s="11"/>
      <c r="X765" s="0" t="str">
        <f aca="false">IF($A765&lt;&gt;"",VLOOKUP($U765,LineNames!$A$2:$C$111,3),"")</f>
        <v/>
      </c>
      <c r="Y765" s="0" t="str">
        <f aca="false">IF($A765&lt;&gt;"",VLOOKUP($F765,d110cc_csv_computations!$A$2:$O$1001,5),"")</f>
        <v/>
      </c>
      <c r="Z765" s="0" t="str">
        <f aca="false">IF($A765&lt;&gt;"",VLOOKUP($F765,d110cc_csv_computations!$A$2:$O$1001,15),"")</f>
        <v/>
      </c>
    </row>
    <row collapsed="false" customFormat="false" customHeight="true" hidden="false" ht="15" outlineLevel="0" r="766">
      <c r="A766" s="0" t="str">
        <f aca="false">IF((ROW()-1)&lt;='Project Description'!$B$14,'Project Description'!$B$1, "")</f>
        <v/>
      </c>
      <c r="B766" s="0" t="str">
        <f aca="false">IF($A766&lt;&gt;"",'Project Description'!$B$2, "")</f>
        <v/>
      </c>
      <c r="C766" s="0" t="str">
        <f aca="false">IF($A766&lt;&gt;"",'Project Description'!$B$3, "")</f>
        <v/>
      </c>
      <c r="D766" s="0" t="str">
        <f aca="false">IF($A766&lt;&gt;"",VLOOKUP($G766,'Tray sheet'!$E$2:$G$121,2), "")</f>
        <v/>
      </c>
      <c r="E766" s="0" t="str">
        <f aca="false">IF($A766&lt;&gt;"",VLOOKUP($G766,'Tray sheet'!$E$2:$G$121,3), "")</f>
        <v/>
      </c>
      <c r="F766" s="0" t="str">
        <f aca="false">IF($A766&lt;&gt;"",ROW()-1,"")</f>
        <v/>
      </c>
      <c r="G766" s="0" t="str">
        <f aca="false">IF($A766&lt;&gt;"",VLOOKUP($F766,d110cc_csv_computations!$A$2:$O$1001,12),"")</f>
        <v/>
      </c>
      <c r="H766" s="0" t="str">
        <f aca="false">IF($A766&lt;&gt;"",VLOOKUP($F766,d110cc_csv_computations!$A$2:$O$1001,13),"")</f>
        <v/>
      </c>
      <c r="I766" s="0" t="str">
        <f aca="false">IF($A766&lt;&gt;"",VLOOKUP($F766,d110cc_csv_computations!$A$2:$O$1001,7),"")</f>
        <v/>
      </c>
      <c r="J766" s="0" t="str">
        <f aca="false">IF($A766&lt;&gt;"",VLOOKUP($I766,ColumnNames!$A$2:$B$5,2),"")</f>
        <v/>
      </c>
      <c r="K766" s="0" t="str">
        <f aca="false">IF($A766&lt;&gt;"",VLOOKUP($F766,d110cc_csv_computations!$A$2:$O$1001,6),"")</f>
        <v/>
      </c>
      <c r="L766" s="0" t="str">
        <f aca="false">IF($A766&lt;&gt;"",VLOOKUP($F766,d110cc_csv_computations!$A$2:$O$1001,3),"")</f>
        <v/>
      </c>
      <c r="M766" s="0" t="str">
        <f aca="false">IF($A766&lt;&gt;"",VLOOKUP($F766,d110cc_csv_computations!$A$2:$O$1001,8),"")</f>
        <v/>
      </c>
      <c r="N766" s="0" t="str">
        <f aca="false">IF($A766&lt;&gt;"",VLOOKUP($F766,d110cc_csv_computations!$A$2:$O$1001,4),"")</f>
        <v/>
      </c>
      <c r="O766" s="32" t="str">
        <f aca="false">IF($A766&lt;&gt;"",INDEX('Tray sheet'!$H$2:$H$10000, $G766),"")</f>
        <v/>
      </c>
      <c r="P766" s="32" t="str">
        <f aca="false">IF($A766&lt;&gt;"",INDEX('Tray sheet'!$J$2:$J$10000,$G766),"")</f>
        <v/>
      </c>
      <c r="Q766" s="0" t="str">
        <f aca="false">IF($A766&lt;&gt;"",VLOOKUP($F766,d110cc_csv_computations!$A$2:$O$1001,9),"")</f>
        <v/>
      </c>
      <c r="R766" s="32" t="str">
        <f aca="false">IF($A766&lt;&gt;"",INDEX('Tray sheet'!$I$2:$I$10000,$G766),"")</f>
        <v/>
      </c>
      <c r="S766" s="32" t="str">
        <f aca="false">$J766&amp;$K766</f>
        <v/>
      </c>
      <c r="T766" s="0" t="str">
        <f aca="false">IF($A766&lt;&gt;"","Project#"&amp;$A766&amp;"-"&amp;TEXT($B766,"0000")&amp;"_Experiment#"&amp;TEXT($C766,"0000")&amp;"_"&amp;$D766&amp;"."&amp;$E766&amp;"_Tray#"&amp;TEXT($G766,"0000")&amp;"_"&amp;"Pot#"&amp;TEXT($F766,"00000"),"")</f>
        <v/>
      </c>
      <c r="U766" s="0" t="str">
        <f aca="false">IF($A766&lt;&gt;"",VLOOKUP($F766,d110cc_csv_computations!$A$2:$O$1001,2),"")</f>
        <v/>
      </c>
      <c r="V766" s="0" t="str">
        <f aca="false">IF($A766&lt;&gt;"",VLOOKUP($U766,LineNames!$A$2:$B$111,2),"")</f>
        <v/>
      </c>
      <c r="W766" s="11"/>
      <c r="X766" s="0" t="str">
        <f aca="false">IF($A766&lt;&gt;"",VLOOKUP($U766,LineNames!$A$2:$C$111,3),"")</f>
        <v/>
      </c>
      <c r="Y766" s="0" t="str">
        <f aca="false">IF($A766&lt;&gt;"",VLOOKUP($F766,d110cc_csv_computations!$A$2:$O$1001,5),"")</f>
        <v/>
      </c>
      <c r="Z766" s="0" t="str">
        <f aca="false">IF($A766&lt;&gt;"",VLOOKUP($F766,d110cc_csv_computations!$A$2:$O$1001,15),"")</f>
        <v/>
      </c>
    </row>
    <row collapsed="false" customFormat="false" customHeight="true" hidden="false" ht="15" outlineLevel="0" r="767">
      <c r="A767" s="0" t="str">
        <f aca="false">IF((ROW()-1)&lt;='Project Description'!$B$14,'Project Description'!$B$1, "")</f>
        <v/>
      </c>
      <c r="B767" s="0" t="str">
        <f aca="false">IF($A767&lt;&gt;"",'Project Description'!$B$2, "")</f>
        <v/>
      </c>
      <c r="C767" s="0" t="str">
        <f aca="false">IF($A767&lt;&gt;"",'Project Description'!$B$3, "")</f>
        <v/>
      </c>
      <c r="D767" s="0" t="str">
        <f aca="false">IF($A767&lt;&gt;"",VLOOKUP($G767,'Tray sheet'!$E$2:$G$121,2), "")</f>
        <v/>
      </c>
      <c r="E767" s="0" t="str">
        <f aca="false">IF($A767&lt;&gt;"",VLOOKUP($G767,'Tray sheet'!$E$2:$G$121,3), "")</f>
        <v/>
      </c>
      <c r="F767" s="0" t="str">
        <f aca="false">IF($A767&lt;&gt;"",ROW()-1,"")</f>
        <v/>
      </c>
      <c r="G767" s="0" t="str">
        <f aca="false">IF($A767&lt;&gt;"",VLOOKUP($F767,d110cc_csv_computations!$A$2:$O$1001,12),"")</f>
        <v/>
      </c>
      <c r="H767" s="0" t="str">
        <f aca="false">IF($A767&lt;&gt;"",VLOOKUP($F767,d110cc_csv_computations!$A$2:$O$1001,13),"")</f>
        <v/>
      </c>
      <c r="I767" s="0" t="str">
        <f aca="false">IF($A767&lt;&gt;"",VLOOKUP($F767,d110cc_csv_computations!$A$2:$O$1001,7),"")</f>
        <v/>
      </c>
      <c r="J767" s="0" t="str">
        <f aca="false">IF($A767&lt;&gt;"",VLOOKUP($I767,ColumnNames!$A$2:$B$5,2),"")</f>
        <v/>
      </c>
      <c r="K767" s="0" t="str">
        <f aca="false">IF($A767&lt;&gt;"",VLOOKUP($F767,d110cc_csv_computations!$A$2:$O$1001,6),"")</f>
        <v/>
      </c>
      <c r="L767" s="0" t="str">
        <f aca="false">IF($A767&lt;&gt;"",VLOOKUP($F767,d110cc_csv_computations!$A$2:$O$1001,3),"")</f>
        <v/>
      </c>
      <c r="M767" s="0" t="str">
        <f aca="false">IF($A767&lt;&gt;"",VLOOKUP($F767,d110cc_csv_computations!$A$2:$O$1001,8),"")</f>
        <v/>
      </c>
      <c r="N767" s="0" t="str">
        <f aca="false">IF($A767&lt;&gt;"",VLOOKUP($F767,d110cc_csv_computations!$A$2:$O$1001,4),"")</f>
        <v/>
      </c>
      <c r="O767" s="32" t="str">
        <f aca="false">IF($A767&lt;&gt;"",INDEX('Tray sheet'!$H$2:$H$10000, $G767),"")</f>
        <v/>
      </c>
      <c r="P767" s="32" t="str">
        <f aca="false">IF($A767&lt;&gt;"",INDEX('Tray sheet'!$J$2:$J$10000,$G767),"")</f>
        <v/>
      </c>
      <c r="Q767" s="0" t="str">
        <f aca="false">IF($A767&lt;&gt;"",VLOOKUP($F767,d110cc_csv_computations!$A$2:$O$1001,9),"")</f>
        <v/>
      </c>
      <c r="R767" s="32" t="str">
        <f aca="false">IF($A767&lt;&gt;"",INDEX('Tray sheet'!$I$2:$I$10000,$G767),"")</f>
        <v/>
      </c>
      <c r="S767" s="32" t="str">
        <f aca="false">$J767&amp;$K767</f>
        <v/>
      </c>
      <c r="T767" s="0" t="str">
        <f aca="false">IF($A767&lt;&gt;"","Project#"&amp;$A767&amp;"-"&amp;TEXT($B767,"0000")&amp;"_Experiment#"&amp;TEXT($C767,"0000")&amp;"_"&amp;$D767&amp;"."&amp;$E767&amp;"_Tray#"&amp;TEXT($G767,"0000")&amp;"_"&amp;"Pot#"&amp;TEXT($F767,"00000"),"")</f>
        <v/>
      </c>
      <c r="U767" s="0" t="str">
        <f aca="false">IF($A767&lt;&gt;"",VLOOKUP($F767,d110cc_csv_computations!$A$2:$O$1001,2),"")</f>
        <v/>
      </c>
      <c r="V767" s="0" t="str">
        <f aca="false">IF($A767&lt;&gt;"",VLOOKUP($U767,LineNames!$A$2:$B$111,2),"")</f>
        <v/>
      </c>
      <c r="W767" s="11"/>
      <c r="X767" s="0" t="str">
        <f aca="false">IF($A767&lt;&gt;"",VLOOKUP($U767,LineNames!$A$2:$C$111,3),"")</f>
        <v/>
      </c>
      <c r="Y767" s="0" t="str">
        <f aca="false">IF($A767&lt;&gt;"",VLOOKUP($F767,d110cc_csv_computations!$A$2:$O$1001,5),"")</f>
        <v/>
      </c>
      <c r="Z767" s="0" t="str">
        <f aca="false">IF($A767&lt;&gt;"",VLOOKUP($F767,d110cc_csv_computations!$A$2:$O$1001,15),"")</f>
        <v/>
      </c>
    </row>
    <row collapsed="false" customFormat="false" customHeight="true" hidden="false" ht="15" outlineLevel="0" r="768">
      <c r="A768" s="0" t="str">
        <f aca="false">IF((ROW()-1)&lt;='Project Description'!$B$14,'Project Description'!$B$1, "")</f>
        <v/>
      </c>
      <c r="B768" s="0" t="str">
        <f aca="false">IF($A768&lt;&gt;"",'Project Description'!$B$2, "")</f>
        <v/>
      </c>
      <c r="C768" s="0" t="str">
        <f aca="false">IF($A768&lt;&gt;"",'Project Description'!$B$3, "")</f>
        <v/>
      </c>
      <c r="D768" s="0" t="str">
        <f aca="false">IF($A768&lt;&gt;"",VLOOKUP($G768,'Tray sheet'!$E$2:$G$121,2), "")</f>
        <v/>
      </c>
      <c r="E768" s="0" t="str">
        <f aca="false">IF($A768&lt;&gt;"",VLOOKUP($G768,'Tray sheet'!$E$2:$G$121,3), "")</f>
        <v/>
      </c>
      <c r="F768" s="0" t="str">
        <f aca="false">IF($A768&lt;&gt;"",ROW()-1,"")</f>
        <v/>
      </c>
      <c r="G768" s="0" t="str">
        <f aca="false">IF($A768&lt;&gt;"",VLOOKUP($F768,d110cc_csv_computations!$A$2:$O$1001,12),"")</f>
        <v/>
      </c>
      <c r="H768" s="0" t="str">
        <f aca="false">IF($A768&lt;&gt;"",VLOOKUP($F768,d110cc_csv_computations!$A$2:$O$1001,13),"")</f>
        <v/>
      </c>
      <c r="I768" s="0" t="str">
        <f aca="false">IF($A768&lt;&gt;"",VLOOKUP($F768,d110cc_csv_computations!$A$2:$O$1001,7),"")</f>
        <v/>
      </c>
      <c r="J768" s="0" t="str">
        <f aca="false">IF($A768&lt;&gt;"",VLOOKUP($I768,ColumnNames!$A$2:$B$5,2),"")</f>
        <v/>
      </c>
      <c r="K768" s="0" t="str">
        <f aca="false">IF($A768&lt;&gt;"",VLOOKUP($F768,d110cc_csv_computations!$A$2:$O$1001,6),"")</f>
        <v/>
      </c>
      <c r="L768" s="0" t="str">
        <f aca="false">IF($A768&lt;&gt;"",VLOOKUP($F768,d110cc_csv_computations!$A$2:$O$1001,3),"")</f>
        <v/>
      </c>
      <c r="M768" s="0" t="str">
        <f aca="false">IF($A768&lt;&gt;"",VLOOKUP($F768,d110cc_csv_computations!$A$2:$O$1001,8),"")</f>
        <v/>
      </c>
      <c r="N768" s="0" t="str">
        <f aca="false">IF($A768&lt;&gt;"",VLOOKUP($F768,d110cc_csv_computations!$A$2:$O$1001,4),"")</f>
        <v/>
      </c>
      <c r="O768" s="32" t="str">
        <f aca="false">IF($A768&lt;&gt;"",INDEX('Tray sheet'!$H$2:$H$10000, $G768),"")</f>
        <v/>
      </c>
      <c r="P768" s="32" t="str">
        <f aca="false">IF($A768&lt;&gt;"",INDEX('Tray sheet'!$J$2:$J$10000,$G768),"")</f>
        <v/>
      </c>
      <c r="Q768" s="0" t="str">
        <f aca="false">IF($A768&lt;&gt;"",VLOOKUP($F768,d110cc_csv_computations!$A$2:$O$1001,9),"")</f>
        <v/>
      </c>
      <c r="R768" s="32" t="str">
        <f aca="false">IF($A768&lt;&gt;"",INDEX('Tray sheet'!$I$2:$I$10000,$G768),"")</f>
        <v/>
      </c>
      <c r="S768" s="32" t="str">
        <f aca="false">$J768&amp;$K768</f>
        <v/>
      </c>
      <c r="T768" s="0" t="str">
        <f aca="false">IF($A768&lt;&gt;"","Project#"&amp;$A768&amp;"-"&amp;TEXT($B768,"0000")&amp;"_Experiment#"&amp;TEXT($C768,"0000")&amp;"_"&amp;$D768&amp;"."&amp;$E768&amp;"_Tray#"&amp;TEXT($G768,"0000")&amp;"_"&amp;"Pot#"&amp;TEXT($F768,"00000"),"")</f>
        <v/>
      </c>
      <c r="U768" s="0" t="str">
        <f aca="false">IF($A768&lt;&gt;"",VLOOKUP($F768,d110cc_csv_computations!$A$2:$O$1001,2),"")</f>
        <v/>
      </c>
      <c r="V768" s="0" t="str">
        <f aca="false">IF($A768&lt;&gt;"",VLOOKUP($U768,LineNames!$A$2:$B$111,2),"")</f>
        <v/>
      </c>
      <c r="W768" s="11"/>
      <c r="X768" s="0" t="str">
        <f aca="false">IF($A768&lt;&gt;"",VLOOKUP($U768,LineNames!$A$2:$C$111,3),"")</f>
        <v/>
      </c>
      <c r="Y768" s="0" t="str">
        <f aca="false">IF($A768&lt;&gt;"",VLOOKUP($F768,d110cc_csv_computations!$A$2:$O$1001,5),"")</f>
        <v/>
      </c>
      <c r="Z768" s="0" t="str">
        <f aca="false">IF($A768&lt;&gt;"",VLOOKUP($F768,d110cc_csv_computations!$A$2:$O$1001,15),"")</f>
        <v/>
      </c>
    </row>
    <row collapsed="false" customFormat="false" customHeight="true" hidden="false" ht="15" outlineLevel="0" r="769">
      <c r="A769" s="0" t="str">
        <f aca="false">IF((ROW()-1)&lt;='Project Description'!$B$14,'Project Description'!$B$1, "")</f>
        <v/>
      </c>
      <c r="B769" s="0" t="str">
        <f aca="false">IF($A769&lt;&gt;"",'Project Description'!$B$2, "")</f>
        <v/>
      </c>
      <c r="C769" s="0" t="str">
        <f aca="false">IF($A769&lt;&gt;"",'Project Description'!$B$3, "")</f>
        <v/>
      </c>
      <c r="D769" s="0" t="str">
        <f aca="false">IF($A769&lt;&gt;"",VLOOKUP($G769,'Tray sheet'!$E$2:$G$121,2), "")</f>
        <v/>
      </c>
      <c r="E769" s="0" t="str">
        <f aca="false">IF($A769&lt;&gt;"",VLOOKUP($G769,'Tray sheet'!$E$2:$G$121,3), "")</f>
        <v/>
      </c>
      <c r="F769" s="0" t="str">
        <f aca="false">IF($A769&lt;&gt;"",ROW()-1,"")</f>
        <v/>
      </c>
      <c r="G769" s="0" t="str">
        <f aca="false">IF($A769&lt;&gt;"",VLOOKUP($F769,d110cc_csv_computations!$A$2:$O$1001,12),"")</f>
        <v/>
      </c>
      <c r="H769" s="0" t="str">
        <f aca="false">IF($A769&lt;&gt;"",VLOOKUP($F769,d110cc_csv_computations!$A$2:$O$1001,13),"")</f>
        <v/>
      </c>
      <c r="I769" s="0" t="str">
        <f aca="false">IF($A769&lt;&gt;"",VLOOKUP($F769,d110cc_csv_computations!$A$2:$O$1001,7),"")</f>
        <v/>
      </c>
      <c r="J769" s="0" t="str">
        <f aca="false">IF($A769&lt;&gt;"",VLOOKUP($I769,ColumnNames!$A$2:$B$5,2),"")</f>
        <v/>
      </c>
      <c r="K769" s="0" t="str">
        <f aca="false">IF($A769&lt;&gt;"",VLOOKUP($F769,d110cc_csv_computations!$A$2:$O$1001,6),"")</f>
        <v/>
      </c>
      <c r="L769" s="0" t="str">
        <f aca="false">IF($A769&lt;&gt;"",VLOOKUP($F769,d110cc_csv_computations!$A$2:$O$1001,3),"")</f>
        <v/>
      </c>
      <c r="M769" s="0" t="str">
        <f aca="false">IF($A769&lt;&gt;"",VLOOKUP($F769,d110cc_csv_computations!$A$2:$O$1001,8),"")</f>
        <v/>
      </c>
      <c r="N769" s="0" t="str">
        <f aca="false">IF($A769&lt;&gt;"",VLOOKUP($F769,d110cc_csv_computations!$A$2:$O$1001,4),"")</f>
        <v/>
      </c>
      <c r="O769" s="32" t="str">
        <f aca="false">IF($A769&lt;&gt;"",INDEX('Tray sheet'!$H$2:$H$10000, $G769),"")</f>
        <v/>
      </c>
      <c r="P769" s="32" t="str">
        <f aca="false">IF($A769&lt;&gt;"",INDEX('Tray sheet'!$J$2:$J$10000,$G769),"")</f>
        <v/>
      </c>
      <c r="Q769" s="0" t="str">
        <f aca="false">IF($A769&lt;&gt;"",VLOOKUP($F769,d110cc_csv_computations!$A$2:$O$1001,9),"")</f>
        <v/>
      </c>
      <c r="R769" s="32" t="str">
        <f aca="false">IF($A769&lt;&gt;"",INDEX('Tray sheet'!$I$2:$I$10000,$G769),"")</f>
        <v/>
      </c>
      <c r="S769" s="32" t="str">
        <f aca="false">$J769&amp;$K769</f>
        <v/>
      </c>
      <c r="T769" s="0" t="str">
        <f aca="false">IF($A769&lt;&gt;"","Project#"&amp;$A769&amp;"-"&amp;TEXT($B769,"0000")&amp;"_Experiment#"&amp;TEXT($C769,"0000")&amp;"_"&amp;$D769&amp;"."&amp;$E769&amp;"_Tray#"&amp;TEXT($G769,"0000")&amp;"_"&amp;"Pot#"&amp;TEXT($F769,"00000"),"")</f>
        <v/>
      </c>
      <c r="U769" s="0" t="str">
        <f aca="false">IF($A769&lt;&gt;"",VLOOKUP($F769,d110cc_csv_computations!$A$2:$O$1001,2),"")</f>
        <v/>
      </c>
      <c r="V769" s="0" t="str">
        <f aca="false">IF($A769&lt;&gt;"",VLOOKUP($U769,LineNames!$A$2:$B$111,2),"")</f>
        <v/>
      </c>
      <c r="W769" s="11"/>
      <c r="X769" s="0" t="str">
        <f aca="false">IF($A769&lt;&gt;"",VLOOKUP($U769,LineNames!$A$2:$C$111,3),"")</f>
        <v/>
      </c>
      <c r="Y769" s="0" t="str">
        <f aca="false">IF($A769&lt;&gt;"",VLOOKUP($F769,d110cc_csv_computations!$A$2:$O$1001,5),"")</f>
        <v/>
      </c>
      <c r="Z769" s="0" t="str">
        <f aca="false">IF($A769&lt;&gt;"",VLOOKUP($F769,d110cc_csv_computations!$A$2:$O$1001,15),"")</f>
        <v/>
      </c>
    </row>
    <row collapsed="false" customFormat="false" customHeight="true" hidden="false" ht="15" outlineLevel="0" r="770">
      <c r="A770" s="0" t="str">
        <f aca="false">IF((ROW()-1)&lt;='Project Description'!$B$14,'Project Description'!$B$1, "")</f>
        <v/>
      </c>
      <c r="B770" s="0" t="str">
        <f aca="false">IF($A770&lt;&gt;"",'Project Description'!$B$2, "")</f>
        <v/>
      </c>
      <c r="C770" s="0" t="str">
        <f aca="false">IF($A770&lt;&gt;"",'Project Description'!$B$3, "")</f>
        <v/>
      </c>
      <c r="D770" s="0" t="str">
        <f aca="false">IF($A770&lt;&gt;"",VLOOKUP($G770,'Tray sheet'!$E$2:$G$121,2), "")</f>
        <v/>
      </c>
      <c r="E770" s="0" t="str">
        <f aca="false">IF($A770&lt;&gt;"",VLOOKUP($G770,'Tray sheet'!$E$2:$G$121,3), "")</f>
        <v/>
      </c>
      <c r="F770" s="0" t="str">
        <f aca="false">IF($A770&lt;&gt;"",ROW()-1,"")</f>
        <v/>
      </c>
      <c r="G770" s="0" t="str">
        <f aca="false">IF($A770&lt;&gt;"",VLOOKUP($F770,d110cc_csv_computations!$A$2:$O$1001,12),"")</f>
        <v/>
      </c>
      <c r="H770" s="0" t="str">
        <f aca="false">IF($A770&lt;&gt;"",VLOOKUP($F770,d110cc_csv_computations!$A$2:$O$1001,13),"")</f>
        <v/>
      </c>
      <c r="I770" s="0" t="str">
        <f aca="false">IF($A770&lt;&gt;"",VLOOKUP($F770,d110cc_csv_computations!$A$2:$O$1001,7),"")</f>
        <v/>
      </c>
      <c r="J770" s="0" t="str">
        <f aca="false">IF($A770&lt;&gt;"",VLOOKUP($I770,ColumnNames!$A$2:$B$5,2),"")</f>
        <v/>
      </c>
      <c r="K770" s="0" t="str">
        <f aca="false">IF($A770&lt;&gt;"",VLOOKUP($F770,d110cc_csv_computations!$A$2:$O$1001,6),"")</f>
        <v/>
      </c>
      <c r="L770" s="0" t="str">
        <f aca="false">IF($A770&lt;&gt;"",VLOOKUP($F770,d110cc_csv_computations!$A$2:$O$1001,3),"")</f>
        <v/>
      </c>
      <c r="M770" s="0" t="str">
        <f aca="false">IF($A770&lt;&gt;"",VLOOKUP($F770,d110cc_csv_computations!$A$2:$O$1001,8),"")</f>
        <v/>
      </c>
      <c r="N770" s="0" t="str">
        <f aca="false">IF($A770&lt;&gt;"",VLOOKUP($F770,d110cc_csv_computations!$A$2:$O$1001,4),"")</f>
        <v/>
      </c>
      <c r="O770" s="32" t="str">
        <f aca="false">IF($A770&lt;&gt;"",INDEX('Tray sheet'!$H$2:$H$10000, $G770),"")</f>
        <v/>
      </c>
      <c r="P770" s="32" t="str">
        <f aca="false">IF($A770&lt;&gt;"",INDEX('Tray sheet'!$J$2:$J$10000,$G770),"")</f>
        <v/>
      </c>
      <c r="Q770" s="0" t="str">
        <f aca="false">IF($A770&lt;&gt;"",VLOOKUP($F770,d110cc_csv_computations!$A$2:$O$1001,9),"")</f>
        <v/>
      </c>
      <c r="R770" s="32" t="str">
        <f aca="false">IF($A770&lt;&gt;"",INDEX('Tray sheet'!$I$2:$I$10000,$G770),"")</f>
        <v/>
      </c>
      <c r="S770" s="32" t="str">
        <f aca="false">$J770&amp;$K770</f>
        <v/>
      </c>
      <c r="T770" s="0" t="str">
        <f aca="false">IF($A770&lt;&gt;"","Project#"&amp;$A770&amp;"-"&amp;TEXT($B770,"0000")&amp;"_Experiment#"&amp;TEXT($C770,"0000")&amp;"_"&amp;$D770&amp;"."&amp;$E770&amp;"_Tray#"&amp;TEXT($G770,"0000")&amp;"_"&amp;"Pot#"&amp;TEXT($F770,"00000"),"")</f>
        <v/>
      </c>
      <c r="U770" s="0" t="str">
        <f aca="false">IF($A770&lt;&gt;"",VLOOKUP($F770,d110cc_csv_computations!$A$2:$O$1001,2),"")</f>
        <v/>
      </c>
      <c r="V770" s="0" t="str">
        <f aca="false">IF($A770&lt;&gt;"",VLOOKUP($U770,LineNames!$A$2:$B$111,2),"")</f>
        <v/>
      </c>
      <c r="W770" s="11"/>
      <c r="X770" s="0" t="str">
        <f aca="false">IF($A770&lt;&gt;"",VLOOKUP($U770,LineNames!$A$2:$C$111,3),"")</f>
        <v/>
      </c>
      <c r="Y770" s="0" t="str">
        <f aca="false">IF($A770&lt;&gt;"",VLOOKUP($F770,d110cc_csv_computations!$A$2:$O$1001,5),"")</f>
        <v/>
      </c>
      <c r="Z770" s="0" t="str">
        <f aca="false">IF($A770&lt;&gt;"",VLOOKUP($F770,d110cc_csv_computations!$A$2:$O$1001,15),"")</f>
        <v/>
      </c>
    </row>
    <row collapsed="false" customFormat="false" customHeight="true" hidden="false" ht="15" outlineLevel="0" r="771">
      <c r="A771" s="0" t="str">
        <f aca="false">IF((ROW()-1)&lt;='Project Description'!$B$14,'Project Description'!$B$1, "")</f>
        <v/>
      </c>
      <c r="B771" s="0" t="str">
        <f aca="false">IF($A771&lt;&gt;"",'Project Description'!$B$2, "")</f>
        <v/>
      </c>
      <c r="C771" s="0" t="str">
        <f aca="false">IF($A771&lt;&gt;"",'Project Description'!$B$3, "")</f>
        <v/>
      </c>
      <c r="D771" s="0" t="str">
        <f aca="false">IF($A771&lt;&gt;"",VLOOKUP($G771,'Tray sheet'!$E$2:$G$121,2), "")</f>
        <v/>
      </c>
      <c r="E771" s="0" t="str">
        <f aca="false">IF($A771&lt;&gt;"",VLOOKUP($G771,'Tray sheet'!$E$2:$G$121,3), "")</f>
        <v/>
      </c>
      <c r="F771" s="0" t="str">
        <f aca="false">IF($A771&lt;&gt;"",ROW()-1,"")</f>
        <v/>
      </c>
      <c r="G771" s="0" t="str">
        <f aca="false">IF($A771&lt;&gt;"",VLOOKUP($F771,d110cc_csv_computations!$A$2:$O$1001,12),"")</f>
        <v/>
      </c>
      <c r="H771" s="0" t="str">
        <f aca="false">IF($A771&lt;&gt;"",VLOOKUP($F771,d110cc_csv_computations!$A$2:$O$1001,13),"")</f>
        <v/>
      </c>
      <c r="I771" s="0" t="str">
        <f aca="false">IF($A771&lt;&gt;"",VLOOKUP($F771,d110cc_csv_computations!$A$2:$O$1001,7),"")</f>
        <v/>
      </c>
      <c r="J771" s="0" t="str">
        <f aca="false">IF($A771&lt;&gt;"",VLOOKUP($I771,ColumnNames!$A$2:$B$5,2),"")</f>
        <v/>
      </c>
      <c r="K771" s="0" t="str">
        <f aca="false">IF($A771&lt;&gt;"",VLOOKUP($F771,d110cc_csv_computations!$A$2:$O$1001,6),"")</f>
        <v/>
      </c>
      <c r="L771" s="0" t="str">
        <f aca="false">IF($A771&lt;&gt;"",VLOOKUP($F771,d110cc_csv_computations!$A$2:$O$1001,3),"")</f>
        <v/>
      </c>
      <c r="M771" s="0" t="str">
        <f aca="false">IF($A771&lt;&gt;"",VLOOKUP($F771,d110cc_csv_computations!$A$2:$O$1001,8),"")</f>
        <v/>
      </c>
      <c r="N771" s="0" t="str">
        <f aca="false">IF($A771&lt;&gt;"",VLOOKUP($F771,d110cc_csv_computations!$A$2:$O$1001,4),"")</f>
        <v/>
      </c>
      <c r="O771" s="32" t="str">
        <f aca="false">IF($A771&lt;&gt;"",INDEX('Tray sheet'!$H$2:$H$10000, $G771),"")</f>
        <v/>
      </c>
      <c r="P771" s="32" t="str">
        <f aca="false">IF($A771&lt;&gt;"",INDEX('Tray sheet'!$J$2:$J$10000,$G771),"")</f>
        <v/>
      </c>
      <c r="Q771" s="0" t="str">
        <f aca="false">IF($A771&lt;&gt;"",VLOOKUP($F771,d110cc_csv_computations!$A$2:$O$1001,9),"")</f>
        <v/>
      </c>
      <c r="R771" s="32" t="str">
        <f aca="false">IF($A771&lt;&gt;"",INDEX('Tray sheet'!$I$2:$I$10000,$G771),"")</f>
        <v/>
      </c>
      <c r="S771" s="32" t="str">
        <f aca="false">$J771&amp;$K771</f>
        <v/>
      </c>
      <c r="T771" s="0" t="str">
        <f aca="false">IF($A771&lt;&gt;"","Project#"&amp;$A771&amp;"-"&amp;TEXT($B771,"0000")&amp;"_Experiment#"&amp;TEXT($C771,"0000")&amp;"_"&amp;$D771&amp;"."&amp;$E771&amp;"_Tray#"&amp;TEXT($G771,"0000")&amp;"_"&amp;"Pot#"&amp;TEXT($F771,"00000"),"")</f>
        <v/>
      </c>
      <c r="U771" s="0" t="str">
        <f aca="false">IF($A771&lt;&gt;"",VLOOKUP($F771,d110cc_csv_computations!$A$2:$O$1001,2),"")</f>
        <v/>
      </c>
      <c r="V771" s="0" t="str">
        <f aca="false">IF($A771&lt;&gt;"",VLOOKUP($U771,LineNames!$A$2:$B$111,2),"")</f>
        <v/>
      </c>
      <c r="W771" s="11"/>
      <c r="X771" s="0" t="str">
        <f aca="false">IF($A771&lt;&gt;"",VLOOKUP($U771,LineNames!$A$2:$C$111,3),"")</f>
        <v/>
      </c>
      <c r="Y771" s="0" t="str">
        <f aca="false">IF($A771&lt;&gt;"",VLOOKUP($F771,d110cc_csv_computations!$A$2:$O$1001,5),"")</f>
        <v/>
      </c>
      <c r="Z771" s="0" t="str">
        <f aca="false">IF($A771&lt;&gt;"",VLOOKUP($F771,d110cc_csv_computations!$A$2:$O$1001,15),"")</f>
        <v/>
      </c>
    </row>
    <row collapsed="false" customFormat="false" customHeight="true" hidden="false" ht="15" outlineLevel="0" r="772">
      <c r="A772" s="0" t="str">
        <f aca="false">IF((ROW()-1)&lt;='Project Description'!$B$14,'Project Description'!$B$1, "")</f>
        <v/>
      </c>
      <c r="B772" s="0" t="str">
        <f aca="false">IF($A772&lt;&gt;"",'Project Description'!$B$2, "")</f>
        <v/>
      </c>
      <c r="C772" s="0" t="str">
        <f aca="false">IF($A772&lt;&gt;"",'Project Description'!$B$3, "")</f>
        <v/>
      </c>
      <c r="D772" s="0" t="str">
        <f aca="false">IF($A772&lt;&gt;"",VLOOKUP($G772,'Tray sheet'!$E$2:$G$121,2), "")</f>
        <v/>
      </c>
      <c r="E772" s="0" t="str">
        <f aca="false">IF($A772&lt;&gt;"",VLOOKUP($G772,'Tray sheet'!$E$2:$G$121,3), "")</f>
        <v/>
      </c>
      <c r="F772" s="0" t="str">
        <f aca="false">IF($A772&lt;&gt;"",ROW()-1,"")</f>
        <v/>
      </c>
      <c r="G772" s="0" t="str">
        <f aca="false">IF($A772&lt;&gt;"",VLOOKUP($F772,d110cc_csv_computations!$A$2:$O$1001,12),"")</f>
        <v/>
      </c>
      <c r="H772" s="0" t="str">
        <f aca="false">IF($A772&lt;&gt;"",VLOOKUP($F772,d110cc_csv_computations!$A$2:$O$1001,13),"")</f>
        <v/>
      </c>
      <c r="I772" s="0" t="str">
        <f aca="false">IF($A772&lt;&gt;"",VLOOKUP($F772,d110cc_csv_computations!$A$2:$O$1001,7),"")</f>
        <v/>
      </c>
      <c r="J772" s="0" t="str">
        <f aca="false">IF($A772&lt;&gt;"",VLOOKUP($I772,ColumnNames!$A$2:$B$5,2),"")</f>
        <v/>
      </c>
      <c r="K772" s="0" t="str">
        <f aca="false">IF($A772&lt;&gt;"",VLOOKUP($F772,d110cc_csv_computations!$A$2:$O$1001,6),"")</f>
        <v/>
      </c>
      <c r="L772" s="0" t="str">
        <f aca="false">IF($A772&lt;&gt;"",VLOOKUP($F772,d110cc_csv_computations!$A$2:$O$1001,3),"")</f>
        <v/>
      </c>
      <c r="M772" s="0" t="str">
        <f aca="false">IF($A772&lt;&gt;"",VLOOKUP($F772,d110cc_csv_computations!$A$2:$O$1001,8),"")</f>
        <v/>
      </c>
      <c r="N772" s="0" t="str">
        <f aca="false">IF($A772&lt;&gt;"",VLOOKUP($F772,d110cc_csv_computations!$A$2:$O$1001,4),"")</f>
        <v/>
      </c>
      <c r="O772" s="32" t="str">
        <f aca="false">IF($A772&lt;&gt;"",INDEX('Tray sheet'!$H$2:$H$10000, $G772),"")</f>
        <v/>
      </c>
      <c r="P772" s="32" t="str">
        <f aca="false">IF($A772&lt;&gt;"",INDEX('Tray sheet'!$J$2:$J$10000,$G772),"")</f>
        <v/>
      </c>
      <c r="Q772" s="0" t="str">
        <f aca="false">IF($A772&lt;&gt;"",VLOOKUP($F772,d110cc_csv_computations!$A$2:$O$1001,9),"")</f>
        <v/>
      </c>
      <c r="R772" s="32" t="str">
        <f aca="false">IF($A772&lt;&gt;"",INDEX('Tray sheet'!$I$2:$I$10000,$G772),"")</f>
        <v/>
      </c>
      <c r="S772" s="32" t="str">
        <f aca="false">$J772&amp;$K772</f>
        <v/>
      </c>
      <c r="T772" s="0" t="str">
        <f aca="false">IF($A772&lt;&gt;"","Project#"&amp;$A772&amp;"-"&amp;TEXT($B772,"0000")&amp;"_Experiment#"&amp;TEXT($C772,"0000")&amp;"_"&amp;$D772&amp;"."&amp;$E772&amp;"_Tray#"&amp;TEXT($G772,"0000")&amp;"_"&amp;"Pot#"&amp;TEXT($F772,"00000"),"")</f>
        <v/>
      </c>
      <c r="U772" s="0" t="str">
        <f aca="false">IF($A772&lt;&gt;"",VLOOKUP($F772,d110cc_csv_computations!$A$2:$O$1001,2),"")</f>
        <v/>
      </c>
      <c r="V772" s="0" t="str">
        <f aca="false">IF($A772&lt;&gt;"",VLOOKUP($U772,LineNames!$A$2:$B$111,2),"")</f>
        <v/>
      </c>
      <c r="W772" s="11"/>
      <c r="X772" s="0" t="str">
        <f aca="false">IF($A772&lt;&gt;"",VLOOKUP($U772,LineNames!$A$2:$C$111,3),"")</f>
        <v/>
      </c>
      <c r="Y772" s="0" t="str">
        <f aca="false">IF($A772&lt;&gt;"",VLOOKUP($F772,d110cc_csv_computations!$A$2:$O$1001,5),"")</f>
        <v/>
      </c>
      <c r="Z772" s="0" t="str">
        <f aca="false">IF($A772&lt;&gt;"",VLOOKUP($F772,d110cc_csv_computations!$A$2:$O$1001,15),"")</f>
        <v/>
      </c>
    </row>
    <row collapsed="false" customFormat="false" customHeight="true" hidden="false" ht="15" outlineLevel="0" r="773">
      <c r="A773" s="0" t="str">
        <f aca="false">IF((ROW()-1)&lt;='Project Description'!$B$14,'Project Description'!$B$1, "")</f>
        <v/>
      </c>
      <c r="B773" s="0" t="str">
        <f aca="false">IF($A773&lt;&gt;"",'Project Description'!$B$2, "")</f>
        <v/>
      </c>
      <c r="C773" s="0" t="str">
        <f aca="false">IF($A773&lt;&gt;"",'Project Description'!$B$3, "")</f>
        <v/>
      </c>
      <c r="D773" s="0" t="str">
        <f aca="false">IF($A773&lt;&gt;"",VLOOKUP($G773,'Tray sheet'!$E$2:$G$121,2), "")</f>
        <v/>
      </c>
      <c r="E773" s="0" t="str">
        <f aca="false">IF($A773&lt;&gt;"",VLOOKUP($G773,'Tray sheet'!$E$2:$G$121,3), "")</f>
        <v/>
      </c>
      <c r="F773" s="0" t="str">
        <f aca="false">IF($A773&lt;&gt;"",ROW()-1,"")</f>
        <v/>
      </c>
      <c r="G773" s="0" t="str">
        <f aca="false">IF($A773&lt;&gt;"",VLOOKUP($F773,d110cc_csv_computations!$A$2:$O$1001,12),"")</f>
        <v/>
      </c>
      <c r="H773" s="0" t="str">
        <f aca="false">IF($A773&lt;&gt;"",VLOOKUP($F773,d110cc_csv_computations!$A$2:$O$1001,13),"")</f>
        <v/>
      </c>
      <c r="I773" s="0" t="str">
        <f aca="false">IF($A773&lt;&gt;"",VLOOKUP($F773,d110cc_csv_computations!$A$2:$O$1001,7),"")</f>
        <v/>
      </c>
      <c r="J773" s="0" t="str">
        <f aca="false">IF($A773&lt;&gt;"",VLOOKUP($I773,ColumnNames!$A$2:$B$5,2),"")</f>
        <v/>
      </c>
      <c r="K773" s="0" t="str">
        <f aca="false">IF($A773&lt;&gt;"",VLOOKUP($F773,d110cc_csv_computations!$A$2:$O$1001,6),"")</f>
        <v/>
      </c>
      <c r="L773" s="0" t="str">
        <f aca="false">IF($A773&lt;&gt;"",VLOOKUP($F773,d110cc_csv_computations!$A$2:$O$1001,3),"")</f>
        <v/>
      </c>
      <c r="M773" s="0" t="str">
        <f aca="false">IF($A773&lt;&gt;"",VLOOKUP($F773,d110cc_csv_computations!$A$2:$O$1001,8),"")</f>
        <v/>
      </c>
      <c r="N773" s="0" t="str">
        <f aca="false">IF($A773&lt;&gt;"",VLOOKUP($F773,d110cc_csv_computations!$A$2:$O$1001,4),"")</f>
        <v/>
      </c>
      <c r="O773" s="32" t="str">
        <f aca="false">IF($A773&lt;&gt;"",INDEX('Tray sheet'!$H$2:$H$10000, $G773),"")</f>
        <v/>
      </c>
      <c r="P773" s="32" t="str">
        <f aca="false">IF($A773&lt;&gt;"",INDEX('Tray sheet'!$J$2:$J$10000,$G773),"")</f>
        <v/>
      </c>
      <c r="Q773" s="0" t="str">
        <f aca="false">IF($A773&lt;&gt;"",VLOOKUP($F773,d110cc_csv_computations!$A$2:$O$1001,9),"")</f>
        <v/>
      </c>
      <c r="R773" s="32" t="str">
        <f aca="false">IF($A773&lt;&gt;"",INDEX('Tray sheet'!$I$2:$I$10000,$G773),"")</f>
        <v/>
      </c>
      <c r="S773" s="32" t="str">
        <f aca="false">$J773&amp;$K773</f>
        <v/>
      </c>
      <c r="T773" s="0" t="str">
        <f aca="false">IF($A773&lt;&gt;"","Project#"&amp;$A773&amp;"-"&amp;TEXT($B773,"0000")&amp;"_Experiment#"&amp;TEXT($C773,"0000")&amp;"_"&amp;$D773&amp;"."&amp;$E773&amp;"_Tray#"&amp;TEXT($G773,"0000")&amp;"_"&amp;"Pot#"&amp;TEXT($F773,"00000"),"")</f>
        <v/>
      </c>
      <c r="U773" s="0" t="str">
        <f aca="false">IF($A773&lt;&gt;"",VLOOKUP($F773,d110cc_csv_computations!$A$2:$O$1001,2),"")</f>
        <v/>
      </c>
      <c r="V773" s="0" t="str">
        <f aca="false">IF($A773&lt;&gt;"",VLOOKUP($U773,LineNames!$A$2:$B$111,2),"")</f>
        <v/>
      </c>
      <c r="W773" s="11"/>
      <c r="X773" s="0" t="str">
        <f aca="false">IF($A773&lt;&gt;"",VLOOKUP($U773,LineNames!$A$2:$C$111,3),"")</f>
        <v/>
      </c>
      <c r="Y773" s="0" t="str">
        <f aca="false">IF($A773&lt;&gt;"",VLOOKUP($F773,d110cc_csv_computations!$A$2:$O$1001,5),"")</f>
        <v/>
      </c>
      <c r="Z773" s="0" t="str">
        <f aca="false">IF($A773&lt;&gt;"",VLOOKUP($F773,d110cc_csv_computations!$A$2:$O$1001,15),"")</f>
        <v/>
      </c>
    </row>
    <row collapsed="false" customFormat="false" customHeight="true" hidden="false" ht="15" outlineLevel="0" r="774">
      <c r="A774" s="0" t="str">
        <f aca="false">IF((ROW()-1)&lt;='Project Description'!$B$14,'Project Description'!$B$1, "")</f>
        <v/>
      </c>
      <c r="B774" s="0" t="str">
        <f aca="false">IF($A774&lt;&gt;"",'Project Description'!$B$2, "")</f>
        <v/>
      </c>
      <c r="C774" s="0" t="str">
        <f aca="false">IF($A774&lt;&gt;"",'Project Description'!$B$3, "")</f>
        <v/>
      </c>
      <c r="D774" s="0" t="str">
        <f aca="false">IF($A774&lt;&gt;"",VLOOKUP($G774,'Tray sheet'!$E$2:$G$121,2), "")</f>
        <v/>
      </c>
      <c r="E774" s="0" t="str">
        <f aca="false">IF($A774&lt;&gt;"",VLOOKUP($G774,'Tray sheet'!$E$2:$G$121,3), "")</f>
        <v/>
      </c>
      <c r="F774" s="0" t="str">
        <f aca="false">IF($A774&lt;&gt;"",ROW()-1,"")</f>
        <v/>
      </c>
      <c r="G774" s="0" t="str">
        <f aca="false">IF($A774&lt;&gt;"",VLOOKUP($F774,d110cc_csv_computations!$A$2:$O$1001,12),"")</f>
        <v/>
      </c>
      <c r="H774" s="0" t="str">
        <f aca="false">IF($A774&lt;&gt;"",VLOOKUP($F774,d110cc_csv_computations!$A$2:$O$1001,13),"")</f>
        <v/>
      </c>
      <c r="I774" s="0" t="str">
        <f aca="false">IF($A774&lt;&gt;"",VLOOKUP($F774,d110cc_csv_computations!$A$2:$O$1001,7),"")</f>
        <v/>
      </c>
      <c r="J774" s="0" t="str">
        <f aca="false">IF($A774&lt;&gt;"",VLOOKUP($I774,ColumnNames!$A$2:$B$5,2),"")</f>
        <v/>
      </c>
      <c r="K774" s="0" t="str">
        <f aca="false">IF($A774&lt;&gt;"",VLOOKUP($F774,d110cc_csv_computations!$A$2:$O$1001,6),"")</f>
        <v/>
      </c>
      <c r="L774" s="0" t="str">
        <f aca="false">IF($A774&lt;&gt;"",VLOOKUP($F774,d110cc_csv_computations!$A$2:$O$1001,3),"")</f>
        <v/>
      </c>
      <c r="M774" s="0" t="str">
        <f aca="false">IF($A774&lt;&gt;"",VLOOKUP($F774,d110cc_csv_computations!$A$2:$O$1001,8),"")</f>
        <v/>
      </c>
      <c r="N774" s="0" t="str">
        <f aca="false">IF($A774&lt;&gt;"",VLOOKUP($F774,d110cc_csv_computations!$A$2:$O$1001,4),"")</f>
        <v/>
      </c>
      <c r="O774" s="32" t="str">
        <f aca="false">IF($A774&lt;&gt;"",INDEX('Tray sheet'!$H$2:$H$10000, $G774),"")</f>
        <v/>
      </c>
      <c r="P774" s="32" t="str">
        <f aca="false">IF($A774&lt;&gt;"",INDEX('Tray sheet'!$J$2:$J$10000,$G774),"")</f>
        <v/>
      </c>
      <c r="Q774" s="0" t="str">
        <f aca="false">IF($A774&lt;&gt;"",VLOOKUP($F774,d110cc_csv_computations!$A$2:$O$1001,9),"")</f>
        <v/>
      </c>
      <c r="R774" s="32" t="str">
        <f aca="false">IF($A774&lt;&gt;"",INDEX('Tray sheet'!$I$2:$I$10000,$G774),"")</f>
        <v/>
      </c>
      <c r="S774" s="32" t="str">
        <f aca="false">$J774&amp;$K774</f>
        <v/>
      </c>
      <c r="T774" s="0" t="str">
        <f aca="false">IF($A774&lt;&gt;"","Project#"&amp;$A774&amp;"-"&amp;TEXT($B774,"0000")&amp;"_Experiment#"&amp;TEXT($C774,"0000")&amp;"_"&amp;$D774&amp;"."&amp;$E774&amp;"_Tray#"&amp;TEXT($G774,"0000")&amp;"_"&amp;"Pot#"&amp;TEXT($F774,"00000"),"")</f>
        <v/>
      </c>
      <c r="U774" s="0" t="str">
        <f aca="false">IF($A774&lt;&gt;"",VLOOKUP($F774,d110cc_csv_computations!$A$2:$O$1001,2),"")</f>
        <v/>
      </c>
      <c r="V774" s="0" t="str">
        <f aca="false">IF($A774&lt;&gt;"",VLOOKUP($U774,LineNames!$A$2:$B$111,2),"")</f>
        <v/>
      </c>
      <c r="W774" s="11"/>
      <c r="X774" s="0" t="str">
        <f aca="false">IF($A774&lt;&gt;"",VLOOKUP($U774,LineNames!$A$2:$C$111,3),"")</f>
        <v/>
      </c>
      <c r="Y774" s="0" t="str">
        <f aca="false">IF($A774&lt;&gt;"",VLOOKUP($F774,d110cc_csv_computations!$A$2:$O$1001,5),"")</f>
        <v/>
      </c>
      <c r="Z774" s="0" t="str">
        <f aca="false">IF($A774&lt;&gt;"",VLOOKUP($F774,d110cc_csv_computations!$A$2:$O$1001,15),"")</f>
        <v/>
      </c>
    </row>
    <row collapsed="false" customFormat="false" customHeight="true" hidden="false" ht="15" outlineLevel="0" r="775">
      <c r="A775" s="0" t="str">
        <f aca="false">IF((ROW()-1)&lt;='Project Description'!$B$14,'Project Description'!$B$1, "")</f>
        <v/>
      </c>
      <c r="B775" s="0" t="str">
        <f aca="false">IF($A775&lt;&gt;"",'Project Description'!$B$2, "")</f>
        <v/>
      </c>
      <c r="C775" s="0" t="str">
        <f aca="false">IF($A775&lt;&gt;"",'Project Description'!$B$3, "")</f>
        <v/>
      </c>
      <c r="D775" s="0" t="str">
        <f aca="false">IF($A775&lt;&gt;"",VLOOKUP($G775,'Tray sheet'!$E$2:$G$121,2), "")</f>
        <v/>
      </c>
      <c r="E775" s="0" t="str">
        <f aca="false">IF($A775&lt;&gt;"",VLOOKUP($G775,'Tray sheet'!$E$2:$G$121,3), "")</f>
        <v/>
      </c>
      <c r="F775" s="0" t="str">
        <f aca="false">IF($A775&lt;&gt;"",ROW()-1,"")</f>
        <v/>
      </c>
      <c r="G775" s="0" t="str">
        <f aca="false">IF($A775&lt;&gt;"",VLOOKUP($F775,d110cc_csv_computations!$A$2:$O$1001,12),"")</f>
        <v/>
      </c>
      <c r="H775" s="0" t="str">
        <f aca="false">IF($A775&lt;&gt;"",VLOOKUP($F775,d110cc_csv_computations!$A$2:$O$1001,13),"")</f>
        <v/>
      </c>
      <c r="I775" s="0" t="str">
        <f aca="false">IF($A775&lt;&gt;"",VLOOKUP($F775,d110cc_csv_computations!$A$2:$O$1001,7),"")</f>
        <v/>
      </c>
      <c r="J775" s="0" t="str">
        <f aca="false">IF($A775&lt;&gt;"",VLOOKUP($I775,ColumnNames!$A$2:$B$5,2),"")</f>
        <v/>
      </c>
      <c r="K775" s="0" t="str">
        <f aca="false">IF($A775&lt;&gt;"",VLOOKUP($F775,d110cc_csv_computations!$A$2:$O$1001,6),"")</f>
        <v/>
      </c>
      <c r="L775" s="0" t="str">
        <f aca="false">IF($A775&lt;&gt;"",VLOOKUP($F775,d110cc_csv_computations!$A$2:$O$1001,3),"")</f>
        <v/>
      </c>
      <c r="M775" s="0" t="str">
        <f aca="false">IF($A775&lt;&gt;"",VLOOKUP($F775,d110cc_csv_computations!$A$2:$O$1001,8),"")</f>
        <v/>
      </c>
      <c r="N775" s="0" t="str">
        <f aca="false">IF($A775&lt;&gt;"",VLOOKUP($F775,d110cc_csv_computations!$A$2:$O$1001,4),"")</f>
        <v/>
      </c>
      <c r="O775" s="32" t="str">
        <f aca="false">IF($A775&lt;&gt;"",INDEX('Tray sheet'!$H$2:$H$10000, $G775),"")</f>
        <v/>
      </c>
      <c r="P775" s="32" t="str">
        <f aca="false">IF($A775&lt;&gt;"",INDEX('Tray sheet'!$J$2:$J$10000,$G775),"")</f>
        <v/>
      </c>
      <c r="Q775" s="0" t="str">
        <f aca="false">IF($A775&lt;&gt;"",VLOOKUP($F775,d110cc_csv_computations!$A$2:$O$1001,9),"")</f>
        <v/>
      </c>
      <c r="R775" s="32" t="str">
        <f aca="false">IF($A775&lt;&gt;"",INDEX('Tray sheet'!$I$2:$I$10000,$G775),"")</f>
        <v/>
      </c>
      <c r="S775" s="32" t="str">
        <f aca="false">$J775&amp;$K775</f>
        <v/>
      </c>
      <c r="T775" s="0" t="str">
        <f aca="false">IF($A775&lt;&gt;"","Project#"&amp;$A775&amp;"-"&amp;TEXT($B775,"0000")&amp;"_Experiment#"&amp;TEXT($C775,"0000")&amp;"_"&amp;$D775&amp;"."&amp;$E775&amp;"_Tray#"&amp;TEXT($G775,"0000")&amp;"_"&amp;"Pot#"&amp;TEXT($F775,"00000"),"")</f>
        <v/>
      </c>
      <c r="U775" s="0" t="str">
        <f aca="false">IF($A775&lt;&gt;"",VLOOKUP($F775,d110cc_csv_computations!$A$2:$O$1001,2),"")</f>
        <v/>
      </c>
      <c r="V775" s="0" t="str">
        <f aca="false">IF($A775&lt;&gt;"",VLOOKUP($U775,LineNames!$A$2:$B$111,2),"")</f>
        <v/>
      </c>
      <c r="W775" s="11"/>
      <c r="X775" s="0" t="str">
        <f aca="false">IF($A775&lt;&gt;"",VLOOKUP($U775,LineNames!$A$2:$C$111,3),"")</f>
        <v/>
      </c>
      <c r="Y775" s="0" t="str">
        <f aca="false">IF($A775&lt;&gt;"",VLOOKUP($F775,d110cc_csv_computations!$A$2:$O$1001,5),"")</f>
        <v/>
      </c>
      <c r="Z775" s="0" t="str">
        <f aca="false">IF($A775&lt;&gt;"",VLOOKUP($F775,d110cc_csv_computations!$A$2:$O$1001,15),"")</f>
        <v/>
      </c>
    </row>
    <row collapsed="false" customFormat="false" customHeight="true" hidden="false" ht="15" outlineLevel="0" r="776">
      <c r="A776" s="0" t="str">
        <f aca="false">IF((ROW()-1)&lt;='Project Description'!$B$14,'Project Description'!$B$1, "")</f>
        <v/>
      </c>
      <c r="B776" s="0" t="str">
        <f aca="false">IF($A776&lt;&gt;"",'Project Description'!$B$2, "")</f>
        <v/>
      </c>
      <c r="C776" s="0" t="str">
        <f aca="false">IF($A776&lt;&gt;"",'Project Description'!$B$3, "")</f>
        <v/>
      </c>
      <c r="D776" s="0" t="str">
        <f aca="false">IF($A776&lt;&gt;"",VLOOKUP($G776,'Tray sheet'!$E$2:$G$121,2), "")</f>
        <v/>
      </c>
      <c r="E776" s="0" t="str">
        <f aca="false">IF($A776&lt;&gt;"",VLOOKUP($G776,'Tray sheet'!$E$2:$G$121,3), "")</f>
        <v/>
      </c>
      <c r="F776" s="0" t="str">
        <f aca="false">IF($A776&lt;&gt;"",ROW()-1,"")</f>
        <v/>
      </c>
      <c r="G776" s="0" t="str">
        <f aca="false">IF($A776&lt;&gt;"",VLOOKUP($F776,d110cc_csv_computations!$A$2:$O$1001,12),"")</f>
        <v/>
      </c>
      <c r="H776" s="0" t="str">
        <f aca="false">IF($A776&lt;&gt;"",VLOOKUP($F776,d110cc_csv_computations!$A$2:$O$1001,13),"")</f>
        <v/>
      </c>
      <c r="I776" s="0" t="str">
        <f aca="false">IF($A776&lt;&gt;"",VLOOKUP($F776,d110cc_csv_computations!$A$2:$O$1001,7),"")</f>
        <v/>
      </c>
      <c r="J776" s="0" t="str">
        <f aca="false">IF($A776&lt;&gt;"",VLOOKUP($I776,ColumnNames!$A$2:$B$5,2),"")</f>
        <v/>
      </c>
      <c r="K776" s="0" t="str">
        <f aca="false">IF($A776&lt;&gt;"",VLOOKUP($F776,d110cc_csv_computations!$A$2:$O$1001,6),"")</f>
        <v/>
      </c>
      <c r="L776" s="0" t="str">
        <f aca="false">IF($A776&lt;&gt;"",VLOOKUP($F776,d110cc_csv_computations!$A$2:$O$1001,3),"")</f>
        <v/>
      </c>
      <c r="M776" s="0" t="str">
        <f aca="false">IF($A776&lt;&gt;"",VLOOKUP($F776,d110cc_csv_computations!$A$2:$O$1001,8),"")</f>
        <v/>
      </c>
      <c r="N776" s="0" t="str">
        <f aca="false">IF($A776&lt;&gt;"",VLOOKUP($F776,d110cc_csv_computations!$A$2:$O$1001,4),"")</f>
        <v/>
      </c>
      <c r="O776" s="32" t="str">
        <f aca="false">IF($A776&lt;&gt;"",INDEX('Tray sheet'!$H$2:$H$10000, $G776),"")</f>
        <v/>
      </c>
      <c r="P776" s="32" t="str">
        <f aca="false">IF($A776&lt;&gt;"",INDEX('Tray sheet'!$J$2:$J$10000,$G776),"")</f>
        <v/>
      </c>
      <c r="Q776" s="0" t="str">
        <f aca="false">IF($A776&lt;&gt;"",VLOOKUP($F776,d110cc_csv_computations!$A$2:$O$1001,9),"")</f>
        <v/>
      </c>
      <c r="R776" s="32" t="str">
        <f aca="false">IF($A776&lt;&gt;"",INDEX('Tray sheet'!$I$2:$I$10000,$G776),"")</f>
        <v/>
      </c>
      <c r="S776" s="32" t="str">
        <f aca="false">$J776&amp;$K776</f>
        <v/>
      </c>
      <c r="T776" s="0" t="str">
        <f aca="false">IF($A776&lt;&gt;"","Project#"&amp;$A776&amp;"-"&amp;TEXT($B776,"0000")&amp;"_Experiment#"&amp;TEXT($C776,"0000")&amp;"_"&amp;$D776&amp;"."&amp;$E776&amp;"_Tray#"&amp;TEXT($G776,"0000")&amp;"_"&amp;"Pot#"&amp;TEXT($F776,"00000"),"")</f>
        <v/>
      </c>
      <c r="U776" s="0" t="str">
        <f aca="false">IF($A776&lt;&gt;"",VLOOKUP($F776,d110cc_csv_computations!$A$2:$O$1001,2),"")</f>
        <v/>
      </c>
      <c r="V776" s="0" t="str">
        <f aca="false">IF($A776&lt;&gt;"",VLOOKUP($U776,LineNames!$A$2:$B$111,2),"")</f>
        <v/>
      </c>
      <c r="W776" s="11"/>
      <c r="X776" s="0" t="str">
        <f aca="false">IF($A776&lt;&gt;"",VLOOKUP($U776,LineNames!$A$2:$C$111,3),"")</f>
        <v/>
      </c>
      <c r="Y776" s="0" t="str">
        <f aca="false">IF($A776&lt;&gt;"",VLOOKUP($F776,d110cc_csv_computations!$A$2:$O$1001,5),"")</f>
        <v/>
      </c>
      <c r="Z776" s="0" t="str">
        <f aca="false">IF($A776&lt;&gt;"",VLOOKUP($F776,d110cc_csv_computations!$A$2:$O$1001,15),"")</f>
        <v/>
      </c>
    </row>
    <row collapsed="false" customFormat="false" customHeight="true" hidden="false" ht="15" outlineLevel="0" r="777">
      <c r="A777" s="0" t="str">
        <f aca="false">IF((ROW()-1)&lt;='Project Description'!$B$14,'Project Description'!$B$1, "")</f>
        <v/>
      </c>
      <c r="B777" s="0" t="str">
        <f aca="false">IF($A777&lt;&gt;"",'Project Description'!$B$2, "")</f>
        <v/>
      </c>
      <c r="C777" s="0" t="str">
        <f aca="false">IF($A777&lt;&gt;"",'Project Description'!$B$3, "")</f>
        <v/>
      </c>
      <c r="D777" s="0" t="str">
        <f aca="false">IF($A777&lt;&gt;"",VLOOKUP($G777,'Tray sheet'!$E$2:$G$121,2), "")</f>
        <v/>
      </c>
      <c r="E777" s="0" t="str">
        <f aca="false">IF($A777&lt;&gt;"",VLOOKUP($G777,'Tray sheet'!$E$2:$G$121,3), "")</f>
        <v/>
      </c>
      <c r="F777" s="0" t="str">
        <f aca="false">IF($A777&lt;&gt;"",ROW()-1,"")</f>
        <v/>
      </c>
      <c r="G777" s="0" t="str">
        <f aca="false">IF($A777&lt;&gt;"",VLOOKUP($F777,d110cc_csv_computations!$A$2:$O$1001,12),"")</f>
        <v/>
      </c>
      <c r="H777" s="0" t="str">
        <f aca="false">IF($A777&lt;&gt;"",VLOOKUP($F777,d110cc_csv_computations!$A$2:$O$1001,13),"")</f>
        <v/>
      </c>
      <c r="I777" s="0" t="str">
        <f aca="false">IF($A777&lt;&gt;"",VLOOKUP($F777,d110cc_csv_computations!$A$2:$O$1001,7),"")</f>
        <v/>
      </c>
      <c r="J777" s="0" t="str">
        <f aca="false">IF($A777&lt;&gt;"",VLOOKUP($I777,ColumnNames!$A$2:$B$5,2),"")</f>
        <v/>
      </c>
      <c r="K777" s="0" t="str">
        <f aca="false">IF($A777&lt;&gt;"",VLOOKUP($F777,d110cc_csv_computations!$A$2:$O$1001,6),"")</f>
        <v/>
      </c>
      <c r="L777" s="0" t="str">
        <f aca="false">IF($A777&lt;&gt;"",VLOOKUP($F777,d110cc_csv_computations!$A$2:$O$1001,3),"")</f>
        <v/>
      </c>
      <c r="M777" s="0" t="str">
        <f aca="false">IF($A777&lt;&gt;"",VLOOKUP($F777,d110cc_csv_computations!$A$2:$O$1001,8),"")</f>
        <v/>
      </c>
      <c r="N777" s="0" t="str">
        <f aca="false">IF($A777&lt;&gt;"",VLOOKUP($F777,d110cc_csv_computations!$A$2:$O$1001,4),"")</f>
        <v/>
      </c>
      <c r="O777" s="32" t="str">
        <f aca="false">IF($A777&lt;&gt;"",INDEX('Tray sheet'!$H$2:$H$10000, $G777),"")</f>
        <v/>
      </c>
      <c r="P777" s="32" t="str">
        <f aca="false">IF($A777&lt;&gt;"",INDEX('Tray sheet'!$J$2:$J$10000,$G777),"")</f>
        <v/>
      </c>
      <c r="Q777" s="0" t="str">
        <f aca="false">IF($A777&lt;&gt;"",VLOOKUP($F777,d110cc_csv_computations!$A$2:$O$1001,9),"")</f>
        <v/>
      </c>
      <c r="R777" s="32" t="str">
        <f aca="false">IF($A777&lt;&gt;"",INDEX('Tray sheet'!$I$2:$I$10000,$G777),"")</f>
        <v/>
      </c>
      <c r="S777" s="32" t="str">
        <f aca="false">$J777&amp;$K777</f>
        <v/>
      </c>
      <c r="T777" s="0" t="str">
        <f aca="false">IF($A777&lt;&gt;"","Project#"&amp;$A777&amp;"-"&amp;TEXT($B777,"0000")&amp;"_Experiment#"&amp;TEXT($C777,"0000")&amp;"_"&amp;$D777&amp;"."&amp;$E777&amp;"_Tray#"&amp;TEXT($G777,"0000")&amp;"_"&amp;"Pot#"&amp;TEXT($F777,"00000"),"")</f>
        <v/>
      </c>
      <c r="U777" s="0" t="str">
        <f aca="false">IF($A777&lt;&gt;"",VLOOKUP($F777,d110cc_csv_computations!$A$2:$O$1001,2),"")</f>
        <v/>
      </c>
      <c r="V777" s="0" t="str">
        <f aca="false">IF($A777&lt;&gt;"",VLOOKUP($U777,LineNames!$A$2:$B$111,2),"")</f>
        <v/>
      </c>
      <c r="W777" s="11"/>
      <c r="X777" s="0" t="str">
        <f aca="false">IF($A777&lt;&gt;"",VLOOKUP($U777,LineNames!$A$2:$C$111,3),"")</f>
        <v/>
      </c>
      <c r="Y777" s="0" t="str">
        <f aca="false">IF($A777&lt;&gt;"",VLOOKUP($F777,d110cc_csv_computations!$A$2:$O$1001,5),"")</f>
        <v/>
      </c>
      <c r="Z777" s="0" t="str">
        <f aca="false">IF($A777&lt;&gt;"",VLOOKUP($F777,d110cc_csv_computations!$A$2:$O$1001,15),"")</f>
        <v/>
      </c>
    </row>
    <row collapsed="false" customFormat="false" customHeight="true" hidden="false" ht="15" outlineLevel="0" r="778">
      <c r="A778" s="0" t="str">
        <f aca="false">IF((ROW()-1)&lt;='Project Description'!$B$14,'Project Description'!$B$1, "")</f>
        <v/>
      </c>
      <c r="B778" s="0" t="str">
        <f aca="false">IF($A778&lt;&gt;"",'Project Description'!$B$2, "")</f>
        <v/>
      </c>
      <c r="C778" s="0" t="str">
        <f aca="false">IF($A778&lt;&gt;"",'Project Description'!$B$3, "")</f>
        <v/>
      </c>
      <c r="D778" s="0" t="str">
        <f aca="false">IF($A778&lt;&gt;"",VLOOKUP($G778,'Tray sheet'!$E$2:$G$121,2), "")</f>
        <v/>
      </c>
      <c r="E778" s="0" t="str">
        <f aca="false">IF($A778&lt;&gt;"",VLOOKUP($G778,'Tray sheet'!$E$2:$G$121,3), "")</f>
        <v/>
      </c>
      <c r="F778" s="0" t="str">
        <f aca="false">IF($A778&lt;&gt;"",ROW()-1,"")</f>
        <v/>
      </c>
      <c r="G778" s="0" t="str">
        <f aca="false">IF($A778&lt;&gt;"",VLOOKUP($F778,d110cc_csv_computations!$A$2:$O$1001,12),"")</f>
        <v/>
      </c>
      <c r="H778" s="0" t="str">
        <f aca="false">IF($A778&lt;&gt;"",VLOOKUP($F778,d110cc_csv_computations!$A$2:$O$1001,13),"")</f>
        <v/>
      </c>
      <c r="I778" s="0" t="str">
        <f aca="false">IF($A778&lt;&gt;"",VLOOKUP($F778,d110cc_csv_computations!$A$2:$O$1001,7),"")</f>
        <v/>
      </c>
      <c r="J778" s="0" t="str">
        <f aca="false">IF($A778&lt;&gt;"",VLOOKUP($I778,ColumnNames!$A$2:$B$5,2),"")</f>
        <v/>
      </c>
      <c r="K778" s="0" t="str">
        <f aca="false">IF($A778&lt;&gt;"",VLOOKUP($F778,d110cc_csv_computations!$A$2:$O$1001,6),"")</f>
        <v/>
      </c>
      <c r="L778" s="0" t="str">
        <f aca="false">IF($A778&lt;&gt;"",VLOOKUP($F778,d110cc_csv_computations!$A$2:$O$1001,3),"")</f>
        <v/>
      </c>
      <c r="M778" s="0" t="str">
        <f aca="false">IF($A778&lt;&gt;"",VLOOKUP($F778,d110cc_csv_computations!$A$2:$O$1001,8),"")</f>
        <v/>
      </c>
      <c r="N778" s="0" t="str">
        <f aca="false">IF($A778&lt;&gt;"",VLOOKUP($F778,d110cc_csv_computations!$A$2:$O$1001,4),"")</f>
        <v/>
      </c>
      <c r="O778" s="32" t="str">
        <f aca="false">IF($A778&lt;&gt;"",INDEX('Tray sheet'!$H$2:$H$10000, $G778),"")</f>
        <v/>
      </c>
      <c r="P778" s="32" t="str">
        <f aca="false">IF($A778&lt;&gt;"",INDEX('Tray sheet'!$J$2:$J$10000,$G778),"")</f>
        <v/>
      </c>
      <c r="Q778" s="0" t="str">
        <f aca="false">IF($A778&lt;&gt;"",VLOOKUP($F778,d110cc_csv_computations!$A$2:$O$1001,9),"")</f>
        <v/>
      </c>
      <c r="R778" s="32" t="str">
        <f aca="false">IF($A778&lt;&gt;"",INDEX('Tray sheet'!$I$2:$I$10000,$G778),"")</f>
        <v/>
      </c>
      <c r="S778" s="32" t="str">
        <f aca="false">$J778&amp;$K778</f>
        <v/>
      </c>
      <c r="T778" s="0" t="str">
        <f aca="false">IF($A778&lt;&gt;"","Project#"&amp;$A778&amp;"-"&amp;TEXT($B778,"0000")&amp;"_Experiment#"&amp;TEXT($C778,"0000")&amp;"_"&amp;$D778&amp;"."&amp;$E778&amp;"_Tray#"&amp;TEXT($G778,"0000")&amp;"_"&amp;"Pot#"&amp;TEXT($F778,"00000"),"")</f>
        <v/>
      </c>
      <c r="U778" s="0" t="str">
        <f aca="false">IF($A778&lt;&gt;"",VLOOKUP($F778,d110cc_csv_computations!$A$2:$O$1001,2),"")</f>
        <v/>
      </c>
      <c r="V778" s="0" t="str">
        <f aca="false">IF($A778&lt;&gt;"",VLOOKUP($U778,LineNames!$A$2:$B$111,2),"")</f>
        <v/>
      </c>
      <c r="W778" s="11"/>
      <c r="X778" s="0" t="str">
        <f aca="false">IF($A778&lt;&gt;"",VLOOKUP($U778,LineNames!$A$2:$C$111,3),"")</f>
        <v/>
      </c>
      <c r="Y778" s="0" t="str">
        <f aca="false">IF($A778&lt;&gt;"",VLOOKUP($F778,d110cc_csv_computations!$A$2:$O$1001,5),"")</f>
        <v/>
      </c>
      <c r="Z778" s="0" t="str">
        <f aca="false">IF($A778&lt;&gt;"",VLOOKUP($F778,d110cc_csv_computations!$A$2:$O$1001,15),"")</f>
        <v/>
      </c>
    </row>
    <row collapsed="false" customFormat="false" customHeight="true" hidden="false" ht="15" outlineLevel="0" r="779">
      <c r="A779" s="0" t="str">
        <f aca="false">IF((ROW()-1)&lt;='Project Description'!$B$14,'Project Description'!$B$1, "")</f>
        <v/>
      </c>
      <c r="B779" s="0" t="str">
        <f aca="false">IF($A779&lt;&gt;"",'Project Description'!$B$2, "")</f>
        <v/>
      </c>
      <c r="C779" s="0" t="str">
        <f aca="false">IF($A779&lt;&gt;"",'Project Description'!$B$3, "")</f>
        <v/>
      </c>
      <c r="D779" s="0" t="str">
        <f aca="false">IF($A779&lt;&gt;"",VLOOKUP($G779,'Tray sheet'!$E$2:$G$121,2), "")</f>
        <v/>
      </c>
      <c r="E779" s="0" t="str">
        <f aca="false">IF($A779&lt;&gt;"",VLOOKUP($G779,'Tray sheet'!$E$2:$G$121,3), "")</f>
        <v/>
      </c>
      <c r="F779" s="0" t="str">
        <f aca="false">IF($A779&lt;&gt;"",ROW()-1,"")</f>
        <v/>
      </c>
      <c r="G779" s="0" t="str">
        <f aca="false">IF($A779&lt;&gt;"",VLOOKUP($F779,d110cc_csv_computations!$A$2:$O$1001,12),"")</f>
        <v/>
      </c>
      <c r="H779" s="0" t="str">
        <f aca="false">IF($A779&lt;&gt;"",VLOOKUP($F779,d110cc_csv_computations!$A$2:$O$1001,13),"")</f>
        <v/>
      </c>
      <c r="I779" s="0" t="str">
        <f aca="false">IF($A779&lt;&gt;"",VLOOKUP($F779,d110cc_csv_computations!$A$2:$O$1001,7),"")</f>
        <v/>
      </c>
      <c r="J779" s="0" t="str">
        <f aca="false">IF($A779&lt;&gt;"",VLOOKUP($I779,ColumnNames!$A$2:$B$5,2),"")</f>
        <v/>
      </c>
      <c r="K779" s="0" t="str">
        <f aca="false">IF($A779&lt;&gt;"",VLOOKUP($F779,d110cc_csv_computations!$A$2:$O$1001,6),"")</f>
        <v/>
      </c>
      <c r="L779" s="0" t="str">
        <f aca="false">IF($A779&lt;&gt;"",VLOOKUP($F779,d110cc_csv_computations!$A$2:$O$1001,3),"")</f>
        <v/>
      </c>
      <c r="M779" s="0" t="str">
        <f aca="false">IF($A779&lt;&gt;"",VLOOKUP($F779,d110cc_csv_computations!$A$2:$O$1001,8),"")</f>
        <v/>
      </c>
      <c r="N779" s="0" t="str">
        <f aca="false">IF($A779&lt;&gt;"",VLOOKUP($F779,d110cc_csv_computations!$A$2:$O$1001,4),"")</f>
        <v/>
      </c>
      <c r="O779" s="32" t="str">
        <f aca="false">IF($A779&lt;&gt;"",INDEX('Tray sheet'!$H$2:$H$10000, $G779),"")</f>
        <v/>
      </c>
      <c r="P779" s="32" t="str">
        <f aca="false">IF($A779&lt;&gt;"",INDEX('Tray sheet'!$J$2:$J$10000,$G779),"")</f>
        <v/>
      </c>
      <c r="Q779" s="0" t="str">
        <f aca="false">IF($A779&lt;&gt;"",VLOOKUP($F779,d110cc_csv_computations!$A$2:$O$1001,9),"")</f>
        <v/>
      </c>
      <c r="R779" s="32" t="str">
        <f aca="false">IF($A779&lt;&gt;"",INDEX('Tray sheet'!$I$2:$I$10000,$G779),"")</f>
        <v/>
      </c>
      <c r="S779" s="32" t="str">
        <f aca="false">$J779&amp;$K779</f>
        <v/>
      </c>
      <c r="T779" s="0" t="str">
        <f aca="false">IF($A779&lt;&gt;"","Project#"&amp;$A779&amp;"-"&amp;TEXT($B779,"0000")&amp;"_Experiment#"&amp;TEXT($C779,"0000")&amp;"_"&amp;$D779&amp;"."&amp;$E779&amp;"_Tray#"&amp;TEXT($G779,"0000")&amp;"_"&amp;"Pot#"&amp;TEXT($F779,"00000"),"")</f>
        <v/>
      </c>
      <c r="U779" s="0" t="str">
        <f aca="false">IF($A779&lt;&gt;"",VLOOKUP($F779,d110cc_csv_computations!$A$2:$O$1001,2),"")</f>
        <v/>
      </c>
      <c r="V779" s="0" t="str">
        <f aca="false">IF($A779&lt;&gt;"",VLOOKUP($U779,LineNames!$A$2:$B$111,2),"")</f>
        <v/>
      </c>
      <c r="W779" s="11"/>
      <c r="X779" s="0" t="str">
        <f aca="false">IF($A779&lt;&gt;"",VLOOKUP($U779,LineNames!$A$2:$C$111,3),"")</f>
        <v/>
      </c>
      <c r="Y779" s="0" t="str">
        <f aca="false">IF($A779&lt;&gt;"",VLOOKUP($F779,d110cc_csv_computations!$A$2:$O$1001,5),"")</f>
        <v/>
      </c>
      <c r="Z779" s="0" t="str">
        <f aca="false">IF($A779&lt;&gt;"",VLOOKUP($F779,d110cc_csv_computations!$A$2:$O$1001,15),"")</f>
        <v/>
      </c>
    </row>
    <row collapsed="false" customFormat="false" customHeight="true" hidden="false" ht="15" outlineLevel="0" r="780">
      <c r="A780" s="0" t="str">
        <f aca="false">IF((ROW()-1)&lt;='Project Description'!$B$14,'Project Description'!$B$1, "")</f>
        <v/>
      </c>
      <c r="B780" s="0" t="str">
        <f aca="false">IF($A780&lt;&gt;"",'Project Description'!$B$2, "")</f>
        <v/>
      </c>
      <c r="C780" s="0" t="str">
        <f aca="false">IF($A780&lt;&gt;"",'Project Description'!$B$3, "")</f>
        <v/>
      </c>
      <c r="D780" s="0" t="str">
        <f aca="false">IF($A780&lt;&gt;"",VLOOKUP($G780,'Tray sheet'!$E$2:$G$121,2), "")</f>
        <v/>
      </c>
      <c r="E780" s="0" t="str">
        <f aca="false">IF($A780&lt;&gt;"",VLOOKUP($G780,'Tray sheet'!$E$2:$G$121,3), "")</f>
        <v/>
      </c>
      <c r="F780" s="0" t="str">
        <f aca="false">IF($A780&lt;&gt;"",ROW()-1,"")</f>
        <v/>
      </c>
      <c r="G780" s="0" t="str">
        <f aca="false">IF($A780&lt;&gt;"",VLOOKUP($F780,d110cc_csv_computations!$A$2:$O$1001,12),"")</f>
        <v/>
      </c>
      <c r="H780" s="0" t="str">
        <f aca="false">IF($A780&lt;&gt;"",VLOOKUP($F780,d110cc_csv_computations!$A$2:$O$1001,13),"")</f>
        <v/>
      </c>
      <c r="I780" s="0" t="str">
        <f aca="false">IF($A780&lt;&gt;"",VLOOKUP($F780,d110cc_csv_computations!$A$2:$O$1001,7),"")</f>
        <v/>
      </c>
      <c r="J780" s="0" t="str">
        <f aca="false">IF($A780&lt;&gt;"",VLOOKUP($I780,ColumnNames!$A$2:$B$5,2),"")</f>
        <v/>
      </c>
      <c r="K780" s="0" t="str">
        <f aca="false">IF($A780&lt;&gt;"",VLOOKUP($F780,d110cc_csv_computations!$A$2:$O$1001,6),"")</f>
        <v/>
      </c>
      <c r="L780" s="0" t="str">
        <f aca="false">IF($A780&lt;&gt;"",VLOOKUP($F780,d110cc_csv_computations!$A$2:$O$1001,3),"")</f>
        <v/>
      </c>
      <c r="M780" s="0" t="str">
        <f aca="false">IF($A780&lt;&gt;"",VLOOKUP($F780,d110cc_csv_computations!$A$2:$O$1001,8),"")</f>
        <v/>
      </c>
      <c r="N780" s="0" t="str">
        <f aca="false">IF($A780&lt;&gt;"",VLOOKUP($F780,d110cc_csv_computations!$A$2:$O$1001,4),"")</f>
        <v/>
      </c>
      <c r="O780" s="32" t="str">
        <f aca="false">IF($A780&lt;&gt;"",INDEX('Tray sheet'!$H$2:$H$10000, $G780),"")</f>
        <v/>
      </c>
      <c r="P780" s="32" t="str">
        <f aca="false">IF($A780&lt;&gt;"",INDEX('Tray sheet'!$J$2:$J$10000,$G780),"")</f>
        <v/>
      </c>
      <c r="Q780" s="0" t="str">
        <f aca="false">IF($A780&lt;&gt;"",VLOOKUP($F780,d110cc_csv_computations!$A$2:$O$1001,9),"")</f>
        <v/>
      </c>
      <c r="R780" s="32" t="str">
        <f aca="false">IF($A780&lt;&gt;"",INDEX('Tray sheet'!$I$2:$I$10000,$G780),"")</f>
        <v/>
      </c>
      <c r="S780" s="32" t="str">
        <f aca="false">$J780&amp;$K780</f>
        <v/>
      </c>
      <c r="T780" s="0" t="str">
        <f aca="false">IF($A780&lt;&gt;"","Project#"&amp;$A780&amp;"-"&amp;TEXT($B780,"0000")&amp;"_Experiment#"&amp;TEXT($C780,"0000")&amp;"_"&amp;$D780&amp;"."&amp;$E780&amp;"_Tray#"&amp;TEXT($G780,"0000")&amp;"_"&amp;"Pot#"&amp;TEXT($F780,"00000"),"")</f>
        <v/>
      </c>
      <c r="U780" s="0" t="str">
        <f aca="false">IF($A780&lt;&gt;"",VLOOKUP($F780,d110cc_csv_computations!$A$2:$O$1001,2),"")</f>
        <v/>
      </c>
      <c r="V780" s="0" t="str">
        <f aca="false">IF($A780&lt;&gt;"",VLOOKUP($U780,LineNames!$A$2:$B$111,2),"")</f>
        <v/>
      </c>
      <c r="W780" s="11"/>
      <c r="X780" s="0" t="str">
        <f aca="false">IF($A780&lt;&gt;"",VLOOKUP($U780,LineNames!$A$2:$C$111,3),"")</f>
        <v/>
      </c>
      <c r="Y780" s="0" t="str">
        <f aca="false">IF($A780&lt;&gt;"",VLOOKUP($F780,d110cc_csv_computations!$A$2:$O$1001,5),"")</f>
        <v/>
      </c>
      <c r="Z780" s="0" t="str">
        <f aca="false">IF($A780&lt;&gt;"",VLOOKUP($F780,d110cc_csv_computations!$A$2:$O$1001,15),"")</f>
        <v/>
      </c>
    </row>
    <row collapsed="false" customFormat="false" customHeight="true" hidden="false" ht="15" outlineLevel="0" r="781">
      <c r="A781" s="0" t="str">
        <f aca="false">IF((ROW()-1)&lt;='Project Description'!$B$14,'Project Description'!$B$1, "")</f>
        <v/>
      </c>
      <c r="B781" s="0" t="str">
        <f aca="false">IF($A781&lt;&gt;"",'Project Description'!$B$2, "")</f>
        <v/>
      </c>
      <c r="C781" s="0" t="str">
        <f aca="false">IF($A781&lt;&gt;"",'Project Description'!$B$3, "")</f>
        <v/>
      </c>
      <c r="D781" s="0" t="str">
        <f aca="false">IF($A781&lt;&gt;"",VLOOKUP($G781,'Tray sheet'!$E$2:$G$121,2), "")</f>
        <v/>
      </c>
      <c r="E781" s="0" t="str">
        <f aca="false">IF($A781&lt;&gt;"",VLOOKUP($G781,'Tray sheet'!$E$2:$G$121,3), "")</f>
        <v/>
      </c>
      <c r="F781" s="0" t="str">
        <f aca="false">IF($A781&lt;&gt;"",ROW()-1,"")</f>
        <v/>
      </c>
      <c r="G781" s="0" t="str">
        <f aca="false">IF($A781&lt;&gt;"",VLOOKUP($F781,d110cc_csv_computations!$A$2:$O$1001,12),"")</f>
        <v/>
      </c>
      <c r="H781" s="0" t="str">
        <f aca="false">IF($A781&lt;&gt;"",VLOOKUP($F781,d110cc_csv_computations!$A$2:$O$1001,13),"")</f>
        <v/>
      </c>
      <c r="I781" s="0" t="str">
        <f aca="false">IF($A781&lt;&gt;"",VLOOKUP($F781,d110cc_csv_computations!$A$2:$O$1001,7),"")</f>
        <v/>
      </c>
      <c r="J781" s="0" t="str">
        <f aca="false">IF($A781&lt;&gt;"",VLOOKUP($I781,ColumnNames!$A$2:$B$5,2),"")</f>
        <v/>
      </c>
      <c r="K781" s="0" t="str">
        <f aca="false">IF($A781&lt;&gt;"",VLOOKUP($F781,d110cc_csv_computations!$A$2:$O$1001,6),"")</f>
        <v/>
      </c>
      <c r="L781" s="0" t="str">
        <f aca="false">IF($A781&lt;&gt;"",VLOOKUP($F781,d110cc_csv_computations!$A$2:$O$1001,3),"")</f>
        <v/>
      </c>
      <c r="M781" s="0" t="str">
        <f aca="false">IF($A781&lt;&gt;"",VLOOKUP($F781,d110cc_csv_computations!$A$2:$O$1001,8),"")</f>
        <v/>
      </c>
      <c r="N781" s="0" t="str">
        <f aca="false">IF($A781&lt;&gt;"",VLOOKUP($F781,d110cc_csv_computations!$A$2:$O$1001,4),"")</f>
        <v/>
      </c>
      <c r="O781" s="32" t="str">
        <f aca="false">IF($A781&lt;&gt;"",INDEX('Tray sheet'!$H$2:$H$10000, $G781),"")</f>
        <v/>
      </c>
      <c r="P781" s="32" t="str">
        <f aca="false">IF($A781&lt;&gt;"",INDEX('Tray sheet'!$J$2:$J$10000,$G781),"")</f>
        <v/>
      </c>
      <c r="Q781" s="0" t="str">
        <f aca="false">IF($A781&lt;&gt;"",VLOOKUP($F781,d110cc_csv_computations!$A$2:$O$1001,9),"")</f>
        <v/>
      </c>
      <c r="R781" s="32" t="str">
        <f aca="false">IF($A781&lt;&gt;"",INDEX('Tray sheet'!$I$2:$I$10000,$G781),"")</f>
        <v/>
      </c>
      <c r="S781" s="32" t="str">
        <f aca="false">$J781&amp;$K781</f>
        <v/>
      </c>
      <c r="T781" s="0" t="str">
        <f aca="false">IF($A781&lt;&gt;"","Project#"&amp;$A781&amp;"-"&amp;TEXT($B781,"0000")&amp;"_Experiment#"&amp;TEXT($C781,"0000")&amp;"_"&amp;$D781&amp;"."&amp;$E781&amp;"_Tray#"&amp;TEXT($G781,"0000")&amp;"_"&amp;"Pot#"&amp;TEXT($F781,"00000"),"")</f>
        <v/>
      </c>
      <c r="U781" s="0" t="str">
        <f aca="false">IF($A781&lt;&gt;"",VLOOKUP($F781,d110cc_csv_computations!$A$2:$O$1001,2),"")</f>
        <v/>
      </c>
      <c r="V781" s="0" t="str">
        <f aca="false">IF($A781&lt;&gt;"",VLOOKUP($U781,LineNames!$A$2:$B$111,2),"")</f>
        <v/>
      </c>
      <c r="W781" s="11"/>
      <c r="X781" s="0" t="str">
        <f aca="false">IF($A781&lt;&gt;"",VLOOKUP($U781,LineNames!$A$2:$C$111,3),"")</f>
        <v/>
      </c>
      <c r="Y781" s="0" t="str">
        <f aca="false">IF($A781&lt;&gt;"",VLOOKUP($F781,d110cc_csv_computations!$A$2:$O$1001,5),"")</f>
        <v/>
      </c>
      <c r="Z781" s="0" t="str">
        <f aca="false">IF($A781&lt;&gt;"",VLOOKUP($F781,d110cc_csv_computations!$A$2:$O$1001,15),"")</f>
        <v/>
      </c>
    </row>
    <row collapsed="false" customFormat="false" customHeight="true" hidden="false" ht="15" outlineLevel="0" r="782">
      <c r="A782" s="0" t="str">
        <f aca="false">IF((ROW()-1)&lt;='Project Description'!$B$14,'Project Description'!$B$1, "")</f>
        <v/>
      </c>
      <c r="B782" s="0" t="str">
        <f aca="false">IF($A782&lt;&gt;"",'Project Description'!$B$2, "")</f>
        <v/>
      </c>
      <c r="C782" s="0" t="str">
        <f aca="false">IF($A782&lt;&gt;"",'Project Description'!$B$3, "")</f>
        <v/>
      </c>
      <c r="D782" s="0" t="str">
        <f aca="false">IF($A782&lt;&gt;"",VLOOKUP($G782,'Tray sheet'!$E$2:$G$121,2), "")</f>
        <v/>
      </c>
      <c r="E782" s="0" t="str">
        <f aca="false">IF($A782&lt;&gt;"",VLOOKUP($G782,'Tray sheet'!$E$2:$G$121,3), "")</f>
        <v/>
      </c>
      <c r="F782" s="0" t="str">
        <f aca="false">IF($A782&lt;&gt;"",ROW()-1,"")</f>
        <v/>
      </c>
      <c r="G782" s="0" t="str">
        <f aca="false">IF($A782&lt;&gt;"",VLOOKUP($F782,d110cc_csv_computations!$A$2:$O$1001,12),"")</f>
        <v/>
      </c>
      <c r="H782" s="0" t="str">
        <f aca="false">IF($A782&lt;&gt;"",VLOOKUP($F782,d110cc_csv_computations!$A$2:$O$1001,13),"")</f>
        <v/>
      </c>
      <c r="I782" s="0" t="str">
        <f aca="false">IF($A782&lt;&gt;"",VLOOKUP($F782,d110cc_csv_computations!$A$2:$O$1001,7),"")</f>
        <v/>
      </c>
      <c r="J782" s="0" t="str">
        <f aca="false">IF($A782&lt;&gt;"",VLOOKUP($I782,ColumnNames!$A$2:$B$5,2),"")</f>
        <v/>
      </c>
      <c r="K782" s="0" t="str">
        <f aca="false">IF($A782&lt;&gt;"",VLOOKUP($F782,d110cc_csv_computations!$A$2:$O$1001,6),"")</f>
        <v/>
      </c>
      <c r="L782" s="0" t="str">
        <f aca="false">IF($A782&lt;&gt;"",VLOOKUP($F782,d110cc_csv_computations!$A$2:$O$1001,3),"")</f>
        <v/>
      </c>
      <c r="M782" s="0" t="str">
        <f aca="false">IF($A782&lt;&gt;"",VLOOKUP($F782,d110cc_csv_computations!$A$2:$O$1001,8),"")</f>
        <v/>
      </c>
      <c r="N782" s="0" t="str">
        <f aca="false">IF($A782&lt;&gt;"",VLOOKUP($F782,d110cc_csv_computations!$A$2:$O$1001,4),"")</f>
        <v/>
      </c>
      <c r="O782" s="32" t="str">
        <f aca="false">IF($A782&lt;&gt;"",INDEX('Tray sheet'!$H$2:$H$10000, $G782),"")</f>
        <v/>
      </c>
      <c r="P782" s="32" t="str">
        <f aca="false">IF($A782&lt;&gt;"",INDEX('Tray sheet'!$J$2:$J$10000,$G782),"")</f>
        <v/>
      </c>
      <c r="Q782" s="0" t="str">
        <f aca="false">IF($A782&lt;&gt;"",VLOOKUP($F782,d110cc_csv_computations!$A$2:$O$1001,9),"")</f>
        <v/>
      </c>
      <c r="R782" s="32" t="str">
        <f aca="false">IF($A782&lt;&gt;"",INDEX('Tray sheet'!$I$2:$I$10000,$G782),"")</f>
        <v/>
      </c>
      <c r="S782" s="32" t="str">
        <f aca="false">$J782&amp;$K782</f>
        <v/>
      </c>
      <c r="T782" s="0" t="str">
        <f aca="false">IF($A782&lt;&gt;"","Project#"&amp;$A782&amp;"-"&amp;TEXT($B782,"0000")&amp;"_Experiment#"&amp;TEXT($C782,"0000")&amp;"_"&amp;$D782&amp;"."&amp;$E782&amp;"_Tray#"&amp;TEXT($G782,"0000")&amp;"_"&amp;"Pot#"&amp;TEXT($F782,"00000"),"")</f>
        <v/>
      </c>
      <c r="U782" s="0" t="str">
        <f aca="false">IF($A782&lt;&gt;"",VLOOKUP($F782,d110cc_csv_computations!$A$2:$O$1001,2),"")</f>
        <v/>
      </c>
      <c r="V782" s="0" t="str">
        <f aca="false">IF($A782&lt;&gt;"",VLOOKUP($U782,LineNames!$A$2:$B$111,2),"")</f>
        <v/>
      </c>
      <c r="W782" s="11"/>
      <c r="X782" s="0" t="str">
        <f aca="false">IF($A782&lt;&gt;"",VLOOKUP($U782,LineNames!$A$2:$C$111,3),"")</f>
        <v/>
      </c>
      <c r="Y782" s="0" t="str">
        <f aca="false">IF($A782&lt;&gt;"",VLOOKUP($F782,d110cc_csv_computations!$A$2:$O$1001,5),"")</f>
        <v/>
      </c>
      <c r="Z782" s="0" t="str">
        <f aca="false">IF($A782&lt;&gt;"",VLOOKUP($F782,d110cc_csv_computations!$A$2:$O$1001,15),"")</f>
        <v/>
      </c>
    </row>
    <row collapsed="false" customFormat="false" customHeight="true" hidden="false" ht="15" outlineLevel="0" r="783">
      <c r="A783" s="0" t="str">
        <f aca="false">IF((ROW()-1)&lt;='Project Description'!$B$14,'Project Description'!$B$1, "")</f>
        <v/>
      </c>
      <c r="B783" s="0" t="str">
        <f aca="false">IF($A783&lt;&gt;"",'Project Description'!$B$2, "")</f>
        <v/>
      </c>
      <c r="C783" s="0" t="str">
        <f aca="false">IF($A783&lt;&gt;"",'Project Description'!$B$3, "")</f>
        <v/>
      </c>
      <c r="D783" s="0" t="str">
        <f aca="false">IF($A783&lt;&gt;"",VLOOKUP($G783,'Tray sheet'!$E$2:$G$121,2), "")</f>
        <v/>
      </c>
      <c r="E783" s="0" t="str">
        <f aca="false">IF($A783&lt;&gt;"",VLOOKUP($G783,'Tray sheet'!$E$2:$G$121,3), "")</f>
        <v/>
      </c>
      <c r="F783" s="0" t="str">
        <f aca="false">IF($A783&lt;&gt;"",ROW()-1,"")</f>
        <v/>
      </c>
      <c r="G783" s="0" t="str">
        <f aca="false">IF($A783&lt;&gt;"",VLOOKUP($F783,d110cc_csv_computations!$A$2:$O$1001,12),"")</f>
        <v/>
      </c>
      <c r="H783" s="0" t="str">
        <f aca="false">IF($A783&lt;&gt;"",VLOOKUP($F783,d110cc_csv_computations!$A$2:$O$1001,13),"")</f>
        <v/>
      </c>
      <c r="I783" s="0" t="str">
        <f aca="false">IF($A783&lt;&gt;"",VLOOKUP($F783,d110cc_csv_computations!$A$2:$O$1001,7),"")</f>
        <v/>
      </c>
      <c r="J783" s="0" t="str">
        <f aca="false">IF($A783&lt;&gt;"",VLOOKUP($I783,ColumnNames!$A$2:$B$5,2),"")</f>
        <v/>
      </c>
      <c r="K783" s="0" t="str">
        <f aca="false">IF($A783&lt;&gt;"",VLOOKUP($F783,d110cc_csv_computations!$A$2:$O$1001,6),"")</f>
        <v/>
      </c>
      <c r="L783" s="0" t="str">
        <f aca="false">IF($A783&lt;&gt;"",VLOOKUP($F783,d110cc_csv_computations!$A$2:$O$1001,3),"")</f>
        <v/>
      </c>
      <c r="M783" s="0" t="str">
        <f aca="false">IF($A783&lt;&gt;"",VLOOKUP($F783,d110cc_csv_computations!$A$2:$O$1001,8),"")</f>
        <v/>
      </c>
      <c r="N783" s="0" t="str">
        <f aca="false">IF($A783&lt;&gt;"",VLOOKUP($F783,d110cc_csv_computations!$A$2:$O$1001,4),"")</f>
        <v/>
      </c>
      <c r="O783" s="32" t="str">
        <f aca="false">IF($A783&lt;&gt;"",INDEX('Tray sheet'!$H$2:$H$10000, $G783),"")</f>
        <v/>
      </c>
      <c r="P783" s="32" t="str">
        <f aca="false">IF($A783&lt;&gt;"",INDEX('Tray sheet'!$J$2:$J$10000,$G783),"")</f>
        <v/>
      </c>
      <c r="Q783" s="0" t="str">
        <f aca="false">IF($A783&lt;&gt;"",VLOOKUP($F783,d110cc_csv_computations!$A$2:$O$1001,9),"")</f>
        <v/>
      </c>
      <c r="R783" s="32" t="str">
        <f aca="false">IF($A783&lt;&gt;"",INDEX('Tray sheet'!$I$2:$I$10000,$G783),"")</f>
        <v/>
      </c>
      <c r="S783" s="32" t="str">
        <f aca="false">$J783&amp;$K783</f>
        <v/>
      </c>
      <c r="T783" s="0" t="str">
        <f aca="false">IF($A783&lt;&gt;"","Project#"&amp;$A783&amp;"-"&amp;TEXT($B783,"0000")&amp;"_Experiment#"&amp;TEXT($C783,"0000")&amp;"_"&amp;$D783&amp;"."&amp;$E783&amp;"_Tray#"&amp;TEXT($G783,"0000")&amp;"_"&amp;"Pot#"&amp;TEXT($F783,"00000"),"")</f>
        <v/>
      </c>
      <c r="U783" s="0" t="str">
        <f aca="false">IF($A783&lt;&gt;"",VLOOKUP($F783,d110cc_csv_computations!$A$2:$O$1001,2),"")</f>
        <v/>
      </c>
      <c r="V783" s="0" t="str">
        <f aca="false">IF($A783&lt;&gt;"",VLOOKUP($U783,LineNames!$A$2:$B$111,2),"")</f>
        <v/>
      </c>
      <c r="W783" s="11"/>
      <c r="X783" s="0" t="str">
        <f aca="false">IF($A783&lt;&gt;"",VLOOKUP($U783,LineNames!$A$2:$C$111,3),"")</f>
        <v/>
      </c>
      <c r="Y783" s="0" t="str">
        <f aca="false">IF($A783&lt;&gt;"",VLOOKUP($F783,d110cc_csv_computations!$A$2:$O$1001,5),"")</f>
        <v/>
      </c>
      <c r="Z783" s="0" t="str">
        <f aca="false">IF($A783&lt;&gt;"",VLOOKUP($F783,d110cc_csv_computations!$A$2:$O$1001,15),"")</f>
        <v/>
      </c>
    </row>
    <row collapsed="false" customFormat="false" customHeight="true" hidden="false" ht="15" outlineLevel="0" r="784">
      <c r="A784" s="0" t="str">
        <f aca="false">IF((ROW()-1)&lt;='Project Description'!$B$14,'Project Description'!$B$1, "")</f>
        <v/>
      </c>
      <c r="B784" s="0" t="str">
        <f aca="false">IF($A784&lt;&gt;"",'Project Description'!$B$2, "")</f>
        <v/>
      </c>
      <c r="C784" s="0" t="str">
        <f aca="false">IF($A784&lt;&gt;"",'Project Description'!$B$3, "")</f>
        <v/>
      </c>
      <c r="D784" s="0" t="str">
        <f aca="false">IF($A784&lt;&gt;"",VLOOKUP($G784,'Tray sheet'!$E$2:$G$121,2), "")</f>
        <v/>
      </c>
      <c r="E784" s="0" t="str">
        <f aca="false">IF($A784&lt;&gt;"",VLOOKUP($G784,'Tray sheet'!$E$2:$G$121,3), "")</f>
        <v/>
      </c>
      <c r="F784" s="0" t="str">
        <f aca="false">IF($A784&lt;&gt;"",ROW()-1,"")</f>
        <v/>
      </c>
      <c r="G784" s="0" t="str">
        <f aca="false">IF($A784&lt;&gt;"",VLOOKUP($F784,d110cc_csv_computations!$A$2:$O$1001,12),"")</f>
        <v/>
      </c>
      <c r="H784" s="0" t="str">
        <f aca="false">IF($A784&lt;&gt;"",VLOOKUP($F784,d110cc_csv_computations!$A$2:$O$1001,13),"")</f>
        <v/>
      </c>
      <c r="I784" s="0" t="str">
        <f aca="false">IF($A784&lt;&gt;"",VLOOKUP($F784,d110cc_csv_computations!$A$2:$O$1001,7),"")</f>
        <v/>
      </c>
      <c r="J784" s="0" t="str">
        <f aca="false">IF($A784&lt;&gt;"",VLOOKUP($I784,ColumnNames!$A$2:$B$5,2),"")</f>
        <v/>
      </c>
      <c r="K784" s="0" t="str">
        <f aca="false">IF($A784&lt;&gt;"",VLOOKUP($F784,d110cc_csv_computations!$A$2:$O$1001,6),"")</f>
        <v/>
      </c>
      <c r="L784" s="0" t="str">
        <f aca="false">IF($A784&lt;&gt;"",VLOOKUP($F784,d110cc_csv_computations!$A$2:$O$1001,3),"")</f>
        <v/>
      </c>
      <c r="M784" s="0" t="str">
        <f aca="false">IF($A784&lt;&gt;"",VLOOKUP($F784,d110cc_csv_computations!$A$2:$O$1001,8),"")</f>
        <v/>
      </c>
      <c r="N784" s="0" t="str">
        <f aca="false">IF($A784&lt;&gt;"",VLOOKUP($F784,d110cc_csv_computations!$A$2:$O$1001,4),"")</f>
        <v/>
      </c>
      <c r="O784" s="32" t="str">
        <f aca="false">IF($A784&lt;&gt;"",INDEX('Tray sheet'!$H$2:$H$10000, $G784),"")</f>
        <v/>
      </c>
      <c r="P784" s="32" t="str">
        <f aca="false">IF($A784&lt;&gt;"",INDEX('Tray sheet'!$J$2:$J$10000,$G784),"")</f>
        <v/>
      </c>
      <c r="Q784" s="0" t="str">
        <f aca="false">IF($A784&lt;&gt;"",VLOOKUP($F784,d110cc_csv_computations!$A$2:$O$1001,9),"")</f>
        <v/>
      </c>
      <c r="R784" s="32" t="str">
        <f aca="false">IF($A784&lt;&gt;"",INDEX('Tray sheet'!$I$2:$I$10000,$G784),"")</f>
        <v/>
      </c>
      <c r="S784" s="32" t="str">
        <f aca="false">$J784&amp;$K784</f>
        <v/>
      </c>
      <c r="T784" s="0" t="str">
        <f aca="false">IF($A784&lt;&gt;"","Project#"&amp;$A784&amp;"-"&amp;TEXT($B784,"0000")&amp;"_Experiment#"&amp;TEXT($C784,"0000")&amp;"_"&amp;$D784&amp;"."&amp;$E784&amp;"_Tray#"&amp;TEXT($G784,"0000")&amp;"_"&amp;"Pot#"&amp;TEXT($F784,"00000"),"")</f>
        <v/>
      </c>
      <c r="U784" s="0" t="str">
        <f aca="false">IF($A784&lt;&gt;"",VLOOKUP($F784,d110cc_csv_computations!$A$2:$O$1001,2),"")</f>
        <v/>
      </c>
      <c r="V784" s="0" t="str">
        <f aca="false">IF($A784&lt;&gt;"",VLOOKUP($U784,LineNames!$A$2:$B$111,2),"")</f>
        <v/>
      </c>
      <c r="W784" s="11"/>
      <c r="X784" s="0" t="str">
        <f aca="false">IF($A784&lt;&gt;"",VLOOKUP($U784,LineNames!$A$2:$C$111,3),"")</f>
        <v/>
      </c>
      <c r="Y784" s="0" t="str">
        <f aca="false">IF($A784&lt;&gt;"",VLOOKUP($F784,d110cc_csv_computations!$A$2:$O$1001,5),"")</f>
        <v/>
      </c>
      <c r="Z784" s="0" t="str">
        <f aca="false">IF($A784&lt;&gt;"",VLOOKUP($F784,d110cc_csv_computations!$A$2:$O$1001,15),"")</f>
        <v/>
      </c>
    </row>
    <row collapsed="false" customFormat="false" customHeight="true" hidden="false" ht="15" outlineLevel="0" r="785">
      <c r="A785" s="0" t="str">
        <f aca="false">IF((ROW()-1)&lt;='Project Description'!$B$14,'Project Description'!$B$1, "")</f>
        <v/>
      </c>
      <c r="B785" s="0" t="str">
        <f aca="false">IF($A785&lt;&gt;"",'Project Description'!$B$2, "")</f>
        <v/>
      </c>
      <c r="C785" s="0" t="str">
        <f aca="false">IF($A785&lt;&gt;"",'Project Description'!$B$3, "")</f>
        <v/>
      </c>
      <c r="D785" s="0" t="str">
        <f aca="false">IF($A785&lt;&gt;"",VLOOKUP($G785,'Tray sheet'!$E$2:$G$121,2), "")</f>
        <v/>
      </c>
      <c r="E785" s="0" t="str">
        <f aca="false">IF($A785&lt;&gt;"",VLOOKUP($G785,'Tray sheet'!$E$2:$G$121,3), "")</f>
        <v/>
      </c>
      <c r="F785" s="0" t="str">
        <f aca="false">IF($A785&lt;&gt;"",ROW()-1,"")</f>
        <v/>
      </c>
      <c r="G785" s="0" t="str">
        <f aca="false">IF($A785&lt;&gt;"",VLOOKUP($F785,d110cc_csv_computations!$A$2:$O$1001,12),"")</f>
        <v/>
      </c>
      <c r="H785" s="0" t="str">
        <f aca="false">IF($A785&lt;&gt;"",VLOOKUP($F785,d110cc_csv_computations!$A$2:$O$1001,13),"")</f>
        <v/>
      </c>
      <c r="I785" s="0" t="str">
        <f aca="false">IF($A785&lt;&gt;"",VLOOKUP($F785,d110cc_csv_computations!$A$2:$O$1001,7),"")</f>
        <v/>
      </c>
      <c r="J785" s="0" t="str">
        <f aca="false">IF($A785&lt;&gt;"",VLOOKUP($I785,ColumnNames!$A$2:$B$5,2),"")</f>
        <v/>
      </c>
      <c r="K785" s="0" t="str">
        <f aca="false">IF($A785&lt;&gt;"",VLOOKUP($F785,d110cc_csv_computations!$A$2:$O$1001,6),"")</f>
        <v/>
      </c>
      <c r="L785" s="0" t="str">
        <f aca="false">IF($A785&lt;&gt;"",VLOOKUP($F785,d110cc_csv_computations!$A$2:$O$1001,3),"")</f>
        <v/>
      </c>
      <c r="M785" s="0" t="str">
        <f aca="false">IF($A785&lt;&gt;"",VLOOKUP($F785,d110cc_csv_computations!$A$2:$O$1001,8),"")</f>
        <v/>
      </c>
      <c r="N785" s="0" t="str">
        <f aca="false">IF($A785&lt;&gt;"",VLOOKUP($F785,d110cc_csv_computations!$A$2:$O$1001,4),"")</f>
        <v/>
      </c>
      <c r="O785" s="32" t="str">
        <f aca="false">IF($A785&lt;&gt;"",INDEX('Tray sheet'!$H$2:$H$10000, $G785),"")</f>
        <v/>
      </c>
      <c r="P785" s="32" t="str">
        <f aca="false">IF($A785&lt;&gt;"",INDEX('Tray sheet'!$J$2:$J$10000,$G785),"")</f>
        <v/>
      </c>
      <c r="Q785" s="0" t="str">
        <f aca="false">IF($A785&lt;&gt;"",VLOOKUP($F785,d110cc_csv_computations!$A$2:$O$1001,9),"")</f>
        <v/>
      </c>
      <c r="R785" s="32" t="str">
        <f aca="false">IF($A785&lt;&gt;"",INDEX('Tray sheet'!$I$2:$I$10000,$G785),"")</f>
        <v/>
      </c>
      <c r="S785" s="32" t="str">
        <f aca="false">$J785&amp;$K785</f>
        <v/>
      </c>
      <c r="T785" s="0" t="str">
        <f aca="false">IF($A785&lt;&gt;"","Project#"&amp;$A785&amp;"-"&amp;TEXT($B785,"0000")&amp;"_Experiment#"&amp;TEXT($C785,"0000")&amp;"_"&amp;$D785&amp;"."&amp;$E785&amp;"_Tray#"&amp;TEXT($G785,"0000")&amp;"_"&amp;"Pot#"&amp;TEXT($F785,"00000"),"")</f>
        <v/>
      </c>
      <c r="U785" s="0" t="str">
        <f aca="false">IF($A785&lt;&gt;"",VLOOKUP($F785,d110cc_csv_computations!$A$2:$O$1001,2),"")</f>
        <v/>
      </c>
      <c r="V785" s="0" t="str">
        <f aca="false">IF($A785&lt;&gt;"",VLOOKUP($U785,LineNames!$A$2:$B$111,2),"")</f>
        <v/>
      </c>
      <c r="W785" s="11"/>
      <c r="X785" s="0" t="str">
        <f aca="false">IF($A785&lt;&gt;"",VLOOKUP($U785,LineNames!$A$2:$C$111,3),"")</f>
        <v/>
      </c>
      <c r="Y785" s="0" t="str">
        <f aca="false">IF($A785&lt;&gt;"",VLOOKUP($F785,d110cc_csv_computations!$A$2:$O$1001,5),"")</f>
        <v/>
      </c>
      <c r="Z785" s="0" t="str">
        <f aca="false">IF($A785&lt;&gt;"",VLOOKUP($F785,d110cc_csv_computations!$A$2:$O$1001,15),"")</f>
        <v/>
      </c>
    </row>
    <row collapsed="false" customFormat="false" customHeight="true" hidden="false" ht="15" outlineLevel="0" r="786">
      <c r="A786" s="0" t="str">
        <f aca="false">IF((ROW()-1)&lt;='Project Description'!$B$14,'Project Description'!$B$1, "")</f>
        <v/>
      </c>
      <c r="B786" s="0" t="str">
        <f aca="false">IF($A786&lt;&gt;"",'Project Description'!$B$2, "")</f>
        <v/>
      </c>
      <c r="C786" s="0" t="str">
        <f aca="false">IF($A786&lt;&gt;"",'Project Description'!$B$3, "")</f>
        <v/>
      </c>
      <c r="D786" s="0" t="str">
        <f aca="false">IF($A786&lt;&gt;"",VLOOKUP($G786,'Tray sheet'!$E$2:$G$121,2), "")</f>
        <v/>
      </c>
      <c r="E786" s="0" t="str">
        <f aca="false">IF($A786&lt;&gt;"",VLOOKUP($G786,'Tray sheet'!$E$2:$G$121,3), "")</f>
        <v/>
      </c>
      <c r="F786" s="0" t="str">
        <f aca="false">IF($A786&lt;&gt;"",ROW()-1,"")</f>
        <v/>
      </c>
      <c r="G786" s="0" t="str">
        <f aca="false">IF($A786&lt;&gt;"",VLOOKUP($F786,d110cc_csv_computations!$A$2:$O$1001,12),"")</f>
        <v/>
      </c>
      <c r="H786" s="0" t="str">
        <f aca="false">IF($A786&lt;&gt;"",VLOOKUP($F786,d110cc_csv_computations!$A$2:$O$1001,13),"")</f>
        <v/>
      </c>
      <c r="I786" s="0" t="str">
        <f aca="false">IF($A786&lt;&gt;"",VLOOKUP($F786,d110cc_csv_computations!$A$2:$O$1001,7),"")</f>
        <v/>
      </c>
      <c r="J786" s="0" t="str">
        <f aca="false">IF($A786&lt;&gt;"",VLOOKUP($I786,ColumnNames!$A$2:$B$5,2),"")</f>
        <v/>
      </c>
      <c r="K786" s="0" t="str">
        <f aca="false">IF($A786&lt;&gt;"",VLOOKUP($F786,d110cc_csv_computations!$A$2:$O$1001,6),"")</f>
        <v/>
      </c>
      <c r="L786" s="0" t="str">
        <f aca="false">IF($A786&lt;&gt;"",VLOOKUP($F786,d110cc_csv_computations!$A$2:$O$1001,3),"")</f>
        <v/>
      </c>
      <c r="M786" s="0" t="str">
        <f aca="false">IF($A786&lt;&gt;"",VLOOKUP($F786,d110cc_csv_computations!$A$2:$O$1001,8),"")</f>
        <v/>
      </c>
      <c r="N786" s="0" t="str">
        <f aca="false">IF($A786&lt;&gt;"",VLOOKUP($F786,d110cc_csv_computations!$A$2:$O$1001,4),"")</f>
        <v/>
      </c>
      <c r="O786" s="32" t="str">
        <f aca="false">IF($A786&lt;&gt;"",INDEX('Tray sheet'!$H$2:$H$10000, $G786),"")</f>
        <v/>
      </c>
      <c r="P786" s="32" t="str">
        <f aca="false">IF($A786&lt;&gt;"",INDEX('Tray sheet'!$J$2:$J$10000,$G786),"")</f>
        <v/>
      </c>
      <c r="Q786" s="0" t="str">
        <f aca="false">IF($A786&lt;&gt;"",VLOOKUP($F786,d110cc_csv_computations!$A$2:$O$1001,9),"")</f>
        <v/>
      </c>
      <c r="R786" s="32" t="str">
        <f aca="false">IF($A786&lt;&gt;"",INDEX('Tray sheet'!$I$2:$I$10000,$G786),"")</f>
        <v/>
      </c>
      <c r="S786" s="32" t="str">
        <f aca="false">$J786&amp;$K786</f>
        <v/>
      </c>
      <c r="T786" s="0" t="str">
        <f aca="false">IF($A786&lt;&gt;"","Project#"&amp;$A786&amp;"-"&amp;TEXT($B786,"0000")&amp;"_Experiment#"&amp;TEXT($C786,"0000")&amp;"_"&amp;$D786&amp;"."&amp;$E786&amp;"_Tray#"&amp;TEXT($G786,"0000")&amp;"_"&amp;"Pot#"&amp;TEXT($F786,"00000"),"")</f>
        <v/>
      </c>
      <c r="U786" s="0" t="str">
        <f aca="false">IF($A786&lt;&gt;"",VLOOKUP($F786,d110cc_csv_computations!$A$2:$O$1001,2),"")</f>
        <v/>
      </c>
      <c r="V786" s="0" t="str">
        <f aca="false">IF($A786&lt;&gt;"",VLOOKUP($U786,LineNames!$A$2:$B$111,2),"")</f>
        <v/>
      </c>
      <c r="W786" s="11"/>
      <c r="X786" s="0" t="str">
        <f aca="false">IF($A786&lt;&gt;"",VLOOKUP($U786,LineNames!$A$2:$C$111,3),"")</f>
        <v/>
      </c>
      <c r="Y786" s="0" t="str">
        <f aca="false">IF($A786&lt;&gt;"",VLOOKUP($F786,d110cc_csv_computations!$A$2:$O$1001,5),"")</f>
        <v/>
      </c>
      <c r="Z786" s="0" t="str">
        <f aca="false">IF($A786&lt;&gt;"",VLOOKUP($F786,d110cc_csv_computations!$A$2:$O$1001,15),"")</f>
        <v/>
      </c>
    </row>
    <row collapsed="false" customFormat="false" customHeight="true" hidden="false" ht="15" outlineLevel="0" r="787">
      <c r="A787" s="0" t="str">
        <f aca="false">IF((ROW()-1)&lt;='Project Description'!$B$14,'Project Description'!$B$1, "")</f>
        <v/>
      </c>
      <c r="B787" s="0" t="str">
        <f aca="false">IF($A787&lt;&gt;"",'Project Description'!$B$2, "")</f>
        <v/>
      </c>
      <c r="C787" s="0" t="str">
        <f aca="false">IF($A787&lt;&gt;"",'Project Description'!$B$3, "")</f>
        <v/>
      </c>
      <c r="D787" s="0" t="str">
        <f aca="false">IF($A787&lt;&gt;"",VLOOKUP($G787,'Tray sheet'!$E$2:$G$121,2), "")</f>
        <v/>
      </c>
      <c r="E787" s="0" t="str">
        <f aca="false">IF($A787&lt;&gt;"",VLOOKUP($G787,'Tray sheet'!$E$2:$G$121,3), "")</f>
        <v/>
      </c>
      <c r="F787" s="0" t="str">
        <f aca="false">IF($A787&lt;&gt;"",ROW()-1,"")</f>
        <v/>
      </c>
      <c r="G787" s="0" t="str">
        <f aca="false">IF($A787&lt;&gt;"",VLOOKUP($F787,d110cc_csv_computations!$A$2:$O$1001,12),"")</f>
        <v/>
      </c>
      <c r="H787" s="0" t="str">
        <f aca="false">IF($A787&lt;&gt;"",VLOOKUP($F787,d110cc_csv_computations!$A$2:$O$1001,13),"")</f>
        <v/>
      </c>
      <c r="I787" s="0" t="str">
        <f aca="false">IF($A787&lt;&gt;"",VLOOKUP($F787,d110cc_csv_computations!$A$2:$O$1001,7),"")</f>
        <v/>
      </c>
      <c r="J787" s="0" t="str">
        <f aca="false">IF($A787&lt;&gt;"",VLOOKUP($I787,ColumnNames!$A$2:$B$5,2),"")</f>
        <v/>
      </c>
      <c r="K787" s="0" t="str">
        <f aca="false">IF($A787&lt;&gt;"",VLOOKUP($F787,d110cc_csv_computations!$A$2:$O$1001,6),"")</f>
        <v/>
      </c>
      <c r="L787" s="0" t="str">
        <f aca="false">IF($A787&lt;&gt;"",VLOOKUP($F787,d110cc_csv_computations!$A$2:$O$1001,3),"")</f>
        <v/>
      </c>
      <c r="M787" s="0" t="str">
        <f aca="false">IF($A787&lt;&gt;"",VLOOKUP($F787,d110cc_csv_computations!$A$2:$O$1001,8),"")</f>
        <v/>
      </c>
      <c r="N787" s="0" t="str">
        <f aca="false">IF($A787&lt;&gt;"",VLOOKUP($F787,d110cc_csv_computations!$A$2:$O$1001,4),"")</f>
        <v/>
      </c>
      <c r="O787" s="32" t="str">
        <f aca="false">IF($A787&lt;&gt;"",INDEX('Tray sheet'!$H$2:$H$10000, $G787),"")</f>
        <v/>
      </c>
      <c r="P787" s="32" t="str">
        <f aca="false">IF($A787&lt;&gt;"",INDEX('Tray sheet'!$J$2:$J$10000,$G787),"")</f>
        <v/>
      </c>
      <c r="Q787" s="0" t="str">
        <f aca="false">IF($A787&lt;&gt;"",VLOOKUP($F787,d110cc_csv_computations!$A$2:$O$1001,9),"")</f>
        <v/>
      </c>
      <c r="R787" s="32" t="str">
        <f aca="false">IF($A787&lt;&gt;"",INDEX('Tray sheet'!$I$2:$I$10000,$G787),"")</f>
        <v/>
      </c>
      <c r="S787" s="32" t="str">
        <f aca="false">$J787&amp;$K787</f>
        <v/>
      </c>
      <c r="T787" s="0" t="str">
        <f aca="false">IF($A787&lt;&gt;"","Project#"&amp;$A787&amp;"-"&amp;TEXT($B787,"0000")&amp;"_Experiment#"&amp;TEXT($C787,"0000")&amp;"_"&amp;$D787&amp;"."&amp;$E787&amp;"_Tray#"&amp;TEXT($G787,"0000")&amp;"_"&amp;"Pot#"&amp;TEXT($F787,"00000"),"")</f>
        <v/>
      </c>
      <c r="U787" s="0" t="str">
        <f aca="false">IF($A787&lt;&gt;"",VLOOKUP($F787,d110cc_csv_computations!$A$2:$O$1001,2),"")</f>
        <v/>
      </c>
      <c r="V787" s="0" t="str">
        <f aca="false">IF($A787&lt;&gt;"",VLOOKUP($U787,LineNames!$A$2:$B$111,2),"")</f>
        <v/>
      </c>
      <c r="W787" s="11"/>
      <c r="X787" s="0" t="str">
        <f aca="false">IF($A787&lt;&gt;"",VLOOKUP($U787,LineNames!$A$2:$C$111,3),"")</f>
        <v/>
      </c>
      <c r="Y787" s="0" t="str">
        <f aca="false">IF($A787&lt;&gt;"",VLOOKUP($F787,d110cc_csv_computations!$A$2:$O$1001,5),"")</f>
        <v/>
      </c>
      <c r="Z787" s="0" t="str">
        <f aca="false">IF($A787&lt;&gt;"",VLOOKUP($F787,d110cc_csv_computations!$A$2:$O$1001,15),"")</f>
        <v/>
      </c>
    </row>
    <row collapsed="false" customFormat="false" customHeight="true" hidden="false" ht="15" outlineLevel="0" r="788">
      <c r="A788" s="0" t="str">
        <f aca="false">IF((ROW()-1)&lt;='Project Description'!$B$14,'Project Description'!$B$1, "")</f>
        <v/>
      </c>
      <c r="B788" s="0" t="str">
        <f aca="false">IF($A788&lt;&gt;"",'Project Description'!$B$2, "")</f>
        <v/>
      </c>
      <c r="C788" s="0" t="str">
        <f aca="false">IF($A788&lt;&gt;"",'Project Description'!$B$3, "")</f>
        <v/>
      </c>
      <c r="D788" s="0" t="str">
        <f aca="false">IF($A788&lt;&gt;"",VLOOKUP($G788,'Tray sheet'!$E$2:$G$121,2), "")</f>
        <v/>
      </c>
      <c r="E788" s="0" t="str">
        <f aca="false">IF($A788&lt;&gt;"",VLOOKUP($G788,'Tray sheet'!$E$2:$G$121,3), "")</f>
        <v/>
      </c>
      <c r="F788" s="0" t="str">
        <f aca="false">IF($A788&lt;&gt;"",ROW()-1,"")</f>
        <v/>
      </c>
      <c r="G788" s="0" t="str">
        <f aca="false">IF($A788&lt;&gt;"",VLOOKUP($F788,d110cc_csv_computations!$A$2:$O$1001,12),"")</f>
        <v/>
      </c>
      <c r="H788" s="0" t="str">
        <f aca="false">IF($A788&lt;&gt;"",VLOOKUP($F788,d110cc_csv_computations!$A$2:$O$1001,13),"")</f>
        <v/>
      </c>
      <c r="I788" s="0" t="str">
        <f aca="false">IF($A788&lt;&gt;"",VLOOKUP($F788,d110cc_csv_computations!$A$2:$O$1001,7),"")</f>
        <v/>
      </c>
      <c r="J788" s="0" t="str">
        <f aca="false">IF($A788&lt;&gt;"",VLOOKUP($I788,ColumnNames!$A$2:$B$5,2),"")</f>
        <v/>
      </c>
      <c r="K788" s="0" t="str">
        <f aca="false">IF($A788&lt;&gt;"",VLOOKUP($F788,d110cc_csv_computations!$A$2:$O$1001,6),"")</f>
        <v/>
      </c>
      <c r="L788" s="0" t="str">
        <f aca="false">IF($A788&lt;&gt;"",VLOOKUP($F788,d110cc_csv_computations!$A$2:$O$1001,3),"")</f>
        <v/>
      </c>
      <c r="M788" s="0" t="str">
        <f aca="false">IF($A788&lt;&gt;"",VLOOKUP($F788,d110cc_csv_computations!$A$2:$O$1001,8),"")</f>
        <v/>
      </c>
      <c r="N788" s="0" t="str">
        <f aca="false">IF($A788&lt;&gt;"",VLOOKUP($F788,d110cc_csv_computations!$A$2:$O$1001,4),"")</f>
        <v/>
      </c>
      <c r="O788" s="32" t="str">
        <f aca="false">IF($A788&lt;&gt;"",INDEX('Tray sheet'!$H$2:$H$10000, $G788),"")</f>
        <v/>
      </c>
      <c r="P788" s="32" t="str">
        <f aca="false">IF($A788&lt;&gt;"",INDEX('Tray sheet'!$J$2:$J$10000,$G788),"")</f>
        <v/>
      </c>
      <c r="Q788" s="0" t="str">
        <f aca="false">IF($A788&lt;&gt;"",VLOOKUP($F788,d110cc_csv_computations!$A$2:$O$1001,9),"")</f>
        <v/>
      </c>
      <c r="R788" s="32" t="str">
        <f aca="false">IF($A788&lt;&gt;"",INDEX('Tray sheet'!$I$2:$I$10000,$G788),"")</f>
        <v/>
      </c>
      <c r="S788" s="32" t="str">
        <f aca="false">$J788&amp;$K788</f>
        <v/>
      </c>
      <c r="T788" s="0" t="str">
        <f aca="false">IF($A788&lt;&gt;"","Project#"&amp;$A788&amp;"-"&amp;TEXT($B788,"0000")&amp;"_Experiment#"&amp;TEXT($C788,"0000")&amp;"_"&amp;$D788&amp;"."&amp;$E788&amp;"_Tray#"&amp;TEXT($G788,"0000")&amp;"_"&amp;"Pot#"&amp;TEXT($F788,"00000"),"")</f>
        <v/>
      </c>
      <c r="U788" s="0" t="str">
        <f aca="false">IF($A788&lt;&gt;"",VLOOKUP($F788,d110cc_csv_computations!$A$2:$O$1001,2),"")</f>
        <v/>
      </c>
      <c r="V788" s="0" t="str">
        <f aca="false">IF($A788&lt;&gt;"",VLOOKUP($U788,LineNames!$A$2:$B$111,2),"")</f>
        <v/>
      </c>
      <c r="W788" s="11"/>
      <c r="X788" s="0" t="str">
        <f aca="false">IF($A788&lt;&gt;"",VLOOKUP($U788,LineNames!$A$2:$C$111,3),"")</f>
        <v/>
      </c>
      <c r="Y788" s="0" t="str">
        <f aca="false">IF($A788&lt;&gt;"",VLOOKUP($F788,d110cc_csv_computations!$A$2:$O$1001,5),"")</f>
        <v/>
      </c>
      <c r="Z788" s="0" t="str">
        <f aca="false">IF($A788&lt;&gt;"",VLOOKUP($F788,d110cc_csv_computations!$A$2:$O$1001,15),"")</f>
        <v/>
      </c>
    </row>
    <row collapsed="false" customFormat="false" customHeight="true" hidden="false" ht="15" outlineLevel="0" r="789">
      <c r="A789" s="0" t="str">
        <f aca="false">IF((ROW()-1)&lt;='Project Description'!$B$14,'Project Description'!$B$1, "")</f>
        <v/>
      </c>
      <c r="B789" s="0" t="str">
        <f aca="false">IF($A789&lt;&gt;"",'Project Description'!$B$2, "")</f>
        <v/>
      </c>
      <c r="C789" s="0" t="str">
        <f aca="false">IF($A789&lt;&gt;"",'Project Description'!$B$3, "")</f>
        <v/>
      </c>
      <c r="D789" s="0" t="str">
        <f aca="false">IF($A789&lt;&gt;"",VLOOKUP($G789,'Tray sheet'!$E$2:$G$121,2), "")</f>
        <v/>
      </c>
      <c r="E789" s="0" t="str">
        <f aca="false">IF($A789&lt;&gt;"",VLOOKUP($G789,'Tray sheet'!$E$2:$G$121,3), "")</f>
        <v/>
      </c>
      <c r="F789" s="0" t="str">
        <f aca="false">IF($A789&lt;&gt;"",ROW()-1,"")</f>
        <v/>
      </c>
      <c r="G789" s="0" t="str">
        <f aca="false">IF($A789&lt;&gt;"",VLOOKUP($F789,d110cc_csv_computations!$A$2:$O$1001,12),"")</f>
        <v/>
      </c>
      <c r="H789" s="0" t="str">
        <f aca="false">IF($A789&lt;&gt;"",VLOOKUP($F789,d110cc_csv_computations!$A$2:$O$1001,13),"")</f>
        <v/>
      </c>
      <c r="I789" s="0" t="str">
        <f aca="false">IF($A789&lt;&gt;"",VLOOKUP($F789,d110cc_csv_computations!$A$2:$O$1001,7),"")</f>
        <v/>
      </c>
      <c r="J789" s="0" t="str">
        <f aca="false">IF($A789&lt;&gt;"",VLOOKUP($I789,ColumnNames!$A$2:$B$5,2),"")</f>
        <v/>
      </c>
      <c r="K789" s="0" t="str">
        <f aca="false">IF($A789&lt;&gt;"",VLOOKUP($F789,d110cc_csv_computations!$A$2:$O$1001,6),"")</f>
        <v/>
      </c>
      <c r="L789" s="0" t="str">
        <f aca="false">IF($A789&lt;&gt;"",VLOOKUP($F789,d110cc_csv_computations!$A$2:$O$1001,3),"")</f>
        <v/>
      </c>
      <c r="M789" s="0" t="str">
        <f aca="false">IF($A789&lt;&gt;"",VLOOKUP($F789,d110cc_csv_computations!$A$2:$O$1001,8),"")</f>
        <v/>
      </c>
      <c r="N789" s="0" t="str">
        <f aca="false">IF($A789&lt;&gt;"",VLOOKUP($F789,d110cc_csv_computations!$A$2:$O$1001,4),"")</f>
        <v/>
      </c>
      <c r="O789" s="32" t="str">
        <f aca="false">IF($A789&lt;&gt;"",INDEX('Tray sheet'!$H$2:$H$10000, $G789),"")</f>
        <v/>
      </c>
      <c r="P789" s="32" t="str">
        <f aca="false">IF($A789&lt;&gt;"",INDEX('Tray sheet'!$J$2:$J$10000,$G789),"")</f>
        <v/>
      </c>
      <c r="Q789" s="0" t="str">
        <f aca="false">IF($A789&lt;&gt;"",VLOOKUP($F789,d110cc_csv_computations!$A$2:$O$1001,9),"")</f>
        <v/>
      </c>
      <c r="R789" s="32" t="str">
        <f aca="false">IF($A789&lt;&gt;"",INDEX('Tray sheet'!$I$2:$I$10000,$G789),"")</f>
        <v/>
      </c>
      <c r="S789" s="32" t="str">
        <f aca="false">$J789&amp;$K789</f>
        <v/>
      </c>
      <c r="T789" s="0" t="str">
        <f aca="false">IF($A789&lt;&gt;"","Project#"&amp;$A789&amp;"-"&amp;TEXT($B789,"0000")&amp;"_Experiment#"&amp;TEXT($C789,"0000")&amp;"_"&amp;$D789&amp;"."&amp;$E789&amp;"_Tray#"&amp;TEXT($G789,"0000")&amp;"_"&amp;"Pot#"&amp;TEXT($F789,"00000"),"")</f>
        <v/>
      </c>
      <c r="U789" s="0" t="str">
        <f aca="false">IF($A789&lt;&gt;"",VLOOKUP($F789,d110cc_csv_computations!$A$2:$O$1001,2),"")</f>
        <v/>
      </c>
      <c r="V789" s="0" t="str">
        <f aca="false">IF($A789&lt;&gt;"",VLOOKUP($U789,LineNames!$A$2:$B$111,2),"")</f>
        <v/>
      </c>
      <c r="W789" s="11"/>
      <c r="X789" s="0" t="str">
        <f aca="false">IF($A789&lt;&gt;"",VLOOKUP($U789,LineNames!$A$2:$C$111,3),"")</f>
        <v/>
      </c>
      <c r="Y789" s="0" t="str">
        <f aca="false">IF($A789&lt;&gt;"",VLOOKUP($F789,d110cc_csv_computations!$A$2:$O$1001,5),"")</f>
        <v/>
      </c>
      <c r="Z789" s="0" t="str">
        <f aca="false">IF($A789&lt;&gt;"",VLOOKUP($F789,d110cc_csv_computations!$A$2:$O$1001,15),"")</f>
        <v/>
      </c>
    </row>
    <row collapsed="false" customFormat="false" customHeight="true" hidden="false" ht="15" outlineLevel="0" r="790">
      <c r="A790" s="0" t="str">
        <f aca="false">IF((ROW()-1)&lt;='Project Description'!$B$14,'Project Description'!$B$1, "")</f>
        <v/>
      </c>
      <c r="B790" s="0" t="str">
        <f aca="false">IF($A790&lt;&gt;"",'Project Description'!$B$2, "")</f>
        <v/>
      </c>
      <c r="C790" s="0" t="str">
        <f aca="false">IF($A790&lt;&gt;"",'Project Description'!$B$3, "")</f>
        <v/>
      </c>
      <c r="D790" s="0" t="str">
        <f aca="false">IF($A790&lt;&gt;"",VLOOKUP($G790,'Tray sheet'!$E$2:$G$121,2), "")</f>
        <v/>
      </c>
      <c r="E790" s="0" t="str">
        <f aca="false">IF($A790&lt;&gt;"",VLOOKUP($G790,'Tray sheet'!$E$2:$G$121,3), "")</f>
        <v/>
      </c>
      <c r="F790" s="0" t="str">
        <f aca="false">IF($A790&lt;&gt;"",ROW()-1,"")</f>
        <v/>
      </c>
      <c r="G790" s="0" t="str">
        <f aca="false">IF($A790&lt;&gt;"",VLOOKUP($F790,d110cc_csv_computations!$A$2:$O$1001,12),"")</f>
        <v/>
      </c>
      <c r="H790" s="0" t="str">
        <f aca="false">IF($A790&lt;&gt;"",VLOOKUP($F790,d110cc_csv_computations!$A$2:$O$1001,13),"")</f>
        <v/>
      </c>
      <c r="I790" s="0" t="str">
        <f aca="false">IF($A790&lt;&gt;"",VLOOKUP($F790,d110cc_csv_computations!$A$2:$O$1001,7),"")</f>
        <v/>
      </c>
      <c r="J790" s="0" t="str">
        <f aca="false">IF($A790&lt;&gt;"",VLOOKUP($I790,ColumnNames!$A$2:$B$5,2),"")</f>
        <v/>
      </c>
      <c r="K790" s="0" t="str">
        <f aca="false">IF($A790&lt;&gt;"",VLOOKUP($F790,d110cc_csv_computations!$A$2:$O$1001,6),"")</f>
        <v/>
      </c>
      <c r="L790" s="0" t="str">
        <f aca="false">IF($A790&lt;&gt;"",VLOOKUP($F790,d110cc_csv_computations!$A$2:$O$1001,3),"")</f>
        <v/>
      </c>
      <c r="M790" s="0" t="str">
        <f aca="false">IF($A790&lt;&gt;"",VLOOKUP($F790,d110cc_csv_computations!$A$2:$O$1001,8),"")</f>
        <v/>
      </c>
      <c r="N790" s="0" t="str">
        <f aca="false">IF($A790&lt;&gt;"",VLOOKUP($F790,d110cc_csv_computations!$A$2:$O$1001,4),"")</f>
        <v/>
      </c>
      <c r="O790" s="32" t="str">
        <f aca="false">IF($A790&lt;&gt;"",INDEX('Tray sheet'!$H$2:$H$10000, $G790),"")</f>
        <v/>
      </c>
      <c r="P790" s="32" t="str">
        <f aca="false">IF($A790&lt;&gt;"",INDEX('Tray sheet'!$J$2:$J$10000,$G790),"")</f>
        <v/>
      </c>
      <c r="Q790" s="0" t="str">
        <f aca="false">IF($A790&lt;&gt;"",VLOOKUP($F790,d110cc_csv_computations!$A$2:$O$1001,9),"")</f>
        <v/>
      </c>
      <c r="R790" s="32" t="str">
        <f aca="false">IF($A790&lt;&gt;"",INDEX('Tray sheet'!$I$2:$I$10000,$G790),"")</f>
        <v/>
      </c>
      <c r="S790" s="32" t="str">
        <f aca="false">$J790&amp;$K790</f>
        <v/>
      </c>
      <c r="T790" s="0" t="str">
        <f aca="false">IF($A790&lt;&gt;"","Project#"&amp;$A790&amp;"-"&amp;TEXT($B790,"0000")&amp;"_Experiment#"&amp;TEXT($C790,"0000")&amp;"_"&amp;$D790&amp;"."&amp;$E790&amp;"_Tray#"&amp;TEXT($G790,"0000")&amp;"_"&amp;"Pot#"&amp;TEXT($F790,"00000"),"")</f>
        <v/>
      </c>
      <c r="U790" s="0" t="str">
        <f aca="false">IF($A790&lt;&gt;"",VLOOKUP($F790,d110cc_csv_computations!$A$2:$O$1001,2),"")</f>
        <v/>
      </c>
      <c r="V790" s="0" t="str">
        <f aca="false">IF($A790&lt;&gt;"",VLOOKUP($U790,LineNames!$A$2:$B$111,2),"")</f>
        <v/>
      </c>
      <c r="W790" s="11"/>
      <c r="X790" s="0" t="str">
        <f aca="false">IF($A790&lt;&gt;"",VLOOKUP($U790,LineNames!$A$2:$C$111,3),"")</f>
        <v/>
      </c>
      <c r="Y790" s="0" t="str">
        <f aca="false">IF($A790&lt;&gt;"",VLOOKUP($F790,d110cc_csv_computations!$A$2:$O$1001,5),"")</f>
        <v/>
      </c>
      <c r="Z790" s="0" t="str">
        <f aca="false">IF($A790&lt;&gt;"",VLOOKUP($F790,d110cc_csv_computations!$A$2:$O$1001,15),"")</f>
        <v/>
      </c>
    </row>
    <row collapsed="false" customFormat="false" customHeight="true" hidden="false" ht="15" outlineLevel="0" r="791">
      <c r="A791" s="0" t="str">
        <f aca="false">IF((ROW()-1)&lt;='Project Description'!$B$14,'Project Description'!$B$1, "")</f>
        <v/>
      </c>
      <c r="B791" s="0" t="str">
        <f aca="false">IF($A791&lt;&gt;"",'Project Description'!$B$2, "")</f>
        <v/>
      </c>
      <c r="C791" s="0" t="str">
        <f aca="false">IF($A791&lt;&gt;"",'Project Description'!$B$3, "")</f>
        <v/>
      </c>
      <c r="D791" s="0" t="str">
        <f aca="false">IF($A791&lt;&gt;"",VLOOKUP($G791,'Tray sheet'!$E$2:$G$121,2), "")</f>
        <v/>
      </c>
      <c r="E791" s="0" t="str">
        <f aca="false">IF($A791&lt;&gt;"",VLOOKUP($G791,'Tray sheet'!$E$2:$G$121,3), "")</f>
        <v/>
      </c>
      <c r="F791" s="0" t="str">
        <f aca="false">IF($A791&lt;&gt;"",ROW()-1,"")</f>
        <v/>
      </c>
      <c r="G791" s="0" t="str">
        <f aca="false">IF($A791&lt;&gt;"",VLOOKUP($F791,d110cc_csv_computations!$A$2:$O$1001,12),"")</f>
        <v/>
      </c>
      <c r="H791" s="0" t="str">
        <f aca="false">IF($A791&lt;&gt;"",VLOOKUP($F791,d110cc_csv_computations!$A$2:$O$1001,13),"")</f>
        <v/>
      </c>
      <c r="I791" s="0" t="str">
        <f aca="false">IF($A791&lt;&gt;"",VLOOKUP($F791,d110cc_csv_computations!$A$2:$O$1001,7),"")</f>
        <v/>
      </c>
      <c r="J791" s="0" t="str">
        <f aca="false">IF($A791&lt;&gt;"",VLOOKUP($I791,ColumnNames!$A$2:$B$5,2),"")</f>
        <v/>
      </c>
      <c r="K791" s="0" t="str">
        <f aca="false">IF($A791&lt;&gt;"",VLOOKUP($F791,d110cc_csv_computations!$A$2:$O$1001,6),"")</f>
        <v/>
      </c>
      <c r="L791" s="0" t="str">
        <f aca="false">IF($A791&lt;&gt;"",VLOOKUP($F791,d110cc_csv_computations!$A$2:$O$1001,3),"")</f>
        <v/>
      </c>
      <c r="M791" s="0" t="str">
        <f aca="false">IF($A791&lt;&gt;"",VLOOKUP($F791,d110cc_csv_computations!$A$2:$O$1001,8),"")</f>
        <v/>
      </c>
      <c r="N791" s="0" t="str">
        <f aca="false">IF($A791&lt;&gt;"",VLOOKUP($F791,d110cc_csv_computations!$A$2:$O$1001,4),"")</f>
        <v/>
      </c>
      <c r="O791" s="32" t="str">
        <f aca="false">IF($A791&lt;&gt;"",INDEX('Tray sheet'!$H$2:$H$10000, $G791),"")</f>
        <v/>
      </c>
      <c r="P791" s="32" t="str">
        <f aca="false">IF($A791&lt;&gt;"",INDEX('Tray sheet'!$J$2:$J$10000,$G791),"")</f>
        <v/>
      </c>
      <c r="Q791" s="0" t="str">
        <f aca="false">IF($A791&lt;&gt;"",VLOOKUP($F791,d110cc_csv_computations!$A$2:$O$1001,9),"")</f>
        <v/>
      </c>
      <c r="R791" s="32" t="str">
        <f aca="false">IF($A791&lt;&gt;"",INDEX('Tray sheet'!$I$2:$I$10000,$G791),"")</f>
        <v/>
      </c>
      <c r="S791" s="32" t="str">
        <f aca="false">$J791&amp;$K791</f>
        <v/>
      </c>
      <c r="T791" s="0" t="str">
        <f aca="false">IF($A791&lt;&gt;"","Project#"&amp;$A791&amp;"-"&amp;TEXT($B791,"0000")&amp;"_Experiment#"&amp;TEXT($C791,"0000")&amp;"_"&amp;$D791&amp;"."&amp;$E791&amp;"_Tray#"&amp;TEXT($G791,"0000")&amp;"_"&amp;"Pot#"&amp;TEXT($F791,"00000"),"")</f>
        <v/>
      </c>
      <c r="U791" s="0" t="str">
        <f aca="false">IF($A791&lt;&gt;"",VLOOKUP($F791,d110cc_csv_computations!$A$2:$O$1001,2),"")</f>
        <v/>
      </c>
      <c r="V791" s="0" t="str">
        <f aca="false">IF($A791&lt;&gt;"",VLOOKUP($U791,LineNames!$A$2:$B$111,2),"")</f>
        <v/>
      </c>
      <c r="W791" s="11"/>
      <c r="X791" s="0" t="str">
        <f aca="false">IF($A791&lt;&gt;"",VLOOKUP($U791,LineNames!$A$2:$C$111,3),"")</f>
        <v/>
      </c>
      <c r="Y791" s="0" t="str">
        <f aca="false">IF($A791&lt;&gt;"",VLOOKUP($F791,d110cc_csv_computations!$A$2:$O$1001,5),"")</f>
        <v/>
      </c>
      <c r="Z791" s="0" t="str">
        <f aca="false">IF($A791&lt;&gt;"",VLOOKUP($F791,d110cc_csv_computations!$A$2:$O$1001,15),"")</f>
        <v/>
      </c>
    </row>
    <row collapsed="false" customFormat="false" customHeight="true" hidden="false" ht="15" outlineLevel="0" r="792">
      <c r="A792" s="0" t="str">
        <f aca="false">IF((ROW()-1)&lt;='Project Description'!$B$14,'Project Description'!$B$1, "")</f>
        <v/>
      </c>
      <c r="B792" s="0" t="str">
        <f aca="false">IF($A792&lt;&gt;"",'Project Description'!$B$2, "")</f>
        <v/>
      </c>
      <c r="C792" s="0" t="str">
        <f aca="false">IF($A792&lt;&gt;"",'Project Description'!$B$3, "")</f>
        <v/>
      </c>
      <c r="D792" s="0" t="str">
        <f aca="false">IF($A792&lt;&gt;"",VLOOKUP($G792,'Tray sheet'!$E$2:$G$121,2), "")</f>
        <v/>
      </c>
      <c r="E792" s="0" t="str">
        <f aca="false">IF($A792&lt;&gt;"",VLOOKUP($G792,'Tray sheet'!$E$2:$G$121,3), "")</f>
        <v/>
      </c>
      <c r="F792" s="0" t="str">
        <f aca="false">IF($A792&lt;&gt;"",ROW()-1,"")</f>
        <v/>
      </c>
      <c r="G792" s="0" t="str">
        <f aca="false">IF($A792&lt;&gt;"",VLOOKUP($F792,d110cc_csv_computations!$A$2:$O$1001,12),"")</f>
        <v/>
      </c>
      <c r="H792" s="0" t="str">
        <f aca="false">IF($A792&lt;&gt;"",VLOOKUP($F792,d110cc_csv_computations!$A$2:$O$1001,13),"")</f>
        <v/>
      </c>
      <c r="I792" s="0" t="str">
        <f aca="false">IF($A792&lt;&gt;"",VLOOKUP($F792,d110cc_csv_computations!$A$2:$O$1001,7),"")</f>
        <v/>
      </c>
      <c r="J792" s="0" t="str">
        <f aca="false">IF($A792&lt;&gt;"",VLOOKUP($I792,ColumnNames!$A$2:$B$5,2),"")</f>
        <v/>
      </c>
      <c r="K792" s="0" t="str">
        <f aca="false">IF($A792&lt;&gt;"",VLOOKUP($F792,d110cc_csv_computations!$A$2:$O$1001,6),"")</f>
        <v/>
      </c>
      <c r="L792" s="0" t="str">
        <f aca="false">IF($A792&lt;&gt;"",VLOOKUP($F792,d110cc_csv_computations!$A$2:$O$1001,3),"")</f>
        <v/>
      </c>
      <c r="M792" s="0" t="str">
        <f aca="false">IF($A792&lt;&gt;"",VLOOKUP($F792,d110cc_csv_computations!$A$2:$O$1001,8),"")</f>
        <v/>
      </c>
      <c r="N792" s="0" t="str">
        <f aca="false">IF($A792&lt;&gt;"",VLOOKUP($F792,d110cc_csv_computations!$A$2:$O$1001,4),"")</f>
        <v/>
      </c>
      <c r="O792" s="32" t="str">
        <f aca="false">IF($A792&lt;&gt;"",INDEX('Tray sheet'!$H$2:$H$10000, $G792),"")</f>
        <v/>
      </c>
      <c r="P792" s="32" t="str">
        <f aca="false">IF($A792&lt;&gt;"",INDEX('Tray sheet'!$J$2:$J$10000,$G792),"")</f>
        <v/>
      </c>
      <c r="Q792" s="0" t="str">
        <f aca="false">IF($A792&lt;&gt;"",VLOOKUP($F792,d110cc_csv_computations!$A$2:$O$1001,9),"")</f>
        <v/>
      </c>
      <c r="R792" s="32" t="str">
        <f aca="false">IF($A792&lt;&gt;"",INDEX('Tray sheet'!$I$2:$I$10000,$G792),"")</f>
        <v/>
      </c>
      <c r="S792" s="32" t="str">
        <f aca="false">$J792&amp;$K792</f>
        <v/>
      </c>
      <c r="T792" s="0" t="str">
        <f aca="false">IF($A792&lt;&gt;"","Project#"&amp;$A792&amp;"-"&amp;TEXT($B792,"0000")&amp;"_Experiment#"&amp;TEXT($C792,"0000")&amp;"_"&amp;$D792&amp;"."&amp;$E792&amp;"_Tray#"&amp;TEXT($G792,"0000")&amp;"_"&amp;"Pot#"&amp;TEXT($F792,"00000"),"")</f>
        <v/>
      </c>
      <c r="U792" s="0" t="str">
        <f aca="false">IF($A792&lt;&gt;"",VLOOKUP($F792,d110cc_csv_computations!$A$2:$O$1001,2),"")</f>
        <v/>
      </c>
      <c r="V792" s="0" t="str">
        <f aca="false">IF($A792&lt;&gt;"",VLOOKUP($U792,LineNames!$A$2:$B$111,2),"")</f>
        <v/>
      </c>
      <c r="W792" s="11"/>
      <c r="X792" s="0" t="str">
        <f aca="false">IF($A792&lt;&gt;"",VLOOKUP($U792,LineNames!$A$2:$C$111,3),"")</f>
        <v/>
      </c>
      <c r="Y792" s="0" t="str">
        <f aca="false">IF($A792&lt;&gt;"",VLOOKUP($F792,d110cc_csv_computations!$A$2:$O$1001,5),"")</f>
        <v/>
      </c>
      <c r="Z792" s="0" t="str">
        <f aca="false">IF($A792&lt;&gt;"",VLOOKUP($F792,d110cc_csv_computations!$A$2:$O$1001,15),"")</f>
        <v/>
      </c>
    </row>
    <row collapsed="false" customFormat="false" customHeight="true" hidden="false" ht="15" outlineLevel="0" r="793">
      <c r="A793" s="0" t="str">
        <f aca="false">IF((ROW()-1)&lt;='Project Description'!$B$14,'Project Description'!$B$1, "")</f>
        <v/>
      </c>
      <c r="B793" s="0" t="str">
        <f aca="false">IF($A793&lt;&gt;"",'Project Description'!$B$2, "")</f>
        <v/>
      </c>
      <c r="C793" s="0" t="str">
        <f aca="false">IF($A793&lt;&gt;"",'Project Description'!$B$3, "")</f>
        <v/>
      </c>
      <c r="D793" s="0" t="str">
        <f aca="false">IF($A793&lt;&gt;"",VLOOKUP($G793,'Tray sheet'!$E$2:$G$121,2), "")</f>
        <v/>
      </c>
      <c r="E793" s="0" t="str">
        <f aca="false">IF($A793&lt;&gt;"",VLOOKUP($G793,'Tray sheet'!$E$2:$G$121,3), "")</f>
        <v/>
      </c>
      <c r="F793" s="0" t="str">
        <f aca="false">IF($A793&lt;&gt;"",ROW()-1,"")</f>
        <v/>
      </c>
      <c r="G793" s="0" t="str">
        <f aca="false">IF($A793&lt;&gt;"",VLOOKUP($F793,d110cc_csv_computations!$A$2:$O$1001,12),"")</f>
        <v/>
      </c>
      <c r="H793" s="0" t="str">
        <f aca="false">IF($A793&lt;&gt;"",VLOOKUP($F793,d110cc_csv_computations!$A$2:$O$1001,13),"")</f>
        <v/>
      </c>
      <c r="I793" s="0" t="str">
        <f aca="false">IF($A793&lt;&gt;"",VLOOKUP($F793,d110cc_csv_computations!$A$2:$O$1001,7),"")</f>
        <v/>
      </c>
      <c r="J793" s="0" t="str">
        <f aca="false">IF($A793&lt;&gt;"",VLOOKUP($I793,ColumnNames!$A$2:$B$5,2),"")</f>
        <v/>
      </c>
      <c r="K793" s="0" t="str">
        <f aca="false">IF($A793&lt;&gt;"",VLOOKUP($F793,d110cc_csv_computations!$A$2:$O$1001,6),"")</f>
        <v/>
      </c>
      <c r="L793" s="0" t="str">
        <f aca="false">IF($A793&lt;&gt;"",VLOOKUP($F793,d110cc_csv_computations!$A$2:$O$1001,3),"")</f>
        <v/>
      </c>
      <c r="M793" s="0" t="str">
        <f aca="false">IF($A793&lt;&gt;"",VLOOKUP($F793,d110cc_csv_computations!$A$2:$O$1001,8),"")</f>
        <v/>
      </c>
      <c r="N793" s="0" t="str">
        <f aca="false">IF($A793&lt;&gt;"",VLOOKUP($F793,d110cc_csv_computations!$A$2:$O$1001,4),"")</f>
        <v/>
      </c>
      <c r="O793" s="32" t="str">
        <f aca="false">IF($A793&lt;&gt;"",INDEX('Tray sheet'!$H$2:$H$10000, $G793),"")</f>
        <v/>
      </c>
      <c r="P793" s="32" t="str">
        <f aca="false">IF($A793&lt;&gt;"",INDEX('Tray sheet'!$J$2:$J$10000,$G793),"")</f>
        <v/>
      </c>
      <c r="Q793" s="0" t="str">
        <f aca="false">IF($A793&lt;&gt;"",VLOOKUP($F793,d110cc_csv_computations!$A$2:$O$1001,9),"")</f>
        <v/>
      </c>
      <c r="R793" s="32" t="str">
        <f aca="false">IF($A793&lt;&gt;"",INDEX('Tray sheet'!$I$2:$I$10000,$G793),"")</f>
        <v/>
      </c>
      <c r="S793" s="32" t="str">
        <f aca="false">$J793&amp;$K793</f>
        <v/>
      </c>
      <c r="T793" s="0" t="str">
        <f aca="false">IF($A793&lt;&gt;"","Project#"&amp;$A793&amp;"-"&amp;TEXT($B793,"0000")&amp;"_Experiment#"&amp;TEXT($C793,"0000")&amp;"_"&amp;$D793&amp;"."&amp;$E793&amp;"_Tray#"&amp;TEXT($G793,"0000")&amp;"_"&amp;"Pot#"&amp;TEXT($F793,"00000"),"")</f>
        <v/>
      </c>
      <c r="U793" s="0" t="str">
        <f aca="false">IF($A793&lt;&gt;"",VLOOKUP($F793,d110cc_csv_computations!$A$2:$O$1001,2),"")</f>
        <v/>
      </c>
      <c r="V793" s="0" t="str">
        <f aca="false">IF($A793&lt;&gt;"",VLOOKUP($U793,LineNames!$A$2:$B$111,2),"")</f>
        <v/>
      </c>
      <c r="W793" s="11"/>
      <c r="X793" s="0" t="str">
        <f aca="false">IF($A793&lt;&gt;"",VLOOKUP($U793,LineNames!$A$2:$C$111,3),"")</f>
        <v/>
      </c>
      <c r="Y793" s="0" t="str">
        <f aca="false">IF($A793&lt;&gt;"",VLOOKUP($F793,d110cc_csv_computations!$A$2:$O$1001,5),"")</f>
        <v/>
      </c>
      <c r="Z793" s="0" t="str">
        <f aca="false">IF($A793&lt;&gt;"",VLOOKUP($F793,d110cc_csv_computations!$A$2:$O$1001,15),"")</f>
        <v/>
      </c>
    </row>
    <row collapsed="false" customFormat="false" customHeight="true" hidden="false" ht="15" outlineLevel="0" r="794">
      <c r="A794" s="0" t="str">
        <f aca="false">IF((ROW()-1)&lt;='Project Description'!$B$14,'Project Description'!$B$1, "")</f>
        <v/>
      </c>
      <c r="B794" s="0" t="str">
        <f aca="false">IF($A794&lt;&gt;"",'Project Description'!$B$2, "")</f>
        <v/>
      </c>
      <c r="C794" s="0" t="str">
        <f aca="false">IF($A794&lt;&gt;"",'Project Description'!$B$3, "")</f>
        <v/>
      </c>
      <c r="D794" s="0" t="str">
        <f aca="false">IF($A794&lt;&gt;"",VLOOKUP($G794,'Tray sheet'!$E$2:$G$121,2), "")</f>
        <v/>
      </c>
      <c r="E794" s="0" t="str">
        <f aca="false">IF($A794&lt;&gt;"",VLOOKUP($G794,'Tray sheet'!$E$2:$G$121,3), "")</f>
        <v/>
      </c>
      <c r="F794" s="0" t="str">
        <f aca="false">IF($A794&lt;&gt;"",ROW()-1,"")</f>
        <v/>
      </c>
      <c r="G794" s="0" t="str">
        <f aca="false">IF($A794&lt;&gt;"",VLOOKUP($F794,d110cc_csv_computations!$A$2:$O$1001,12),"")</f>
        <v/>
      </c>
      <c r="H794" s="0" t="str">
        <f aca="false">IF($A794&lt;&gt;"",VLOOKUP($F794,d110cc_csv_computations!$A$2:$O$1001,13),"")</f>
        <v/>
      </c>
      <c r="I794" s="0" t="str">
        <f aca="false">IF($A794&lt;&gt;"",VLOOKUP($F794,d110cc_csv_computations!$A$2:$O$1001,7),"")</f>
        <v/>
      </c>
      <c r="J794" s="0" t="str">
        <f aca="false">IF($A794&lt;&gt;"",VLOOKUP($I794,ColumnNames!$A$2:$B$5,2),"")</f>
        <v/>
      </c>
      <c r="K794" s="0" t="str">
        <f aca="false">IF($A794&lt;&gt;"",VLOOKUP($F794,d110cc_csv_computations!$A$2:$O$1001,6),"")</f>
        <v/>
      </c>
      <c r="L794" s="0" t="str">
        <f aca="false">IF($A794&lt;&gt;"",VLOOKUP($F794,d110cc_csv_computations!$A$2:$O$1001,3),"")</f>
        <v/>
      </c>
      <c r="M794" s="0" t="str">
        <f aca="false">IF($A794&lt;&gt;"",VLOOKUP($F794,d110cc_csv_computations!$A$2:$O$1001,8),"")</f>
        <v/>
      </c>
      <c r="N794" s="0" t="str">
        <f aca="false">IF($A794&lt;&gt;"",VLOOKUP($F794,d110cc_csv_computations!$A$2:$O$1001,4),"")</f>
        <v/>
      </c>
      <c r="O794" s="32" t="str">
        <f aca="false">IF($A794&lt;&gt;"",INDEX('Tray sheet'!$H$2:$H$10000, $G794),"")</f>
        <v/>
      </c>
      <c r="P794" s="32" t="str">
        <f aca="false">IF($A794&lt;&gt;"",INDEX('Tray sheet'!$J$2:$J$10000,$G794),"")</f>
        <v/>
      </c>
      <c r="Q794" s="0" t="str">
        <f aca="false">IF($A794&lt;&gt;"",VLOOKUP($F794,d110cc_csv_computations!$A$2:$O$1001,9),"")</f>
        <v/>
      </c>
      <c r="R794" s="32" t="str">
        <f aca="false">IF($A794&lt;&gt;"",INDEX('Tray sheet'!$I$2:$I$10000,$G794),"")</f>
        <v/>
      </c>
      <c r="S794" s="32" t="str">
        <f aca="false">$J794&amp;$K794</f>
        <v/>
      </c>
      <c r="T794" s="0" t="str">
        <f aca="false">IF($A794&lt;&gt;"","Project#"&amp;$A794&amp;"-"&amp;TEXT($B794,"0000")&amp;"_Experiment#"&amp;TEXT($C794,"0000")&amp;"_"&amp;$D794&amp;"."&amp;$E794&amp;"_Tray#"&amp;TEXT($G794,"0000")&amp;"_"&amp;"Pot#"&amp;TEXT($F794,"00000"),"")</f>
        <v/>
      </c>
      <c r="U794" s="0" t="str">
        <f aca="false">IF($A794&lt;&gt;"",VLOOKUP($F794,d110cc_csv_computations!$A$2:$O$1001,2),"")</f>
        <v/>
      </c>
      <c r="V794" s="0" t="str">
        <f aca="false">IF($A794&lt;&gt;"",VLOOKUP($U794,LineNames!$A$2:$B$111,2),"")</f>
        <v/>
      </c>
      <c r="W794" s="11"/>
      <c r="X794" s="0" t="str">
        <f aca="false">IF($A794&lt;&gt;"",VLOOKUP($U794,LineNames!$A$2:$C$111,3),"")</f>
        <v/>
      </c>
      <c r="Y794" s="0" t="str">
        <f aca="false">IF($A794&lt;&gt;"",VLOOKUP($F794,d110cc_csv_computations!$A$2:$O$1001,5),"")</f>
        <v/>
      </c>
      <c r="Z794" s="0" t="str">
        <f aca="false">IF($A794&lt;&gt;"",VLOOKUP($F794,d110cc_csv_computations!$A$2:$O$1001,15),"")</f>
        <v/>
      </c>
    </row>
    <row collapsed="false" customFormat="false" customHeight="true" hidden="false" ht="15" outlineLevel="0" r="795">
      <c r="A795" s="0" t="str">
        <f aca="false">IF((ROW()-1)&lt;='Project Description'!$B$14,'Project Description'!$B$1, "")</f>
        <v/>
      </c>
      <c r="B795" s="0" t="str">
        <f aca="false">IF($A795&lt;&gt;"",'Project Description'!$B$2, "")</f>
        <v/>
      </c>
      <c r="C795" s="0" t="str">
        <f aca="false">IF($A795&lt;&gt;"",'Project Description'!$B$3, "")</f>
        <v/>
      </c>
      <c r="D795" s="0" t="str">
        <f aca="false">IF($A795&lt;&gt;"",VLOOKUP($G795,'Tray sheet'!$E$2:$G$121,2), "")</f>
        <v/>
      </c>
      <c r="E795" s="0" t="str">
        <f aca="false">IF($A795&lt;&gt;"",VLOOKUP($G795,'Tray sheet'!$E$2:$G$121,3), "")</f>
        <v/>
      </c>
      <c r="F795" s="0" t="str">
        <f aca="false">IF($A795&lt;&gt;"",ROW()-1,"")</f>
        <v/>
      </c>
      <c r="G795" s="0" t="str">
        <f aca="false">IF($A795&lt;&gt;"",VLOOKUP($F795,d110cc_csv_computations!$A$2:$O$1001,12),"")</f>
        <v/>
      </c>
      <c r="H795" s="0" t="str">
        <f aca="false">IF($A795&lt;&gt;"",VLOOKUP($F795,d110cc_csv_computations!$A$2:$O$1001,13),"")</f>
        <v/>
      </c>
      <c r="I795" s="0" t="str">
        <f aca="false">IF($A795&lt;&gt;"",VLOOKUP($F795,d110cc_csv_computations!$A$2:$O$1001,7),"")</f>
        <v/>
      </c>
      <c r="J795" s="0" t="str">
        <f aca="false">IF($A795&lt;&gt;"",VLOOKUP($I795,ColumnNames!$A$2:$B$5,2),"")</f>
        <v/>
      </c>
      <c r="K795" s="0" t="str">
        <f aca="false">IF($A795&lt;&gt;"",VLOOKUP($F795,d110cc_csv_computations!$A$2:$O$1001,6),"")</f>
        <v/>
      </c>
      <c r="L795" s="0" t="str">
        <f aca="false">IF($A795&lt;&gt;"",VLOOKUP($F795,d110cc_csv_computations!$A$2:$O$1001,3),"")</f>
        <v/>
      </c>
      <c r="M795" s="0" t="str">
        <f aca="false">IF($A795&lt;&gt;"",VLOOKUP($F795,d110cc_csv_computations!$A$2:$O$1001,8),"")</f>
        <v/>
      </c>
      <c r="N795" s="0" t="str">
        <f aca="false">IF($A795&lt;&gt;"",VLOOKUP($F795,d110cc_csv_computations!$A$2:$O$1001,4),"")</f>
        <v/>
      </c>
      <c r="O795" s="32" t="str">
        <f aca="false">IF($A795&lt;&gt;"",INDEX('Tray sheet'!$H$2:$H$10000, $G795),"")</f>
        <v/>
      </c>
      <c r="P795" s="32" t="str">
        <f aca="false">IF($A795&lt;&gt;"",INDEX('Tray sheet'!$J$2:$J$10000,$G795),"")</f>
        <v/>
      </c>
      <c r="Q795" s="0" t="str">
        <f aca="false">IF($A795&lt;&gt;"",VLOOKUP($F795,d110cc_csv_computations!$A$2:$O$1001,9),"")</f>
        <v/>
      </c>
      <c r="R795" s="32" t="str">
        <f aca="false">IF($A795&lt;&gt;"",INDEX('Tray sheet'!$I$2:$I$10000,$G795),"")</f>
        <v/>
      </c>
      <c r="S795" s="32" t="str">
        <f aca="false">$J795&amp;$K795</f>
        <v/>
      </c>
      <c r="T795" s="0" t="str">
        <f aca="false">IF($A795&lt;&gt;"","Project#"&amp;$A795&amp;"-"&amp;TEXT($B795,"0000")&amp;"_Experiment#"&amp;TEXT($C795,"0000")&amp;"_"&amp;$D795&amp;"."&amp;$E795&amp;"_Tray#"&amp;TEXT($G795,"0000")&amp;"_"&amp;"Pot#"&amp;TEXT($F795,"00000"),"")</f>
        <v/>
      </c>
      <c r="U795" s="0" t="str">
        <f aca="false">IF($A795&lt;&gt;"",VLOOKUP($F795,d110cc_csv_computations!$A$2:$O$1001,2),"")</f>
        <v/>
      </c>
      <c r="V795" s="0" t="str">
        <f aca="false">IF($A795&lt;&gt;"",VLOOKUP($U795,LineNames!$A$2:$B$111,2),"")</f>
        <v/>
      </c>
      <c r="W795" s="11"/>
      <c r="X795" s="0" t="str">
        <f aca="false">IF($A795&lt;&gt;"",VLOOKUP($U795,LineNames!$A$2:$C$111,3),"")</f>
        <v/>
      </c>
      <c r="Y795" s="0" t="str">
        <f aca="false">IF($A795&lt;&gt;"",VLOOKUP($F795,d110cc_csv_computations!$A$2:$O$1001,5),"")</f>
        <v/>
      </c>
      <c r="Z795" s="0" t="str">
        <f aca="false">IF($A795&lt;&gt;"",VLOOKUP($F795,d110cc_csv_computations!$A$2:$O$1001,15),"")</f>
        <v/>
      </c>
    </row>
    <row collapsed="false" customFormat="false" customHeight="true" hidden="false" ht="15" outlineLevel="0" r="796">
      <c r="A796" s="0" t="str">
        <f aca="false">IF((ROW()-1)&lt;='Project Description'!$B$14,'Project Description'!$B$1, "")</f>
        <v/>
      </c>
      <c r="B796" s="0" t="str">
        <f aca="false">IF($A796&lt;&gt;"",'Project Description'!$B$2, "")</f>
        <v/>
      </c>
      <c r="C796" s="0" t="str">
        <f aca="false">IF($A796&lt;&gt;"",'Project Description'!$B$3, "")</f>
        <v/>
      </c>
      <c r="D796" s="0" t="str">
        <f aca="false">IF($A796&lt;&gt;"",VLOOKUP($G796,'Tray sheet'!$E$2:$G$121,2), "")</f>
        <v/>
      </c>
      <c r="E796" s="0" t="str">
        <f aca="false">IF($A796&lt;&gt;"",VLOOKUP($G796,'Tray sheet'!$E$2:$G$121,3), "")</f>
        <v/>
      </c>
      <c r="F796" s="0" t="str">
        <f aca="false">IF($A796&lt;&gt;"",ROW()-1,"")</f>
        <v/>
      </c>
      <c r="G796" s="0" t="str">
        <f aca="false">IF($A796&lt;&gt;"",VLOOKUP($F796,d110cc_csv_computations!$A$2:$O$1001,12),"")</f>
        <v/>
      </c>
      <c r="H796" s="0" t="str">
        <f aca="false">IF($A796&lt;&gt;"",VLOOKUP($F796,d110cc_csv_computations!$A$2:$O$1001,13),"")</f>
        <v/>
      </c>
      <c r="I796" s="0" t="str">
        <f aca="false">IF($A796&lt;&gt;"",VLOOKUP($F796,d110cc_csv_computations!$A$2:$O$1001,7),"")</f>
        <v/>
      </c>
      <c r="J796" s="0" t="str">
        <f aca="false">IF($A796&lt;&gt;"",VLOOKUP($I796,ColumnNames!$A$2:$B$5,2),"")</f>
        <v/>
      </c>
      <c r="K796" s="0" t="str">
        <f aca="false">IF($A796&lt;&gt;"",VLOOKUP($F796,d110cc_csv_computations!$A$2:$O$1001,6),"")</f>
        <v/>
      </c>
      <c r="L796" s="0" t="str">
        <f aca="false">IF($A796&lt;&gt;"",VLOOKUP($F796,d110cc_csv_computations!$A$2:$O$1001,3),"")</f>
        <v/>
      </c>
      <c r="M796" s="0" t="str">
        <f aca="false">IF($A796&lt;&gt;"",VLOOKUP($F796,d110cc_csv_computations!$A$2:$O$1001,8),"")</f>
        <v/>
      </c>
      <c r="N796" s="0" t="str">
        <f aca="false">IF($A796&lt;&gt;"",VLOOKUP($F796,d110cc_csv_computations!$A$2:$O$1001,4),"")</f>
        <v/>
      </c>
      <c r="O796" s="32" t="str">
        <f aca="false">IF($A796&lt;&gt;"",INDEX('Tray sheet'!$H$2:$H$10000, $G796),"")</f>
        <v/>
      </c>
      <c r="P796" s="32" t="str">
        <f aca="false">IF($A796&lt;&gt;"",INDEX('Tray sheet'!$J$2:$J$10000,$G796),"")</f>
        <v/>
      </c>
      <c r="Q796" s="0" t="str">
        <f aca="false">IF($A796&lt;&gt;"",VLOOKUP($F796,d110cc_csv_computations!$A$2:$O$1001,9),"")</f>
        <v/>
      </c>
      <c r="R796" s="32" t="str">
        <f aca="false">IF($A796&lt;&gt;"",INDEX('Tray sheet'!$I$2:$I$10000,$G796),"")</f>
        <v/>
      </c>
      <c r="S796" s="32" t="str">
        <f aca="false">$J796&amp;$K796</f>
        <v/>
      </c>
      <c r="T796" s="0" t="str">
        <f aca="false">IF($A796&lt;&gt;"","Project#"&amp;$A796&amp;"-"&amp;TEXT($B796,"0000")&amp;"_Experiment#"&amp;TEXT($C796,"0000")&amp;"_"&amp;$D796&amp;"."&amp;$E796&amp;"_Tray#"&amp;TEXT($G796,"0000")&amp;"_"&amp;"Pot#"&amp;TEXT($F796,"00000"),"")</f>
        <v/>
      </c>
      <c r="U796" s="0" t="str">
        <f aca="false">IF($A796&lt;&gt;"",VLOOKUP($F796,d110cc_csv_computations!$A$2:$O$1001,2),"")</f>
        <v/>
      </c>
      <c r="V796" s="0" t="str">
        <f aca="false">IF($A796&lt;&gt;"",VLOOKUP($U796,LineNames!$A$2:$B$111,2),"")</f>
        <v/>
      </c>
      <c r="W796" s="11"/>
      <c r="X796" s="0" t="str">
        <f aca="false">IF($A796&lt;&gt;"",VLOOKUP($U796,LineNames!$A$2:$C$111,3),"")</f>
        <v/>
      </c>
      <c r="Y796" s="0" t="str">
        <f aca="false">IF($A796&lt;&gt;"",VLOOKUP($F796,d110cc_csv_computations!$A$2:$O$1001,5),"")</f>
        <v/>
      </c>
      <c r="Z796" s="0" t="str">
        <f aca="false">IF($A796&lt;&gt;"",VLOOKUP($F796,d110cc_csv_computations!$A$2:$O$1001,15),"")</f>
        <v/>
      </c>
    </row>
    <row collapsed="false" customFormat="false" customHeight="true" hidden="false" ht="15" outlineLevel="0" r="797">
      <c r="A797" s="0" t="str">
        <f aca="false">IF((ROW()-1)&lt;='Project Description'!$B$14,'Project Description'!$B$1, "")</f>
        <v/>
      </c>
      <c r="B797" s="0" t="str">
        <f aca="false">IF($A797&lt;&gt;"",'Project Description'!$B$2, "")</f>
        <v/>
      </c>
      <c r="C797" s="0" t="str">
        <f aca="false">IF($A797&lt;&gt;"",'Project Description'!$B$3, "")</f>
        <v/>
      </c>
      <c r="D797" s="0" t="str">
        <f aca="false">IF($A797&lt;&gt;"",VLOOKUP($G797,'Tray sheet'!$E$2:$G$121,2), "")</f>
        <v/>
      </c>
      <c r="E797" s="0" t="str">
        <f aca="false">IF($A797&lt;&gt;"",VLOOKUP($G797,'Tray sheet'!$E$2:$G$121,3), "")</f>
        <v/>
      </c>
      <c r="F797" s="0" t="str">
        <f aca="false">IF($A797&lt;&gt;"",ROW()-1,"")</f>
        <v/>
      </c>
      <c r="G797" s="0" t="str">
        <f aca="false">IF($A797&lt;&gt;"",VLOOKUP($F797,d110cc_csv_computations!$A$2:$O$1001,12),"")</f>
        <v/>
      </c>
      <c r="H797" s="0" t="str">
        <f aca="false">IF($A797&lt;&gt;"",VLOOKUP($F797,d110cc_csv_computations!$A$2:$O$1001,13),"")</f>
        <v/>
      </c>
      <c r="I797" s="0" t="str">
        <f aca="false">IF($A797&lt;&gt;"",VLOOKUP($F797,d110cc_csv_computations!$A$2:$O$1001,7),"")</f>
        <v/>
      </c>
      <c r="J797" s="0" t="str">
        <f aca="false">IF($A797&lt;&gt;"",VLOOKUP($I797,ColumnNames!$A$2:$B$5,2),"")</f>
        <v/>
      </c>
      <c r="K797" s="0" t="str">
        <f aca="false">IF($A797&lt;&gt;"",VLOOKUP($F797,d110cc_csv_computations!$A$2:$O$1001,6),"")</f>
        <v/>
      </c>
      <c r="L797" s="0" t="str">
        <f aca="false">IF($A797&lt;&gt;"",VLOOKUP($F797,d110cc_csv_computations!$A$2:$O$1001,3),"")</f>
        <v/>
      </c>
      <c r="M797" s="0" t="str">
        <f aca="false">IF($A797&lt;&gt;"",VLOOKUP($F797,d110cc_csv_computations!$A$2:$O$1001,8),"")</f>
        <v/>
      </c>
      <c r="N797" s="0" t="str">
        <f aca="false">IF($A797&lt;&gt;"",VLOOKUP($F797,d110cc_csv_computations!$A$2:$O$1001,4),"")</f>
        <v/>
      </c>
      <c r="O797" s="32" t="str">
        <f aca="false">IF($A797&lt;&gt;"",INDEX('Tray sheet'!$H$2:$H$10000, $G797),"")</f>
        <v/>
      </c>
      <c r="P797" s="32" t="str">
        <f aca="false">IF($A797&lt;&gt;"",INDEX('Tray sheet'!$J$2:$J$10000,$G797),"")</f>
        <v/>
      </c>
      <c r="Q797" s="0" t="str">
        <f aca="false">IF($A797&lt;&gt;"",VLOOKUP($F797,d110cc_csv_computations!$A$2:$O$1001,9),"")</f>
        <v/>
      </c>
      <c r="R797" s="32" t="str">
        <f aca="false">IF($A797&lt;&gt;"",INDEX('Tray sheet'!$I$2:$I$10000,$G797),"")</f>
        <v/>
      </c>
      <c r="S797" s="32" t="str">
        <f aca="false">$J797&amp;$K797</f>
        <v/>
      </c>
      <c r="T797" s="0" t="str">
        <f aca="false">IF($A797&lt;&gt;"","Project#"&amp;$A797&amp;"-"&amp;TEXT($B797,"0000")&amp;"_Experiment#"&amp;TEXT($C797,"0000")&amp;"_"&amp;$D797&amp;"."&amp;$E797&amp;"_Tray#"&amp;TEXT($G797,"0000")&amp;"_"&amp;"Pot#"&amp;TEXT($F797,"00000"),"")</f>
        <v/>
      </c>
      <c r="U797" s="0" t="str">
        <f aca="false">IF($A797&lt;&gt;"",VLOOKUP($F797,d110cc_csv_computations!$A$2:$O$1001,2),"")</f>
        <v/>
      </c>
      <c r="V797" s="0" t="str">
        <f aca="false">IF($A797&lt;&gt;"",VLOOKUP($U797,LineNames!$A$2:$B$111,2),"")</f>
        <v/>
      </c>
      <c r="W797" s="11"/>
      <c r="X797" s="0" t="str">
        <f aca="false">IF($A797&lt;&gt;"",VLOOKUP($U797,LineNames!$A$2:$C$111,3),"")</f>
        <v/>
      </c>
      <c r="Y797" s="0" t="str">
        <f aca="false">IF($A797&lt;&gt;"",VLOOKUP($F797,d110cc_csv_computations!$A$2:$O$1001,5),"")</f>
        <v/>
      </c>
      <c r="Z797" s="0" t="str">
        <f aca="false">IF($A797&lt;&gt;"",VLOOKUP($F797,d110cc_csv_computations!$A$2:$O$1001,15),"")</f>
        <v/>
      </c>
    </row>
    <row collapsed="false" customFormat="false" customHeight="true" hidden="false" ht="15" outlineLevel="0" r="798">
      <c r="A798" s="0" t="str">
        <f aca="false">IF((ROW()-1)&lt;='Project Description'!$B$14,'Project Description'!$B$1, "")</f>
        <v/>
      </c>
      <c r="B798" s="0" t="str">
        <f aca="false">IF($A798&lt;&gt;"",'Project Description'!$B$2, "")</f>
        <v/>
      </c>
      <c r="C798" s="0" t="str">
        <f aca="false">IF($A798&lt;&gt;"",'Project Description'!$B$3, "")</f>
        <v/>
      </c>
      <c r="D798" s="0" t="str">
        <f aca="false">IF($A798&lt;&gt;"",VLOOKUP($G798,'Tray sheet'!$E$2:$G$121,2), "")</f>
        <v/>
      </c>
      <c r="E798" s="0" t="str">
        <f aca="false">IF($A798&lt;&gt;"",VLOOKUP($G798,'Tray sheet'!$E$2:$G$121,3), "")</f>
        <v/>
      </c>
      <c r="F798" s="0" t="str">
        <f aca="false">IF($A798&lt;&gt;"",ROW()-1,"")</f>
        <v/>
      </c>
      <c r="G798" s="0" t="str">
        <f aca="false">IF($A798&lt;&gt;"",VLOOKUP($F798,d110cc_csv_computations!$A$2:$O$1001,12),"")</f>
        <v/>
      </c>
      <c r="H798" s="0" t="str">
        <f aca="false">IF($A798&lt;&gt;"",VLOOKUP($F798,d110cc_csv_computations!$A$2:$O$1001,13),"")</f>
        <v/>
      </c>
      <c r="I798" s="0" t="str">
        <f aca="false">IF($A798&lt;&gt;"",VLOOKUP($F798,d110cc_csv_computations!$A$2:$O$1001,7),"")</f>
        <v/>
      </c>
      <c r="J798" s="0" t="str">
        <f aca="false">IF($A798&lt;&gt;"",VLOOKUP($I798,ColumnNames!$A$2:$B$5,2),"")</f>
        <v/>
      </c>
      <c r="K798" s="0" t="str">
        <f aca="false">IF($A798&lt;&gt;"",VLOOKUP($F798,d110cc_csv_computations!$A$2:$O$1001,6),"")</f>
        <v/>
      </c>
      <c r="L798" s="0" t="str">
        <f aca="false">IF($A798&lt;&gt;"",VLOOKUP($F798,d110cc_csv_computations!$A$2:$O$1001,3),"")</f>
        <v/>
      </c>
      <c r="M798" s="0" t="str">
        <f aca="false">IF($A798&lt;&gt;"",VLOOKUP($F798,d110cc_csv_computations!$A$2:$O$1001,8),"")</f>
        <v/>
      </c>
      <c r="N798" s="0" t="str">
        <f aca="false">IF($A798&lt;&gt;"",VLOOKUP($F798,d110cc_csv_computations!$A$2:$O$1001,4),"")</f>
        <v/>
      </c>
      <c r="O798" s="32" t="str">
        <f aca="false">IF($A798&lt;&gt;"",INDEX('Tray sheet'!$H$2:$H$10000, $G798),"")</f>
        <v/>
      </c>
      <c r="P798" s="32" t="str">
        <f aca="false">IF($A798&lt;&gt;"",INDEX('Tray sheet'!$J$2:$J$10000,$G798),"")</f>
        <v/>
      </c>
      <c r="Q798" s="0" t="str">
        <f aca="false">IF($A798&lt;&gt;"",VLOOKUP($F798,d110cc_csv_computations!$A$2:$O$1001,9),"")</f>
        <v/>
      </c>
      <c r="R798" s="32" t="str">
        <f aca="false">IF($A798&lt;&gt;"",INDEX('Tray sheet'!$I$2:$I$10000,$G798),"")</f>
        <v/>
      </c>
      <c r="S798" s="32" t="str">
        <f aca="false">$J798&amp;$K798</f>
        <v/>
      </c>
      <c r="T798" s="0" t="str">
        <f aca="false">IF($A798&lt;&gt;"","Project#"&amp;$A798&amp;"-"&amp;TEXT($B798,"0000")&amp;"_Experiment#"&amp;TEXT($C798,"0000")&amp;"_"&amp;$D798&amp;"."&amp;$E798&amp;"_Tray#"&amp;TEXT($G798,"0000")&amp;"_"&amp;"Pot#"&amp;TEXT($F798,"00000"),"")</f>
        <v/>
      </c>
      <c r="U798" s="0" t="str">
        <f aca="false">IF($A798&lt;&gt;"",VLOOKUP($F798,d110cc_csv_computations!$A$2:$O$1001,2),"")</f>
        <v/>
      </c>
      <c r="V798" s="0" t="str">
        <f aca="false">IF($A798&lt;&gt;"",VLOOKUP($U798,LineNames!$A$2:$B$111,2),"")</f>
        <v/>
      </c>
      <c r="W798" s="11"/>
      <c r="X798" s="0" t="str">
        <f aca="false">IF($A798&lt;&gt;"",VLOOKUP($U798,LineNames!$A$2:$C$111,3),"")</f>
        <v/>
      </c>
      <c r="Y798" s="0" t="str">
        <f aca="false">IF($A798&lt;&gt;"",VLOOKUP($F798,d110cc_csv_computations!$A$2:$O$1001,5),"")</f>
        <v/>
      </c>
      <c r="Z798" s="0" t="str">
        <f aca="false">IF($A798&lt;&gt;"",VLOOKUP($F798,d110cc_csv_computations!$A$2:$O$1001,15),"")</f>
        <v/>
      </c>
    </row>
    <row collapsed="false" customFormat="false" customHeight="true" hidden="false" ht="15" outlineLevel="0" r="799">
      <c r="A799" s="0" t="str">
        <f aca="false">IF((ROW()-1)&lt;='Project Description'!$B$14,'Project Description'!$B$1, "")</f>
        <v/>
      </c>
      <c r="B799" s="0" t="str">
        <f aca="false">IF($A799&lt;&gt;"",'Project Description'!$B$2, "")</f>
        <v/>
      </c>
      <c r="C799" s="0" t="str">
        <f aca="false">IF($A799&lt;&gt;"",'Project Description'!$B$3, "")</f>
        <v/>
      </c>
      <c r="D799" s="0" t="str">
        <f aca="false">IF($A799&lt;&gt;"",VLOOKUP($G799,'Tray sheet'!$E$2:$G$121,2), "")</f>
        <v/>
      </c>
      <c r="E799" s="0" t="str">
        <f aca="false">IF($A799&lt;&gt;"",VLOOKUP($G799,'Tray sheet'!$E$2:$G$121,3), "")</f>
        <v/>
      </c>
      <c r="F799" s="0" t="str">
        <f aca="false">IF($A799&lt;&gt;"",ROW()-1,"")</f>
        <v/>
      </c>
      <c r="G799" s="0" t="str">
        <f aca="false">IF($A799&lt;&gt;"",VLOOKUP($F799,d110cc_csv_computations!$A$2:$O$1001,12),"")</f>
        <v/>
      </c>
      <c r="H799" s="0" t="str">
        <f aca="false">IF($A799&lt;&gt;"",VLOOKUP($F799,d110cc_csv_computations!$A$2:$O$1001,13),"")</f>
        <v/>
      </c>
      <c r="I799" s="0" t="str">
        <f aca="false">IF($A799&lt;&gt;"",VLOOKUP($F799,d110cc_csv_computations!$A$2:$O$1001,7),"")</f>
        <v/>
      </c>
      <c r="J799" s="0" t="str">
        <f aca="false">IF($A799&lt;&gt;"",VLOOKUP($I799,ColumnNames!$A$2:$B$5,2),"")</f>
        <v/>
      </c>
      <c r="K799" s="0" t="str">
        <f aca="false">IF($A799&lt;&gt;"",VLOOKUP($F799,d110cc_csv_computations!$A$2:$O$1001,6),"")</f>
        <v/>
      </c>
      <c r="L799" s="0" t="str">
        <f aca="false">IF($A799&lt;&gt;"",VLOOKUP($F799,d110cc_csv_computations!$A$2:$O$1001,3),"")</f>
        <v/>
      </c>
      <c r="M799" s="0" t="str">
        <f aca="false">IF($A799&lt;&gt;"",VLOOKUP($F799,d110cc_csv_computations!$A$2:$O$1001,8),"")</f>
        <v/>
      </c>
      <c r="N799" s="0" t="str">
        <f aca="false">IF($A799&lt;&gt;"",VLOOKUP($F799,d110cc_csv_computations!$A$2:$O$1001,4),"")</f>
        <v/>
      </c>
      <c r="O799" s="32" t="str">
        <f aca="false">IF($A799&lt;&gt;"",INDEX('Tray sheet'!$H$2:$H$10000, $G799),"")</f>
        <v/>
      </c>
      <c r="P799" s="32" t="str">
        <f aca="false">IF($A799&lt;&gt;"",INDEX('Tray sheet'!$J$2:$J$10000,$G799),"")</f>
        <v/>
      </c>
      <c r="Q799" s="0" t="str">
        <f aca="false">IF($A799&lt;&gt;"",VLOOKUP($F799,d110cc_csv_computations!$A$2:$O$1001,9),"")</f>
        <v/>
      </c>
      <c r="R799" s="32" t="str">
        <f aca="false">IF($A799&lt;&gt;"",INDEX('Tray sheet'!$I$2:$I$10000,$G799),"")</f>
        <v/>
      </c>
      <c r="S799" s="32" t="str">
        <f aca="false">$J799&amp;$K799</f>
        <v/>
      </c>
      <c r="T799" s="0" t="str">
        <f aca="false">IF($A799&lt;&gt;"","Project#"&amp;$A799&amp;"-"&amp;TEXT($B799,"0000")&amp;"_Experiment#"&amp;TEXT($C799,"0000")&amp;"_"&amp;$D799&amp;"."&amp;$E799&amp;"_Tray#"&amp;TEXT($G799,"0000")&amp;"_"&amp;"Pot#"&amp;TEXT($F799,"00000"),"")</f>
        <v/>
      </c>
      <c r="U799" s="0" t="str">
        <f aca="false">IF($A799&lt;&gt;"",VLOOKUP($F799,d110cc_csv_computations!$A$2:$O$1001,2),"")</f>
        <v/>
      </c>
      <c r="V799" s="0" t="str">
        <f aca="false">IF($A799&lt;&gt;"",VLOOKUP($U799,LineNames!$A$2:$B$111,2),"")</f>
        <v/>
      </c>
      <c r="W799" s="11"/>
      <c r="X799" s="0" t="str">
        <f aca="false">IF($A799&lt;&gt;"",VLOOKUP($U799,LineNames!$A$2:$C$111,3),"")</f>
        <v/>
      </c>
      <c r="Y799" s="0" t="str">
        <f aca="false">IF($A799&lt;&gt;"",VLOOKUP($F799,d110cc_csv_computations!$A$2:$O$1001,5),"")</f>
        <v/>
      </c>
      <c r="Z799" s="0" t="str">
        <f aca="false">IF($A799&lt;&gt;"",VLOOKUP($F799,d110cc_csv_computations!$A$2:$O$1001,15),"")</f>
        <v/>
      </c>
    </row>
    <row collapsed="false" customFormat="false" customHeight="true" hidden="false" ht="15" outlineLevel="0" r="800">
      <c r="A800" s="0" t="str">
        <f aca="false">IF((ROW()-1)&lt;='Project Description'!$B$14,'Project Description'!$B$1, "")</f>
        <v/>
      </c>
      <c r="B800" s="0" t="str">
        <f aca="false">IF($A800&lt;&gt;"",'Project Description'!$B$2, "")</f>
        <v/>
      </c>
      <c r="C800" s="0" t="str">
        <f aca="false">IF($A800&lt;&gt;"",'Project Description'!$B$3, "")</f>
        <v/>
      </c>
      <c r="D800" s="0" t="str">
        <f aca="false">IF($A800&lt;&gt;"",VLOOKUP($G800,'Tray sheet'!$E$2:$G$121,2), "")</f>
        <v/>
      </c>
      <c r="E800" s="0" t="str">
        <f aca="false">IF($A800&lt;&gt;"",VLOOKUP($G800,'Tray sheet'!$E$2:$G$121,3), "")</f>
        <v/>
      </c>
      <c r="F800" s="0" t="str">
        <f aca="false">IF($A800&lt;&gt;"",ROW()-1,"")</f>
        <v/>
      </c>
      <c r="G800" s="0" t="str">
        <f aca="false">IF($A800&lt;&gt;"",VLOOKUP($F800,d110cc_csv_computations!$A$2:$O$1001,12),"")</f>
        <v/>
      </c>
      <c r="H800" s="0" t="str">
        <f aca="false">IF($A800&lt;&gt;"",VLOOKUP($F800,d110cc_csv_computations!$A$2:$O$1001,13),"")</f>
        <v/>
      </c>
      <c r="I800" s="0" t="str">
        <f aca="false">IF($A800&lt;&gt;"",VLOOKUP($F800,d110cc_csv_computations!$A$2:$O$1001,7),"")</f>
        <v/>
      </c>
      <c r="J800" s="0" t="str">
        <f aca="false">IF($A800&lt;&gt;"",VLOOKUP($I800,ColumnNames!$A$2:$B$5,2),"")</f>
        <v/>
      </c>
      <c r="K800" s="0" t="str">
        <f aca="false">IF($A800&lt;&gt;"",VLOOKUP($F800,d110cc_csv_computations!$A$2:$O$1001,6),"")</f>
        <v/>
      </c>
      <c r="L800" s="0" t="str">
        <f aca="false">IF($A800&lt;&gt;"",VLOOKUP($F800,d110cc_csv_computations!$A$2:$O$1001,3),"")</f>
        <v/>
      </c>
      <c r="M800" s="0" t="str">
        <f aca="false">IF($A800&lt;&gt;"",VLOOKUP($F800,d110cc_csv_computations!$A$2:$O$1001,8),"")</f>
        <v/>
      </c>
      <c r="N800" s="0" t="str">
        <f aca="false">IF($A800&lt;&gt;"",VLOOKUP($F800,d110cc_csv_computations!$A$2:$O$1001,4),"")</f>
        <v/>
      </c>
      <c r="O800" s="32" t="str">
        <f aca="false">IF($A800&lt;&gt;"",INDEX('Tray sheet'!$H$2:$H$10000, $G800),"")</f>
        <v/>
      </c>
      <c r="P800" s="32" t="str">
        <f aca="false">IF($A800&lt;&gt;"",INDEX('Tray sheet'!$J$2:$J$10000,$G800),"")</f>
        <v/>
      </c>
      <c r="Q800" s="0" t="str">
        <f aca="false">IF($A800&lt;&gt;"",VLOOKUP($F800,d110cc_csv_computations!$A$2:$O$1001,9),"")</f>
        <v/>
      </c>
      <c r="R800" s="32" t="str">
        <f aca="false">IF($A800&lt;&gt;"",INDEX('Tray sheet'!$I$2:$I$10000,$G800),"")</f>
        <v/>
      </c>
      <c r="S800" s="32" t="str">
        <f aca="false">$J800&amp;$K800</f>
        <v/>
      </c>
      <c r="T800" s="0" t="str">
        <f aca="false">IF($A800&lt;&gt;"","Project#"&amp;$A800&amp;"-"&amp;TEXT($B800,"0000")&amp;"_Experiment#"&amp;TEXT($C800,"0000")&amp;"_"&amp;$D800&amp;"."&amp;$E800&amp;"_Tray#"&amp;TEXT($G800,"0000")&amp;"_"&amp;"Pot#"&amp;TEXT($F800,"00000"),"")</f>
        <v/>
      </c>
      <c r="U800" s="0" t="str">
        <f aca="false">IF($A800&lt;&gt;"",VLOOKUP($F800,d110cc_csv_computations!$A$2:$O$1001,2),"")</f>
        <v/>
      </c>
      <c r="V800" s="0" t="str">
        <f aca="false">IF($A800&lt;&gt;"",VLOOKUP($U800,LineNames!$A$2:$B$111,2),"")</f>
        <v/>
      </c>
      <c r="W800" s="11"/>
      <c r="X800" s="0" t="str">
        <f aca="false">IF($A800&lt;&gt;"",VLOOKUP($U800,LineNames!$A$2:$C$111,3),"")</f>
        <v/>
      </c>
      <c r="Y800" s="0" t="str">
        <f aca="false">IF($A800&lt;&gt;"",VLOOKUP($F800,d110cc_csv_computations!$A$2:$O$1001,5),"")</f>
        <v/>
      </c>
      <c r="Z800" s="0" t="str">
        <f aca="false">IF($A800&lt;&gt;"",VLOOKUP($F800,d110cc_csv_computations!$A$2:$O$1001,15),"")</f>
        <v/>
      </c>
    </row>
    <row collapsed="false" customFormat="false" customHeight="true" hidden="false" ht="15" outlineLevel="0" r="801">
      <c r="A801" s="0" t="str">
        <f aca="false">IF((ROW()-1)&lt;='Project Description'!$B$14,'Project Description'!$B$1, "")</f>
        <v/>
      </c>
      <c r="B801" s="0" t="str">
        <f aca="false">IF($A801&lt;&gt;"",'Project Description'!$B$2, "")</f>
        <v/>
      </c>
      <c r="C801" s="0" t="str">
        <f aca="false">IF($A801&lt;&gt;"",'Project Description'!$B$3, "")</f>
        <v/>
      </c>
      <c r="D801" s="0" t="str">
        <f aca="false">IF($A801&lt;&gt;"",VLOOKUP($G801,'Tray sheet'!$E$2:$G$121,2), "")</f>
        <v/>
      </c>
      <c r="E801" s="0" t="str">
        <f aca="false">IF($A801&lt;&gt;"",VLOOKUP($G801,'Tray sheet'!$E$2:$G$121,3), "")</f>
        <v/>
      </c>
      <c r="F801" s="0" t="str">
        <f aca="false">IF($A801&lt;&gt;"",ROW()-1,"")</f>
        <v/>
      </c>
      <c r="G801" s="0" t="str">
        <f aca="false">IF($A801&lt;&gt;"",VLOOKUP($F801,d110cc_csv_computations!$A$2:$O$1001,12),"")</f>
        <v/>
      </c>
      <c r="H801" s="0" t="str">
        <f aca="false">IF($A801&lt;&gt;"",VLOOKUP($F801,d110cc_csv_computations!$A$2:$O$1001,13),"")</f>
        <v/>
      </c>
      <c r="I801" s="0" t="str">
        <f aca="false">IF($A801&lt;&gt;"",VLOOKUP($F801,d110cc_csv_computations!$A$2:$O$1001,7),"")</f>
        <v/>
      </c>
      <c r="J801" s="0" t="str">
        <f aca="false">IF($A801&lt;&gt;"",VLOOKUP($I801,ColumnNames!$A$2:$B$5,2),"")</f>
        <v/>
      </c>
      <c r="K801" s="0" t="str">
        <f aca="false">IF($A801&lt;&gt;"",VLOOKUP($F801,d110cc_csv_computations!$A$2:$O$1001,6),"")</f>
        <v/>
      </c>
      <c r="L801" s="0" t="str">
        <f aca="false">IF($A801&lt;&gt;"",VLOOKUP($F801,d110cc_csv_computations!$A$2:$O$1001,3),"")</f>
        <v/>
      </c>
      <c r="M801" s="0" t="str">
        <f aca="false">IF($A801&lt;&gt;"",VLOOKUP($F801,d110cc_csv_computations!$A$2:$O$1001,8),"")</f>
        <v/>
      </c>
      <c r="N801" s="0" t="str">
        <f aca="false">IF($A801&lt;&gt;"",VLOOKUP($F801,d110cc_csv_computations!$A$2:$O$1001,4),"")</f>
        <v/>
      </c>
      <c r="O801" s="32" t="str">
        <f aca="false">IF($A801&lt;&gt;"",INDEX('Tray sheet'!$H$2:$H$10000, $G801),"")</f>
        <v/>
      </c>
      <c r="P801" s="32" t="str">
        <f aca="false">IF($A801&lt;&gt;"",INDEX('Tray sheet'!$J$2:$J$10000,$G801),"")</f>
        <v/>
      </c>
      <c r="Q801" s="0" t="str">
        <f aca="false">IF($A801&lt;&gt;"",VLOOKUP($F801,d110cc_csv_computations!$A$2:$O$1001,9),"")</f>
        <v/>
      </c>
      <c r="R801" s="32" t="str">
        <f aca="false">IF($A801&lt;&gt;"",INDEX('Tray sheet'!$I$2:$I$10000,$G801),"")</f>
        <v/>
      </c>
      <c r="S801" s="32" t="str">
        <f aca="false">$J801&amp;$K801</f>
        <v/>
      </c>
      <c r="T801" s="0" t="str">
        <f aca="false">IF($A801&lt;&gt;"","Project#"&amp;$A801&amp;"-"&amp;TEXT($B801,"0000")&amp;"_Experiment#"&amp;TEXT($C801,"0000")&amp;"_"&amp;$D801&amp;"."&amp;$E801&amp;"_Tray#"&amp;TEXT($G801,"0000")&amp;"_"&amp;"Pot#"&amp;TEXT($F801,"00000"),"")</f>
        <v/>
      </c>
      <c r="U801" s="0" t="str">
        <f aca="false">IF($A801&lt;&gt;"",VLOOKUP($F801,d110cc_csv_computations!$A$2:$O$1001,2),"")</f>
        <v/>
      </c>
      <c r="V801" s="0" t="str">
        <f aca="false">IF($A801&lt;&gt;"",VLOOKUP($U801,LineNames!$A$2:$B$111,2),"")</f>
        <v/>
      </c>
      <c r="W801" s="11"/>
      <c r="X801" s="0" t="str">
        <f aca="false">IF($A801&lt;&gt;"",VLOOKUP($U801,LineNames!$A$2:$C$111,3),"")</f>
        <v/>
      </c>
      <c r="Y801" s="0" t="str">
        <f aca="false">IF($A801&lt;&gt;"",VLOOKUP($F801,d110cc_csv_computations!$A$2:$O$1001,5),"")</f>
        <v/>
      </c>
      <c r="Z801" s="0" t="str">
        <f aca="false">IF($A801&lt;&gt;"",VLOOKUP($F801,d110cc_csv_computations!$A$2:$O$1001,15),"")</f>
        <v/>
      </c>
    </row>
    <row collapsed="false" customFormat="false" customHeight="true" hidden="false" ht="15" outlineLevel="0" r="802">
      <c r="A802" s="0" t="str">
        <f aca="false">IF((ROW()-1)&lt;='Project Description'!$B$14,'Project Description'!$B$1, "")</f>
        <v/>
      </c>
      <c r="B802" s="0" t="str">
        <f aca="false">IF($A802&lt;&gt;"",'Project Description'!$B$2, "")</f>
        <v/>
      </c>
      <c r="C802" s="0" t="str">
        <f aca="false">IF($A802&lt;&gt;"",'Project Description'!$B$3, "")</f>
        <v/>
      </c>
      <c r="D802" s="0" t="str">
        <f aca="false">IF($A802&lt;&gt;"",VLOOKUP($G802,'Tray sheet'!$E$2:$G$121,2), "")</f>
        <v/>
      </c>
      <c r="E802" s="0" t="str">
        <f aca="false">IF($A802&lt;&gt;"",VLOOKUP($G802,'Tray sheet'!$E$2:$G$121,3), "")</f>
        <v/>
      </c>
      <c r="F802" s="0" t="str">
        <f aca="false">IF($A802&lt;&gt;"",ROW()-1,"")</f>
        <v/>
      </c>
      <c r="G802" s="0" t="str">
        <f aca="false">IF($A802&lt;&gt;"",VLOOKUP($F802,d110cc_csv_computations!$A$2:$O$1001,12),"")</f>
        <v/>
      </c>
      <c r="H802" s="0" t="str">
        <f aca="false">IF($A802&lt;&gt;"",VLOOKUP($F802,d110cc_csv_computations!$A$2:$O$1001,13),"")</f>
        <v/>
      </c>
      <c r="I802" s="0" t="str">
        <f aca="false">IF($A802&lt;&gt;"",VLOOKUP($F802,d110cc_csv_computations!$A$2:$O$1001,7),"")</f>
        <v/>
      </c>
      <c r="J802" s="0" t="str">
        <f aca="false">IF($A802&lt;&gt;"",VLOOKUP($I802,ColumnNames!$A$2:$B$5,2),"")</f>
        <v/>
      </c>
      <c r="K802" s="0" t="str">
        <f aca="false">IF($A802&lt;&gt;"",VLOOKUP($F802,d110cc_csv_computations!$A$2:$O$1001,6),"")</f>
        <v/>
      </c>
      <c r="L802" s="0" t="str">
        <f aca="false">IF($A802&lt;&gt;"",VLOOKUP($F802,d110cc_csv_computations!$A$2:$O$1001,3),"")</f>
        <v/>
      </c>
      <c r="M802" s="0" t="str">
        <f aca="false">IF($A802&lt;&gt;"",VLOOKUP($F802,d110cc_csv_computations!$A$2:$O$1001,8),"")</f>
        <v/>
      </c>
      <c r="N802" s="0" t="str">
        <f aca="false">IF($A802&lt;&gt;"",VLOOKUP($F802,d110cc_csv_computations!$A$2:$O$1001,4),"")</f>
        <v/>
      </c>
      <c r="O802" s="32" t="str">
        <f aca="false">IF($A802&lt;&gt;"",INDEX('Tray sheet'!$H$2:$H$10000, $G802),"")</f>
        <v/>
      </c>
      <c r="P802" s="32" t="str">
        <f aca="false">IF($A802&lt;&gt;"",INDEX('Tray sheet'!$J$2:$J$10000,$G802),"")</f>
        <v/>
      </c>
      <c r="Q802" s="0" t="str">
        <f aca="false">IF($A802&lt;&gt;"",VLOOKUP($F802,d110cc_csv_computations!$A$2:$O$1001,9),"")</f>
        <v/>
      </c>
      <c r="R802" s="32" t="str">
        <f aca="false">IF($A802&lt;&gt;"",INDEX('Tray sheet'!$I$2:$I$10000,$G802),"")</f>
        <v/>
      </c>
      <c r="S802" s="32" t="str">
        <f aca="false">$J802&amp;$K802</f>
        <v/>
      </c>
      <c r="T802" s="0" t="str">
        <f aca="false">IF($A802&lt;&gt;"","Project#"&amp;$A802&amp;"-"&amp;TEXT($B802,"0000")&amp;"_Experiment#"&amp;TEXT($C802,"0000")&amp;"_"&amp;$D802&amp;"."&amp;$E802&amp;"_Tray#"&amp;TEXT($G802,"0000")&amp;"_"&amp;"Pot#"&amp;TEXT($F802,"00000"),"")</f>
        <v/>
      </c>
      <c r="U802" s="0" t="str">
        <f aca="false">IF($A802&lt;&gt;"",VLOOKUP($F802,d110cc_csv_computations!$A$2:$O$1001,2),"")</f>
        <v/>
      </c>
      <c r="V802" s="0" t="str">
        <f aca="false">IF($A802&lt;&gt;"",VLOOKUP($U802,LineNames!$A$2:$B$111,2),"")</f>
        <v/>
      </c>
      <c r="W802" s="11"/>
      <c r="X802" s="0" t="str">
        <f aca="false">IF($A802&lt;&gt;"",VLOOKUP($U802,LineNames!$A$2:$C$111,3),"")</f>
        <v/>
      </c>
      <c r="Y802" s="0" t="str">
        <f aca="false">IF($A802&lt;&gt;"",VLOOKUP($F802,d110cc_csv_computations!$A$2:$O$1001,5),"")</f>
        <v/>
      </c>
      <c r="Z802" s="0" t="str">
        <f aca="false">IF($A802&lt;&gt;"",VLOOKUP($F802,d110cc_csv_computations!$A$2:$O$1001,15),"")</f>
        <v/>
      </c>
    </row>
    <row collapsed="false" customFormat="false" customHeight="true" hidden="false" ht="15" outlineLevel="0" r="803">
      <c r="A803" s="0" t="str">
        <f aca="false">IF((ROW()-1)&lt;='Project Description'!$B$14,'Project Description'!$B$1, "")</f>
        <v/>
      </c>
      <c r="B803" s="0" t="str">
        <f aca="false">IF($A803&lt;&gt;"",'Project Description'!$B$2, "")</f>
        <v/>
      </c>
      <c r="C803" s="0" t="str">
        <f aca="false">IF($A803&lt;&gt;"",'Project Description'!$B$3, "")</f>
        <v/>
      </c>
      <c r="D803" s="0" t="str">
        <f aca="false">IF($A803&lt;&gt;"",VLOOKUP($G803,'Tray sheet'!$E$2:$G$121,2), "")</f>
        <v/>
      </c>
      <c r="E803" s="0" t="str">
        <f aca="false">IF($A803&lt;&gt;"",VLOOKUP($G803,'Tray sheet'!$E$2:$G$121,3), "")</f>
        <v/>
      </c>
      <c r="F803" s="0" t="str">
        <f aca="false">IF($A803&lt;&gt;"",ROW()-1,"")</f>
        <v/>
      </c>
      <c r="G803" s="0" t="str">
        <f aca="false">IF($A803&lt;&gt;"",VLOOKUP($F803,d110cc_csv_computations!$A$2:$O$1001,12),"")</f>
        <v/>
      </c>
      <c r="H803" s="0" t="str">
        <f aca="false">IF($A803&lt;&gt;"",VLOOKUP($F803,d110cc_csv_computations!$A$2:$O$1001,13),"")</f>
        <v/>
      </c>
      <c r="I803" s="0" t="str">
        <f aca="false">IF($A803&lt;&gt;"",VLOOKUP($F803,d110cc_csv_computations!$A$2:$O$1001,7),"")</f>
        <v/>
      </c>
      <c r="J803" s="0" t="str">
        <f aca="false">IF($A803&lt;&gt;"",VLOOKUP($I803,ColumnNames!$A$2:$B$5,2),"")</f>
        <v/>
      </c>
      <c r="K803" s="0" t="str">
        <f aca="false">IF($A803&lt;&gt;"",VLOOKUP($F803,d110cc_csv_computations!$A$2:$O$1001,6),"")</f>
        <v/>
      </c>
      <c r="L803" s="0" t="str">
        <f aca="false">IF($A803&lt;&gt;"",VLOOKUP($F803,d110cc_csv_computations!$A$2:$O$1001,3),"")</f>
        <v/>
      </c>
      <c r="M803" s="0" t="str">
        <f aca="false">IF($A803&lt;&gt;"",VLOOKUP($F803,d110cc_csv_computations!$A$2:$O$1001,8),"")</f>
        <v/>
      </c>
      <c r="N803" s="0" t="str">
        <f aca="false">IF($A803&lt;&gt;"",VLOOKUP($F803,d110cc_csv_computations!$A$2:$O$1001,4),"")</f>
        <v/>
      </c>
      <c r="O803" s="32" t="str">
        <f aca="false">IF($A803&lt;&gt;"",INDEX('Tray sheet'!$H$2:$H$10000, $G803),"")</f>
        <v/>
      </c>
      <c r="P803" s="32" t="str">
        <f aca="false">IF($A803&lt;&gt;"",INDEX('Tray sheet'!$J$2:$J$10000,$G803),"")</f>
        <v/>
      </c>
      <c r="Q803" s="0" t="str">
        <f aca="false">IF($A803&lt;&gt;"",VLOOKUP($F803,d110cc_csv_computations!$A$2:$O$1001,9),"")</f>
        <v/>
      </c>
      <c r="R803" s="32" t="str">
        <f aca="false">IF($A803&lt;&gt;"",INDEX('Tray sheet'!$I$2:$I$10000,$G803),"")</f>
        <v/>
      </c>
      <c r="S803" s="32" t="str">
        <f aca="false">$J803&amp;$K803</f>
        <v/>
      </c>
      <c r="T803" s="0" t="str">
        <f aca="false">IF($A803&lt;&gt;"","Project#"&amp;$A803&amp;"-"&amp;TEXT($B803,"0000")&amp;"_Experiment#"&amp;TEXT($C803,"0000")&amp;"_"&amp;$D803&amp;"."&amp;$E803&amp;"_Tray#"&amp;TEXT($G803,"0000")&amp;"_"&amp;"Pot#"&amp;TEXT($F803,"00000"),"")</f>
        <v/>
      </c>
      <c r="U803" s="0" t="str">
        <f aca="false">IF($A803&lt;&gt;"",VLOOKUP($F803,d110cc_csv_computations!$A$2:$O$1001,2),"")</f>
        <v/>
      </c>
      <c r="V803" s="0" t="str">
        <f aca="false">IF($A803&lt;&gt;"",VLOOKUP($U803,LineNames!$A$2:$B$111,2),"")</f>
        <v/>
      </c>
      <c r="W803" s="11"/>
      <c r="X803" s="0" t="str">
        <f aca="false">IF($A803&lt;&gt;"",VLOOKUP($U803,LineNames!$A$2:$C$111,3),"")</f>
        <v/>
      </c>
      <c r="Y803" s="0" t="str">
        <f aca="false">IF($A803&lt;&gt;"",VLOOKUP($F803,d110cc_csv_computations!$A$2:$O$1001,5),"")</f>
        <v/>
      </c>
      <c r="Z803" s="0" t="str">
        <f aca="false">IF($A803&lt;&gt;"",VLOOKUP($F803,d110cc_csv_computations!$A$2:$O$1001,15),"")</f>
        <v/>
      </c>
    </row>
    <row collapsed="false" customFormat="false" customHeight="true" hidden="false" ht="15" outlineLevel="0" r="804">
      <c r="A804" s="0" t="str">
        <f aca="false">IF((ROW()-1)&lt;='Project Description'!$B$14,'Project Description'!$B$1, "")</f>
        <v/>
      </c>
      <c r="B804" s="0" t="str">
        <f aca="false">IF($A804&lt;&gt;"",'Project Description'!$B$2, "")</f>
        <v/>
      </c>
      <c r="C804" s="0" t="str">
        <f aca="false">IF($A804&lt;&gt;"",'Project Description'!$B$3, "")</f>
        <v/>
      </c>
      <c r="D804" s="0" t="str">
        <f aca="false">IF($A804&lt;&gt;"",VLOOKUP($G804,'Tray sheet'!$E$2:$G$121,2), "")</f>
        <v/>
      </c>
      <c r="E804" s="0" t="str">
        <f aca="false">IF($A804&lt;&gt;"",VLOOKUP($G804,'Tray sheet'!$E$2:$G$121,3), "")</f>
        <v/>
      </c>
      <c r="F804" s="0" t="str">
        <f aca="false">IF($A804&lt;&gt;"",ROW()-1,"")</f>
        <v/>
      </c>
      <c r="G804" s="0" t="str">
        <f aca="false">IF($A804&lt;&gt;"",VLOOKUP($F804,d110cc_csv_computations!$A$2:$O$1001,12),"")</f>
        <v/>
      </c>
      <c r="H804" s="0" t="str">
        <f aca="false">IF($A804&lt;&gt;"",VLOOKUP($F804,d110cc_csv_computations!$A$2:$O$1001,13),"")</f>
        <v/>
      </c>
      <c r="I804" s="0" t="str">
        <f aca="false">IF($A804&lt;&gt;"",VLOOKUP($F804,d110cc_csv_computations!$A$2:$O$1001,7),"")</f>
        <v/>
      </c>
      <c r="J804" s="0" t="str">
        <f aca="false">IF($A804&lt;&gt;"",VLOOKUP($I804,ColumnNames!$A$2:$B$5,2),"")</f>
        <v/>
      </c>
      <c r="K804" s="0" t="str">
        <f aca="false">IF($A804&lt;&gt;"",VLOOKUP($F804,d110cc_csv_computations!$A$2:$O$1001,6),"")</f>
        <v/>
      </c>
      <c r="L804" s="0" t="str">
        <f aca="false">IF($A804&lt;&gt;"",VLOOKUP($F804,d110cc_csv_computations!$A$2:$O$1001,3),"")</f>
        <v/>
      </c>
      <c r="M804" s="0" t="str">
        <f aca="false">IF($A804&lt;&gt;"",VLOOKUP($F804,d110cc_csv_computations!$A$2:$O$1001,8),"")</f>
        <v/>
      </c>
      <c r="N804" s="0" t="str">
        <f aca="false">IF($A804&lt;&gt;"",VLOOKUP($F804,d110cc_csv_computations!$A$2:$O$1001,4),"")</f>
        <v/>
      </c>
      <c r="O804" s="32" t="str">
        <f aca="false">IF($A804&lt;&gt;"",INDEX('Tray sheet'!$H$2:$H$10000, $G804),"")</f>
        <v/>
      </c>
      <c r="P804" s="32" t="str">
        <f aca="false">IF($A804&lt;&gt;"",INDEX('Tray sheet'!$J$2:$J$10000,$G804),"")</f>
        <v/>
      </c>
      <c r="Q804" s="0" t="str">
        <f aca="false">IF($A804&lt;&gt;"",VLOOKUP($F804,d110cc_csv_computations!$A$2:$O$1001,9),"")</f>
        <v/>
      </c>
      <c r="R804" s="32" t="str">
        <f aca="false">IF($A804&lt;&gt;"",INDEX('Tray sheet'!$I$2:$I$10000,$G804),"")</f>
        <v/>
      </c>
      <c r="S804" s="32" t="str">
        <f aca="false">$J804&amp;$K804</f>
        <v/>
      </c>
      <c r="T804" s="0" t="str">
        <f aca="false">IF($A804&lt;&gt;"","Project#"&amp;$A804&amp;"-"&amp;TEXT($B804,"0000")&amp;"_Experiment#"&amp;TEXT($C804,"0000")&amp;"_"&amp;$D804&amp;"."&amp;$E804&amp;"_Tray#"&amp;TEXT($G804,"0000")&amp;"_"&amp;"Pot#"&amp;TEXT($F804,"00000"),"")</f>
        <v/>
      </c>
      <c r="U804" s="0" t="str">
        <f aca="false">IF($A804&lt;&gt;"",VLOOKUP($F804,d110cc_csv_computations!$A$2:$O$1001,2),"")</f>
        <v/>
      </c>
      <c r="V804" s="0" t="str">
        <f aca="false">IF($A804&lt;&gt;"",VLOOKUP($U804,LineNames!$A$2:$B$111,2),"")</f>
        <v/>
      </c>
      <c r="W804" s="11"/>
      <c r="X804" s="0" t="str">
        <f aca="false">IF($A804&lt;&gt;"",VLOOKUP($U804,LineNames!$A$2:$C$111,3),"")</f>
        <v/>
      </c>
      <c r="Y804" s="0" t="str">
        <f aca="false">IF($A804&lt;&gt;"",VLOOKUP($F804,d110cc_csv_computations!$A$2:$O$1001,5),"")</f>
        <v/>
      </c>
      <c r="Z804" s="0" t="str">
        <f aca="false">IF($A804&lt;&gt;"",VLOOKUP($F804,d110cc_csv_computations!$A$2:$O$1001,15),"")</f>
        <v/>
      </c>
    </row>
    <row collapsed="false" customFormat="false" customHeight="true" hidden="false" ht="15" outlineLevel="0" r="805">
      <c r="A805" s="0" t="str">
        <f aca="false">IF((ROW()-1)&lt;='Project Description'!$B$14,'Project Description'!$B$1, "")</f>
        <v/>
      </c>
      <c r="B805" s="0" t="str">
        <f aca="false">IF($A805&lt;&gt;"",'Project Description'!$B$2, "")</f>
        <v/>
      </c>
      <c r="C805" s="0" t="str">
        <f aca="false">IF($A805&lt;&gt;"",'Project Description'!$B$3, "")</f>
        <v/>
      </c>
      <c r="D805" s="0" t="str">
        <f aca="false">IF($A805&lt;&gt;"",VLOOKUP($G805,'Tray sheet'!$E$2:$G$121,2), "")</f>
        <v/>
      </c>
      <c r="E805" s="0" t="str">
        <f aca="false">IF($A805&lt;&gt;"",VLOOKUP($G805,'Tray sheet'!$E$2:$G$121,3), "")</f>
        <v/>
      </c>
      <c r="F805" s="0" t="str">
        <f aca="false">IF($A805&lt;&gt;"",ROW()-1,"")</f>
        <v/>
      </c>
      <c r="G805" s="0" t="str">
        <f aca="false">IF($A805&lt;&gt;"",VLOOKUP($F805,d110cc_csv_computations!$A$2:$O$1001,12),"")</f>
        <v/>
      </c>
      <c r="H805" s="0" t="str">
        <f aca="false">IF($A805&lt;&gt;"",VLOOKUP($F805,d110cc_csv_computations!$A$2:$O$1001,13),"")</f>
        <v/>
      </c>
      <c r="I805" s="0" t="str">
        <f aca="false">IF($A805&lt;&gt;"",VLOOKUP($F805,d110cc_csv_computations!$A$2:$O$1001,7),"")</f>
        <v/>
      </c>
      <c r="J805" s="0" t="str">
        <f aca="false">IF($A805&lt;&gt;"",VLOOKUP($I805,ColumnNames!$A$2:$B$5,2),"")</f>
        <v/>
      </c>
      <c r="K805" s="0" t="str">
        <f aca="false">IF($A805&lt;&gt;"",VLOOKUP($F805,d110cc_csv_computations!$A$2:$O$1001,6),"")</f>
        <v/>
      </c>
      <c r="L805" s="0" t="str">
        <f aca="false">IF($A805&lt;&gt;"",VLOOKUP($F805,d110cc_csv_computations!$A$2:$O$1001,3),"")</f>
        <v/>
      </c>
      <c r="M805" s="0" t="str">
        <f aca="false">IF($A805&lt;&gt;"",VLOOKUP($F805,d110cc_csv_computations!$A$2:$O$1001,8),"")</f>
        <v/>
      </c>
      <c r="N805" s="0" t="str">
        <f aca="false">IF($A805&lt;&gt;"",VLOOKUP($F805,d110cc_csv_computations!$A$2:$O$1001,4),"")</f>
        <v/>
      </c>
      <c r="O805" s="32" t="str">
        <f aca="false">IF($A805&lt;&gt;"",INDEX('Tray sheet'!$H$2:$H$10000, $G805),"")</f>
        <v/>
      </c>
      <c r="P805" s="32" t="str">
        <f aca="false">IF($A805&lt;&gt;"",INDEX('Tray sheet'!$J$2:$J$10000,$G805),"")</f>
        <v/>
      </c>
      <c r="Q805" s="0" t="str">
        <f aca="false">IF($A805&lt;&gt;"",VLOOKUP($F805,d110cc_csv_computations!$A$2:$O$1001,9),"")</f>
        <v/>
      </c>
      <c r="R805" s="32" t="str">
        <f aca="false">IF($A805&lt;&gt;"",INDEX('Tray sheet'!$I$2:$I$10000,$G805),"")</f>
        <v/>
      </c>
      <c r="S805" s="32" t="str">
        <f aca="false">$J805&amp;$K805</f>
        <v/>
      </c>
      <c r="T805" s="0" t="str">
        <f aca="false">IF($A805&lt;&gt;"","Project#"&amp;$A805&amp;"-"&amp;TEXT($B805,"0000")&amp;"_Experiment#"&amp;TEXT($C805,"0000")&amp;"_"&amp;$D805&amp;"."&amp;$E805&amp;"_Tray#"&amp;TEXT($G805,"0000")&amp;"_"&amp;"Pot#"&amp;TEXT($F805,"00000"),"")</f>
        <v/>
      </c>
      <c r="U805" s="0" t="str">
        <f aca="false">IF($A805&lt;&gt;"",VLOOKUP($F805,d110cc_csv_computations!$A$2:$O$1001,2),"")</f>
        <v/>
      </c>
      <c r="V805" s="0" t="str">
        <f aca="false">IF($A805&lt;&gt;"",VLOOKUP($U805,LineNames!$A$2:$B$111,2),"")</f>
        <v/>
      </c>
      <c r="W805" s="11"/>
      <c r="X805" s="0" t="str">
        <f aca="false">IF($A805&lt;&gt;"",VLOOKUP($U805,LineNames!$A$2:$C$111,3),"")</f>
        <v/>
      </c>
      <c r="Y805" s="0" t="str">
        <f aca="false">IF($A805&lt;&gt;"",VLOOKUP($F805,d110cc_csv_computations!$A$2:$O$1001,5),"")</f>
        <v/>
      </c>
      <c r="Z805" s="0" t="str">
        <f aca="false">IF($A805&lt;&gt;"",VLOOKUP($F805,d110cc_csv_computations!$A$2:$O$1001,15),"")</f>
        <v/>
      </c>
    </row>
    <row collapsed="false" customFormat="false" customHeight="true" hidden="false" ht="15" outlineLevel="0" r="806">
      <c r="A806" s="0" t="str">
        <f aca="false">IF((ROW()-1)&lt;='Project Description'!$B$14,'Project Description'!$B$1, "")</f>
        <v/>
      </c>
      <c r="B806" s="0" t="str">
        <f aca="false">IF($A806&lt;&gt;"",'Project Description'!$B$2, "")</f>
        <v/>
      </c>
      <c r="C806" s="0" t="str">
        <f aca="false">IF($A806&lt;&gt;"",'Project Description'!$B$3, "")</f>
        <v/>
      </c>
      <c r="D806" s="0" t="str">
        <f aca="false">IF($A806&lt;&gt;"",VLOOKUP($G806,'Tray sheet'!$E$2:$G$121,2), "")</f>
        <v/>
      </c>
      <c r="E806" s="0" t="str">
        <f aca="false">IF($A806&lt;&gt;"",VLOOKUP($G806,'Tray sheet'!$E$2:$G$121,3), "")</f>
        <v/>
      </c>
      <c r="F806" s="0" t="str">
        <f aca="false">IF($A806&lt;&gt;"",ROW()-1,"")</f>
        <v/>
      </c>
      <c r="G806" s="0" t="str">
        <f aca="false">IF($A806&lt;&gt;"",VLOOKUP($F806,d110cc_csv_computations!$A$2:$O$1001,12),"")</f>
        <v/>
      </c>
      <c r="H806" s="0" t="str">
        <f aca="false">IF($A806&lt;&gt;"",VLOOKUP($F806,d110cc_csv_computations!$A$2:$O$1001,13),"")</f>
        <v/>
      </c>
      <c r="I806" s="0" t="str">
        <f aca="false">IF($A806&lt;&gt;"",VLOOKUP($F806,d110cc_csv_computations!$A$2:$O$1001,7),"")</f>
        <v/>
      </c>
      <c r="J806" s="0" t="str">
        <f aca="false">IF($A806&lt;&gt;"",VLOOKUP($I806,ColumnNames!$A$2:$B$5,2),"")</f>
        <v/>
      </c>
      <c r="K806" s="0" t="str">
        <f aca="false">IF($A806&lt;&gt;"",VLOOKUP($F806,d110cc_csv_computations!$A$2:$O$1001,6),"")</f>
        <v/>
      </c>
      <c r="L806" s="0" t="str">
        <f aca="false">IF($A806&lt;&gt;"",VLOOKUP($F806,d110cc_csv_computations!$A$2:$O$1001,3),"")</f>
        <v/>
      </c>
      <c r="M806" s="0" t="str">
        <f aca="false">IF($A806&lt;&gt;"",VLOOKUP($F806,d110cc_csv_computations!$A$2:$O$1001,8),"")</f>
        <v/>
      </c>
      <c r="N806" s="0" t="str">
        <f aca="false">IF($A806&lt;&gt;"",VLOOKUP($F806,d110cc_csv_computations!$A$2:$O$1001,4),"")</f>
        <v/>
      </c>
      <c r="O806" s="32" t="str">
        <f aca="false">IF($A806&lt;&gt;"",INDEX('Tray sheet'!$H$2:$H$10000, $G806),"")</f>
        <v/>
      </c>
      <c r="P806" s="32" t="str">
        <f aca="false">IF($A806&lt;&gt;"",INDEX('Tray sheet'!$J$2:$J$10000,$G806),"")</f>
        <v/>
      </c>
      <c r="Q806" s="0" t="str">
        <f aca="false">IF($A806&lt;&gt;"",VLOOKUP($F806,d110cc_csv_computations!$A$2:$O$1001,9),"")</f>
        <v/>
      </c>
      <c r="R806" s="32" t="str">
        <f aca="false">IF($A806&lt;&gt;"",INDEX('Tray sheet'!$I$2:$I$10000,$G806),"")</f>
        <v/>
      </c>
      <c r="S806" s="32" t="str">
        <f aca="false">$J806&amp;$K806</f>
        <v/>
      </c>
      <c r="T806" s="0" t="str">
        <f aca="false">IF($A806&lt;&gt;"","Project#"&amp;$A806&amp;"-"&amp;TEXT($B806,"0000")&amp;"_Experiment#"&amp;TEXT($C806,"0000")&amp;"_"&amp;$D806&amp;"."&amp;$E806&amp;"_Tray#"&amp;TEXT($G806,"0000")&amp;"_"&amp;"Pot#"&amp;TEXT($F806,"00000"),"")</f>
        <v/>
      </c>
      <c r="U806" s="0" t="str">
        <f aca="false">IF($A806&lt;&gt;"",VLOOKUP($F806,d110cc_csv_computations!$A$2:$O$1001,2),"")</f>
        <v/>
      </c>
      <c r="V806" s="0" t="str">
        <f aca="false">IF($A806&lt;&gt;"",VLOOKUP($U806,LineNames!$A$2:$B$111,2),"")</f>
        <v/>
      </c>
      <c r="W806" s="11"/>
      <c r="X806" s="0" t="str">
        <f aca="false">IF($A806&lt;&gt;"",VLOOKUP($U806,LineNames!$A$2:$C$111,3),"")</f>
        <v/>
      </c>
      <c r="Y806" s="0" t="str">
        <f aca="false">IF($A806&lt;&gt;"",VLOOKUP($F806,d110cc_csv_computations!$A$2:$O$1001,5),"")</f>
        <v/>
      </c>
      <c r="Z806" s="0" t="str">
        <f aca="false">IF($A806&lt;&gt;"",VLOOKUP($F806,d110cc_csv_computations!$A$2:$O$1001,15),"")</f>
        <v/>
      </c>
    </row>
    <row collapsed="false" customFormat="false" customHeight="true" hidden="false" ht="15" outlineLevel="0" r="807">
      <c r="A807" s="0" t="str">
        <f aca="false">IF((ROW()-1)&lt;='Project Description'!$B$14,'Project Description'!$B$1, "")</f>
        <v/>
      </c>
      <c r="B807" s="0" t="str">
        <f aca="false">IF($A807&lt;&gt;"",'Project Description'!$B$2, "")</f>
        <v/>
      </c>
      <c r="C807" s="0" t="str">
        <f aca="false">IF($A807&lt;&gt;"",'Project Description'!$B$3, "")</f>
        <v/>
      </c>
      <c r="D807" s="0" t="str">
        <f aca="false">IF($A807&lt;&gt;"",VLOOKUP($G807,'Tray sheet'!$E$2:$G$121,2), "")</f>
        <v/>
      </c>
      <c r="E807" s="0" t="str">
        <f aca="false">IF($A807&lt;&gt;"",VLOOKUP($G807,'Tray sheet'!$E$2:$G$121,3), "")</f>
        <v/>
      </c>
      <c r="F807" s="0" t="str">
        <f aca="false">IF($A807&lt;&gt;"",ROW()-1,"")</f>
        <v/>
      </c>
      <c r="G807" s="0" t="str">
        <f aca="false">IF($A807&lt;&gt;"",VLOOKUP($F807,d110cc_csv_computations!$A$2:$O$1001,12),"")</f>
        <v/>
      </c>
      <c r="H807" s="0" t="str">
        <f aca="false">IF($A807&lt;&gt;"",VLOOKUP($F807,d110cc_csv_computations!$A$2:$O$1001,13),"")</f>
        <v/>
      </c>
      <c r="I807" s="0" t="str">
        <f aca="false">IF($A807&lt;&gt;"",VLOOKUP($F807,d110cc_csv_computations!$A$2:$O$1001,7),"")</f>
        <v/>
      </c>
      <c r="J807" s="0" t="str">
        <f aca="false">IF($A807&lt;&gt;"",VLOOKUP($I807,ColumnNames!$A$2:$B$5,2),"")</f>
        <v/>
      </c>
      <c r="K807" s="0" t="str">
        <f aca="false">IF($A807&lt;&gt;"",VLOOKUP($F807,d110cc_csv_computations!$A$2:$O$1001,6),"")</f>
        <v/>
      </c>
      <c r="L807" s="0" t="str">
        <f aca="false">IF($A807&lt;&gt;"",VLOOKUP($F807,d110cc_csv_computations!$A$2:$O$1001,3),"")</f>
        <v/>
      </c>
      <c r="M807" s="0" t="str">
        <f aca="false">IF($A807&lt;&gt;"",VLOOKUP($F807,d110cc_csv_computations!$A$2:$O$1001,8),"")</f>
        <v/>
      </c>
      <c r="N807" s="0" t="str">
        <f aca="false">IF($A807&lt;&gt;"",VLOOKUP($F807,d110cc_csv_computations!$A$2:$O$1001,4),"")</f>
        <v/>
      </c>
      <c r="O807" s="32" t="str">
        <f aca="false">IF($A807&lt;&gt;"",INDEX('Tray sheet'!$H$2:$H$10000, $G807),"")</f>
        <v/>
      </c>
      <c r="P807" s="32" t="str">
        <f aca="false">IF($A807&lt;&gt;"",INDEX('Tray sheet'!$J$2:$J$10000,$G807),"")</f>
        <v/>
      </c>
      <c r="Q807" s="0" t="str">
        <f aca="false">IF($A807&lt;&gt;"",VLOOKUP($F807,d110cc_csv_computations!$A$2:$O$1001,9),"")</f>
        <v/>
      </c>
      <c r="R807" s="32" t="str">
        <f aca="false">IF($A807&lt;&gt;"",INDEX('Tray sheet'!$I$2:$I$10000,$G807),"")</f>
        <v/>
      </c>
      <c r="S807" s="32" t="str">
        <f aca="false">$J807&amp;$K807</f>
        <v/>
      </c>
      <c r="T807" s="0" t="str">
        <f aca="false">IF($A807&lt;&gt;"","Project#"&amp;$A807&amp;"-"&amp;TEXT($B807,"0000")&amp;"_Experiment#"&amp;TEXT($C807,"0000")&amp;"_"&amp;$D807&amp;"."&amp;$E807&amp;"_Tray#"&amp;TEXT($G807,"0000")&amp;"_"&amp;"Pot#"&amp;TEXT($F807,"00000"),"")</f>
        <v/>
      </c>
      <c r="U807" s="0" t="str">
        <f aca="false">IF($A807&lt;&gt;"",VLOOKUP($F807,d110cc_csv_computations!$A$2:$O$1001,2),"")</f>
        <v/>
      </c>
      <c r="V807" s="0" t="str">
        <f aca="false">IF($A807&lt;&gt;"",VLOOKUP($U807,LineNames!$A$2:$B$111,2),"")</f>
        <v/>
      </c>
      <c r="W807" s="11"/>
      <c r="X807" s="0" t="str">
        <f aca="false">IF($A807&lt;&gt;"",VLOOKUP($U807,LineNames!$A$2:$C$111,3),"")</f>
        <v/>
      </c>
      <c r="Y807" s="0" t="str">
        <f aca="false">IF($A807&lt;&gt;"",VLOOKUP($F807,d110cc_csv_computations!$A$2:$O$1001,5),"")</f>
        <v/>
      </c>
      <c r="Z807" s="0" t="str">
        <f aca="false">IF($A807&lt;&gt;"",VLOOKUP($F807,d110cc_csv_computations!$A$2:$O$1001,15),"")</f>
        <v/>
      </c>
    </row>
    <row collapsed="false" customFormat="false" customHeight="true" hidden="false" ht="15" outlineLevel="0" r="808">
      <c r="A808" s="0" t="str">
        <f aca="false">IF((ROW()-1)&lt;='Project Description'!$B$14,'Project Description'!$B$1, "")</f>
        <v/>
      </c>
      <c r="B808" s="0" t="str">
        <f aca="false">IF($A808&lt;&gt;"",'Project Description'!$B$2, "")</f>
        <v/>
      </c>
      <c r="C808" s="0" t="str">
        <f aca="false">IF($A808&lt;&gt;"",'Project Description'!$B$3, "")</f>
        <v/>
      </c>
      <c r="D808" s="0" t="str">
        <f aca="false">IF($A808&lt;&gt;"",VLOOKUP($G808,'Tray sheet'!$E$2:$G$121,2), "")</f>
        <v/>
      </c>
      <c r="E808" s="0" t="str">
        <f aca="false">IF($A808&lt;&gt;"",VLOOKUP($G808,'Tray sheet'!$E$2:$G$121,3), "")</f>
        <v/>
      </c>
      <c r="F808" s="0" t="str">
        <f aca="false">IF($A808&lt;&gt;"",ROW()-1,"")</f>
        <v/>
      </c>
      <c r="G808" s="0" t="str">
        <f aca="false">IF($A808&lt;&gt;"",VLOOKUP($F808,d110cc_csv_computations!$A$2:$O$1001,12),"")</f>
        <v/>
      </c>
      <c r="H808" s="0" t="str">
        <f aca="false">IF($A808&lt;&gt;"",VLOOKUP($F808,d110cc_csv_computations!$A$2:$O$1001,13),"")</f>
        <v/>
      </c>
      <c r="I808" s="0" t="str">
        <f aca="false">IF($A808&lt;&gt;"",VLOOKUP($F808,d110cc_csv_computations!$A$2:$O$1001,7),"")</f>
        <v/>
      </c>
      <c r="J808" s="0" t="str">
        <f aca="false">IF($A808&lt;&gt;"",VLOOKUP($I808,ColumnNames!$A$2:$B$5,2),"")</f>
        <v/>
      </c>
      <c r="K808" s="0" t="str">
        <f aca="false">IF($A808&lt;&gt;"",VLOOKUP($F808,d110cc_csv_computations!$A$2:$O$1001,6),"")</f>
        <v/>
      </c>
      <c r="L808" s="0" t="str">
        <f aca="false">IF($A808&lt;&gt;"",VLOOKUP($F808,d110cc_csv_computations!$A$2:$O$1001,3),"")</f>
        <v/>
      </c>
      <c r="M808" s="0" t="str">
        <f aca="false">IF($A808&lt;&gt;"",VLOOKUP($F808,d110cc_csv_computations!$A$2:$O$1001,8),"")</f>
        <v/>
      </c>
      <c r="N808" s="0" t="str">
        <f aca="false">IF($A808&lt;&gt;"",VLOOKUP($F808,d110cc_csv_computations!$A$2:$O$1001,4),"")</f>
        <v/>
      </c>
      <c r="O808" s="32" t="str">
        <f aca="false">IF($A808&lt;&gt;"",INDEX('Tray sheet'!$H$2:$H$10000, $G808),"")</f>
        <v/>
      </c>
      <c r="P808" s="32" t="str">
        <f aca="false">IF($A808&lt;&gt;"",INDEX('Tray sheet'!$J$2:$J$10000,$G808),"")</f>
        <v/>
      </c>
      <c r="Q808" s="0" t="str">
        <f aca="false">IF($A808&lt;&gt;"",VLOOKUP($F808,d110cc_csv_computations!$A$2:$O$1001,9),"")</f>
        <v/>
      </c>
      <c r="R808" s="32" t="str">
        <f aca="false">IF($A808&lt;&gt;"",INDEX('Tray sheet'!$I$2:$I$10000,$G808),"")</f>
        <v/>
      </c>
      <c r="S808" s="32" t="str">
        <f aca="false">$J808&amp;$K808</f>
        <v/>
      </c>
      <c r="T808" s="0" t="str">
        <f aca="false">IF($A808&lt;&gt;"","Project#"&amp;$A808&amp;"-"&amp;TEXT($B808,"0000")&amp;"_Experiment#"&amp;TEXT($C808,"0000")&amp;"_"&amp;$D808&amp;"."&amp;$E808&amp;"_Tray#"&amp;TEXT($G808,"0000")&amp;"_"&amp;"Pot#"&amp;TEXT($F808,"00000"),"")</f>
        <v/>
      </c>
      <c r="U808" s="0" t="str">
        <f aca="false">IF($A808&lt;&gt;"",VLOOKUP($F808,d110cc_csv_computations!$A$2:$O$1001,2),"")</f>
        <v/>
      </c>
      <c r="V808" s="0" t="str">
        <f aca="false">IF($A808&lt;&gt;"",VLOOKUP($U808,LineNames!$A$2:$B$111,2),"")</f>
        <v/>
      </c>
      <c r="W808" s="11"/>
      <c r="X808" s="0" t="str">
        <f aca="false">IF($A808&lt;&gt;"",VLOOKUP($U808,LineNames!$A$2:$C$111,3),"")</f>
        <v/>
      </c>
      <c r="Y808" s="0" t="str">
        <f aca="false">IF($A808&lt;&gt;"",VLOOKUP($F808,d110cc_csv_computations!$A$2:$O$1001,5),"")</f>
        <v/>
      </c>
      <c r="Z808" s="0" t="str">
        <f aca="false">IF($A808&lt;&gt;"",VLOOKUP($F808,d110cc_csv_computations!$A$2:$O$1001,15),"")</f>
        <v/>
      </c>
    </row>
    <row collapsed="false" customFormat="false" customHeight="true" hidden="false" ht="15" outlineLevel="0" r="809">
      <c r="A809" s="0" t="str">
        <f aca="false">IF((ROW()-1)&lt;='Project Description'!$B$14,'Project Description'!$B$1, "")</f>
        <v/>
      </c>
      <c r="B809" s="0" t="str">
        <f aca="false">IF($A809&lt;&gt;"",'Project Description'!$B$2, "")</f>
        <v/>
      </c>
      <c r="C809" s="0" t="str">
        <f aca="false">IF($A809&lt;&gt;"",'Project Description'!$B$3, "")</f>
        <v/>
      </c>
      <c r="D809" s="0" t="str">
        <f aca="false">IF($A809&lt;&gt;"",VLOOKUP($G809,'Tray sheet'!$E$2:$G$121,2), "")</f>
        <v/>
      </c>
      <c r="E809" s="0" t="str">
        <f aca="false">IF($A809&lt;&gt;"",VLOOKUP($G809,'Tray sheet'!$E$2:$G$121,3), "")</f>
        <v/>
      </c>
      <c r="F809" s="0" t="str">
        <f aca="false">IF($A809&lt;&gt;"",ROW()-1,"")</f>
        <v/>
      </c>
      <c r="G809" s="0" t="str">
        <f aca="false">IF($A809&lt;&gt;"",VLOOKUP($F809,d110cc_csv_computations!$A$2:$O$1001,12),"")</f>
        <v/>
      </c>
      <c r="H809" s="0" t="str">
        <f aca="false">IF($A809&lt;&gt;"",VLOOKUP($F809,d110cc_csv_computations!$A$2:$O$1001,13),"")</f>
        <v/>
      </c>
      <c r="I809" s="0" t="str">
        <f aca="false">IF($A809&lt;&gt;"",VLOOKUP($F809,d110cc_csv_computations!$A$2:$O$1001,7),"")</f>
        <v/>
      </c>
      <c r="J809" s="0" t="str">
        <f aca="false">IF($A809&lt;&gt;"",VLOOKUP($I809,ColumnNames!$A$2:$B$5,2),"")</f>
        <v/>
      </c>
      <c r="K809" s="0" t="str">
        <f aca="false">IF($A809&lt;&gt;"",VLOOKUP($F809,d110cc_csv_computations!$A$2:$O$1001,6),"")</f>
        <v/>
      </c>
      <c r="L809" s="0" t="str">
        <f aca="false">IF($A809&lt;&gt;"",VLOOKUP($F809,d110cc_csv_computations!$A$2:$O$1001,3),"")</f>
        <v/>
      </c>
      <c r="M809" s="0" t="str">
        <f aca="false">IF($A809&lt;&gt;"",VLOOKUP($F809,d110cc_csv_computations!$A$2:$O$1001,8),"")</f>
        <v/>
      </c>
      <c r="N809" s="0" t="str">
        <f aca="false">IF($A809&lt;&gt;"",VLOOKUP($F809,d110cc_csv_computations!$A$2:$O$1001,4),"")</f>
        <v/>
      </c>
      <c r="O809" s="32" t="str">
        <f aca="false">IF($A809&lt;&gt;"",INDEX('Tray sheet'!$H$2:$H$10000, $G809),"")</f>
        <v/>
      </c>
      <c r="P809" s="32" t="str">
        <f aca="false">IF($A809&lt;&gt;"",INDEX('Tray sheet'!$J$2:$J$10000,$G809),"")</f>
        <v/>
      </c>
      <c r="Q809" s="0" t="str">
        <f aca="false">IF($A809&lt;&gt;"",VLOOKUP($F809,d110cc_csv_computations!$A$2:$O$1001,9),"")</f>
        <v/>
      </c>
      <c r="R809" s="32" t="str">
        <f aca="false">IF($A809&lt;&gt;"",INDEX('Tray sheet'!$I$2:$I$10000,$G809),"")</f>
        <v/>
      </c>
      <c r="S809" s="32" t="str">
        <f aca="false">$J809&amp;$K809</f>
        <v/>
      </c>
      <c r="T809" s="0" t="str">
        <f aca="false">IF($A809&lt;&gt;"","Project#"&amp;$A809&amp;"-"&amp;TEXT($B809,"0000")&amp;"_Experiment#"&amp;TEXT($C809,"0000")&amp;"_"&amp;$D809&amp;"."&amp;$E809&amp;"_Tray#"&amp;TEXT($G809,"0000")&amp;"_"&amp;"Pot#"&amp;TEXT($F809,"00000"),"")</f>
        <v/>
      </c>
      <c r="U809" s="0" t="str">
        <f aca="false">IF($A809&lt;&gt;"",VLOOKUP($F809,d110cc_csv_computations!$A$2:$O$1001,2),"")</f>
        <v/>
      </c>
      <c r="V809" s="0" t="str">
        <f aca="false">IF($A809&lt;&gt;"",VLOOKUP($U809,LineNames!$A$2:$B$111,2),"")</f>
        <v/>
      </c>
      <c r="W809" s="11"/>
      <c r="X809" s="0" t="str">
        <f aca="false">IF($A809&lt;&gt;"",VLOOKUP($U809,LineNames!$A$2:$C$111,3),"")</f>
        <v/>
      </c>
      <c r="Y809" s="0" t="str">
        <f aca="false">IF($A809&lt;&gt;"",VLOOKUP($F809,d110cc_csv_computations!$A$2:$O$1001,5),"")</f>
        <v/>
      </c>
      <c r="Z809" s="0" t="str">
        <f aca="false">IF($A809&lt;&gt;"",VLOOKUP($F809,d110cc_csv_computations!$A$2:$O$1001,15),"")</f>
        <v/>
      </c>
    </row>
    <row collapsed="false" customFormat="false" customHeight="true" hidden="false" ht="15" outlineLevel="0" r="810">
      <c r="A810" s="0" t="str">
        <f aca="false">IF((ROW()-1)&lt;='Project Description'!$B$14,'Project Description'!$B$1, "")</f>
        <v/>
      </c>
      <c r="B810" s="0" t="str">
        <f aca="false">IF($A810&lt;&gt;"",'Project Description'!$B$2, "")</f>
        <v/>
      </c>
      <c r="C810" s="0" t="str">
        <f aca="false">IF($A810&lt;&gt;"",'Project Description'!$B$3, "")</f>
        <v/>
      </c>
      <c r="D810" s="0" t="str">
        <f aca="false">IF($A810&lt;&gt;"",VLOOKUP($G810,'Tray sheet'!$E$2:$G$121,2), "")</f>
        <v/>
      </c>
      <c r="E810" s="0" t="str">
        <f aca="false">IF($A810&lt;&gt;"",VLOOKUP($G810,'Tray sheet'!$E$2:$G$121,3), "")</f>
        <v/>
      </c>
      <c r="F810" s="0" t="str">
        <f aca="false">IF($A810&lt;&gt;"",ROW()-1,"")</f>
        <v/>
      </c>
      <c r="G810" s="0" t="str">
        <f aca="false">IF($A810&lt;&gt;"",VLOOKUP($F810,d110cc_csv_computations!$A$2:$O$1001,12),"")</f>
        <v/>
      </c>
      <c r="H810" s="0" t="str">
        <f aca="false">IF($A810&lt;&gt;"",VLOOKUP($F810,d110cc_csv_computations!$A$2:$O$1001,13),"")</f>
        <v/>
      </c>
      <c r="I810" s="0" t="str">
        <f aca="false">IF($A810&lt;&gt;"",VLOOKUP($F810,d110cc_csv_computations!$A$2:$O$1001,7),"")</f>
        <v/>
      </c>
      <c r="J810" s="0" t="str">
        <f aca="false">IF($A810&lt;&gt;"",VLOOKUP($I810,ColumnNames!$A$2:$B$5,2),"")</f>
        <v/>
      </c>
      <c r="K810" s="0" t="str">
        <f aca="false">IF($A810&lt;&gt;"",VLOOKUP($F810,d110cc_csv_computations!$A$2:$O$1001,6),"")</f>
        <v/>
      </c>
      <c r="L810" s="0" t="str">
        <f aca="false">IF($A810&lt;&gt;"",VLOOKUP($F810,d110cc_csv_computations!$A$2:$O$1001,3),"")</f>
        <v/>
      </c>
      <c r="M810" s="0" t="str">
        <f aca="false">IF($A810&lt;&gt;"",VLOOKUP($F810,d110cc_csv_computations!$A$2:$O$1001,8),"")</f>
        <v/>
      </c>
      <c r="N810" s="0" t="str">
        <f aca="false">IF($A810&lt;&gt;"",VLOOKUP($F810,d110cc_csv_computations!$A$2:$O$1001,4),"")</f>
        <v/>
      </c>
      <c r="O810" s="32" t="str">
        <f aca="false">IF($A810&lt;&gt;"",INDEX('Tray sheet'!$H$2:$H$10000, $G810),"")</f>
        <v/>
      </c>
      <c r="P810" s="32" t="str">
        <f aca="false">IF($A810&lt;&gt;"",INDEX('Tray sheet'!$J$2:$J$10000,$G810),"")</f>
        <v/>
      </c>
      <c r="Q810" s="0" t="str">
        <f aca="false">IF($A810&lt;&gt;"",VLOOKUP($F810,d110cc_csv_computations!$A$2:$O$1001,9),"")</f>
        <v/>
      </c>
      <c r="R810" s="32" t="str">
        <f aca="false">IF($A810&lt;&gt;"",INDEX('Tray sheet'!$I$2:$I$10000,$G810),"")</f>
        <v/>
      </c>
      <c r="S810" s="32" t="str">
        <f aca="false">$J810&amp;$K810</f>
        <v/>
      </c>
      <c r="T810" s="0" t="str">
        <f aca="false">IF($A810&lt;&gt;"","Project#"&amp;$A810&amp;"-"&amp;TEXT($B810,"0000")&amp;"_Experiment#"&amp;TEXT($C810,"0000")&amp;"_"&amp;$D810&amp;"."&amp;$E810&amp;"_Tray#"&amp;TEXT($G810,"0000")&amp;"_"&amp;"Pot#"&amp;TEXT($F810,"00000"),"")</f>
        <v/>
      </c>
      <c r="U810" s="0" t="str">
        <f aca="false">IF($A810&lt;&gt;"",VLOOKUP($F810,d110cc_csv_computations!$A$2:$O$1001,2),"")</f>
        <v/>
      </c>
      <c r="V810" s="0" t="str">
        <f aca="false">IF($A810&lt;&gt;"",VLOOKUP($U810,LineNames!$A$2:$B$111,2),"")</f>
        <v/>
      </c>
      <c r="W810" s="11"/>
      <c r="X810" s="0" t="str">
        <f aca="false">IF($A810&lt;&gt;"",VLOOKUP($U810,LineNames!$A$2:$C$111,3),"")</f>
        <v/>
      </c>
      <c r="Y810" s="0" t="str">
        <f aca="false">IF($A810&lt;&gt;"",VLOOKUP($F810,d110cc_csv_computations!$A$2:$O$1001,5),"")</f>
        <v/>
      </c>
      <c r="Z810" s="0" t="str">
        <f aca="false">IF($A810&lt;&gt;"",VLOOKUP($F810,d110cc_csv_computations!$A$2:$O$1001,15),"")</f>
        <v/>
      </c>
    </row>
    <row collapsed="false" customFormat="false" customHeight="true" hidden="false" ht="15" outlineLevel="0" r="811">
      <c r="A811" s="0" t="str">
        <f aca="false">IF((ROW()-1)&lt;='Project Description'!$B$14,'Project Description'!$B$1, "")</f>
        <v/>
      </c>
      <c r="B811" s="0" t="str">
        <f aca="false">IF($A811&lt;&gt;"",'Project Description'!$B$2, "")</f>
        <v/>
      </c>
      <c r="C811" s="0" t="str">
        <f aca="false">IF($A811&lt;&gt;"",'Project Description'!$B$3, "")</f>
        <v/>
      </c>
      <c r="D811" s="0" t="str">
        <f aca="false">IF($A811&lt;&gt;"",VLOOKUP($G811,'Tray sheet'!$E$2:$G$121,2), "")</f>
        <v/>
      </c>
      <c r="E811" s="0" t="str">
        <f aca="false">IF($A811&lt;&gt;"",VLOOKUP($G811,'Tray sheet'!$E$2:$G$121,3), "")</f>
        <v/>
      </c>
      <c r="F811" s="0" t="str">
        <f aca="false">IF($A811&lt;&gt;"",ROW()-1,"")</f>
        <v/>
      </c>
      <c r="G811" s="0" t="str">
        <f aca="false">IF($A811&lt;&gt;"",VLOOKUP($F811,d110cc_csv_computations!$A$2:$O$1001,12),"")</f>
        <v/>
      </c>
      <c r="H811" s="0" t="str">
        <f aca="false">IF($A811&lt;&gt;"",VLOOKUP($F811,d110cc_csv_computations!$A$2:$O$1001,13),"")</f>
        <v/>
      </c>
      <c r="I811" s="0" t="str">
        <f aca="false">IF($A811&lt;&gt;"",VLOOKUP($F811,d110cc_csv_computations!$A$2:$O$1001,7),"")</f>
        <v/>
      </c>
      <c r="J811" s="0" t="str">
        <f aca="false">IF($A811&lt;&gt;"",VLOOKUP($I811,ColumnNames!$A$2:$B$5,2),"")</f>
        <v/>
      </c>
      <c r="K811" s="0" t="str">
        <f aca="false">IF($A811&lt;&gt;"",VLOOKUP($F811,d110cc_csv_computations!$A$2:$O$1001,6),"")</f>
        <v/>
      </c>
      <c r="L811" s="0" t="str">
        <f aca="false">IF($A811&lt;&gt;"",VLOOKUP($F811,d110cc_csv_computations!$A$2:$O$1001,3),"")</f>
        <v/>
      </c>
      <c r="M811" s="0" t="str">
        <f aca="false">IF($A811&lt;&gt;"",VLOOKUP($F811,d110cc_csv_computations!$A$2:$O$1001,8),"")</f>
        <v/>
      </c>
      <c r="N811" s="0" t="str">
        <f aca="false">IF($A811&lt;&gt;"",VLOOKUP($F811,d110cc_csv_computations!$A$2:$O$1001,4),"")</f>
        <v/>
      </c>
      <c r="O811" s="32" t="str">
        <f aca="false">IF($A811&lt;&gt;"",INDEX('Tray sheet'!$H$2:$H$10000, $G811),"")</f>
        <v/>
      </c>
      <c r="P811" s="32" t="str">
        <f aca="false">IF($A811&lt;&gt;"",INDEX('Tray sheet'!$J$2:$J$10000,$G811),"")</f>
        <v/>
      </c>
      <c r="Q811" s="0" t="str">
        <f aca="false">IF($A811&lt;&gt;"",VLOOKUP($F811,d110cc_csv_computations!$A$2:$O$1001,9),"")</f>
        <v/>
      </c>
      <c r="R811" s="32" t="str">
        <f aca="false">IF($A811&lt;&gt;"",INDEX('Tray sheet'!$I$2:$I$10000,$G811),"")</f>
        <v/>
      </c>
      <c r="S811" s="32" t="str">
        <f aca="false">$J811&amp;$K811</f>
        <v/>
      </c>
      <c r="T811" s="0" t="str">
        <f aca="false">IF($A811&lt;&gt;"","Project#"&amp;$A811&amp;"-"&amp;TEXT($B811,"0000")&amp;"_Experiment#"&amp;TEXT($C811,"0000")&amp;"_"&amp;$D811&amp;"."&amp;$E811&amp;"_Tray#"&amp;TEXT($G811,"0000")&amp;"_"&amp;"Pot#"&amp;TEXT($F811,"00000"),"")</f>
        <v/>
      </c>
      <c r="U811" s="0" t="str">
        <f aca="false">IF($A811&lt;&gt;"",VLOOKUP($F811,d110cc_csv_computations!$A$2:$O$1001,2),"")</f>
        <v/>
      </c>
      <c r="V811" s="0" t="str">
        <f aca="false">IF($A811&lt;&gt;"",VLOOKUP($U811,LineNames!$A$2:$B$111,2),"")</f>
        <v/>
      </c>
      <c r="W811" s="11"/>
      <c r="X811" s="0" t="str">
        <f aca="false">IF($A811&lt;&gt;"",VLOOKUP($U811,LineNames!$A$2:$C$111,3),"")</f>
        <v/>
      </c>
      <c r="Y811" s="0" t="str">
        <f aca="false">IF($A811&lt;&gt;"",VLOOKUP($F811,d110cc_csv_computations!$A$2:$O$1001,5),"")</f>
        <v/>
      </c>
      <c r="Z811" s="0" t="str">
        <f aca="false">IF($A811&lt;&gt;"",VLOOKUP($F811,d110cc_csv_computations!$A$2:$O$1001,15),"")</f>
        <v/>
      </c>
    </row>
    <row collapsed="false" customFormat="false" customHeight="true" hidden="false" ht="15" outlineLevel="0" r="812">
      <c r="A812" s="0" t="str">
        <f aca="false">IF((ROW()-1)&lt;='Project Description'!$B$14,'Project Description'!$B$1, "")</f>
        <v/>
      </c>
      <c r="B812" s="0" t="str">
        <f aca="false">IF($A812&lt;&gt;"",'Project Description'!$B$2, "")</f>
        <v/>
      </c>
      <c r="C812" s="0" t="str">
        <f aca="false">IF($A812&lt;&gt;"",'Project Description'!$B$3, "")</f>
        <v/>
      </c>
      <c r="D812" s="0" t="str">
        <f aca="false">IF($A812&lt;&gt;"",VLOOKUP($G812,'Tray sheet'!$E$2:$G$121,2), "")</f>
        <v/>
      </c>
      <c r="E812" s="0" t="str">
        <f aca="false">IF($A812&lt;&gt;"",VLOOKUP($G812,'Tray sheet'!$E$2:$G$121,3), "")</f>
        <v/>
      </c>
      <c r="F812" s="0" t="str">
        <f aca="false">IF($A812&lt;&gt;"",ROW()-1,"")</f>
        <v/>
      </c>
      <c r="G812" s="0" t="str">
        <f aca="false">IF($A812&lt;&gt;"",VLOOKUP($F812,d110cc_csv_computations!$A$2:$O$1001,12),"")</f>
        <v/>
      </c>
      <c r="H812" s="0" t="str">
        <f aca="false">IF($A812&lt;&gt;"",VLOOKUP($F812,d110cc_csv_computations!$A$2:$O$1001,13),"")</f>
        <v/>
      </c>
      <c r="I812" s="0" t="str">
        <f aca="false">IF($A812&lt;&gt;"",VLOOKUP($F812,d110cc_csv_computations!$A$2:$O$1001,7),"")</f>
        <v/>
      </c>
      <c r="J812" s="0" t="str">
        <f aca="false">IF($A812&lt;&gt;"",VLOOKUP($I812,ColumnNames!$A$2:$B$5,2),"")</f>
        <v/>
      </c>
      <c r="K812" s="0" t="str">
        <f aca="false">IF($A812&lt;&gt;"",VLOOKUP($F812,d110cc_csv_computations!$A$2:$O$1001,6),"")</f>
        <v/>
      </c>
      <c r="L812" s="0" t="str">
        <f aca="false">IF($A812&lt;&gt;"",VLOOKUP($F812,d110cc_csv_computations!$A$2:$O$1001,3),"")</f>
        <v/>
      </c>
      <c r="M812" s="0" t="str">
        <f aca="false">IF($A812&lt;&gt;"",VLOOKUP($F812,d110cc_csv_computations!$A$2:$O$1001,8),"")</f>
        <v/>
      </c>
      <c r="N812" s="0" t="str">
        <f aca="false">IF($A812&lt;&gt;"",VLOOKUP($F812,d110cc_csv_computations!$A$2:$O$1001,4),"")</f>
        <v/>
      </c>
      <c r="O812" s="32" t="str">
        <f aca="false">IF($A812&lt;&gt;"",INDEX('Tray sheet'!$H$2:$H$10000, $G812),"")</f>
        <v/>
      </c>
      <c r="P812" s="32" t="str">
        <f aca="false">IF($A812&lt;&gt;"",INDEX('Tray sheet'!$J$2:$J$10000,$G812),"")</f>
        <v/>
      </c>
      <c r="Q812" s="0" t="str">
        <f aca="false">IF($A812&lt;&gt;"",VLOOKUP($F812,d110cc_csv_computations!$A$2:$O$1001,9),"")</f>
        <v/>
      </c>
      <c r="R812" s="32" t="str">
        <f aca="false">IF($A812&lt;&gt;"",INDEX('Tray sheet'!$I$2:$I$10000,$G812),"")</f>
        <v/>
      </c>
      <c r="S812" s="32" t="str">
        <f aca="false">$J812&amp;$K812</f>
        <v/>
      </c>
      <c r="T812" s="0" t="str">
        <f aca="false">IF($A812&lt;&gt;"","Project#"&amp;$A812&amp;"-"&amp;TEXT($B812,"0000")&amp;"_Experiment#"&amp;TEXT($C812,"0000")&amp;"_"&amp;$D812&amp;"."&amp;$E812&amp;"_Tray#"&amp;TEXT($G812,"0000")&amp;"_"&amp;"Pot#"&amp;TEXT($F812,"00000"),"")</f>
        <v/>
      </c>
      <c r="U812" s="0" t="str">
        <f aca="false">IF($A812&lt;&gt;"",VLOOKUP($F812,d110cc_csv_computations!$A$2:$O$1001,2),"")</f>
        <v/>
      </c>
      <c r="V812" s="0" t="str">
        <f aca="false">IF($A812&lt;&gt;"",VLOOKUP($U812,LineNames!$A$2:$B$111,2),"")</f>
        <v/>
      </c>
      <c r="W812" s="11"/>
      <c r="X812" s="0" t="str">
        <f aca="false">IF($A812&lt;&gt;"",VLOOKUP($U812,LineNames!$A$2:$C$111,3),"")</f>
        <v/>
      </c>
      <c r="Y812" s="0" t="str">
        <f aca="false">IF($A812&lt;&gt;"",VLOOKUP($F812,d110cc_csv_computations!$A$2:$O$1001,5),"")</f>
        <v/>
      </c>
      <c r="Z812" s="0" t="str">
        <f aca="false">IF($A812&lt;&gt;"",VLOOKUP($F812,d110cc_csv_computations!$A$2:$O$1001,15),"")</f>
        <v/>
      </c>
    </row>
    <row collapsed="false" customFormat="false" customHeight="true" hidden="false" ht="15" outlineLevel="0" r="813">
      <c r="A813" s="0" t="str">
        <f aca="false">IF((ROW()-1)&lt;='Project Description'!$B$14,'Project Description'!$B$1, "")</f>
        <v/>
      </c>
      <c r="B813" s="0" t="str">
        <f aca="false">IF($A813&lt;&gt;"",'Project Description'!$B$2, "")</f>
        <v/>
      </c>
      <c r="C813" s="0" t="str">
        <f aca="false">IF($A813&lt;&gt;"",'Project Description'!$B$3, "")</f>
        <v/>
      </c>
      <c r="D813" s="0" t="str">
        <f aca="false">IF($A813&lt;&gt;"",VLOOKUP($G813,'Tray sheet'!$E$2:$G$121,2), "")</f>
        <v/>
      </c>
      <c r="E813" s="0" t="str">
        <f aca="false">IF($A813&lt;&gt;"",VLOOKUP($G813,'Tray sheet'!$E$2:$G$121,3), "")</f>
        <v/>
      </c>
      <c r="F813" s="0" t="str">
        <f aca="false">IF($A813&lt;&gt;"",ROW()-1,"")</f>
        <v/>
      </c>
      <c r="G813" s="0" t="str">
        <f aca="false">IF($A813&lt;&gt;"",VLOOKUP($F813,d110cc_csv_computations!$A$2:$O$1001,12),"")</f>
        <v/>
      </c>
      <c r="H813" s="0" t="str">
        <f aca="false">IF($A813&lt;&gt;"",VLOOKUP($F813,d110cc_csv_computations!$A$2:$O$1001,13),"")</f>
        <v/>
      </c>
      <c r="I813" s="0" t="str">
        <f aca="false">IF($A813&lt;&gt;"",VLOOKUP($F813,d110cc_csv_computations!$A$2:$O$1001,7),"")</f>
        <v/>
      </c>
      <c r="J813" s="0" t="str">
        <f aca="false">IF($A813&lt;&gt;"",VLOOKUP($I813,ColumnNames!$A$2:$B$5,2),"")</f>
        <v/>
      </c>
      <c r="K813" s="0" t="str">
        <f aca="false">IF($A813&lt;&gt;"",VLOOKUP($F813,d110cc_csv_computations!$A$2:$O$1001,6),"")</f>
        <v/>
      </c>
      <c r="L813" s="0" t="str">
        <f aca="false">IF($A813&lt;&gt;"",VLOOKUP($F813,d110cc_csv_computations!$A$2:$O$1001,3),"")</f>
        <v/>
      </c>
      <c r="M813" s="0" t="str">
        <f aca="false">IF($A813&lt;&gt;"",VLOOKUP($F813,d110cc_csv_computations!$A$2:$O$1001,8),"")</f>
        <v/>
      </c>
      <c r="N813" s="0" t="str">
        <f aca="false">IF($A813&lt;&gt;"",VLOOKUP($F813,d110cc_csv_computations!$A$2:$O$1001,4),"")</f>
        <v/>
      </c>
      <c r="O813" s="32" t="str">
        <f aca="false">IF($A813&lt;&gt;"",INDEX('Tray sheet'!$H$2:$H$10000, $G813),"")</f>
        <v/>
      </c>
      <c r="P813" s="32" t="str">
        <f aca="false">IF($A813&lt;&gt;"",INDEX('Tray sheet'!$J$2:$J$10000,$G813),"")</f>
        <v/>
      </c>
      <c r="Q813" s="0" t="str">
        <f aca="false">IF($A813&lt;&gt;"",VLOOKUP($F813,d110cc_csv_computations!$A$2:$O$1001,9),"")</f>
        <v/>
      </c>
      <c r="R813" s="32" t="str">
        <f aca="false">IF($A813&lt;&gt;"",INDEX('Tray sheet'!$I$2:$I$10000,$G813),"")</f>
        <v/>
      </c>
      <c r="S813" s="32" t="str">
        <f aca="false">$J813&amp;$K813</f>
        <v/>
      </c>
      <c r="T813" s="0" t="str">
        <f aca="false">IF($A813&lt;&gt;"","Project#"&amp;$A813&amp;"-"&amp;TEXT($B813,"0000")&amp;"_Experiment#"&amp;TEXT($C813,"0000")&amp;"_"&amp;$D813&amp;"."&amp;$E813&amp;"_Tray#"&amp;TEXT($G813,"0000")&amp;"_"&amp;"Pot#"&amp;TEXT($F813,"00000"),"")</f>
        <v/>
      </c>
      <c r="U813" s="0" t="str">
        <f aca="false">IF($A813&lt;&gt;"",VLOOKUP($F813,d110cc_csv_computations!$A$2:$O$1001,2),"")</f>
        <v/>
      </c>
      <c r="V813" s="0" t="str">
        <f aca="false">IF($A813&lt;&gt;"",VLOOKUP($U813,LineNames!$A$2:$B$111,2),"")</f>
        <v/>
      </c>
      <c r="W813" s="11"/>
      <c r="X813" s="0" t="str">
        <f aca="false">IF($A813&lt;&gt;"",VLOOKUP($U813,LineNames!$A$2:$C$111,3),"")</f>
        <v/>
      </c>
      <c r="Y813" s="0" t="str">
        <f aca="false">IF($A813&lt;&gt;"",VLOOKUP($F813,d110cc_csv_computations!$A$2:$O$1001,5),"")</f>
        <v/>
      </c>
      <c r="Z813" s="0" t="str">
        <f aca="false">IF($A813&lt;&gt;"",VLOOKUP($F813,d110cc_csv_computations!$A$2:$O$1001,15),"")</f>
        <v/>
      </c>
    </row>
    <row collapsed="false" customFormat="false" customHeight="true" hidden="false" ht="15" outlineLevel="0" r="814">
      <c r="A814" s="0" t="str">
        <f aca="false">IF((ROW()-1)&lt;='Project Description'!$B$14,'Project Description'!$B$1, "")</f>
        <v/>
      </c>
      <c r="B814" s="0" t="str">
        <f aca="false">IF($A814&lt;&gt;"",'Project Description'!$B$2, "")</f>
        <v/>
      </c>
      <c r="C814" s="0" t="str">
        <f aca="false">IF($A814&lt;&gt;"",'Project Description'!$B$3, "")</f>
        <v/>
      </c>
      <c r="D814" s="0" t="str">
        <f aca="false">IF($A814&lt;&gt;"",VLOOKUP($G814,'Tray sheet'!$E$2:$G$121,2), "")</f>
        <v/>
      </c>
      <c r="E814" s="0" t="str">
        <f aca="false">IF($A814&lt;&gt;"",VLOOKUP($G814,'Tray sheet'!$E$2:$G$121,3), "")</f>
        <v/>
      </c>
      <c r="F814" s="0" t="str">
        <f aca="false">IF($A814&lt;&gt;"",ROW()-1,"")</f>
        <v/>
      </c>
      <c r="G814" s="0" t="str">
        <f aca="false">IF($A814&lt;&gt;"",VLOOKUP($F814,d110cc_csv_computations!$A$2:$O$1001,12),"")</f>
        <v/>
      </c>
      <c r="H814" s="0" t="str">
        <f aca="false">IF($A814&lt;&gt;"",VLOOKUP($F814,d110cc_csv_computations!$A$2:$O$1001,13),"")</f>
        <v/>
      </c>
      <c r="I814" s="0" t="str">
        <f aca="false">IF($A814&lt;&gt;"",VLOOKUP($F814,d110cc_csv_computations!$A$2:$O$1001,7),"")</f>
        <v/>
      </c>
      <c r="J814" s="0" t="str">
        <f aca="false">IF($A814&lt;&gt;"",VLOOKUP($I814,ColumnNames!$A$2:$B$5,2),"")</f>
        <v/>
      </c>
      <c r="K814" s="0" t="str">
        <f aca="false">IF($A814&lt;&gt;"",VLOOKUP($F814,d110cc_csv_computations!$A$2:$O$1001,6),"")</f>
        <v/>
      </c>
      <c r="L814" s="0" t="str">
        <f aca="false">IF($A814&lt;&gt;"",VLOOKUP($F814,d110cc_csv_computations!$A$2:$O$1001,3),"")</f>
        <v/>
      </c>
      <c r="M814" s="0" t="str">
        <f aca="false">IF($A814&lt;&gt;"",VLOOKUP($F814,d110cc_csv_computations!$A$2:$O$1001,8),"")</f>
        <v/>
      </c>
      <c r="N814" s="0" t="str">
        <f aca="false">IF($A814&lt;&gt;"",VLOOKUP($F814,d110cc_csv_computations!$A$2:$O$1001,4),"")</f>
        <v/>
      </c>
      <c r="O814" s="32" t="str">
        <f aca="false">IF($A814&lt;&gt;"",INDEX('Tray sheet'!$H$2:$H$10000, $G814),"")</f>
        <v/>
      </c>
      <c r="P814" s="32" t="str">
        <f aca="false">IF($A814&lt;&gt;"",INDEX('Tray sheet'!$J$2:$J$10000,$G814),"")</f>
        <v/>
      </c>
      <c r="Q814" s="0" t="str">
        <f aca="false">IF($A814&lt;&gt;"",VLOOKUP($F814,d110cc_csv_computations!$A$2:$O$1001,9),"")</f>
        <v/>
      </c>
      <c r="R814" s="32" t="str">
        <f aca="false">IF($A814&lt;&gt;"",INDEX('Tray sheet'!$I$2:$I$10000,$G814),"")</f>
        <v/>
      </c>
      <c r="S814" s="32" t="str">
        <f aca="false">$J814&amp;$K814</f>
        <v/>
      </c>
      <c r="T814" s="0" t="str">
        <f aca="false">IF($A814&lt;&gt;"","Project#"&amp;$A814&amp;"-"&amp;TEXT($B814,"0000")&amp;"_Experiment#"&amp;TEXT($C814,"0000")&amp;"_"&amp;$D814&amp;"."&amp;$E814&amp;"_Tray#"&amp;TEXT($G814,"0000")&amp;"_"&amp;"Pot#"&amp;TEXT($F814,"00000"),"")</f>
        <v/>
      </c>
      <c r="U814" s="0" t="str">
        <f aca="false">IF($A814&lt;&gt;"",VLOOKUP($F814,d110cc_csv_computations!$A$2:$O$1001,2),"")</f>
        <v/>
      </c>
      <c r="V814" s="0" t="str">
        <f aca="false">IF($A814&lt;&gt;"",VLOOKUP($U814,LineNames!$A$2:$B$111,2),"")</f>
        <v/>
      </c>
      <c r="W814" s="11"/>
      <c r="X814" s="0" t="str">
        <f aca="false">IF($A814&lt;&gt;"",VLOOKUP($U814,LineNames!$A$2:$C$111,3),"")</f>
        <v/>
      </c>
      <c r="Y814" s="0" t="str">
        <f aca="false">IF($A814&lt;&gt;"",VLOOKUP($F814,d110cc_csv_computations!$A$2:$O$1001,5),"")</f>
        <v/>
      </c>
      <c r="Z814" s="0" t="str">
        <f aca="false">IF($A814&lt;&gt;"",VLOOKUP($F814,d110cc_csv_computations!$A$2:$O$1001,15),"")</f>
        <v/>
      </c>
    </row>
    <row collapsed="false" customFormat="false" customHeight="true" hidden="false" ht="15" outlineLevel="0" r="815">
      <c r="A815" s="0" t="str">
        <f aca="false">IF((ROW()-1)&lt;='Project Description'!$B$14,'Project Description'!$B$1, "")</f>
        <v/>
      </c>
      <c r="B815" s="0" t="str">
        <f aca="false">IF($A815&lt;&gt;"",'Project Description'!$B$2, "")</f>
        <v/>
      </c>
      <c r="C815" s="0" t="str">
        <f aca="false">IF($A815&lt;&gt;"",'Project Description'!$B$3, "")</f>
        <v/>
      </c>
      <c r="D815" s="0" t="str">
        <f aca="false">IF($A815&lt;&gt;"",VLOOKUP($G815,'Tray sheet'!$E$2:$G$121,2), "")</f>
        <v/>
      </c>
      <c r="E815" s="0" t="str">
        <f aca="false">IF($A815&lt;&gt;"",VLOOKUP($G815,'Tray sheet'!$E$2:$G$121,3), "")</f>
        <v/>
      </c>
      <c r="F815" s="0" t="str">
        <f aca="false">IF($A815&lt;&gt;"",ROW()-1,"")</f>
        <v/>
      </c>
      <c r="G815" s="0" t="str">
        <f aca="false">IF($A815&lt;&gt;"",VLOOKUP($F815,d110cc_csv_computations!$A$2:$O$1001,12),"")</f>
        <v/>
      </c>
      <c r="H815" s="0" t="str">
        <f aca="false">IF($A815&lt;&gt;"",VLOOKUP($F815,d110cc_csv_computations!$A$2:$O$1001,13),"")</f>
        <v/>
      </c>
      <c r="I815" s="0" t="str">
        <f aca="false">IF($A815&lt;&gt;"",VLOOKUP($F815,d110cc_csv_computations!$A$2:$O$1001,7),"")</f>
        <v/>
      </c>
      <c r="J815" s="0" t="str">
        <f aca="false">IF($A815&lt;&gt;"",VLOOKUP($I815,ColumnNames!$A$2:$B$5,2),"")</f>
        <v/>
      </c>
      <c r="K815" s="0" t="str">
        <f aca="false">IF($A815&lt;&gt;"",VLOOKUP($F815,d110cc_csv_computations!$A$2:$O$1001,6),"")</f>
        <v/>
      </c>
      <c r="L815" s="0" t="str">
        <f aca="false">IF($A815&lt;&gt;"",VLOOKUP($F815,d110cc_csv_computations!$A$2:$O$1001,3),"")</f>
        <v/>
      </c>
      <c r="M815" s="0" t="str">
        <f aca="false">IF($A815&lt;&gt;"",VLOOKUP($F815,d110cc_csv_computations!$A$2:$O$1001,8),"")</f>
        <v/>
      </c>
      <c r="N815" s="0" t="str">
        <f aca="false">IF($A815&lt;&gt;"",VLOOKUP($F815,d110cc_csv_computations!$A$2:$O$1001,4),"")</f>
        <v/>
      </c>
      <c r="O815" s="32" t="str">
        <f aca="false">IF($A815&lt;&gt;"",INDEX('Tray sheet'!$H$2:$H$10000, $G815),"")</f>
        <v/>
      </c>
      <c r="P815" s="32" t="str">
        <f aca="false">IF($A815&lt;&gt;"",INDEX('Tray sheet'!$J$2:$J$10000,$G815),"")</f>
        <v/>
      </c>
      <c r="Q815" s="0" t="str">
        <f aca="false">IF($A815&lt;&gt;"",VLOOKUP($F815,d110cc_csv_computations!$A$2:$O$1001,9),"")</f>
        <v/>
      </c>
      <c r="R815" s="32" t="str">
        <f aca="false">IF($A815&lt;&gt;"",INDEX('Tray sheet'!$I$2:$I$10000,$G815),"")</f>
        <v/>
      </c>
      <c r="S815" s="32" t="str">
        <f aca="false">$J815&amp;$K815</f>
        <v/>
      </c>
      <c r="T815" s="0" t="str">
        <f aca="false">IF($A815&lt;&gt;"","Project#"&amp;$A815&amp;"-"&amp;TEXT($B815,"0000")&amp;"_Experiment#"&amp;TEXT($C815,"0000")&amp;"_"&amp;$D815&amp;"."&amp;$E815&amp;"_Tray#"&amp;TEXT($G815,"0000")&amp;"_"&amp;"Pot#"&amp;TEXT($F815,"00000"),"")</f>
        <v/>
      </c>
      <c r="U815" s="0" t="str">
        <f aca="false">IF($A815&lt;&gt;"",VLOOKUP($F815,d110cc_csv_computations!$A$2:$O$1001,2),"")</f>
        <v/>
      </c>
      <c r="V815" s="0" t="str">
        <f aca="false">IF($A815&lt;&gt;"",VLOOKUP($U815,LineNames!$A$2:$B$111,2),"")</f>
        <v/>
      </c>
      <c r="W815" s="11"/>
      <c r="X815" s="0" t="str">
        <f aca="false">IF($A815&lt;&gt;"",VLOOKUP($U815,LineNames!$A$2:$C$111,3),"")</f>
        <v/>
      </c>
      <c r="Y815" s="0" t="str">
        <f aca="false">IF($A815&lt;&gt;"",VLOOKUP($F815,d110cc_csv_computations!$A$2:$O$1001,5),"")</f>
        <v/>
      </c>
      <c r="Z815" s="0" t="str">
        <f aca="false">IF($A815&lt;&gt;"",VLOOKUP($F815,d110cc_csv_computations!$A$2:$O$1001,15),"")</f>
        <v/>
      </c>
    </row>
    <row collapsed="false" customFormat="false" customHeight="true" hidden="false" ht="15" outlineLevel="0" r="816">
      <c r="A816" s="0" t="str">
        <f aca="false">IF((ROW()-1)&lt;='Project Description'!$B$14,'Project Description'!$B$1, "")</f>
        <v/>
      </c>
      <c r="B816" s="0" t="str">
        <f aca="false">IF($A816&lt;&gt;"",'Project Description'!$B$2, "")</f>
        <v/>
      </c>
      <c r="C816" s="0" t="str">
        <f aca="false">IF($A816&lt;&gt;"",'Project Description'!$B$3, "")</f>
        <v/>
      </c>
      <c r="D816" s="0" t="str">
        <f aca="false">IF($A816&lt;&gt;"",VLOOKUP($G816,'Tray sheet'!$E$2:$G$121,2), "")</f>
        <v/>
      </c>
      <c r="E816" s="0" t="str">
        <f aca="false">IF($A816&lt;&gt;"",VLOOKUP($G816,'Tray sheet'!$E$2:$G$121,3), "")</f>
        <v/>
      </c>
      <c r="F816" s="0" t="str">
        <f aca="false">IF($A816&lt;&gt;"",ROW()-1,"")</f>
        <v/>
      </c>
      <c r="G816" s="0" t="str">
        <f aca="false">IF($A816&lt;&gt;"",VLOOKUP($F816,d110cc_csv_computations!$A$2:$O$1001,12),"")</f>
        <v/>
      </c>
      <c r="H816" s="0" t="str">
        <f aca="false">IF($A816&lt;&gt;"",VLOOKUP($F816,d110cc_csv_computations!$A$2:$O$1001,13),"")</f>
        <v/>
      </c>
      <c r="I816" s="0" t="str">
        <f aca="false">IF($A816&lt;&gt;"",VLOOKUP($F816,d110cc_csv_computations!$A$2:$O$1001,7),"")</f>
        <v/>
      </c>
      <c r="J816" s="0" t="str">
        <f aca="false">IF($A816&lt;&gt;"",VLOOKUP($I816,ColumnNames!$A$2:$B$5,2),"")</f>
        <v/>
      </c>
      <c r="K816" s="0" t="str">
        <f aca="false">IF($A816&lt;&gt;"",VLOOKUP($F816,d110cc_csv_computations!$A$2:$O$1001,6),"")</f>
        <v/>
      </c>
      <c r="L816" s="0" t="str">
        <f aca="false">IF($A816&lt;&gt;"",VLOOKUP($F816,d110cc_csv_computations!$A$2:$O$1001,3),"")</f>
        <v/>
      </c>
      <c r="M816" s="0" t="str">
        <f aca="false">IF($A816&lt;&gt;"",VLOOKUP($F816,d110cc_csv_computations!$A$2:$O$1001,8),"")</f>
        <v/>
      </c>
      <c r="N816" s="0" t="str">
        <f aca="false">IF($A816&lt;&gt;"",VLOOKUP($F816,d110cc_csv_computations!$A$2:$O$1001,4),"")</f>
        <v/>
      </c>
      <c r="O816" s="32" t="str">
        <f aca="false">IF($A816&lt;&gt;"",INDEX('Tray sheet'!$H$2:$H$10000, $G816),"")</f>
        <v/>
      </c>
      <c r="P816" s="32" t="str">
        <f aca="false">IF($A816&lt;&gt;"",INDEX('Tray sheet'!$J$2:$J$10000,$G816),"")</f>
        <v/>
      </c>
      <c r="Q816" s="0" t="str">
        <f aca="false">IF($A816&lt;&gt;"",VLOOKUP($F816,d110cc_csv_computations!$A$2:$O$1001,9),"")</f>
        <v/>
      </c>
      <c r="R816" s="32" t="str">
        <f aca="false">IF($A816&lt;&gt;"",INDEX('Tray sheet'!$I$2:$I$10000,$G816),"")</f>
        <v/>
      </c>
      <c r="S816" s="32" t="str">
        <f aca="false">$J816&amp;$K816</f>
        <v/>
      </c>
      <c r="T816" s="0" t="str">
        <f aca="false">IF($A816&lt;&gt;"","Project#"&amp;$A816&amp;"-"&amp;TEXT($B816,"0000")&amp;"_Experiment#"&amp;TEXT($C816,"0000")&amp;"_"&amp;$D816&amp;"."&amp;$E816&amp;"_Tray#"&amp;TEXT($G816,"0000")&amp;"_"&amp;"Pot#"&amp;TEXT($F816,"00000"),"")</f>
        <v/>
      </c>
      <c r="U816" s="0" t="str">
        <f aca="false">IF($A816&lt;&gt;"",VLOOKUP($F816,d110cc_csv_computations!$A$2:$O$1001,2),"")</f>
        <v/>
      </c>
      <c r="V816" s="0" t="str">
        <f aca="false">IF($A816&lt;&gt;"",VLOOKUP($U816,LineNames!$A$2:$B$111,2),"")</f>
        <v/>
      </c>
      <c r="W816" s="11"/>
      <c r="X816" s="0" t="str">
        <f aca="false">IF($A816&lt;&gt;"",VLOOKUP($U816,LineNames!$A$2:$C$111,3),"")</f>
        <v/>
      </c>
      <c r="Y816" s="0" t="str">
        <f aca="false">IF($A816&lt;&gt;"",VLOOKUP($F816,d110cc_csv_computations!$A$2:$O$1001,5),"")</f>
        <v/>
      </c>
      <c r="Z816" s="0" t="str">
        <f aca="false">IF($A816&lt;&gt;"",VLOOKUP($F816,d110cc_csv_computations!$A$2:$O$1001,15),"")</f>
        <v/>
      </c>
    </row>
    <row collapsed="false" customFormat="false" customHeight="true" hidden="false" ht="15" outlineLevel="0" r="817">
      <c r="A817" s="0" t="str">
        <f aca="false">IF((ROW()-1)&lt;='Project Description'!$B$14,'Project Description'!$B$1, "")</f>
        <v/>
      </c>
      <c r="B817" s="0" t="str">
        <f aca="false">IF($A817&lt;&gt;"",'Project Description'!$B$2, "")</f>
        <v/>
      </c>
      <c r="C817" s="0" t="str">
        <f aca="false">IF($A817&lt;&gt;"",'Project Description'!$B$3, "")</f>
        <v/>
      </c>
      <c r="D817" s="0" t="str">
        <f aca="false">IF($A817&lt;&gt;"",VLOOKUP($G817,'Tray sheet'!$E$2:$G$121,2), "")</f>
        <v/>
      </c>
      <c r="E817" s="0" t="str">
        <f aca="false">IF($A817&lt;&gt;"",VLOOKUP($G817,'Tray sheet'!$E$2:$G$121,3), "")</f>
        <v/>
      </c>
      <c r="F817" s="0" t="str">
        <f aca="false">IF($A817&lt;&gt;"",ROW()-1,"")</f>
        <v/>
      </c>
      <c r="G817" s="0" t="str">
        <f aca="false">IF($A817&lt;&gt;"",VLOOKUP($F817,d110cc_csv_computations!$A$2:$O$1001,12),"")</f>
        <v/>
      </c>
      <c r="H817" s="0" t="str">
        <f aca="false">IF($A817&lt;&gt;"",VLOOKUP($F817,d110cc_csv_computations!$A$2:$O$1001,13),"")</f>
        <v/>
      </c>
      <c r="I817" s="0" t="str">
        <f aca="false">IF($A817&lt;&gt;"",VLOOKUP($F817,d110cc_csv_computations!$A$2:$O$1001,7),"")</f>
        <v/>
      </c>
      <c r="J817" s="0" t="str">
        <f aca="false">IF($A817&lt;&gt;"",VLOOKUP($I817,ColumnNames!$A$2:$B$5,2),"")</f>
        <v/>
      </c>
      <c r="K817" s="0" t="str">
        <f aca="false">IF($A817&lt;&gt;"",VLOOKUP($F817,d110cc_csv_computations!$A$2:$O$1001,6),"")</f>
        <v/>
      </c>
      <c r="L817" s="0" t="str">
        <f aca="false">IF($A817&lt;&gt;"",VLOOKUP($F817,d110cc_csv_computations!$A$2:$O$1001,3),"")</f>
        <v/>
      </c>
      <c r="M817" s="0" t="str">
        <f aca="false">IF($A817&lt;&gt;"",VLOOKUP($F817,d110cc_csv_computations!$A$2:$O$1001,8),"")</f>
        <v/>
      </c>
      <c r="N817" s="0" t="str">
        <f aca="false">IF($A817&lt;&gt;"",VLOOKUP($F817,d110cc_csv_computations!$A$2:$O$1001,4),"")</f>
        <v/>
      </c>
      <c r="O817" s="32" t="str">
        <f aca="false">IF($A817&lt;&gt;"",INDEX('Tray sheet'!$H$2:$H$10000, $G817),"")</f>
        <v/>
      </c>
      <c r="P817" s="32" t="str">
        <f aca="false">IF($A817&lt;&gt;"",INDEX('Tray sheet'!$J$2:$J$10000,$G817),"")</f>
        <v/>
      </c>
      <c r="Q817" s="0" t="str">
        <f aca="false">IF($A817&lt;&gt;"",VLOOKUP($F817,d110cc_csv_computations!$A$2:$O$1001,9),"")</f>
        <v/>
      </c>
      <c r="R817" s="32" t="str">
        <f aca="false">IF($A817&lt;&gt;"",INDEX('Tray sheet'!$I$2:$I$10000,$G817),"")</f>
        <v/>
      </c>
      <c r="S817" s="32" t="str">
        <f aca="false">$J817&amp;$K817</f>
        <v/>
      </c>
      <c r="T817" s="0" t="str">
        <f aca="false">IF($A817&lt;&gt;"","Project#"&amp;$A817&amp;"-"&amp;TEXT($B817,"0000")&amp;"_Experiment#"&amp;TEXT($C817,"0000")&amp;"_"&amp;$D817&amp;"."&amp;$E817&amp;"_Tray#"&amp;TEXT($G817,"0000")&amp;"_"&amp;"Pot#"&amp;TEXT($F817,"00000"),"")</f>
        <v/>
      </c>
      <c r="U817" s="0" t="str">
        <f aca="false">IF($A817&lt;&gt;"",VLOOKUP($F817,d110cc_csv_computations!$A$2:$O$1001,2),"")</f>
        <v/>
      </c>
      <c r="V817" s="0" t="str">
        <f aca="false">IF($A817&lt;&gt;"",VLOOKUP($U817,LineNames!$A$2:$B$111,2),"")</f>
        <v/>
      </c>
      <c r="W817" s="11"/>
      <c r="X817" s="0" t="str">
        <f aca="false">IF($A817&lt;&gt;"",VLOOKUP($U817,LineNames!$A$2:$C$111,3),"")</f>
        <v/>
      </c>
      <c r="Y817" s="0" t="str">
        <f aca="false">IF($A817&lt;&gt;"",VLOOKUP($F817,d110cc_csv_computations!$A$2:$O$1001,5),"")</f>
        <v/>
      </c>
      <c r="Z817" s="0" t="str">
        <f aca="false">IF($A817&lt;&gt;"",VLOOKUP($F817,d110cc_csv_computations!$A$2:$O$1001,15),"")</f>
        <v/>
      </c>
    </row>
    <row collapsed="false" customFormat="false" customHeight="true" hidden="false" ht="15" outlineLevel="0" r="818">
      <c r="A818" s="0" t="str">
        <f aca="false">IF((ROW()-1)&lt;='Project Description'!$B$14,'Project Description'!$B$1, "")</f>
        <v/>
      </c>
      <c r="B818" s="0" t="str">
        <f aca="false">IF($A818&lt;&gt;"",'Project Description'!$B$2, "")</f>
        <v/>
      </c>
      <c r="C818" s="0" t="str">
        <f aca="false">IF($A818&lt;&gt;"",'Project Description'!$B$3, "")</f>
        <v/>
      </c>
      <c r="D818" s="0" t="str">
        <f aca="false">IF($A818&lt;&gt;"",VLOOKUP($G818,'Tray sheet'!$E$2:$G$121,2), "")</f>
        <v/>
      </c>
      <c r="E818" s="0" t="str">
        <f aca="false">IF($A818&lt;&gt;"",VLOOKUP($G818,'Tray sheet'!$E$2:$G$121,3), "")</f>
        <v/>
      </c>
      <c r="F818" s="0" t="str">
        <f aca="false">IF($A818&lt;&gt;"",ROW()-1,"")</f>
        <v/>
      </c>
      <c r="G818" s="0" t="str">
        <f aca="false">IF($A818&lt;&gt;"",VLOOKUP($F818,d110cc_csv_computations!$A$2:$O$1001,12),"")</f>
        <v/>
      </c>
      <c r="H818" s="0" t="str">
        <f aca="false">IF($A818&lt;&gt;"",VLOOKUP($F818,d110cc_csv_computations!$A$2:$O$1001,13),"")</f>
        <v/>
      </c>
      <c r="I818" s="0" t="str">
        <f aca="false">IF($A818&lt;&gt;"",VLOOKUP($F818,d110cc_csv_computations!$A$2:$O$1001,7),"")</f>
        <v/>
      </c>
      <c r="J818" s="0" t="str">
        <f aca="false">IF($A818&lt;&gt;"",VLOOKUP($I818,ColumnNames!$A$2:$B$5,2),"")</f>
        <v/>
      </c>
      <c r="K818" s="0" t="str">
        <f aca="false">IF($A818&lt;&gt;"",VLOOKUP($F818,d110cc_csv_computations!$A$2:$O$1001,6),"")</f>
        <v/>
      </c>
      <c r="L818" s="0" t="str">
        <f aca="false">IF($A818&lt;&gt;"",VLOOKUP($F818,d110cc_csv_computations!$A$2:$O$1001,3),"")</f>
        <v/>
      </c>
      <c r="M818" s="0" t="str">
        <f aca="false">IF($A818&lt;&gt;"",VLOOKUP($F818,d110cc_csv_computations!$A$2:$O$1001,8),"")</f>
        <v/>
      </c>
      <c r="N818" s="0" t="str">
        <f aca="false">IF($A818&lt;&gt;"",VLOOKUP($F818,d110cc_csv_computations!$A$2:$O$1001,4),"")</f>
        <v/>
      </c>
      <c r="O818" s="32" t="str">
        <f aca="false">IF($A818&lt;&gt;"",INDEX('Tray sheet'!$H$2:$H$10000, $G818),"")</f>
        <v/>
      </c>
      <c r="P818" s="32" t="str">
        <f aca="false">IF($A818&lt;&gt;"",INDEX('Tray sheet'!$J$2:$J$10000,$G818),"")</f>
        <v/>
      </c>
      <c r="Q818" s="0" t="str">
        <f aca="false">IF($A818&lt;&gt;"",VLOOKUP($F818,d110cc_csv_computations!$A$2:$O$1001,9),"")</f>
        <v/>
      </c>
      <c r="R818" s="32" t="str">
        <f aca="false">IF($A818&lt;&gt;"",INDEX('Tray sheet'!$I$2:$I$10000,$G818),"")</f>
        <v/>
      </c>
      <c r="S818" s="32" t="str">
        <f aca="false">$J818&amp;$K818</f>
        <v/>
      </c>
      <c r="T818" s="0" t="str">
        <f aca="false">IF($A818&lt;&gt;"","Project#"&amp;$A818&amp;"-"&amp;TEXT($B818,"0000")&amp;"_Experiment#"&amp;TEXT($C818,"0000")&amp;"_"&amp;$D818&amp;"."&amp;$E818&amp;"_Tray#"&amp;TEXT($G818,"0000")&amp;"_"&amp;"Pot#"&amp;TEXT($F818,"00000"),"")</f>
        <v/>
      </c>
      <c r="U818" s="0" t="str">
        <f aca="false">IF($A818&lt;&gt;"",VLOOKUP($F818,d110cc_csv_computations!$A$2:$O$1001,2),"")</f>
        <v/>
      </c>
      <c r="V818" s="0" t="str">
        <f aca="false">IF($A818&lt;&gt;"",VLOOKUP($U818,LineNames!$A$2:$B$111,2),"")</f>
        <v/>
      </c>
      <c r="W818" s="11"/>
      <c r="X818" s="0" t="str">
        <f aca="false">IF($A818&lt;&gt;"",VLOOKUP($U818,LineNames!$A$2:$C$111,3),"")</f>
        <v/>
      </c>
      <c r="Y818" s="0" t="str">
        <f aca="false">IF($A818&lt;&gt;"",VLOOKUP($F818,d110cc_csv_computations!$A$2:$O$1001,5),"")</f>
        <v/>
      </c>
      <c r="Z818" s="0" t="str">
        <f aca="false">IF($A818&lt;&gt;"",VLOOKUP($F818,d110cc_csv_computations!$A$2:$O$1001,15),"")</f>
        <v/>
      </c>
    </row>
    <row collapsed="false" customFormat="false" customHeight="true" hidden="false" ht="15" outlineLevel="0" r="819">
      <c r="A819" s="0" t="str">
        <f aca="false">IF((ROW()-1)&lt;='Project Description'!$B$14,'Project Description'!$B$1, "")</f>
        <v/>
      </c>
      <c r="B819" s="0" t="str">
        <f aca="false">IF($A819&lt;&gt;"",'Project Description'!$B$2, "")</f>
        <v/>
      </c>
      <c r="C819" s="0" t="str">
        <f aca="false">IF($A819&lt;&gt;"",'Project Description'!$B$3, "")</f>
        <v/>
      </c>
      <c r="D819" s="0" t="str">
        <f aca="false">IF($A819&lt;&gt;"",VLOOKUP($G819,'Tray sheet'!$E$2:$G$121,2), "")</f>
        <v/>
      </c>
      <c r="E819" s="0" t="str">
        <f aca="false">IF($A819&lt;&gt;"",VLOOKUP($G819,'Tray sheet'!$E$2:$G$121,3), "")</f>
        <v/>
      </c>
      <c r="F819" s="0" t="str">
        <f aca="false">IF($A819&lt;&gt;"",ROW()-1,"")</f>
        <v/>
      </c>
      <c r="G819" s="0" t="str">
        <f aca="false">IF($A819&lt;&gt;"",VLOOKUP($F819,d110cc_csv_computations!$A$2:$O$1001,12),"")</f>
        <v/>
      </c>
      <c r="H819" s="0" t="str">
        <f aca="false">IF($A819&lt;&gt;"",VLOOKUP($F819,d110cc_csv_computations!$A$2:$O$1001,13),"")</f>
        <v/>
      </c>
      <c r="I819" s="0" t="str">
        <f aca="false">IF($A819&lt;&gt;"",VLOOKUP($F819,d110cc_csv_computations!$A$2:$O$1001,7),"")</f>
        <v/>
      </c>
      <c r="J819" s="0" t="str">
        <f aca="false">IF($A819&lt;&gt;"",VLOOKUP($I819,ColumnNames!$A$2:$B$5,2),"")</f>
        <v/>
      </c>
      <c r="K819" s="0" t="str">
        <f aca="false">IF($A819&lt;&gt;"",VLOOKUP($F819,d110cc_csv_computations!$A$2:$O$1001,6),"")</f>
        <v/>
      </c>
      <c r="L819" s="0" t="str">
        <f aca="false">IF($A819&lt;&gt;"",VLOOKUP($F819,d110cc_csv_computations!$A$2:$O$1001,3),"")</f>
        <v/>
      </c>
      <c r="M819" s="0" t="str">
        <f aca="false">IF($A819&lt;&gt;"",VLOOKUP($F819,d110cc_csv_computations!$A$2:$O$1001,8),"")</f>
        <v/>
      </c>
      <c r="N819" s="0" t="str">
        <f aca="false">IF($A819&lt;&gt;"",VLOOKUP($F819,d110cc_csv_computations!$A$2:$O$1001,4),"")</f>
        <v/>
      </c>
      <c r="O819" s="32" t="str">
        <f aca="false">IF($A819&lt;&gt;"",INDEX('Tray sheet'!$H$2:$H$10000, $G819),"")</f>
        <v/>
      </c>
      <c r="P819" s="32" t="str">
        <f aca="false">IF($A819&lt;&gt;"",INDEX('Tray sheet'!$J$2:$J$10000,$G819),"")</f>
        <v/>
      </c>
      <c r="Q819" s="0" t="str">
        <f aca="false">IF($A819&lt;&gt;"",VLOOKUP($F819,d110cc_csv_computations!$A$2:$O$1001,9),"")</f>
        <v/>
      </c>
      <c r="R819" s="32" t="str">
        <f aca="false">IF($A819&lt;&gt;"",INDEX('Tray sheet'!$I$2:$I$10000,$G819),"")</f>
        <v/>
      </c>
      <c r="S819" s="32" t="str">
        <f aca="false">$J819&amp;$K819</f>
        <v/>
      </c>
      <c r="T819" s="0" t="str">
        <f aca="false">IF($A819&lt;&gt;"","Project#"&amp;$A819&amp;"-"&amp;TEXT($B819,"0000")&amp;"_Experiment#"&amp;TEXT($C819,"0000")&amp;"_"&amp;$D819&amp;"."&amp;$E819&amp;"_Tray#"&amp;TEXT($G819,"0000")&amp;"_"&amp;"Pot#"&amp;TEXT($F819,"00000"),"")</f>
        <v/>
      </c>
      <c r="U819" s="0" t="str">
        <f aca="false">IF($A819&lt;&gt;"",VLOOKUP($F819,d110cc_csv_computations!$A$2:$O$1001,2),"")</f>
        <v/>
      </c>
      <c r="V819" s="0" t="str">
        <f aca="false">IF($A819&lt;&gt;"",VLOOKUP($U819,LineNames!$A$2:$B$111,2),"")</f>
        <v/>
      </c>
      <c r="W819" s="11"/>
      <c r="X819" s="0" t="str">
        <f aca="false">IF($A819&lt;&gt;"",VLOOKUP($U819,LineNames!$A$2:$C$111,3),"")</f>
        <v/>
      </c>
      <c r="Y819" s="0" t="str">
        <f aca="false">IF($A819&lt;&gt;"",VLOOKUP($F819,d110cc_csv_computations!$A$2:$O$1001,5),"")</f>
        <v/>
      </c>
      <c r="Z819" s="0" t="str">
        <f aca="false">IF($A819&lt;&gt;"",VLOOKUP($F819,d110cc_csv_computations!$A$2:$O$1001,15),"")</f>
        <v/>
      </c>
    </row>
    <row collapsed="false" customFormat="false" customHeight="true" hidden="false" ht="15" outlineLevel="0" r="820">
      <c r="A820" s="0" t="str">
        <f aca="false">IF((ROW()-1)&lt;='Project Description'!$B$14,'Project Description'!$B$1, "")</f>
        <v/>
      </c>
      <c r="B820" s="0" t="str">
        <f aca="false">IF($A820&lt;&gt;"",'Project Description'!$B$2, "")</f>
        <v/>
      </c>
      <c r="C820" s="0" t="str">
        <f aca="false">IF($A820&lt;&gt;"",'Project Description'!$B$3, "")</f>
        <v/>
      </c>
      <c r="D820" s="0" t="str">
        <f aca="false">IF($A820&lt;&gt;"",VLOOKUP($G820,'Tray sheet'!$E$2:$G$121,2), "")</f>
        <v/>
      </c>
      <c r="E820" s="0" t="str">
        <f aca="false">IF($A820&lt;&gt;"",VLOOKUP($G820,'Tray sheet'!$E$2:$G$121,3), "")</f>
        <v/>
      </c>
      <c r="F820" s="0" t="str">
        <f aca="false">IF($A820&lt;&gt;"",ROW()-1,"")</f>
        <v/>
      </c>
      <c r="G820" s="0" t="str">
        <f aca="false">IF($A820&lt;&gt;"",VLOOKUP($F820,d110cc_csv_computations!$A$2:$O$1001,12),"")</f>
        <v/>
      </c>
      <c r="H820" s="0" t="str">
        <f aca="false">IF($A820&lt;&gt;"",VLOOKUP($F820,d110cc_csv_computations!$A$2:$O$1001,13),"")</f>
        <v/>
      </c>
      <c r="I820" s="0" t="str">
        <f aca="false">IF($A820&lt;&gt;"",VLOOKUP($F820,d110cc_csv_computations!$A$2:$O$1001,7),"")</f>
        <v/>
      </c>
      <c r="J820" s="0" t="str">
        <f aca="false">IF($A820&lt;&gt;"",VLOOKUP($I820,ColumnNames!$A$2:$B$5,2),"")</f>
        <v/>
      </c>
      <c r="K820" s="0" t="str">
        <f aca="false">IF($A820&lt;&gt;"",VLOOKUP($F820,d110cc_csv_computations!$A$2:$O$1001,6),"")</f>
        <v/>
      </c>
      <c r="L820" s="0" t="str">
        <f aca="false">IF($A820&lt;&gt;"",VLOOKUP($F820,d110cc_csv_computations!$A$2:$O$1001,3),"")</f>
        <v/>
      </c>
      <c r="M820" s="0" t="str">
        <f aca="false">IF($A820&lt;&gt;"",VLOOKUP($F820,d110cc_csv_computations!$A$2:$O$1001,8),"")</f>
        <v/>
      </c>
      <c r="N820" s="0" t="str">
        <f aca="false">IF($A820&lt;&gt;"",VLOOKUP($F820,d110cc_csv_computations!$A$2:$O$1001,4),"")</f>
        <v/>
      </c>
      <c r="O820" s="32" t="str">
        <f aca="false">IF($A820&lt;&gt;"",INDEX('Tray sheet'!$H$2:$H$10000, $G820),"")</f>
        <v/>
      </c>
      <c r="P820" s="32" t="str">
        <f aca="false">IF($A820&lt;&gt;"",INDEX('Tray sheet'!$J$2:$J$10000,$G820),"")</f>
        <v/>
      </c>
      <c r="Q820" s="0" t="str">
        <f aca="false">IF($A820&lt;&gt;"",VLOOKUP($F820,d110cc_csv_computations!$A$2:$O$1001,9),"")</f>
        <v/>
      </c>
      <c r="R820" s="32" t="str">
        <f aca="false">IF($A820&lt;&gt;"",INDEX('Tray sheet'!$I$2:$I$10000,$G820),"")</f>
        <v/>
      </c>
      <c r="S820" s="32" t="str">
        <f aca="false">$J820&amp;$K820</f>
        <v/>
      </c>
      <c r="T820" s="0" t="str">
        <f aca="false">IF($A820&lt;&gt;"","Project#"&amp;$A820&amp;"-"&amp;TEXT($B820,"0000")&amp;"_Experiment#"&amp;TEXT($C820,"0000")&amp;"_"&amp;$D820&amp;"."&amp;$E820&amp;"_Tray#"&amp;TEXT($G820,"0000")&amp;"_"&amp;"Pot#"&amp;TEXT($F820,"00000"),"")</f>
        <v/>
      </c>
      <c r="U820" s="0" t="str">
        <f aca="false">IF($A820&lt;&gt;"",VLOOKUP($F820,d110cc_csv_computations!$A$2:$O$1001,2),"")</f>
        <v/>
      </c>
      <c r="V820" s="0" t="str">
        <f aca="false">IF($A820&lt;&gt;"",VLOOKUP($U820,LineNames!$A$2:$B$111,2),"")</f>
        <v/>
      </c>
      <c r="W820" s="11"/>
      <c r="X820" s="0" t="str">
        <f aca="false">IF($A820&lt;&gt;"",VLOOKUP($U820,LineNames!$A$2:$C$111,3),"")</f>
        <v/>
      </c>
      <c r="Y820" s="0" t="str">
        <f aca="false">IF($A820&lt;&gt;"",VLOOKUP($F820,d110cc_csv_computations!$A$2:$O$1001,5),"")</f>
        <v/>
      </c>
      <c r="Z820" s="0" t="str">
        <f aca="false">IF($A820&lt;&gt;"",VLOOKUP($F820,d110cc_csv_computations!$A$2:$O$1001,15),"")</f>
        <v/>
      </c>
    </row>
    <row collapsed="false" customFormat="false" customHeight="true" hidden="false" ht="15" outlineLevel="0" r="821">
      <c r="A821" s="0" t="str">
        <f aca="false">IF((ROW()-1)&lt;='Project Description'!$B$14,'Project Description'!$B$1, "")</f>
        <v/>
      </c>
      <c r="B821" s="0" t="str">
        <f aca="false">IF($A821&lt;&gt;"",'Project Description'!$B$2, "")</f>
        <v/>
      </c>
      <c r="C821" s="0" t="str">
        <f aca="false">IF($A821&lt;&gt;"",'Project Description'!$B$3, "")</f>
        <v/>
      </c>
      <c r="D821" s="0" t="str">
        <f aca="false">IF($A821&lt;&gt;"",VLOOKUP($G821,'Tray sheet'!$E$2:$G$121,2), "")</f>
        <v/>
      </c>
      <c r="E821" s="0" t="str">
        <f aca="false">IF($A821&lt;&gt;"",VLOOKUP($G821,'Tray sheet'!$E$2:$G$121,3), "")</f>
        <v/>
      </c>
      <c r="F821" s="0" t="str">
        <f aca="false">IF($A821&lt;&gt;"",ROW()-1,"")</f>
        <v/>
      </c>
      <c r="G821" s="0" t="str">
        <f aca="false">IF($A821&lt;&gt;"",VLOOKUP($F821,d110cc_csv_computations!$A$2:$O$1001,12),"")</f>
        <v/>
      </c>
      <c r="H821" s="0" t="str">
        <f aca="false">IF($A821&lt;&gt;"",VLOOKUP($F821,d110cc_csv_computations!$A$2:$O$1001,13),"")</f>
        <v/>
      </c>
      <c r="I821" s="0" t="str">
        <f aca="false">IF($A821&lt;&gt;"",VLOOKUP($F821,d110cc_csv_computations!$A$2:$O$1001,7),"")</f>
        <v/>
      </c>
      <c r="J821" s="0" t="str">
        <f aca="false">IF($A821&lt;&gt;"",VLOOKUP($I821,ColumnNames!$A$2:$B$5,2),"")</f>
        <v/>
      </c>
      <c r="K821" s="0" t="str">
        <f aca="false">IF($A821&lt;&gt;"",VLOOKUP($F821,d110cc_csv_computations!$A$2:$O$1001,6),"")</f>
        <v/>
      </c>
      <c r="L821" s="0" t="str">
        <f aca="false">IF($A821&lt;&gt;"",VLOOKUP($F821,d110cc_csv_computations!$A$2:$O$1001,3),"")</f>
        <v/>
      </c>
      <c r="M821" s="0" t="str">
        <f aca="false">IF($A821&lt;&gt;"",VLOOKUP($F821,d110cc_csv_computations!$A$2:$O$1001,8),"")</f>
        <v/>
      </c>
      <c r="N821" s="0" t="str">
        <f aca="false">IF($A821&lt;&gt;"",VLOOKUP($F821,d110cc_csv_computations!$A$2:$O$1001,4),"")</f>
        <v/>
      </c>
      <c r="O821" s="32" t="str">
        <f aca="false">IF($A821&lt;&gt;"",INDEX('Tray sheet'!$H$2:$H$10000, $G821),"")</f>
        <v/>
      </c>
      <c r="P821" s="32" t="str">
        <f aca="false">IF($A821&lt;&gt;"",INDEX('Tray sheet'!$J$2:$J$10000,$G821),"")</f>
        <v/>
      </c>
      <c r="Q821" s="0" t="str">
        <f aca="false">IF($A821&lt;&gt;"",VLOOKUP($F821,d110cc_csv_computations!$A$2:$O$1001,9),"")</f>
        <v/>
      </c>
      <c r="R821" s="32" t="str">
        <f aca="false">IF($A821&lt;&gt;"",INDEX('Tray sheet'!$I$2:$I$10000,$G821),"")</f>
        <v/>
      </c>
      <c r="S821" s="32" t="str">
        <f aca="false">$J821&amp;$K821</f>
        <v/>
      </c>
      <c r="T821" s="0" t="str">
        <f aca="false">IF($A821&lt;&gt;"","Project#"&amp;$A821&amp;"-"&amp;TEXT($B821,"0000")&amp;"_Experiment#"&amp;TEXT($C821,"0000")&amp;"_"&amp;$D821&amp;"."&amp;$E821&amp;"_Tray#"&amp;TEXT($G821,"0000")&amp;"_"&amp;"Pot#"&amp;TEXT($F821,"00000"),"")</f>
        <v/>
      </c>
      <c r="U821" s="0" t="str">
        <f aca="false">IF($A821&lt;&gt;"",VLOOKUP($F821,d110cc_csv_computations!$A$2:$O$1001,2),"")</f>
        <v/>
      </c>
      <c r="V821" s="0" t="str">
        <f aca="false">IF($A821&lt;&gt;"",VLOOKUP($U821,LineNames!$A$2:$B$111,2),"")</f>
        <v/>
      </c>
      <c r="W821" s="11"/>
      <c r="X821" s="0" t="str">
        <f aca="false">IF($A821&lt;&gt;"",VLOOKUP($U821,LineNames!$A$2:$C$111,3),"")</f>
        <v/>
      </c>
      <c r="Y821" s="0" t="str">
        <f aca="false">IF($A821&lt;&gt;"",VLOOKUP($F821,d110cc_csv_computations!$A$2:$O$1001,5),"")</f>
        <v/>
      </c>
      <c r="Z821" s="0" t="str">
        <f aca="false">IF($A821&lt;&gt;"",VLOOKUP($F821,d110cc_csv_computations!$A$2:$O$1001,15),"")</f>
        <v/>
      </c>
    </row>
    <row collapsed="false" customFormat="false" customHeight="true" hidden="false" ht="15" outlineLevel="0" r="822">
      <c r="A822" s="0" t="str">
        <f aca="false">IF((ROW()-1)&lt;='Project Description'!$B$14,'Project Description'!$B$1, "")</f>
        <v/>
      </c>
      <c r="B822" s="0" t="str">
        <f aca="false">IF($A822&lt;&gt;"",'Project Description'!$B$2, "")</f>
        <v/>
      </c>
      <c r="C822" s="0" t="str">
        <f aca="false">IF($A822&lt;&gt;"",'Project Description'!$B$3, "")</f>
        <v/>
      </c>
      <c r="D822" s="0" t="str">
        <f aca="false">IF($A822&lt;&gt;"",VLOOKUP($G822,'Tray sheet'!$E$2:$G$121,2), "")</f>
        <v/>
      </c>
      <c r="E822" s="0" t="str">
        <f aca="false">IF($A822&lt;&gt;"",VLOOKUP($G822,'Tray sheet'!$E$2:$G$121,3), "")</f>
        <v/>
      </c>
      <c r="F822" s="0" t="str">
        <f aca="false">IF($A822&lt;&gt;"",ROW()-1,"")</f>
        <v/>
      </c>
      <c r="G822" s="0" t="str">
        <f aca="false">IF($A822&lt;&gt;"",VLOOKUP($F822,d110cc_csv_computations!$A$2:$O$1001,12),"")</f>
        <v/>
      </c>
      <c r="H822" s="0" t="str">
        <f aca="false">IF($A822&lt;&gt;"",VLOOKUP($F822,d110cc_csv_computations!$A$2:$O$1001,13),"")</f>
        <v/>
      </c>
      <c r="I822" s="0" t="str">
        <f aca="false">IF($A822&lt;&gt;"",VLOOKUP($F822,d110cc_csv_computations!$A$2:$O$1001,7),"")</f>
        <v/>
      </c>
      <c r="J822" s="0" t="str">
        <f aca="false">IF($A822&lt;&gt;"",VLOOKUP($I822,ColumnNames!$A$2:$B$5,2),"")</f>
        <v/>
      </c>
      <c r="K822" s="0" t="str">
        <f aca="false">IF($A822&lt;&gt;"",VLOOKUP($F822,d110cc_csv_computations!$A$2:$O$1001,6),"")</f>
        <v/>
      </c>
      <c r="L822" s="0" t="str">
        <f aca="false">IF($A822&lt;&gt;"",VLOOKUP($F822,d110cc_csv_computations!$A$2:$O$1001,3),"")</f>
        <v/>
      </c>
      <c r="M822" s="0" t="str">
        <f aca="false">IF($A822&lt;&gt;"",VLOOKUP($F822,d110cc_csv_computations!$A$2:$O$1001,8),"")</f>
        <v/>
      </c>
      <c r="N822" s="0" t="str">
        <f aca="false">IF($A822&lt;&gt;"",VLOOKUP($F822,d110cc_csv_computations!$A$2:$O$1001,4),"")</f>
        <v/>
      </c>
      <c r="O822" s="32" t="str">
        <f aca="false">IF($A822&lt;&gt;"",INDEX('Tray sheet'!$H$2:$H$10000, $G822),"")</f>
        <v/>
      </c>
      <c r="P822" s="32" t="str">
        <f aca="false">IF($A822&lt;&gt;"",INDEX('Tray sheet'!$J$2:$J$10000,$G822),"")</f>
        <v/>
      </c>
      <c r="Q822" s="0" t="str">
        <f aca="false">IF($A822&lt;&gt;"",VLOOKUP($F822,d110cc_csv_computations!$A$2:$O$1001,9),"")</f>
        <v/>
      </c>
      <c r="R822" s="32" t="str">
        <f aca="false">IF($A822&lt;&gt;"",INDEX('Tray sheet'!$I$2:$I$10000,$G822),"")</f>
        <v/>
      </c>
      <c r="S822" s="32" t="str">
        <f aca="false">$J822&amp;$K822</f>
        <v/>
      </c>
      <c r="T822" s="0" t="str">
        <f aca="false">IF($A822&lt;&gt;"","Project#"&amp;$A822&amp;"-"&amp;TEXT($B822,"0000")&amp;"_Experiment#"&amp;TEXT($C822,"0000")&amp;"_"&amp;$D822&amp;"."&amp;$E822&amp;"_Tray#"&amp;TEXT($G822,"0000")&amp;"_"&amp;"Pot#"&amp;TEXT($F822,"00000"),"")</f>
        <v/>
      </c>
      <c r="U822" s="0" t="str">
        <f aca="false">IF($A822&lt;&gt;"",VLOOKUP($F822,d110cc_csv_computations!$A$2:$O$1001,2),"")</f>
        <v/>
      </c>
      <c r="V822" s="0" t="str">
        <f aca="false">IF($A822&lt;&gt;"",VLOOKUP($U822,LineNames!$A$2:$B$111,2),"")</f>
        <v/>
      </c>
      <c r="W822" s="11"/>
      <c r="X822" s="0" t="str">
        <f aca="false">IF($A822&lt;&gt;"",VLOOKUP($U822,LineNames!$A$2:$C$111,3),"")</f>
        <v/>
      </c>
      <c r="Y822" s="0" t="str">
        <f aca="false">IF($A822&lt;&gt;"",VLOOKUP($F822,d110cc_csv_computations!$A$2:$O$1001,5),"")</f>
        <v/>
      </c>
      <c r="Z822" s="0" t="str">
        <f aca="false">IF($A822&lt;&gt;"",VLOOKUP($F822,d110cc_csv_computations!$A$2:$O$1001,15),"")</f>
        <v/>
      </c>
    </row>
    <row collapsed="false" customFormat="false" customHeight="true" hidden="false" ht="15" outlineLevel="0" r="823">
      <c r="A823" s="0" t="str">
        <f aca="false">IF((ROW()-1)&lt;='Project Description'!$B$14,'Project Description'!$B$1, "")</f>
        <v/>
      </c>
      <c r="B823" s="0" t="str">
        <f aca="false">IF($A823&lt;&gt;"",'Project Description'!$B$2, "")</f>
        <v/>
      </c>
      <c r="C823" s="0" t="str">
        <f aca="false">IF($A823&lt;&gt;"",'Project Description'!$B$3, "")</f>
        <v/>
      </c>
      <c r="D823" s="0" t="str">
        <f aca="false">IF($A823&lt;&gt;"",VLOOKUP($G823,'Tray sheet'!$E$2:$G$121,2), "")</f>
        <v/>
      </c>
      <c r="E823" s="0" t="str">
        <f aca="false">IF($A823&lt;&gt;"",VLOOKUP($G823,'Tray sheet'!$E$2:$G$121,3), "")</f>
        <v/>
      </c>
      <c r="F823" s="0" t="str">
        <f aca="false">IF($A823&lt;&gt;"",ROW()-1,"")</f>
        <v/>
      </c>
      <c r="G823" s="0" t="str">
        <f aca="false">IF($A823&lt;&gt;"",VLOOKUP($F823,d110cc_csv_computations!$A$2:$O$1001,12),"")</f>
        <v/>
      </c>
      <c r="H823" s="0" t="str">
        <f aca="false">IF($A823&lt;&gt;"",VLOOKUP($F823,d110cc_csv_computations!$A$2:$O$1001,13),"")</f>
        <v/>
      </c>
      <c r="I823" s="0" t="str">
        <f aca="false">IF($A823&lt;&gt;"",VLOOKUP($F823,d110cc_csv_computations!$A$2:$O$1001,7),"")</f>
        <v/>
      </c>
      <c r="J823" s="0" t="str">
        <f aca="false">IF($A823&lt;&gt;"",VLOOKUP($I823,ColumnNames!$A$2:$B$5,2),"")</f>
        <v/>
      </c>
      <c r="K823" s="0" t="str">
        <f aca="false">IF($A823&lt;&gt;"",VLOOKUP($F823,d110cc_csv_computations!$A$2:$O$1001,6),"")</f>
        <v/>
      </c>
      <c r="L823" s="0" t="str">
        <f aca="false">IF($A823&lt;&gt;"",VLOOKUP($F823,d110cc_csv_computations!$A$2:$O$1001,3),"")</f>
        <v/>
      </c>
      <c r="M823" s="0" t="str">
        <f aca="false">IF($A823&lt;&gt;"",VLOOKUP($F823,d110cc_csv_computations!$A$2:$O$1001,8),"")</f>
        <v/>
      </c>
      <c r="N823" s="0" t="str">
        <f aca="false">IF($A823&lt;&gt;"",VLOOKUP($F823,d110cc_csv_computations!$A$2:$O$1001,4),"")</f>
        <v/>
      </c>
      <c r="O823" s="32" t="str">
        <f aca="false">IF($A823&lt;&gt;"",INDEX('Tray sheet'!$H$2:$H$10000, $G823),"")</f>
        <v/>
      </c>
      <c r="P823" s="32" t="str">
        <f aca="false">IF($A823&lt;&gt;"",INDEX('Tray sheet'!$J$2:$J$10000,$G823),"")</f>
        <v/>
      </c>
      <c r="Q823" s="0" t="str">
        <f aca="false">IF($A823&lt;&gt;"",VLOOKUP($F823,d110cc_csv_computations!$A$2:$O$1001,9),"")</f>
        <v/>
      </c>
      <c r="R823" s="32" t="str">
        <f aca="false">IF($A823&lt;&gt;"",INDEX('Tray sheet'!$I$2:$I$10000,$G823),"")</f>
        <v/>
      </c>
      <c r="S823" s="32" t="str">
        <f aca="false">$J823&amp;$K823</f>
        <v/>
      </c>
      <c r="T823" s="0" t="str">
        <f aca="false">IF($A823&lt;&gt;"","Project#"&amp;$A823&amp;"-"&amp;TEXT($B823,"0000")&amp;"_Experiment#"&amp;TEXT($C823,"0000")&amp;"_"&amp;$D823&amp;"."&amp;$E823&amp;"_Tray#"&amp;TEXT($G823,"0000")&amp;"_"&amp;"Pot#"&amp;TEXT($F823,"00000"),"")</f>
        <v/>
      </c>
      <c r="U823" s="0" t="str">
        <f aca="false">IF($A823&lt;&gt;"",VLOOKUP($F823,d110cc_csv_computations!$A$2:$O$1001,2),"")</f>
        <v/>
      </c>
      <c r="V823" s="0" t="str">
        <f aca="false">IF($A823&lt;&gt;"",VLOOKUP($U823,LineNames!$A$2:$B$111,2),"")</f>
        <v/>
      </c>
      <c r="W823" s="11"/>
      <c r="X823" s="0" t="str">
        <f aca="false">IF($A823&lt;&gt;"",VLOOKUP($U823,LineNames!$A$2:$C$111,3),"")</f>
        <v/>
      </c>
      <c r="Y823" s="0" t="str">
        <f aca="false">IF($A823&lt;&gt;"",VLOOKUP($F823,d110cc_csv_computations!$A$2:$O$1001,5),"")</f>
        <v/>
      </c>
      <c r="Z823" s="0" t="str">
        <f aca="false">IF($A823&lt;&gt;"",VLOOKUP($F823,d110cc_csv_computations!$A$2:$O$1001,15),"")</f>
        <v/>
      </c>
    </row>
    <row collapsed="false" customFormat="false" customHeight="true" hidden="false" ht="15" outlineLevel="0" r="824">
      <c r="A824" s="0" t="str">
        <f aca="false">IF((ROW()-1)&lt;='Project Description'!$B$14,'Project Description'!$B$1, "")</f>
        <v/>
      </c>
      <c r="B824" s="0" t="str">
        <f aca="false">IF($A824&lt;&gt;"",'Project Description'!$B$2, "")</f>
        <v/>
      </c>
      <c r="C824" s="0" t="str">
        <f aca="false">IF($A824&lt;&gt;"",'Project Description'!$B$3, "")</f>
        <v/>
      </c>
      <c r="D824" s="0" t="str">
        <f aca="false">IF($A824&lt;&gt;"",VLOOKUP($G824,'Tray sheet'!$E$2:$G$121,2), "")</f>
        <v/>
      </c>
      <c r="E824" s="0" t="str">
        <f aca="false">IF($A824&lt;&gt;"",VLOOKUP($G824,'Tray sheet'!$E$2:$G$121,3), "")</f>
        <v/>
      </c>
      <c r="F824" s="0" t="str">
        <f aca="false">IF($A824&lt;&gt;"",ROW()-1,"")</f>
        <v/>
      </c>
      <c r="G824" s="0" t="str">
        <f aca="false">IF($A824&lt;&gt;"",VLOOKUP($F824,d110cc_csv_computations!$A$2:$O$1001,12),"")</f>
        <v/>
      </c>
      <c r="H824" s="0" t="str">
        <f aca="false">IF($A824&lt;&gt;"",VLOOKUP($F824,d110cc_csv_computations!$A$2:$O$1001,13),"")</f>
        <v/>
      </c>
      <c r="I824" s="0" t="str">
        <f aca="false">IF($A824&lt;&gt;"",VLOOKUP($F824,d110cc_csv_computations!$A$2:$O$1001,7),"")</f>
        <v/>
      </c>
      <c r="J824" s="0" t="str">
        <f aca="false">IF($A824&lt;&gt;"",VLOOKUP($I824,ColumnNames!$A$2:$B$5,2),"")</f>
        <v/>
      </c>
      <c r="K824" s="0" t="str">
        <f aca="false">IF($A824&lt;&gt;"",VLOOKUP($F824,d110cc_csv_computations!$A$2:$O$1001,6),"")</f>
        <v/>
      </c>
      <c r="L824" s="0" t="str">
        <f aca="false">IF($A824&lt;&gt;"",VLOOKUP($F824,d110cc_csv_computations!$A$2:$O$1001,3),"")</f>
        <v/>
      </c>
      <c r="M824" s="0" t="str">
        <f aca="false">IF($A824&lt;&gt;"",VLOOKUP($F824,d110cc_csv_computations!$A$2:$O$1001,8),"")</f>
        <v/>
      </c>
      <c r="N824" s="0" t="str">
        <f aca="false">IF($A824&lt;&gt;"",VLOOKUP($F824,d110cc_csv_computations!$A$2:$O$1001,4),"")</f>
        <v/>
      </c>
      <c r="O824" s="32" t="str">
        <f aca="false">IF($A824&lt;&gt;"",INDEX('Tray sheet'!$H$2:$H$10000, $G824),"")</f>
        <v/>
      </c>
      <c r="P824" s="32" t="str">
        <f aca="false">IF($A824&lt;&gt;"",INDEX('Tray sheet'!$J$2:$J$10000,$G824),"")</f>
        <v/>
      </c>
      <c r="Q824" s="0" t="str">
        <f aca="false">IF($A824&lt;&gt;"",VLOOKUP($F824,d110cc_csv_computations!$A$2:$O$1001,9),"")</f>
        <v/>
      </c>
      <c r="R824" s="32" t="str">
        <f aca="false">IF($A824&lt;&gt;"",INDEX('Tray sheet'!$I$2:$I$10000,$G824),"")</f>
        <v/>
      </c>
      <c r="S824" s="32" t="str">
        <f aca="false">$J824&amp;$K824</f>
        <v/>
      </c>
      <c r="T824" s="0" t="str">
        <f aca="false">IF($A824&lt;&gt;"","Project#"&amp;$A824&amp;"-"&amp;TEXT($B824,"0000")&amp;"_Experiment#"&amp;TEXT($C824,"0000")&amp;"_"&amp;$D824&amp;"."&amp;$E824&amp;"_Tray#"&amp;TEXT($G824,"0000")&amp;"_"&amp;"Pot#"&amp;TEXT($F824,"00000"),"")</f>
        <v/>
      </c>
      <c r="U824" s="0" t="str">
        <f aca="false">IF($A824&lt;&gt;"",VLOOKUP($F824,d110cc_csv_computations!$A$2:$O$1001,2),"")</f>
        <v/>
      </c>
      <c r="V824" s="0" t="str">
        <f aca="false">IF($A824&lt;&gt;"",VLOOKUP($U824,LineNames!$A$2:$B$111,2),"")</f>
        <v/>
      </c>
      <c r="W824" s="11"/>
      <c r="X824" s="0" t="str">
        <f aca="false">IF($A824&lt;&gt;"",VLOOKUP($U824,LineNames!$A$2:$C$111,3),"")</f>
        <v/>
      </c>
      <c r="Y824" s="0" t="str">
        <f aca="false">IF($A824&lt;&gt;"",VLOOKUP($F824,d110cc_csv_computations!$A$2:$O$1001,5),"")</f>
        <v/>
      </c>
      <c r="Z824" s="0" t="str">
        <f aca="false">IF($A824&lt;&gt;"",VLOOKUP($F824,d110cc_csv_computations!$A$2:$O$1001,15),"")</f>
        <v/>
      </c>
    </row>
    <row collapsed="false" customFormat="false" customHeight="true" hidden="false" ht="15" outlineLevel="0" r="825">
      <c r="A825" s="0" t="str">
        <f aca="false">IF((ROW()-1)&lt;='Project Description'!$B$14,'Project Description'!$B$1, "")</f>
        <v/>
      </c>
      <c r="B825" s="0" t="str">
        <f aca="false">IF($A825&lt;&gt;"",'Project Description'!$B$2, "")</f>
        <v/>
      </c>
      <c r="C825" s="0" t="str">
        <f aca="false">IF($A825&lt;&gt;"",'Project Description'!$B$3, "")</f>
        <v/>
      </c>
      <c r="D825" s="0" t="str">
        <f aca="false">IF($A825&lt;&gt;"",VLOOKUP($G825,'Tray sheet'!$E$2:$G$121,2), "")</f>
        <v/>
      </c>
      <c r="E825" s="0" t="str">
        <f aca="false">IF($A825&lt;&gt;"",VLOOKUP($G825,'Tray sheet'!$E$2:$G$121,3), "")</f>
        <v/>
      </c>
      <c r="F825" s="0" t="str">
        <f aca="false">IF($A825&lt;&gt;"",ROW()-1,"")</f>
        <v/>
      </c>
      <c r="G825" s="0" t="str">
        <f aca="false">IF($A825&lt;&gt;"",VLOOKUP($F825,d110cc_csv_computations!$A$2:$O$1001,12),"")</f>
        <v/>
      </c>
      <c r="H825" s="0" t="str">
        <f aca="false">IF($A825&lt;&gt;"",VLOOKUP($F825,d110cc_csv_computations!$A$2:$O$1001,13),"")</f>
        <v/>
      </c>
      <c r="I825" s="0" t="str">
        <f aca="false">IF($A825&lt;&gt;"",VLOOKUP($F825,d110cc_csv_computations!$A$2:$O$1001,7),"")</f>
        <v/>
      </c>
      <c r="J825" s="0" t="str">
        <f aca="false">IF($A825&lt;&gt;"",VLOOKUP($I825,ColumnNames!$A$2:$B$5,2),"")</f>
        <v/>
      </c>
      <c r="K825" s="0" t="str">
        <f aca="false">IF($A825&lt;&gt;"",VLOOKUP($F825,d110cc_csv_computations!$A$2:$O$1001,6),"")</f>
        <v/>
      </c>
      <c r="L825" s="0" t="str">
        <f aca="false">IF($A825&lt;&gt;"",VLOOKUP($F825,d110cc_csv_computations!$A$2:$O$1001,3),"")</f>
        <v/>
      </c>
      <c r="M825" s="0" t="str">
        <f aca="false">IF($A825&lt;&gt;"",VLOOKUP($F825,d110cc_csv_computations!$A$2:$O$1001,8),"")</f>
        <v/>
      </c>
      <c r="N825" s="0" t="str">
        <f aca="false">IF($A825&lt;&gt;"",VLOOKUP($F825,d110cc_csv_computations!$A$2:$O$1001,4),"")</f>
        <v/>
      </c>
      <c r="O825" s="32" t="str">
        <f aca="false">IF($A825&lt;&gt;"",INDEX('Tray sheet'!$H$2:$H$10000, $G825),"")</f>
        <v/>
      </c>
      <c r="P825" s="32" t="str">
        <f aca="false">IF($A825&lt;&gt;"",INDEX('Tray sheet'!$J$2:$J$10000,$G825),"")</f>
        <v/>
      </c>
      <c r="Q825" s="0" t="str">
        <f aca="false">IF($A825&lt;&gt;"",VLOOKUP($F825,d110cc_csv_computations!$A$2:$O$1001,9),"")</f>
        <v/>
      </c>
      <c r="R825" s="32" t="str">
        <f aca="false">IF($A825&lt;&gt;"",INDEX('Tray sheet'!$I$2:$I$10000,$G825),"")</f>
        <v/>
      </c>
      <c r="S825" s="32" t="str">
        <f aca="false">$J825&amp;$K825</f>
        <v/>
      </c>
      <c r="T825" s="0" t="str">
        <f aca="false">IF($A825&lt;&gt;"","Project#"&amp;$A825&amp;"-"&amp;TEXT($B825,"0000")&amp;"_Experiment#"&amp;TEXT($C825,"0000")&amp;"_"&amp;$D825&amp;"."&amp;$E825&amp;"_Tray#"&amp;TEXT($G825,"0000")&amp;"_"&amp;"Pot#"&amp;TEXT($F825,"00000"),"")</f>
        <v/>
      </c>
      <c r="U825" s="0" t="str">
        <f aca="false">IF($A825&lt;&gt;"",VLOOKUP($F825,d110cc_csv_computations!$A$2:$O$1001,2),"")</f>
        <v/>
      </c>
      <c r="V825" s="0" t="str">
        <f aca="false">IF($A825&lt;&gt;"",VLOOKUP($U825,LineNames!$A$2:$B$111,2),"")</f>
        <v/>
      </c>
      <c r="W825" s="11"/>
      <c r="X825" s="0" t="str">
        <f aca="false">IF($A825&lt;&gt;"",VLOOKUP($U825,LineNames!$A$2:$C$111,3),"")</f>
        <v/>
      </c>
      <c r="Y825" s="0" t="str">
        <f aca="false">IF($A825&lt;&gt;"",VLOOKUP($F825,d110cc_csv_computations!$A$2:$O$1001,5),"")</f>
        <v/>
      </c>
      <c r="Z825" s="0" t="str">
        <f aca="false">IF($A825&lt;&gt;"",VLOOKUP($F825,d110cc_csv_computations!$A$2:$O$1001,15),"")</f>
        <v/>
      </c>
    </row>
    <row collapsed="false" customFormat="false" customHeight="true" hidden="false" ht="15" outlineLevel="0" r="826">
      <c r="A826" s="0" t="str">
        <f aca="false">IF((ROW()-1)&lt;='Project Description'!$B$14,'Project Description'!$B$1, "")</f>
        <v/>
      </c>
      <c r="B826" s="0" t="str">
        <f aca="false">IF($A826&lt;&gt;"",'Project Description'!$B$2, "")</f>
        <v/>
      </c>
      <c r="C826" s="0" t="str">
        <f aca="false">IF($A826&lt;&gt;"",'Project Description'!$B$3, "")</f>
        <v/>
      </c>
      <c r="D826" s="0" t="str">
        <f aca="false">IF($A826&lt;&gt;"",VLOOKUP($G826,'Tray sheet'!$E$2:$G$121,2), "")</f>
        <v/>
      </c>
      <c r="E826" s="0" t="str">
        <f aca="false">IF($A826&lt;&gt;"",VLOOKUP($G826,'Tray sheet'!$E$2:$G$121,3), "")</f>
        <v/>
      </c>
      <c r="F826" s="0" t="str">
        <f aca="false">IF($A826&lt;&gt;"",ROW()-1,"")</f>
        <v/>
      </c>
      <c r="G826" s="0" t="str">
        <f aca="false">IF($A826&lt;&gt;"",VLOOKUP($F826,d110cc_csv_computations!$A$2:$O$1001,12),"")</f>
        <v/>
      </c>
      <c r="H826" s="0" t="str">
        <f aca="false">IF($A826&lt;&gt;"",VLOOKUP($F826,d110cc_csv_computations!$A$2:$O$1001,13),"")</f>
        <v/>
      </c>
      <c r="I826" s="0" t="str">
        <f aca="false">IF($A826&lt;&gt;"",VLOOKUP($F826,d110cc_csv_computations!$A$2:$O$1001,7),"")</f>
        <v/>
      </c>
      <c r="J826" s="0" t="str">
        <f aca="false">IF($A826&lt;&gt;"",VLOOKUP($I826,ColumnNames!$A$2:$B$5,2),"")</f>
        <v/>
      </c>
      <c r="K826" s="0" t="str">
        <f aca="false">IF($A826&lt;&gt;"",VLOOKUP($F826,d110cc_csv_computations!$A$2:$O$1001,6),"")</f>
        <v/>
      </c>
      <c r="L826" s="0" t="str">
        <f aca="false">IF($A826&lt;&gt;"",VLOOKUP($F826,d110cc_csv_computations!$A$2:$O$1001,3),"")</f>
        <v/>
      </c>
      <c r="M826" s="0" t="str">
        <f aca="false">IF($A826&lt;&gt;"",VLOOKUP($F826,d110cc_csv_computations!$A$2:$O$1001,8),"")</f>
        <v/>
      </c>
      <c r="N826" s="0" t="str">
        <f aca="false">IF($A826&lt;&gt;"",VLOOKUP($F826,d110cc_csv_computations!$A$2:$O$1001,4),"")</f>
        <v/>
      </c>
      <c r="O826" s="32" t="str">
        <f aca="false">IF($A826&lt;&gt;"",INDEX('Tray sheet'!$H$2:$H$10000, $G826),"")</f>
        <v/>
      </c>
      <c r="P826" s="32" t="str">
        <f aca="false">IF($A826&lt;&gt;"",INDEX('Tray sheet'!$J$2:$J$10000,$G826),"")</f>
        <v/>
      </c>
      <c r="Q826" s="0" t="str">
        <f aca="false">IF($A826&lt;&gt;"",VLOOKUP($F826,d110cc_csv_computations!$A$2:$O$1001,9),"")</f>
        <v/>
      </c>
      <c r="R826" s="32" t="str">
        <f aca="false">IF($A826&lt;&gt;"",INDEX('Tray sheet'!$I$2:$I$10000,$G826),"")</f>
        <v/>
      </c>
      <c r="S826" s="32" t="str">
        <f aca="false">$J826&amp;$K826</f>
        <v/>
      </c>
      <c r="T826" s="0" t="str">
        <f aca="false">IF($A826&lt;&gt;"","Project#"&amp;$A826&amp;"-"&amp;TEXT($B826,"0000")&amp;"_Experiment#"&amp;TEXT($C826,"0000")&amp;"_"&amp;$D826&amp;"."&amp;$E826&amp;"_Tray#"&amp;TEXT($G826,"0000")&amp;"_"&amp;"Pot#"&amp;TEXT($F826,"00000"),"")</f>
        <v/>
      </c>
      <c r="U826" s="0" t="str">
        <f aca="false">IF($A826&lt;&gt;"",VLOOKUP($F826,d110cc_csv_computations!$A$2:$O$1001,2),"")</f>
        <v/>
      </c>
      <c r="V826" s="0" t="str">
        <f aca="false">IF($A826&lt;&gt;"",VLOOKUP($U826,LineNames!$A$2:$B$111,2),"")</f>
        <v/>
      </c>
      <c r="W826" s="11"/>
      <c r="X826" s="0" t="str">
        <f aca="false">IF($A826&lt;&gt;"",VLOOKUP($U826,LineNames!$A$2:$C$111,3),"")</f>
        <v/>
      </c>
      <c r="Y826" s="0" t="str">
        <f aca="false">IF($A826&lt;&gt;"",VLOOKUP($F826,d110cc_csv_computations!$A$2:$O$1001,5),"")</f>
        <v/>
      </c>
      <c r="Z826" s="0" t="str">
        <f aca="false">IF($A826&lt;&gt;"",VLOOKUP($F826,d110cc_csv_computations!$A$2:$O$1001,15),"")</f>
        <v/>
      </c>
    </row>
    <row collapsed="false" customFormat="false" customHeight="true" hidden="false" ht="15" outlineLevel="0" r="827">
      <c r="A827" s="0" t="str">
        <f aca="false">IF((ROW()-1)&lt;='Project Description'!$B$14,'Project Description'!$B$1, "")</f>
        <v/>
      </c>
      <c r="B827" s="0" t="str">
        <f aca="false">IF($A827&lt;&gt;"",'Project Description'!$B$2, "")</f>
        <v/>
      </c>
      <c r="C827" s="0" t="str">
        <f aca="false">IF($A827&lt;&gt;"",'Project Description'!$B$3, "")</f>
        <v/>
      </c>
      <c r="D827" s="0" t="str">
        <f aca="false">IF($A827&lt;&gt;"",VLOOKUP($G827,'Tray sheet'!$E$2:$G$121,2), "")</f>
        <v/>
      </c>
      <c r="E827" s="0" t="str">
        <f aca="false">IF($A827&lt;&gt;"",VLOOKUP($G827,'Tray sheet'!$E$2:$G$121,3), "")</f>
        <v/>
      </c>
      <c r="F827" s="0" t="str">
        <f aca="false">IF($A827&lt;&gt;"",ROW()-1,"")</f>
        <v/>
      </c>
      <c r="G827" s="0" t="str">
        <f aca="false">IF($A827&lt;&gt;"",VLOOKUP($F827,d110cc_csv_computations!$A$2:$O$1001,12),"")</f>
        <v/>
      </c>
      <c r="H827" s="0" t="str">
        <f aca="false">IF($A827&lt;&gt;"",VLOOKUP($F827,d110cc_csv_computations!$A$2:$O$1001,13),"")</f>
        <v/>
      </c>
      <c r="I827" s="0" t="str">
        <f aca="false">IF($A827&lt;&gt;"",VLOOKUP($F827,d110cc_csv_computations!$A$2:$O$1001,7),"")</f>
        <v/>
      </c>
      <c r="J827" s="0" t="str">
        <f aca="false">IF($A827&lt;&gt;"",VLOOKUP($I827,ColumnNames!$A$2:$B$5,2),"")</f>
        <v/>
      </c>
      <c r="K827" s="0" t="str">
        <f aca="false">IF($A827&lt;&gt;"",VLOOKUP($F827,d110cc_csv_computations!$A$2:$O$1001,6),"")</f>
        <v/>
      </c>
      <c r="L827" s="0" t="str">
        <f aca="false">IF($A827&lt;&gt;"",VLOOKUP($F827,d110cc_csv_computations!$A$2:$O$1001,3),"")</f>
        <v/>
      </c>
      <c r="M827" s="0" t="str">
        <f aca="false">IF($A827&lt;&gt;"",VLOOKUP($F827,d110cc_csv_computations!$A$2:$O$1001,8),"")</f>
        <v/>
      </c>
      <c r="N827" s="0" t="str">
        <f aca="false">IF($A827&lt;&gt;"",VLOOKUP($F827,d110cc_csv_computations!$A$2:$O$1001,4),"")</f>
        <v/>
      </c>
      <c r="O827" s="32" t="str">
        <f aca="false">IF($A827&lt;&gt;"",INDEX('Tray sheet'!$H$2:$H$10000, $G827),"")</f>
        <v/>
      </c>
      <c r="P827" s="32" t="str">
        <f aca="false">IF($A827&lt;&gt;"",INDEX('Tray sheet'!$J$2:$J$10000,$G827),"")</f>
        <v/>
      </c>
      <c r="Q827" s="0" t="str">
        <f aca="false">IF($A827&lt;&gt;"",VLOOKUP($F827,d110cc_csv_computations!$A$2:$O$1001,9),"")</f>
        <v/>
      </c>
      <c r="R827" s="32" t="str">
        <f aca="false">IF($A827&lt;&gt;"",INDEX('Tray sheet'!$I$2:$I$10000,$G827),"")</f>
        <v/>
      </c>
      <c r="S827" s="32" t="str">
        <f aca="false">$J827&amp;$K827</f>
        <v/>
      </c>
      <c r="T827" s="0" t="str">
        <f aca="false">IF($A827&lt;&gt;"","Project#"&amp;$A827&amp;"-"&amp;TEXT($B827,"0000")&amp;"_Experiment#"&amp;TEXT($C827,"0000")&amp;"_"&amp;$D827&amp;"."&amp;$E827&amp;"_Tray#"&amp;TEXT($G827,"0000")&amp;"_"&amp;"Pot#"&amp;TEXT($F827,"00000"),"")</f>
        <v/>
      </c>
      <c r="U827" s="0" t="str">
        <f aca="false">IF($A827&lt;&gt;"",VLOOKUP($F827,d110cc_csv_computations!$A$2:$O$1001,2),"")</f>
        <v/>
      </c>
      <c r="V827" s="0" t="str">
        <f aca="false">IF($A827&lt;&gt;"",VLOOKUP($U827,LineNames!$A$2:$B$111,2),"")</f>
        <v/>
      </c>
      <c r="W827" s="11"/>
      <c r="X827" s="0" t="str">
        <f aca="false">IF($A827&lt;&gt;"",VLOOKUP($U827,LineNames!$A$2:$C$111,3),"")</f>
        <v/>
      </c>
      <c r="Y827" s="0" t="str">
        <f aca="false">IF($A827&lt;&gt;"",VLOOKUP($F827,d110cc_csv_computations!$A$2:$O$1001,5),"")</f>
        <v/>
      </c>
      <c r="Z827" s="0" t="str">
        <f aca="false">IF($A827&lt;&gt;"",VLOOKUP($F827,d110cc_csv_computations!$A$2:$O$1001,15),"")</f>
        <v/>
      </c>
    </row>
    <row collapsed="false" customFormat="false" customHeight="true" hidden="false" ht="15" outlineLevel="0" r="828">
      <c r="A828" s="0" t="str">
        <f aca="false">IF((ROW()-1)&lt;='Project Description'!$B$14,'Project Description'!$B$1, "")</f>
        <v/>
      </c>
      <c r="B828" s="0" t="str">
        <f aca="false">IF($A828&lt;&gt;"",'Project Description'!$B$2, "")</f>
        <v/>
      </c>
      <c r="C828" s="0" t="str">
        <f aca="false">IF($A828&lt;&gt;"",'Project Description'!$B$3, "")</f>
        <v/>
      </c>
      <c r="D828" s="0" t="str">
        <f aca="false">IF($A828&lt;&gt;"",VLOOKUP($G828,'Tray sheet'!$E$2:$G$121,2), "")</f>
        <v/>
      </c>
      <c r="E828" s="0" t="str">
        <f aca="false">IF($A828&lt;&gt;"",VLOOKUP($G828,'Tray sheet'!$E$2:$G$121,3), "")</f>
        <v/>
      </c>
      <c r="F828" s="0" t="str">
        <f aca="false">IF($A828&lt;&gt;"",ROW()-1,"")</f>
        <v/>
      </c>
      <c r="G828" s="0" t="str">
        <f aca="false">IF($A828&lt;&gt;"",VLOOKUP($F828,d110cc_csv_computations!$A$2:$O$1001,12),"")</f>
        <v/>
      </c>
      <c r="H828" s="0" t="str">
        <f aca="false">IF($A828&lt;&gt;"",VLOOKUP($F828,d110cc_csv_computations!$A$2:$O$1001,13),"")</f>
        <v/>
      </c>
      <c r="I828" s="0" t="str">
        <f aca="false">IF($A828&lt;&gt;"",VLOOKUP($F828,d110cc_csv_computations!$A$2:$O$1001,7),"")</f>
        <v/>
      </c>
      <c r="J828" s="0" t="str">
        <f aca="false">IF($A828&lt;&gt;"",VLOOKUP($I828,ColumnNames!$A$2:$B$5,2),"")</f>
        <v/>
      </c>
      <c r="K828" s="0" t="str">
        <f aca="false">IF($A828&lt;&gt;"",VLOOKUP($F828,d110cc_csv_computations!$A$2:$O$1001,6),"")</f>
        <v/>
      </c>
      <c r="L828" s="0" t="str">
        <f aca="false">IF($A828&lt;&gt;"",VLOOKUP($F828,d110cc_csv_computations!$A$2:$O$1001,3),"")</f>
        <v/>
      </c>
      <c r="M828" s="0" t="str">
        <f aca="false">IF($A828&lt;&gt;"",VLOOKUP($F828,d110cc_csv_computations!$A$2:$O$1001,8),"")</f>
        <v/>
      </c>
      <c r="N828" s="0" t="str">
        <f aca="false">IF($A828&lt;&gt;"",VLOOKUP($F828,d110cc_csv_computations!$A$2:$O$1001,4),"")</f>
        <v/>
      </c>
      <c r="O828" s="32" t="str">
        <f aca="false">IF($A828&lt;&gt;"",INDEX('Tray sheet'!$H$2:$H$10000, $G828),"")</f>
        <v/>
      </c>
      <c r="P828" s="32" t="str">
        <f aca="false">IF($A828&lt;&gt;"",INDEX('Tray sheet'!$J$2:$J$10000,$G828),"")</f>
        <v/>
      </c>
      <c r="Q828" s="0" t="str">
        <f aca="false">IF($A828&lt;&gt;"",VLOOKUP($F828,d110cc_csv_computations!$A$2:$O$1001,9),"")</f>
        <v/>
      </c>
      <c r="R828" s="32" t="str">
        <f aca="false">IF($A828&lt;&gt;"",INDEX('Tray sheet'!$I$2:$I$10000,$G828),"")</f>
        <v/>
      </c>
      <c r="S828" s="32" t="str">
        <f aca="false">$J828&amp;$K828</f>
        <v/>
      </c>
      <c r="T828" s="0" t="str">
        <f aca="false">IF($A828&lt;&gt;"","Project#"&amp;$A828&amp;"-"&amp;TEXT($B828,"0000")&amp;"_Experiment#"&amp;TEXT($C828,"0000")&amp;"_"&amp;$D828&amp;"."&amp;$E828&amp;"_Tray#"&amp;TEXT($G828,"0000")&amp;"_"&amp;"Pot#"&amp;TEXT($F828,"00000"),"")</f>
        <v/>
      </c>
      <c r="U828" s="0" t="str">
        <f aca="false">IF($A828&lt;&gt;"",VLOOKUP($F828,d110cc_csv_computations!$A$2:$O$1001,2),"")</f>
        <v/>
      </c>
      <c r="V828" s="0" t="str">
        <f aca="false">IF($A828&lt;&gt;"",VLOOKUP($U828,LineNames!$A$2:$B$111,2),"")</f>
        <v/>
      </c>
      <c r="W828" s="11"/>
      <c r="X828" s="0" t="str">
        <f aca="false">IF($A828&lt;&gt;"",VLOOKUP($U828,LineNames!$A$2:$C$111,3),"")</f>
        <v/>
      </c>
      <c r="Y828" s="0" t="str">
        <f aca="false">IF($A828&lt;&gt;"",VLOOKUP($F828,d110cc_csv_computations!$A$2:$O$1001,5),"")</f>
        <v/>
      </c>
      <c r="Z828" s="0" t="str">
        <f aca="false">IF($A828&lt;&gt;"",VLOOKUP($F828,d110cc_csv_computations!$A$2:$O$1001,15),"")</f>
        <v/>
      </c>
    </row>
    <row collapsed="false" customFormat="false" customHeight="true" hidden="false" ht="15" outlineLevel="0" r="829">
      <c r="A829" s="0" t="str">
        <f aca="false">IF((ROW()-1)&lt;='Project Description'!$B$14,'Project Description'!$B$1, "")</f>
        <v/>
      </c>
      <c r="B829" s="0" t="str">
        <f aca="false">IF($A829&lt;&gt;"",'Project Description'!$B$2, "")</f>
        <v/>
      </c>
      <c r="C829" s="0" t="str">
        <f aca="false">IF($A829&lt;&gt;"",'Project Description'!$B$3, "")</f>
        <v/>
      </c>
      <c r="D829" s="0" t="str">
        <f aca="false">IF($A829&lt;&gt;"",VLOOKUP($G829,'Tray sheet'!$E$2:$G$121,2), "")</f>
        <v/>
      </c>
      <c r="E829" s="0" t="str">
        <f aca="false">IF($A829&lt;&gt;"",VLOOKUP($G829,'Tray sheet'!$E$2:$G$121,3), "")</f>
        <v/>
      </c>
      <c r="F829" s="0" t="str">
        <f aca="false">IF($A829&lt;&gt;"",ROW()-1,"")</f>
        <v/>
      </c>
      <c r="G829" s="0" t="str">
        <f aca="false">IF($A829&lt;&gt;"",VLOOKUP($F829,d110cc_csv_computations!$A$2:$O$1001,12),"")</f>
        <v/>
      </c>
      <c r="H829" s="0" t="str">
        <f aca="false">IF($A829&lt;&gt;"",VLOOKUP($F829,d110cc_csv_computations!$A$2:$O$1001,13),"")</f>
        <v/>
      </c>
      <c r="I829" s="0" t="str">
        <f aca="false">IF($A829&lt;&gt;"",VLOOKUP($F829,d110cc_csv_computations!$A$2:$O$1001,7),"")</f>
        <v/>
      </c>
      <c r="J829" s="0" t="str">
        <f aca="false">IF($A829&lt;&gt;"",VLOOKUP($I829,ColumnNames!$A$2:$B$5,2),"")</f>
        <v/>
      </c>
      <c r="K829" s="0" t="str">
        <f aca="false">IF($A829&lt;&gt;"",VLOOKUP($F829,d110cc_csv_computations!$A$2:$O$1001,6),"")</f>
        <v/>
      </c>
      <c r="L829" s="0" t="str">
        <f aca="false">IF($A829&lt;&gt;"",VLOOKUP($F829,d110cc_csv_computations!$A$2:$O$1001,3),"")</f>
        <v/>
      </c>
      <c r="M829" s="0" t="str">
        <f aca="false">IF($A829&lt;&gt;"",VLOOKUP($F829,d110cc_csv_computations!$A$2:$O$1001,8),"")</f>
        <v/>
      </c>
      <c r="N829" s="0" t="str">
        <f aca="false">IF($A829&lt;&gt;"",VLOOKUP($F829,d110cc_csv_computations!$A$2:$O$1001,4),"")</f>
        <v/>
      </c>
      <c r="O829" s="32" t="str">
        <f aca="false">IF($A829&lt;&gt;"",INDEX('Tray sheet'!$H$2:$H$10000, $G829),"")</f>
        <v/>
      </c>
      <c r="P829" s="32" t="str">
        <f aca="false">IF($A829&lt;&gt;"",INDEX('Tray sheet'!$J$2:$J$10000,$G829),"")</f>
        <v/>
      </c>
      <c r="Q829" s="0" t="str">
        <f aca="false">IF($A829&lt;&gt;"",VLOOKUP($F829,d110cc_csv_computations!$A$2:$O$1001,9),"")</f>
        <v/>
      </c>
      <c r="R829" s="32" t="str">
        <f aca="false">IF($A829&lt;&gt;"",INDEX('Tray sheet'!$I$2:$I$10000,$G829),"")</f>
        <v/>
      </c>
      <c r="S829" s="32" t="str">
        <f aca="false">$J829&amp;$K829</f>
        <v/>
      </c>
      <c r="T829" s="0" t="str">
        <f aca="false">IF($A829&lt;&gt;"","Project#"&amp;$A829&amp;"-"&amp;TEXT($B829,"0000")&amp;"_Experiment#"&amp;TEXT($C829,"0000")&amp;"_"&amp;$D829&amp;"."&amp;$E829&amp;"_Tray#"&amp;TEXT($G829,"0000")&amp;"_"&amp;"Pot#"&amp;TEXT($F829,"00000"),"")</f>
        <v/>
      </c>
      <c r="U829" s="0" t="str">
        <f aca="false">IF($A829&lt;&gt;"",VLOOKUP($F829,d110cc_csv_computations!$A$2:$O$1001,2),"")</f>
        <v/>
      </c>
      <c r="V829" s="0" t="str">
        <f aca="false">IF($A829&lt;&gt;"",VLOOKUP($U829,LineNames!$A$2:$B$111,2),"")</f>
        <v/>
      </c>
      <c r="W829" s="11"/>
      <c r="X829" s="0" t="str">
        <f aca="false">IF($A829&lt;&gt;"",VLOOKUP($U829,LineNames!$A$2:$C$111,3),"")</f>
        <v/>
      </c>
      <c r="Y829" s="0" t="str">
        <f aca="false">IF($A829&lt;&gt;"",VLOOKUP($F829,d110cc_csv_computations!$A$2:$O$1001,5),"")</f>
        <v/>
      </c>
      <c r="Z829" s="0" t="str">
        <f aca="false">IF($A829&lt;&gt;"",VLOOKUP($F829,d110cc_csv_computations!$A$2:$O$1001,15),"")</f>
        <v/>
      </c>
    </row>
    <row collapsed="false" customFormat="false" customHeight="true" hidden="false" ht="15" outlineLevel="0" r="830">
      <c r="A830" s="0" t="str">
        <f aca="false">IF((ROW()-1)&lt;='Project Description'!$B$14,'Project Description'!$B$1, "")</f>
        <v/>
      </c>
      <c r="B830" s="0" t="str">
        <f aca="false">IF($A830&lt;&gt;"",'Project Description'!$B$2, "")</f>
        <v/>
      </c>
      <c r="C830" s="0" t="str">
        <f aca="false">IF($A830&lt;&gt;"",'Project Description'!$B$3, "")</f>
        <v/>
      </c>
      <c r="D830" s="0" t="str">
        <f aca="false">IF($A830&lt;&gt;"",VLOOKUP($G830,'Tray sheet'!$E$2:$G$121,2), "")</f>
        <v/>
      </c>
      <c r="E830" s="0" t="str">
        <f aca="false">IF($A830&lt;&gt;"",VLOOKUP($G830,'Tray sheet'!$E$2:$G$121,3), "")</f>
        <v/>
      </c>
      <c r="F830" s="0" t="str">
        <f aca="false">IF($A830&lt;&gt;"",ROW()-1,"")</f>
        <v/>
      </c>
      <c r="G830" s="0" t="str">
        <f aca="false">IF($A830&lt;&gt;"",VLOOKUP($F830,d110cc_csv_computations!$A$2:$O$1001,12),"")</f>
        <v/>
      </c>
      <c r="H830" s="0" t="str">
        <f aca="false">IF($A830&lt;&gt;"",VLOOKUP($F830,d110cc_csv_computations!$A$2:$O$1001,13),"")</f>
        <v/>
      </c>
      <c r="I830" s="0" t="str">
        <f aca="false">IF($A830&lt;&gt;"",VLOOKUP($F830,d110cc_csv_computations!$A$2:$O$1001,7),"")</f>
        <v/>
      </c>
      <c r="J830" s="0" t="str">
        <f aca="false">IF($A830&lt;&gt;"",VLOOKUP($I830,ColumnNames!$A$2:$B$5,2),"")</f>
        <v/>
      </c>
      <c r="K830" s="0" t="str">
        <f aca="false">IF($A830&lt;&gt;"",VLOOKUP($F830,d110cc_csv_computations!$A$2:$O$1001,6),"")</f>
        <v/>
      </c>
      <c r="L830" s="0" t="str">
        <f aca="false">IF($A830&lt;&gt;"",VLOOKUP($F830,d110cc_csv_computations!$A$2:$O$1001,3),"")</f>
        <v/>
      </c>
      <c r="M830" s="0" t="str">
        <f aca="false">IF($A830&lt;&gt;"",VLOOKUP($F830,d110cc_csv_computations!$A$2:$O$1001,8),"")</f>
        <v/>
      </c>
      <c r="N830" s="0" t="str">
        <f aca="false">IF($A830&lt;&gt;"",VLOOKUP($F830,d110cc_csv_computations!$A$2:$O$1001,4),"")</f>
        <v/>
      </c>
      <c r="O830" s="32" t="str">
        <f aca="false">IF($A830&lt;&gt;"",INDEX('Tray sheet'!$H$2:$H$10000, $G830),"")</f>
        <v/>
      </c>
      <c r="P830" s="32" t="str">
        <f aca="false">IF($A830&lt;&gt;"",INDEX('Tray sheet'!$J$2:$J$10000,$G830),"")</f>
        <v/>
      </c>
      <c r="Q830" s="0" t="str">
        <f aca="false">IF($A830&lt;&gt;"",VLOOKUP($F830,d110cc_csv_computations!$A$2:$O$1001,9),"")</f>
        <v/>
      </c>
      <c r="R830" s="32" t="str">
        <f aca="false">IF($A830&lt;&gt;"",INDEX('Tray sheet'!$I$2:$I$10000,$G830),"")</f>
        <v/>
      </c>
      <c r="S830" s="32" t="str">
        <f aca="false">$J830&amp;$K830</f>
        <v/>
      </c>
      <c r="T830" s="0" t="str">
        <f aca="false">IF($A830&lt;&gt;"","Project#"&amp;$A830&amp;"-"&amp;TEXT($B830,"0000")&amp;"_Experiment#"&amp;TEXT($C830,"0000")&amp;"_"&amp;$D830&amp;"."&amp;$E830&amp;"_Tray#"&amp;TEXT($G830,"0000")&amp;"_"&amp;"Pot#"&amp;TEXT($F830,"00000"),"")</f>
        <v/>
      </c>
      <c r="U830" s="0" t="str">
        <f aca="false">IF($A830&lt;&gt;"",VLOOKUP($F830,d110cc_csv_computations!$A$2:$O$1001,2),"")</f>
        <v/>
      </c>
      <c r="V830" s="0" t="str">
        <f aca="false">IF($A830&lt;&gt;"",VLOOKUP($U830,LineNames!$A$2:$B$111,2),"")</f>
        <v/>
      </c>
      <c r="W830" s="11"/>
      <c r="X830" s="0" t="str">
        <f aca="false">IF($A830&lt;&gt;"",VLOOKUP($U830,LineNames!$A$2:$C$111,3),"")</f>
        <v/>
      </c>
      <c r="Y830" s="0" t="str">
        <f aca="false">IF($A830&lt;&gt;"",VLOOKUP($F830,d110cc_csv_computations!$A$2:$O$1001,5),"")</f>
        <v/>
      </c>
      <c r="Z830" s="0" t="str">
        <f aca="false">IF($A830&lt;&gt;"",VLOOKUP($F830,d110cc_csv_computations!$A$2:$O$1001,15),"")</f>
        <v/>
      </c>
    </row>
    <row collapsed="false" customFormat="false" customHeight="true" hidden="false" ht="15" outlineLevel="0" r="831">
      <c r="A831" s="0" t="str">
        <f aca="false">IF((ROW()-1)&lt;='Project Description'!$B$14,'Project Description'!$B$1, "")</f>
        <v/>
      </c>
      <c r="B831" s="0" t="str">
        <f aca="false">IF($A831&lt;&gt;"",'Project Description'!$B$2, "")</f>
        <v/>
      </c>
      <c r="C831" s="0" t="str">
        <f aca="false">IF($A831&lt;&gt;"",'Project Description'!$B$3, "")</f>
        <v/>
      </c>
      <c r="D831" s="0" t="str">
        <f aca="false">IF($A831&lt;&gt;"",VLOOKUP($G831,'Tray sheet'!$E$2:$G$121,2), "")</f>
        <v/>
      </c>
      <c r="E831" s="0" t="str">
        <f aca="false">IF($A831&lt;&gt;"",VLOOKUP($G831,'Tray sheet'!$E$2:$G$121,3), "")</f>
        <v/>
      </c>
      <c r="F831" s="0" t="str">
        <f aca="false">IF($A831&lt;&gt;"",ROW()-1,"")</f>
        <v/>
      </c>
      <c r="G831" s="0" t="str">
        <f aca="false">IF($A831&lt;&gt;"",VLOOKUP($F831,d110cc_csv_computations!$A$2:$O$1001,12),"")</f>
        <v/>
      </c>
      <c r="H831" s="0" t="str">
        <f aca="false">IF($A831&lt;&gt;"",VLOOKUP($F831,d110cc_csv_computations!$A$2:$O$1001,13),"")</f>
        <v/>
      </c>
      <c r="I831" s="0" t="str">
        <f aca="false">IF($A831&lt;&gt;"",VLOOKUP($F831,d110cc_csv_computations!$A$2:$O$1001,7),"")</f>
        <v/>
      </c>
      <c r="J831" s="0" t="str">
        <f aca="false">IF($A831&lt;&gt;"",VLOOKUP($I831,ColumnNames!$A$2:$B$5,2),"")</f>
        <v/>
      </c>
      <c r="K831" s="0" t="str">
        <f aca="false">IF($A831&lt;&gt;"",VLOOKUP($F831,d110cc_csv_computations!$A$2:$O$1001,6),"")</f>
        <v/>
      </c>
      <c r="L831" s="0" t="str">
        <f aca="false">IF($A831&lt;&gt;"",VLOOKUP($F831,d110cc_csv_computations!$A$2:$O$1001,3),"")</f>
        <v/>
      </c>
      <c r="M831" s="0" t="str">
        <f aca="false">IF($A831&lt;&gt;"",VLOOKUP($F831,d110cc_csv_computations!$A$2:$O$1001,8),"")</f>
        <v/>
      </c>
      <c r="N831" s="0" t="str">
        <f aca="false">IF($A831&lt;&gt;"",VLOOKUP($F831,d110cc_csv_computations!$A$2:$O$1001,4),"")</f>
        <v/>
      </c>
      <c r="O831" s="32" t="str">
        <f aca="false">IF($A831&lt;&gt;"",INDEX('Tray sheet'!$H$2:$H$10000, $G831),"")</f>
        <v/>
      </c>
      <c r="P831" s="32" t="str">
        <f aca="false">IF($A831&lt;&gt;"",INDEX('Tray sheet'!$J$2:$J$10000,$G831),"")</f>
        <v/>
      </c>
      <c r="Q831" s="0" t="str">
        <f aca="false">IF($A831&lt;&gt;"",VLOOKUP($F831,d110cc_csv_computations!$A$2:$O$1001,9),"")</f>
        <v/>
      </c>
      <c r="R831" s="32" t="str">
        <f aca="false">IF($A831&lt;&gt;"",INDEX('Tray sheet'!$I$2:$I$10000,$G831),"")</f>
        <v/>
      </c>
      <c r="S831" s="32" t="str">
        <f aca="false">$J831&amp;$K831</f>
        <v/>
      </c>
      <c r="T831" s="0" t="str">
        <f aca="false">IF($A831&lt;&gt;"","Project#"&amp;$A831&amp;"-"&amp;TEXT($B831,"0000")&amp;"_Experiment#"&amp;TEXT($C831,"0000")&amp;"_"&amp;$D831&amp;"."&amp;$E831&amp;"_Tray#"&amp;TEXT($G831,"0000")&amp;"_"&amp;"Pot#"&amp;TEXT($F831,"00000"),"")</f>
        <v/>
      </c>
      <c r="U831" s="0" t="str">
        <f aca="false">IF($A831&lt;&gt;"",VLOOKUP($F831,d110cc_csv_computations!$A$2:$O$1001,2),"")</f>
        <v/>
      </c>
      <c r="V831" s="0" t="str">
        <f aca="false">IF($A831&lt;&gt;"",VLOOKUP($U831,LineNames!$A$2:$B$111,2),"")</f>
        <v/>
      </c>
      <c r="W831" s="11"/>
      <c r="X831" s="0" t="str">
        <f aca="false">IF($A831&lt;&gt;"",VLOOKUP($U831,LineNames!$A$2:$C$111,3),"")</f>
        <v/>
      </c>
      <c r="Y831" s="0" t="str">
        <f aca="false">IF($A831&lt;&gt;"",VLOOKUP($F831,d110cc_csv_computations!$A$2:$O$1001,5),"")</f>
        <v/>
      </c>
      <c r="Z831" s="0" t="str">
        <f aca="false">IF($A831&lt;&gt;"",VLOOKUP($F831,d110cc_csv_computations!$A$2:$O$1001,15),"")</f>
        <v/>
      </c>
    </row>
    <row collapsed="false" customFormat="false" customHeight="true" hidden="false" ht="15" outlineLevel="0" r="832">
      <c r="A832" s="0" t="str">
        <f aca="false">IF((ROW()-1)&lt;='Project Description'!$B$14,'Project Description'!$B$1, "")</f>
        <v/>
      </c>
      <c r="B832" s="0" t="str">
        <f aca="false">IF($A832&lt;&gt;"",'Project Description'!$B$2, "")</f>
        <v/>
      </c>
      <c r="C832" s="0" t="str">
        <f aca="false">IF($A832&lt;&gt;"",'Project Description'!$B$3, "")</f>
        <v/>
      </c>
      <c r="D832" s="0" t="str">
        <f aca="false">IF($A832&lt;&gt;"",VLOOKUP($G832,'Tray sheet'!$E$2:$G$121,2), "")</f>
        <v/>
      </c>
      <c r="E832" s="0" t="str">
        <f aca="false">IF($A832&lt;&gt;"",VLOOKUP($G832,'Tray sheet'!$E$2:$G$121,3), "")</f>
        <v/>
      </c>
      <c r="F832" s="0" t="str">
        <f aca="false">IF($A832&lt;&gt;"",ROW()-1,"")</f>
        <v/>
      </c>
      <c r="G832" s="0" t="str">
        <f aca="false">IF($A832&lt;&gt;"",VLOOKUP($F832,d110cc_csv_computations!$A$2:$O$1001,12),"")</f>
        <v/>
      </c>
      <c r="H832" s="0" t="str">
        <f aca="false">IF($A832&lt;&gt;"",VLOOKUP($F832,d110cc_csv_computations!$A$2:$O$1001,13),"")</f>
        <v/>
      </c>
      <c r="I832" s="0" t="str">
        <f aca="false">IF($A832&lt;&gt;"",VLOOKUP($F832,d110cc_csv_computations!$A$2:$O$1001,7),"")</f>
        <v/>
      </c>
      <c r="J832" s="0" t="str">
        <f aca="false">IF($A832&lt;&gt;"",VLOOKUP($I832,ColumnNames!$A$2:$B$5,2),"")</f>
        <v/>
      </c>
      <c r="K832" s="0" t="str">
        <f aca="false">IF($A832&lt;&gt;"",VLOOKUP($F832,d110cc_csv_computations!$A$2:$O$1001,6),"")</f>
        <v/>
      </c>
      <c r="L832" s="0" t="str">
        <f aca="false">IF($A832&lt;&gt;"",VLOOKUP($F832,d110cc_csv_computations!$A$2:$O$1001,3),"")</f>
        <v/>
      </c>
      <c r="M832" s="0" t="str">
        <f aca="false">IF($A832&lt;&gt;"",VLOOKUP($F832,d110cc_csv_computations!$A$2:$O$1001,8),"")</f>
        <v/>
      </c>
      <c r="N832" s="0" t="str">
        <f aca="false">IF($A832&lt;&gt;"",VLOOKUP($F832,d110cc_csv_computations!$A$2:$O$1001,4),"")</f>
        <v/>
      </c>
      <c r="O832" s="32" t="str">
        <f aca="false">IF($A832&lt;&gt;"",INDEX('Tray sheet'!$H$2:$H$10000, $G832),"")</f>
        <v/>
      </c>
      <c r="P832" s="32" t="str">
        <f aca="false">IF($A832&lt;&gt;"",INDEX('Tray sheet'!$J$2:$J$10000,$G832),"")</f>
        <v/>
      </c>
      <c r="Q832" s="0" t="str">
        <f aca="false">IF($A832&lt;&gt;"",VLOOKUP($F832,d110cc_csv_computations!$A$2:$O$1001,9),"")</f>
        <v/>
      </c>
      <c r="R832" s="32" t="str">
        <f aca="false">IF($A832&lt;&gt;"",INDEX('Tray sheet'!$I$2:$I$10000,$G832),"")</f>
        <v/>
      </c>
      <c r="S832" s="32" t="str">
        <f aca="false">$J832&amp;$K832</f>
        <v/>
      </c>
      <c r="T832" s="0" t="str">
        <f aca="false">IF($A832&lt;&gt;"","Project#"&amp;$A832&amp;"-"&amp;TEXT($B832,"0000")&amp;"_Experiment#"&amp;TEXT($C832,"0000")&amp;"_"&amp;$D832&amp;"."&amp;$E832&amp;"_Tray#"&amp;TEXT($G832,"0000")&amp;"_"&amp;"Pot#"&amp;TEXT($F832,"00000"),"")</f>
        <v/>
      </c>
      <c r="U832" s="0" t="str">
        <f aca="false">IF($A832&lt;&gt;"",VLOOKUP($F832,d110cc_csv_computations!$A$2:$O$1001,2),"")</f>
        <v/>
      </c>
      <c r="V832" s="0" t="str">
        <f aca="false">IF($A832&lt;&gt;"",VLOOKUP($U832,LineNames!$A$2:$B$111,2),"")</f>
        <v/>
      </c>
      <c r="W832" s="11"/>
      <c r="X832" s="0" t="str">
        <f aca="false">IF($A832&lt;&gt;"",VLOOKUP($U832,LineNames!$A$2:$C$111,3),"")</f>
        <v/>
      </c>
      <c r="Y832" s="0" t="str">
        <f aca="false">IF($A832&lt;&gt;"",VLOOKUP($F832,d110cc_csv_computations!$A$2:$O$1001,5),"")</f>
        <v/>
      </c>
      <c r="Z832" s="0" t="str">
        <f aca="false">IF($A832&lt;&gt;"",VLOOKUP($F832,d110cc_csv_computations!$A$2:$O$1001,15),"")</f>
        <v/>
      </c>
    </row>
    <row collapsed="false" customFormat="false" customHeight="true" hidden="false" ht="15" outlineLevel="0" r="833">
      <c r="A833" s="0" t="str">
        <f aca="false">IF((ROW()-1)&lt;='Project Description'!$B$14,'Project Description'!$B$1, "")</f>
        <v/>
      </c>
      <c r="B833" s="0" t="str">
        <f aca="false">IF($A833&lt;&gt;"",'Project Description'!$B$2, "")</f>
        <v/>
      </c>
      <c r="C833" s="0" t="str">
        <f aca="false">IF($A833&lt;&gt;"",'Project Description'!$B$3, "")</f>
        <v/>
      </c>
      <c r="D833" s="0" t="str">
        <f aca="false">IF($A833&lt;&gt;"",VLOOKUP($G833,'Tray sheet'!$E$2:$G$121,2), "")</f>
        <v/>
      </c>
      <c r="E833" s="0" t="str">
        <f aca="false">IF($A833&lt;&gt;"",VLOOKUP($G833,'Tray sheet'!$E$2:$G$121,3), "")</f>
        <v/>
      </c>
      <c r="F833" s="0" t="str">
        <f aca="false">IF($A833&lt;&gt;"",ROW()-1,"")</f>
        <v/>
      </c>
      <c r="G833" s="0" t="str">
        <f aca="false">IF($A833&lt;&gt;"",VLOOKUP($F833,d110cc_csv_computations!$A$2:$O$1001,12),"")</f>
        <v/>
      </c>
      <c r="H833" s="0" t="str">
        <f aca="false">IF($A833&lt;&gt;"",VLOOKUP($F833,d110cc_csv_computations!$A$2:$O$1001,13),"")</f>
        <v/>
      </c>
      <c r="I833" s="0" t="str">
        <f aca="false">IF($A833&lt;&gt;"",VLOOKUP($F833,d110cc_csv_computations!$A$2:$O$1001,7),"")</f>
        <v/>
      </c>
      <c r="J833" s="0" t="str">
        <f aca="false">IF($A833&lt;&gt;"",VLOOKUP($I833,ColumnNames!$A$2:$B$5,2),"")</f>
        <v/>
      </c>
      <c r="K833" s="0" t="str">
        <f aca="false">IF($A833&lt;&gt;"",VLOOKUP($F833,d110cc_csv_computations!$A$2:$O$1001,6),"")</f>
        <v/>
      </c>
      <c r="L833" s="0" t="str">
        <f aca="false">IF($A833&lt;&gt;"",VLOOKUP($F833,d110cc_csv_computations!$A$2:$O$1001,3),"")</f>
        <v/>
      </c>
      <c r="M833" s="0" t="str">
        <f aca="false">IF($A833&lt;&gt;"",VLOOKUP($F833,d110cc_csv_computations!$A$2:$O$1001,8),"")</f>
        <v/>
      </c>
      <c r="N833" s="0" t="str">
        <f aca="false">IF($A833&lt;&gt;"",VLOOKUP($F833,d110cc_csv_computations!$A$2:$O$1001,4),"")</f>
        <v/>
      </c>
      <c r="O833" s="32" t="str">
        <f aca="false">IF($A833&lt;&gt;"",INDEX('Tray sheet'!$H$2:$H$10000, $G833),"")</f>
        <v/>
      </c>
      <c r="P833" s="32" t="str">
        <f aca="false">IF($A833&lt;&gt;"",INDEX('Tray sheet'!$J$2:$J$10000,$G833),"")</f>
        <v/>
      </c>
      <c r="Q833" s="0" t="str">
        <f aca="false">IF($A833&lt;&gt;"",VLOOKUP($F833,d110cc_csv_computations!$A$2:$O$1001,9),"")</f>
        <v/>
      </c>
      <c r="R833" s="32" t="str">
        <f aca="false">IF($A833&lt;&gt;"",INDEX('Tray sheet'!$I$2:$I$10000,$G833),"")</f>
        <v/>
      </c>
      <c r="S833" s="32" t="str">
        <f aca="false">$J833&amp;$K833</f>
        <v/>
      </c>
      <c r="T833" s="0" t="str">
        <f aca="false">IF($A833&lt;&gt;"","Project#"&amp;$A833&amp;"-"&amp;TEXT($B833,"0000")&amp;"_Experiment#"&amp;TEXT($C833,"0000")&amp;"_"&amp;$D833&amp;"."&amp;$E833&amp;"_Tray#"&amp;TEXT($G833,"0000")&amp;"_"&amp;"Pot#"&amp;TEXT($F833,"00000"),"")</f>
        <v/>
      </c>
      <c r="U833" s="0" t="str">
        <f aca="false">IF($A833&lt;&gt;"",VLOOKUP($F833,d110cc_csv_computations!$A$2:$O$1001,2),"")</f>
        <v/>
      </c>
      <c r="V833" s="0" t="str">
        <f aca="false">IF($A833&lt;&gt;"",VLOOKUP($U833,LineNames!$A$2:$B$111,2),"")</f>
        <v/>
      </c>
      <c r="W833" s="11"/>
      <c r="X833" s="0" t="str">
        <f aca="false">IF($A833&lt;&gt;"",VLOOKUP($U833,LineNames!$A$2:$C$111,3),"")</f>
        <v/>
      </c>
      <c r="Y833" s="0" t="str">
        <f aca="false">IF($A833&lt;&gt;"",VLOOKUP($F833,d110cc_csv_computations!$A$2:$O$1001,5),"")</f>
        <v/>
      </c>
      <c r="Z833" s="0" t="str">
        <f aca="false">IF($A833&lt;&gt;"",VLOOKUP($F833,d110cc_csv_computations!$A$2:$O$1001,15),"")</f>
        <v/>
      </c>
    </row>
    <row collapsed="false" customFormat="false" customHeight="true" hidden="false" ht="15" outlineLevel="0" r="834">
      <c r="A834" s="0" t="str">
        <f aca="false">IF((ROW()-1)&lt;='Project Description'!$B$14,'Project Description'!$B$1, "")</f>
        <v/>
      </c>
      <c r="B834" s="0" t="str">
        <f aca="false">IF($A834&lt;&gt;"",'Project Description'!$B$2, "")</f>
        <v/>
      </c>
      <c r="C834" s="0" t="str">
        <f aca="false">IF($A834&lt;&gt;"",'Project Description'!$B$3, "")</f>
        <v/>
      </c>
      <c r="D834" s="0" t="str">
        <f aca="false">IF($A834&lt;&gt;"",VLOOKUP($G834,'Tray sheet'!$E$2:$G$121,2), "")</f>
        <v/>
      </c>
      <c r="E834" s="0" t="str">
        <f aca="false">IF($A834&lt;&gt;"",VLOOKUP($G834,'Tray sheet'!$E$2:$G$121,3), "")</f>
        <v/>
      </c>
      <c r="F834" s="0" t="str">
        <f aca="false">IF($A834&lt;&gt;"",ROW()-1,"")</f>
        <v/>
      </c>
      <c r="G834" s="0" t="str">
        <f aca="false">IF($A834&lt;&gt;"",VLOOKUP($F834,d110cc_csv_computations!$A$2:$O$1001,12),"")</f>
        <v/>
      </c>
      <c r="H834" s="0" t="str">
        <f aca="false">IF($A834&lt;&gt;"",VLOOKUP($F834,d110cc_csv_computations!$A$2:$O$1001,13),"")</f>
        <v/>
      </c>
      <c r="I834" s="0" t="str">
        <f aca="false">IF($A834&lt;&gt;"",VLOOKUP($F834,d110cc_csv_computations!$A$2:$O$1001,7),"")</f>
        <v/>
      </c>
      <c r="J834" s="0" t="str">
        <f aca="false">IF($A834&lt;&gt;"",VLOOKUP($I834,ColumnNames!$A$2:$B$5,2),"")</f>
        <v/>
      </c>
      <c r="K834" s="0" t="str">
        <f aca="false">IF($A834&lt;&gt;"",VLOOKUP($F834,d110cc_csv_computations!$A$2:$O$1001,6),"")</f>
        <v/>
      </c>
      <c r="L834" s="0" t="str">
        <f aca="false">IF($A834&lt;&gt;"",VLOOKUP($F834,d110cc_csv_computations!$A$2:$O$1001,3),"")</f>
        <v/>
      </c>
      <c r="M834" s="0" t="str">
        <f aca="false">IF($A834&lt;&gt;"",VLOOKUP($F834,d110cc_csv_computations!$A$2:$O$1001,8),"")</f>
        <v/>
      </c>
      <c r="N834" s="0" t="str">
        <f aca="false">IF($A834&lt;&gt;"",VLOOKUP($F834,d110cc_csv_computations!$A$2:$O$1001,4),"")</f>
        <v/>
      </c>
      <c r="O834" s="32" t="str">
        <f aca="false">IF($A834&lt;&gt;"",INDEX('Tray sheet'!$H$2:$H$10000, $G834),"")</f>
        <v/>
      </c>
      <c r="P834" s="32" t="str">
        <f aca="false">IF($A834&lt;&gt;"",INDEX('Tray sheet'!$J$2:$J$10000,$G834),"")</f>
        <v/>
      </c>
      <c r="Q834" s="0" t="str">
        <f aca="false">IF($A834&lt;&gt;"",VLOOKUP($F834,d110cc_csv_computations!$A$2:$O$1001,9),"")</f>
        <v/>
      </c>
      <c r="R834" s="32" t="str">
        <f aca="false">IF($A834&lt;&gt;"",INDEX('Tray sheet'!$I$2:$I$10000,$G834),"")</f>
        <v/>
      </c>
      <c r="S834" s="32" t="str">
        <f aca="false">$J834&amp;$K834</f>
        <v/>
      </c>
      <c r="T834" s="0" t="str">
        <f aca="false">IF($A834&lt;&gt;"","Project#"&amp;$A834&amp;"-"&amp;TEXT($B834,"0000")&amp;"_Experiment#"&amp;TEXT($C834,"0000")&amp;"_"&amp;$D834&amp;"."&amp;$E834&amp;"_Tray#"&amp;TEXT($G834,"0000")&amp;"_"&amp;"Pot#"&amp;TEXT($F834,"00000"),"")</f>
        <v/>
      </c>
      <c r="U834" s="0" t="str">
        <f aca="false">IF($A834&lt;&gt;"",VLOOKUP($F834,d110cc_csv_computations!$A$2:$O$1001,2),"")</f>
        <v/>
      </c>
      <c r="V834" s="0" t="str">
        <f aca="false">IF($A834&lt;&gt;"",VLOOKUP($U834,LineNames!$A$2:$B$111,2),"")</f>
        <v/>
      </c>
      <c r="W834" s="11"/>
      <c r="X834" s="0" t="str">
        <f aca="false">IF($A834&lt;&gt;"",VLOOKUP($U834,LineNames!$A$2:$C$111,3),"")</f>
        <v/>
      </c>
      <c r="Y834" s="0" t="str">
        <f aca="false">IF($A834&lt;&gt;"",VLOOKUP($F834,d110cc_csv_computations!$A$2:$O$1001,5),"")</f>
        <v/>
      </c>
      <c r="Z834" s="0" t="str">
        <f aca="false">IF($A834&lt;&gt;"",VLOOKUP($F834,d110cc_csv_computations!$A$2:$O$1001,15),"")</f>
        <v/>
      </c>
    </row>
    <row collapsed="false" customFormat="false" customHeight="true" hidden="false" ht="15" outlineLevel="0" r="835">
      <c r="A835" s="0" t="str">
        <f aca="false">IF((ROW()-1)&lt;='Project Description'!$B$14,'Project Description'!$B$1, "")</f>
        <v/>
      </c>
      <c r="B835" s="0" t="str">
        <f aca="false">IF($A835&lt;&gt;"",'Project Description'!$B$2, "")</f>
        <v/>
      </c>
      <c r="C835" s="0" t="str">
        <f aca="false">IF($A835&lt;&gt;"",'Project Description'!$B$3, "")</f>
        <v/>
      </c>
      <c r="D835" s="0" t="str">
        <f aca="false">IF($A835&lt;&gt;"",VLOOKUP($G835,'Tray sheet'!$E$2:$G$121,2), "")</f>
        <v/>
      </c>
      <c r="E835" s="0" t="str">
        <f aca="false">IF($A835&lt;&gt;"",VLOOKUP($G835,'Tray sheet'!$E$2:$G$121,3), "")</f>
        <v/>
      </c>
      <c r="F835" s="0" t="str">
        <f aca="false">IF($A835&lt;&gt;"",ROW()-1,"")</f>
        <v/>
      </c>
      <c r="G835" s="0" t="str">
        <f aca="false">IF($A835&lt;&gt;"",VLOOKUP($F835,d110cc_csv_computations!$A$2:$O$1001,12),"")</f>
        <v/>
      </c>
      <c r="H835" s="0" t="str">
        <f aca="false">IF($A835&lt;&gt;"",VLOOKUP($F835,d110cc_csv_computations!$A$2:$O$1001,13),"")</f>
        <v/>
      </c>
      <c r="I835" s="0" t="str">
        <f aca="false">IF($A835&lt;&gt;"",VLOOKUP($F835,d110cc_csv_computations!$A$2:$O$1001,7),"")</f>
        <v/>
      </c>
      <c r="J835" s="0" t="str">
        <f aca="false">IF($A835&lt;&gt;"",VLOOKUP($I835,ColumnNames!$A$2:$B$5,2),"")</f>
        <v/>
      </c>
      <c r="K835" s="0" t="str">
        <f aca="false">IF($A835&lt;&gt;"",VLOOKUP($F835,d110cc_csv_computations!$A$2:$O$1001,6),"")</f>
        <v/>
      </c>
      <c r="L835" s="0" t="str">
        <f aca="false">IF($A835&lt;&gt;"",VLOOKUP($F835,d110cc_csv_computations!$A$2:$O$1001,3),"")</f>
        <v/>
      </c>
      <c r="M835" s="0" t="str">
        <f aca="false">IF($A835&lt;&gt;"",VLOOKUP($F835,d110cc_csv_computations!$A$2:$O$1001,8),"")</f>
        <v/>
      </c>
      <c r="N835" s="0" t="str">
        <f aca="false">IF($A835&lt;&gt;"",VLOOKUP($F835,d110cc_csv_computations!$A$2:$O$1001,4),"")</f>
        <v/>
      </c>
      <c r="O835" s="32" t="str">
        <f aca="false">IF($A835&lt;&gt;"",INDEX('Tray sheet'!$H$2:$H$10000, $G835),"")</f>
        <v/>
      </c>
      <c r="P835" s="32" t="str">
        <f aca="false">IF($A835&lt;&gt;"",INDEX('Tray sheet'!$J$2:$J$10000,$G835),"")</f>
        <v/>
      </c>
      <c r="Q835" s="0" t="str">
        <f aca="false">IF($A835&lt;&gt;"",VLOOKUP($F835,d110cc_csv_computations!$A$2:$O$1001,9),"")</f>
        <v/>
      </c>
      <c r="R835" s="32" t="str">
        <f aca="false">IF($A835&lt;&gt;"",INDEX('Tray sheet'!$I$2:$I$10000,$G835),"")</f>
        <v/>
      </c>
      <c r="S835" s="32" t="str">
        <f aca="false">$J835&amp;$K835</f>
        <v/>
      </c>
      <c r="T835" s="0" t="str">
        <f aca="false">IF($A835&lt;&gt;"","Project#"&amp;$A835&amp;"-"&amp;TEXT($B835,"0000")&amp;"_Experiment#"&amp;TEXT($C835,"0000")&amp;"_"&amp;$D835&amp;"."&amp;$E835&amp;"_Tray#"&amp;TEXT($G835,"0000")&amp;"_"&amp;"Pot#"&amp;TEXT($F835,"00000"),"")</f>
        <v/>
      </c>
      <c r="U835" s="0" t="str">
        <f aca="false">IF($A835&lt;&gt;"",VLOOKUP($F835,d110cc_csv_computations!$A$2:$O$1001,2),"")</f>
        <v/>
      </c>
      <c r="V835" s="0" t="str">
        <f aca="false">IF($A835&lt;&gt;"",VLOOKUP($U835,LineNames!$A$2:$B$111,2),"")</f>
        <v/>
      </c>
      <c r="W835" s="11"/>
      <c r="X835" s="0" t="str">
        <f aca="false">IF($A835&lt;&gt;"",VLOOKUP($U835,LineNames!$A$2:$C$111,3),"")</f>
        <v/>
      </c>
      <c r="Y835" s="0" t="str">
        <f aca="false">IF($A835&lt;&gt;"",VLOOKUP($F835,d110cc_csv_computations!$A$2:$O$1001,5),"")</f>
        <v/>
      </c>
      <c r="Z835" s="0" t="str">
        <f aca="false">IF($A835&lt;&gt;"",VLOOKUP($F835,d110cc_csv_computations!$A$2:$O$1001,15),"")</f>
        <v/>
      </c>
    </row>
    <row collapsed="false" customFormat="false" customHeight="true" hidden="false" ht="15" outlineLevel="0" r="836">
      <c r="A836" s="0" t="str">
        <f aca="false">IF((ROW()-1)&lt;='Project Description'!$B$14,'Project Description'!$B$1, "")</f>
        <v/>
      </c>
      <c r="B836" s="0" t="str">
        <f aca="false">IF($A836&lt;&gt;"",'Project Description'!$B$2, "")</f>
        <v/>
      </c>
      <c r="C836" s="0" t="str">
        <f aca="false">IF($A836&lt;&gt;"",'Project Description'!$B$3, "")</f>
        <v/>
      </c>
      <c r="D836" s="0" t="str">
        <f aca="false">IF($A836&lt;&gt;"",VLOOKUP($G836,'Tray sheet'!$E$2:$G$121,2), "")</f>
        <v/>
      </c>
      <c r="E836" s="0" t="str">
        <f aca="false">IF($A836&lt;&gt;"",VLOOKUP($G836,'Tray sheet'!$E$2:$G$121,3), "")</f>
        <v/>
      </c>
      <c r="F836" s="0" t="str">
        <f aca="false">IF($A836&lt;&gt;"",ROW()-1,"")</f>
        <v/>
      </c>
      <c r="G836" s="0" t="str">
        <f aca="false">IF($A836&lt;&gt;"",VLOOKUP($F836,d110cc_csv_computations!$A$2:$O$1001,12),"")</f>
        <v/>
      </c>
      <c r="H836" s="0" t="str">
        <f aca="false">IF($A836&lt;&gt;"",VLOOKUP($F836,d110cc_csv_computations!$A$2:$O$1001,13),"")</f>
        <v/>
      </c>
      <c r="I836" s="0" t="str">
        <f aca="false">IF($A836&lt;&gt;"",VLOOKUP($F836,d110cc_csv_computations!$A$2:$O$1001,7),"")</f>
        <v/>
      </c>
      <c r="J836" s="0" t="str">
        <f aca="false">IF($A836&lt;&gt;"",VLOOKUP($I836,ColumnNames!$A$2:$B$5,2),"")</f>
        <v/>
      </c>
      <c r="K836" s="0" t="str">
        <f aca="false">IF($A836&lt;&gt;"",VLOOKUP($F836,d110cc_csv_computations!$A$2:$O$1001,6),"")</f>
        <v/>
      </c>
      <c r="L836" s="0" t="str">
        <f aca="false">IF($A836&lt;&gt;"",VLOOKUP($F836,d110cc_csv_computations!$A$2:$O$1001,3),"")</f>
        <v/>
      </c>
      <c r="M836" s="0" t="str">
        <f aca="false">IF($A836&lt;&gt;"",VLOOKUP($F836,d110cc_csv_computations!$A$2:$O$1001,8),"")</f>
        <v/>
      </c>
      <c r="N836" s="0" t="str">
        <f aca="false">IF($A836&lt;&gt;"",VLOOKUP($F836,d110cc_csv_computations!$A$2:$O$1001,4),"")</f>
        <v/>
      </c>
      <c r="O836" s="32" t="str">
        <f aca="false">IF($A836&lt;&gt;"",INDEX('Tray sheet'!$H$2:$H$10000, $G836),"")</f>
        <v/>
      </c>
      <c r="P836" s="32" t="str">
        <f aca="false">IF($A836&lt;&gt;"",INDEX('Tray sheet'!$J$2:$J$10000,$G836),"")</f>
        <v/>
      </c>
      <c r="Q836" s="0" t="str">
        <f aca="false">IF($A836&lt;&gt;"",VLOOKUP($F836,d110cc_csv_computations!$A$2:$O$1001,9),"")</f>
        <v/>
      </c>
      <c r="R836" s="32" t="str">
        <f aca="false">IF($A836&lt;&gt;"",INDEX('Tray sheet'!$I$2:$I$10000,$G836),"")</f>
        <v/>
      </c>
      <c r="S836" s="32" t="str">
        <f aca="false">$J836&amp;$K836</f>
        <v/>
      </c>
      <c r="T836" s="0" t="str">
        <f aca="false">IF($A836&lt;&gt;"","Project#"&amp;$A836&amp;"-"&amp;TEXT($B836,"0000")&amp;"_Experiment#"&amp;TEXT($C836,"0000")&amp;"_"&amp;$D836&amp;"."&amp;$E836&amp;"_Tray#"&amp;TEXT($G836,"0000")&amp;"_"&amp;"Pot#"&amp;TEXT($F836,"00000"),"")</f>
        <v/>
      </c>
      <c r="U836" s="0" t="str">
        <f aca="false">IF($A836&lt;&gt;"",VLOOKUP($F836,d110cc_csv_computations!$A$2:$O$1001,2),"")</f>
        <v/>
      </c>
      <c r="V836" s="0" t="str">
        <f aca="false">IF($A836&lt;&gt;"",VLOOKUP($U836,LineNames!$A$2:$B$111,2),"")</f>
        <v/>
      </c>
      <c r="W836" s="11"/>
      <c r="X836" s="0" t="str">
        <f aca="false">IF($A836&lt;&gt;"",VLOOKUP($U836,LineNames!$A$2:$C$111,3),"")</f>
        <v/>
      </c>
      <c r="Y836" s="0" t="str">
        <f aca="false">IF($A836&lt;&gt;"",VLOOKUP($F836,d110cc_csv_computations!$A$2:$O$1001,5),"")</f>
        <v/>
      </c>
      <c r="Z836" s="0" t="str">
        <f aca="false">IF($A836&lt;&gt;"",VLOOKUP($F836,d110cc_csv_computations!$A$2:$O$1001,15),"")</f>
        <v/>
      </c>
    </row>
    <row collapsed="false" customFormat="false" customHeight="true" hidden="false" ht="15" outlineLevel="0" r="837">
      <c r="A837" s="0" t="str">
        <f aca="false">IF((ROW()-1)&lt;='Project Description'!$B$14,'Project Description'!$B$1, "")</f>
        <v/>
      </c>
      <c r="B837" s="0" t="str">
        <f aca="false">IF($A837&lt;&gt;"",'Project Description'!$B$2, "")</f>
        <v/>
      </c>
      <c r="C837" s="0" t="str">
        <f aca="false">IF($A837&lt;&gt;"",'Project Description'!$B$3, "")</f>
        <v/>
      </c>
      <c r="D837" s="0" t="str">
        <f aca="false">IF($A837&lt;&gt;"",VLOOKUP($G837,'Tray sheet'!$E$2:$G$121,2), "")</f>
        <v/>
      </c>
      <c r="E837" s="0" t="str">
        <f aca="false">IF($A837&lt;&gt;"",VLOOKUP($G837,'Tray sheet'!$E$2:$G$121,3), "")</f>
        <v/>
      </c>
      <c r="F837" s="0" t="str">
        <f aca="false">IF($A837&lt;&gt;"",ROW()-1,"")</f>
        <v/>
      </c>
      <c r="G837" s="0" t="str">
        <f aca="false">IF($A837&lt;&gt;"",VLOOKUP($F837,d110cc_csv_computations!$A$2:$O$1001,12),"")</f>
        <v/>
      </c>
      <c r="H837" s="0" t="str">
        <f aca="false">IF($A837&lt;&gt;"",VLOOKUP($F837,d110cc_csv_computations!$A$2:$O$1001,13),"")</f>
        <v/>
      </c>
      <c r="I837" s="0" t="str">
        <f aca="false">IF($A837&lt;&gt;"",VLOOKUP($F837,d110cc_csv_computations!$A$2:$O$1001,7),"")</f>
        <v/>
      </c>
      <c r="J837" s="0" t="str">
        <f aca="false">IF($A837&lt;&gt;"",VLOOKUP($I837,ColumnNames!$A$2:$B$5,2),"")</f>
        <v/>
      </c>
      <c r="K837" s="0" t="str">
        <f aca="false">IF($A837&lt;&gt;"",VLOOKUP($F837,d110cc_csv_computations!$A$2:$O$1001,6),"")</f>
        <v/>
      </c>
      <c r="L837" s="0" t="str">
        <f aca="false">IF($A837&lt;&gt;"",VLOOKUP($F837,d110cc_csv_computations!$A$2:$O$1001,3),"")</f>
        <v/>
      </c>
      <c r="M837" s="0" t="str">
        <f aca="false">IF($A837&lt;&gt;"",VLOOKUP($F837,d110cc_csv_computations!$A$2:$O$1001,8),"")</f>
        <v/>
      </c>
      <c r="N837" s="0" t="str">
        <f aca="false">IF($A837&lt;&gt;"",VLOOKUP($F837,d110cc_csv_computations!$A$2:$O$1001,4),"")</f>
        <v/>
      </c>
      <c r="O837" s="32" t="str">
        <f aca="false">IF($A837&lt;&gt;"",INDEX('Tray sheet'!$H$2:$H$10000, $G837),"")</f>
        <v/>
      </c>
      <c r="P837" s="32" t="str">
        <f aca="false">IF($A837&lt;&gt;"",INDEX('Tray sheet'!$J$2:$J$10000,$G837),"")</f>
        <v/>
      </c>
      <c r="Q837" s="0" t="str">
        <f aca="false">IF($A837&lt;&gt;"",VLOOKUP($F837,d110cc_csv_computations!$A$2:$O$1001,9),"")</f>
        <v/>
      </c>
      <c r="R837" s="32" t="str">
        <f aca="false">IF($A837&lt;&gt;"",INDEX('Tray sheet'!$I$2:$I$10000,$G837),"")</f>
        <v/>
      </c>
      <c r="S837" s="32" t="str">
        <f aca="false">$J837&amp;$K837</f>
        <v/>
      </c>
      <c r="T837" s="0" t="str">
        <f aca="false">IF($A837&lt;&gt;"","Project#"&amp;$A837&amp;"-"&amp;TEXT($B837,"0000")&amp;"_Experiment#"&amp;TEXT($C837,"0000")&amp;"_"&amp;$D837&amp;"."&amp;$E837&amp;"_Tray#"&amp;TEXT($G837,"0000")&amp;"_"&amp;"Pot#"&amp;TEXT($F837,"00000"),"")</f>
        <v/>
      </c>
      <c r="U837" s="0" t="str">
        <f aca="false">IF($A837&lt;&gt;"",VLOOKUP($F837,d110cc_csv_computations!$A$2:$O$1001,2),"")</f>
        <v/>
      </c>
      <c r="V837" s="0" t="str">
        <f aca="false">IF($A837&lt;&gt;"",VLOOKUP($U837,LineNames!$A$2:$B$111,2),"")</f>
        <v/>
      </c>
      <c r="W837" s="11"/>
      <c r="X837" s="0" t="str">
        <f aca="false">IF($A837&lt;&gt;"",VLOOKUP($U837,LineNames!$A$2:$C$111,3),"")</f>
        <v/>
      </c>
      <c r="Y837" s="0" t="str">
        <f aca="false">IF($A837&lt;&gt;"",VLOOKUP($F837,d110cc_csv_computations!$A$2:$O$1001,5),"")</f>
        <v/>
      </c>
      <c r="Z837" s="0" t="str">
        <f aca="false">IF($A837&lt;&gt;"",VLOOKUP($F837,d110cc_csv_computations!$A$2:$O$1001,15),"")</f>
        <v/>
      </c>
    </row>
    <row collapsed="false" customFormat="false" customHeight="true" hidden="false" ht="15" outlineLevel="0" r="838">
      <c r="A838" s="0" t="str">
        <f aca="false">IF((ROW()-1)&lt;='Project Description'!$B$14,'Project Description'!$B$1, "")</f>
        <v/>
      </c>
      <c r="B838" s="0" t="str">
        <f aca="false">IF($A838&lt;&gt;"",'Project Description'!$B$2, "")</f>
        <v/>
      </c>
      <c r="C838" s="0" t="str">
        <f aca="false">IF($A838&lt;&gt;"",'Project Description'!$B$3, "")</f>
        <v/>
      </c>
      <c r="D838" s="0" t="str">
        <f aca="false">IF($A838&lt;&gt;"",VLOOKUP($G838,'Tray sheet'!$E$2:$G$121,2), "")</f>
        <v/>
      </c>
      <c r="E838" s="0" t="str">
        <f aca="false">IF($A838&lt;&gt;"",VLOOKUP($G838,'Tray sheet'!$E$2:$G$121,3), "")</f>
        <v/>
      </c>
      <c r="F838" s="0" t="str">
        <f aca="false">IF($A838&lt;&gt;"",ROW()-1,"")</f>
        <v/>
      </c>
      <c r="G838" s="0" t="str">
        <f aca="false">IF($A838&lt;&gt;"",VLOOKUP($F838,d110cc_csv_computations!$A$2:$O$1001,12),"")</f>
        <v/>
      </c>
      <c r="H838" s="0" t="str">
        <f aca="false">IF($A838&lt;&gt;"",VLOOKUP($F838,d110cc_csv_computations!$A$2:$O$1001,13),"")</f>
        <v/>
      </c>
      <c r="I838" s="0" t="str">
        <f aca="false">IF($A838&lt;&gt;"",VLOOKUP($F838,d110cc_csv_computations!$A$2:$O$1001,7),"")</f>
        <v/>
      </c>
      <c r="J838" s="0" t="str">
        <f aca="false">IF($A838&lt;&gt;"",VLOOKUP($I838,ColumnNames!$A$2:$B$5,2),"")</f>
        <v/>
      </c>
      <c r="K838" s="0" t="str">
        <f aca="false">IF($A838&lt;&gt;"",VLOOKUP($F838,d110cc_csv_computations!$A$2:$O$1001,6),"")</f>
        <v/>
      </c>
      <c r="L838" s="0" t="str">
        <f aca="false">IF($A838&lt;&gt;"",VLOOKUP($F838,d110cc_csv_computations!$A$2:$O$1001,3),"")</f>
        <v/>
      </c>
      <c r="M838" s="0" t="str">
        <f aca="false">IF($A838&lt;&gt;"",VLOOKUP($F838,d110cc_csv_computations!$A$2:$O$1001,8),"")</f>
        <v/>
      </c>
      <c r="N838" s="0" t="str">
        <f aca="false">IF($A838&lt;&gt;"",VLOOKUP($F838,d110cc_csv_computations!$A$2:$O$1001,4),"")</f>
        <v/>
      </c>
      <c r="O838" s="32" t="str">
        <f aca="false">IF($A838&lt;&gt;"",INDEX('Tray sheet'!$H$2:$H$10000, $G838),"")</f>
        <v/>
      </c>
      <c r="P838" s="32" t="str">
        <f aca="false">IF($A838&lt;&gt;"",INDEX('Tray sheet'!$J$2:$J$10000,$G838),"")</f>
        <v/>
      </c>
      <c r="Q838" s="0" t="str">
        <f aca="false">IF($A838&lt;&gt;"",VLOOKUP($F838,d110cc_csv_computations!$A$2:$O$1001,9),"")</f>
        <v/>
      </c>
      <c r="R838" s="32" t="str">
        <f aca="false">IF($A838&lt;&gt;"",INDEX('Tray sheet'!$I$2:$I$10000,$G838),"")</f>
        <v/>
      </c>
      <c r="S838" s="32" t="str">
        <f aca="false">$J838&amp;$K838</f>
        <v/>
      </c>
      <c r="T838" s="0" t="str">
        <f aca="false">IF($A838&lt;&gt;"","Project#"&amp;$A838&amp;"-"&amp;TEXT($B838,"0000")&amp;"_Experiment#"&amp;TEXT($C838,"0000")&amp;"_"&amp;$D838&amp;"."&amp;$E838&amp;"_Tray#"&amp;TEXT($G838,"0000")&amp;"_"&amp;"Pot#"&amp;TEXT($F838,"00000"),"")</f>
        <v/>
      </c>
      <c r="U838" s="0" t="str">
        <f aca="false">IF($A838&lt;&gt;"",VLOOKUP($F838,d110cc_csv_computations!$A$2:$O$1001,2),"")</f>
        <v/>
      </c>
      <c r="V838" s="0" t="str">
        <f aca="false">IF($A838&lt;&gt;"",VLOOKUP($U838,LineNames!$A$2:$B$111,2),"")</f>
        <v/>
      </c>
      <c r="W838" s="11"/>
      <c r="X838" s="0" t="str">
        <f aca="false">IF($A838&lt;&gt;"",VLOOKUP($U838,LineNames!$A$2:$C$111,3),"")</f>
        <v/>
      </c>
      <c r="Y838" s="0" t="str">
        <f aca="false">IF($A838&lt;&gt;"",VLOOKUP($F838,d110cc_csv_computations!$A$2:$O$1001,5),"")</f>
        <v/>
      </c>
      <c r="Z838" s="0" t="str">
        <f aca="false">IF($A838&lt;&gt;"",VLOOKUP($F838,d110cc_csv_computations!$A$2:$O$1001,15),"")</f>
        <v/>
      </c>
    </row>
    <row collapsed="false" customFormat="false" customHeight="true" hidden="false" ht="15" outlineLevel="0" r="839">
      <c r="A839" s="0" t="str">
        <f aca="false">IF((ROW()-1)&lt;='Project Description'!$B$14,'Project Description'!$B$1, "")</f>
        <v/>
      </c>
      <c r="B839" s="0" t="str">
        <f aca="false">IF($A839&lt;&gt;"",'Project Description'!$B$2, "")</f>
        <v/>
      </c>
      <c r="C839" s="0" t="str">
        <f aca="false">IF($A839&lt;&gt;"",'Project Description'!$B$3, "")</f>
        <v/>
      </c>
      <c r="D839" s="0" t="str">
        <f aca="false">IF($A839&lt;&gt;"",VLOOKUP($G839,'Tray sheet'!$E$2:$G$121,2), "")</f>
        <v/>
      </c>
      <c r="E839" s="0" t="str">
        <f aca="false">IF($A839&lt;&gt;"",VLOOKUP($G839,'Tray sheet'!$E$2:$G$121,3), "")</f>
        <v/>
      </c>
      <c r="F839" s="0" t="str">
        <f aca="false">IF($A839&lt;&gt;"",ROW()-1,"")</f>
        <v/>
      </c>
      <c r="G839" s="0" t="str">
        <f aca="false">IF($A839&lt;&gt;"",VLOOKUP($F839,d110cc_csv_computations!$A$2:$O$1001,12),"")</f>
        <v/>
      </c>
      <c r="H839" s="0" t="str">
        <f aca="false">IF($A839&lt;&gt;"",VLOOKUP($F839,d110cc_csv_computations!$A$2:$O$1001,13),"")</f>
        <v/>
      </c>
      <c r="I839" s="0" t="str">
        <f aca="false">IF($A839&lt;&gt;"",VLOOKUP($F839,d110cc_csv_computations!$A$2:$O$1001,7),"")</f>
        <v/>
      </c>
      <c r="J839" s="0" t="str">
        <f aca="false">IF($A839&lt;&gt;"",VLOOKUP($I839,ColumnNames!$A$2:$B$5,2),"")</f>
        <v/>
      </c>
      <c r="K839" s="0" t="str">
        <f aca="false">IF($A839&lt;&gt;"",VLOOKUP($F839,d110cc_csv_computations!$A$2:$O$1001,6),"")</f>
        <v/>
      </c>
      <c r="L839" s="0" t="str">
        <f aca="false">IF($A839&lt;&gt;"",VLOOKUP($F839,d110cc_csv_computations!$A$2:$O$1001,3),"")</f>
        <v/>
      </c>
      <c r="M839" s="0" t="str">
        <f aca="false">IF($A839&lt;&gt;"",VLOOKUP($F839,d110cc_csv_computations!$A$2:$O$1001,8),"")</f>
        <v/>
      </c>
      <c r="N839" s="0" t="str">
        <f aca="false">IF($A839&lt;&gt;"",VLOOKUP($F839,d110cc_csv_computations!$A$2:$O$1001,4),"")</f>
        <v/>
      </c>
      <c r="O839" s="32" t="str">
        <f aca="false">IF($A839&lt;&gt;"",INDEX('Tray sheet'!$H$2:$H$10000, $G839),"")</f>
        <v/>
      </c>
      <c r="P839" s="32" t="str">
        <f aca="false">IF($A839&lt;&gt;"",INDEX('Tray sheet'!$J$2:$J$10000,$G839),"")</f>
        <v/>
      </c>
      <c r="Q839" s="0" t="str">
        <f aca="false">IF($A839&lt;&gt;"",VLOOKUP($F839,d110cc_csv_computations!$A$2:$O$1001,9),"")</f>
        <v/>
      </c>
      <c r="R839" s="32" t="str">
        <f aca="false">IF($A839&lt;&gt;"",INDEX('Tray sheet'!$I$2:$I$10000,$G839),"")</f>
        <v/>
      </c>
      <c r="S839" s="32" t="str">
        <f aca="false">$J839&amp;$K839</f>
        <v/>
      </c>
      <c r="T839" s="0" t="str">
        <f aca="false">IF($A839&lt;&gt;"","Project#"&amp;$A839&amp;"-"&amp;TEXT($B839,"0000")&amp;"_Experiment#"&amp;TEXT($C839,"0000")&amp;"_"&amp;$D839&amp;"."&amp;$E839&amp;"_Tray#"&amp;TEXT($G839,"0000")&amp;"_"&amp;"Pot#"&amp;TEXT($F839,"00000"),"")</f>
        <v/>
      </c>
      <c r="U839" s="0" t="str">
        <f aca="false">IF($A839&lt;&gt;"",VLOOKUP($F839,d110cc_csv_computations!$A$2:$O$1001,2),"")</f>
        <v/>
      </c>
      <c r="V839" s="0" t="str">
        <f aca="false">IF($A839&lt;&gt;"",VLOOKUP($U839,LineNames!$A$2:$B$111,2),"")</f>
        <v/>
      </c>
      <c r="W839" s="11"/>
      <c r="X839" s="0" t="str">
        <f aca="false">IF($A839&lt;&gt;"",VLOOKUP($U839,LineNames!$A$2:$C$111,3),"")</f>
        <v/>
      </c>
      <c r="Y839" s="0" t="str">
        <f aca="false">IF($A839&lt;&gt;"",VLOOKUP($F839,d110cc_csv_computations!$A$2:$O$1001,5),"")</f>
        <v/>
      </c>
      <c r="Z839" s="0" t="str">
        <f aca="false">IF($A839&lt;&gt;"",VLOOKUP($F839,d110cc_csv_computations!$A$2:$O$1001,15),"")</f>
        <v/>
      </c>
    </row>
    <row collapsed="false" customFormat="false" customHeight="true" hidden="false" ht="15" outlineLevel="0" r="840">
      <c r="A840" s="0" t="str">
        <f aca="false">IF((ROW()-1)&lt;='Project Description'!$B$14,'Project Description'!$B$1, "")</f>
        <v/>
      </c>
      <c r="B840" s="0" t="str">
        <f aca="false">IF($A840&lt;&gt;"",'Project Description'!$B$2, "")</f>
        <v/>
      </c>
      <c r="C840" s="0" t="str">
        <f aca="false">IF($A840&lt;&gt;"",'Project Description'!$B$3, "")</f>
        <v/>
      </c>
      <c r="D840" s="0" t="str">
        <f aca="false">IF($A840&lt;&gt;"",VLOOKUP($G840,'Tray sheet'!$E$2:$G$121,2), "")</f>
        <v/>
      </c>
      <c r="E840" s="0" t="str">
        <f aca="false">IF($A840&lt;&gt;"",VLOOKUP($G840,'Tray sheet'!$E$2:$G$121,3), "")</f>
        <v/>
      </c>
      <c r="F840" s="0" t="str">
        <f aca="false">IF($A840&lt;&gt;"",ROW()-1,"")</f>
        <v/>
      </c>
      <c r="G840" s="0" t="str">
        <f aca="false">IF($A840&lt;&gt;"",VLOOKUP($F840,d110cc_csv_computations!$A$2:$O$1001,12),"")</f>
        <v/>
      </c>
      <c r="H840" s="0" t="str">
        <f aca="false">IF($A840&lt;&gt;"",VLOOKUP($F840,d110cc_csv_computations!$A$2:$O$1001,13),"")</f>
        <v/>
      </c>
      <c r="I840" s="0" t="str">
        <f aca="false">IF($A840&lt;&gt;"",VLOOKUP($F840,d110cc_csv_computations!$A$2:$O$1001,7),"")</f>
        <v/>
      </c>
      <c r="J840" s="0" t="str">
        <f aca="false">IF($A840&lt;&gt;"",VLOOKUP($I840,ColumnNames!$A$2:$B$5,2),"")</f>
        <v/>
      </c>
      <c r="K840" s="0" t="str">
        <f aca="false">IF($A840&lt;&gt;"",VLOOKUP($F840,d110cc_csv_computations!$A$2:$O$1001,6),"")</f>
        <v/>
      </c>
      <c r="L840" s="0" t="str">
        <f aca="false">IF($A840&lt;&gt;"",VLOOKUP($F840,d110cc_csv_computations!$A$2:$O$1001,3),"")</f>
        <v/>
      </c>
      <c r="M840" s="0" t="str">
        <f aca="false">IF($A840&lt;&gt;"",VLOOKUP($F840,d110cc_csv_computations!$A$2:$O$1001,8),"")</f>
        <v/>
      </c>
      <c r="N840" s="0" t="str">
        <f aca="false">IF($A840&lt;&gt;"",VLOOKUP($F840,d110cc_csv_computations!$A$2:$O$1001,4),"")</f>
        <v/>
      </c>
      <c r="O840" s="32" t="str">
        <f aca="false">IF($A840&lt;&gt;"",INDEX('Tray sheet'!$H$2:$H$10000, $G840),"")</f>
        <v/>
      </c>
      <c r="P840" s="32" t="str">
        <f aca="false">IF($A840&lt;&gt;"",INDEX('Tray sheet'!$J$2:$J$10000,$G840),"")</f>
        <v/>
      </c>
      <c r="Q840" s="0" t="str">
        <f aca="false">IF($A840&lt;&gt;"",VLOOKUP($F840,d110cc_csv_computations!$A$2:$O$1001,9),"")</f>
        <v/>
      </c>
      <c r="R840" s="32" t="str">
        <f aca="false">IF($A840&lt;&gt;"",INDEX('Tray sheet'!$I$2:$I$10000,$G840),"")</f>
        <v/>
      </c>
      <c r="S840" s="32" t="str">
        <f aca="false">$J840&amp;$K840</f>
        <v/>
      </c>
      <c r="T840" s="0" t="str">
        <f aca="false">IF($A840&lt;&gt;"","Project#"&amp;$A840&amp;"-"&amp;TEXT($B840,"0000")&amp;"_Experiment#"&amp;TEXT($C840,"0000")&amp;"_"&amp;$D840&amp;"."&amp;$E840&amp;"_Tray#"&amp;TEXT($G840,"0000")&amp;"_"&amp;"Pot#"&amp;TEXT($F840,"00000"),"")</f>
        <v/>
      </c>
      <c r="U840" s="0" t="str">
        <f aca="false">IF($A840&lt;&gt;"",VLOOKUP($F840,d110cc_csv_computations!$A$2:$O$1001,2),"")</f>
        <v/>
      </c>
      <c r="V840" s="0" t="str">
        <f aca="false">IF($A840&lt;&gt;"",VLOOKUP($U840,LineNames!$A$2:$B$111,2),"")</f>
        <v/>
      </c>
      <c r="W840" s="11"/>
      <c r="X840" s="0" t="str">
        <f aca="false">IF($A840&lt;&gt;"",VLOOKUP($U840,LineNames!$A$2:$C$111,3),"")</f>
        <v/>
      </c>
      <c r="Y840" s="0" t="str">
        <f aca="false">IF($A840&lt;&gt;"",VLOOKUP($F840,d110cc_csv_computations!$A$2:$O$1001,5),"")</f>
        <v/>
      </c>
      <c r="Z840" s="0" t="str">
        <f aca="false">IF($A840&lt;&gt;"",VLOOKUP($F840,d110cc_csv_computations!$A$2:$O$1001,15),"")</f>
        <v/>
      </c>
    </row>
    <row collapsed="false" customFormat="false" customHeight="true" hidden="false" ht="15" outlineLevel="0" r="841">
      <c r="A841" s="0" t="str">
        <f aca="false">IF((ROW()-1)&lt;='Project Description'!$B$14,'Project Description'!$B$1, "")</f>
        <v/>
      </c>
      <c r="B841" s="0" t="str">
        <f aca="false">IF($A841&lt;&gt;"",'Project Description'!$B$2, "")</f>
        <v/>
      </c>
      <c r="C841" s="0" t="str">
        <f aca="false">IF($A841&lt;&gt;"",'Project Description'!$B$3, "")</f>
        <v/>
      </c>
      <c r="D841" s="0" t="str">
        <f aca="false">IF($A841&lt;&gt;"",VLOOKUP($G841,'Tray sheet'!$E$2:$G$121,2), "")</f>
        <v/>
      </c>
      <c r="E841" s="0" t="str">
        <f aca="false">IF($A841&lt;&gt;"",VLOOKUP($G841,'Tray sheet'!$E$2:$G$121,3), "")</f>
        <v/>
      </c>
      <c r="F841" s="0" t="str">
        <f aca="false">IF($A841&lt;&gt;"",ROW()-1,"")</f>
        <v/>
      </c>
      <c r="G841" s="0" t="str">
        <f aca="false">IF($A841&lt;&gt;"",VLOOKUP($F841,d110cc_csv_computations!$A$2:$O$1001,12),"")</f>
        <v/>
      </c>
      <c r="H841" s="0" t="str">
        <f aca="false">IF($A841&lt;&gt;"",VLOOKUP($F841,d110cc_csv_computations!$A$2:$O$1001,13),"")</f>
        <v/>
      </c>
      <c r="I841" s="0" t="str">
        <f aca="false">IF($A841&lt;&gt;"",VLOOKUP($F841,d110cc_csv_computations!$A$2:$O$1001,7),"")</f>
        <v/>
      </c>
      <c r="J841" s="0" t="str">
        <f aca="false">IF($A841&lt;&gt;"",VLOOKUP($I841,ColumnNames!$A$2:$B$5,2),"")</f>
        <v/>
      </c>
      <c r="K841" s="0" t="str">
        <f aca="false">IF($A841&lt;&gt;"",VLOOKUP($F841,d110cc_csv_computations!$A$2:$O$1001,6),"")</f>
        <v/>
      </c>
      <c r="L841" s="0" t="str">
        <f aca="false">IF($A841&lt;&gt;"",VLOOKUP($F841,d110cc_csv_computations!$A$2:$O$1001,3),"")</f>
        <v/>
      </c>
      <c r="M841" s="0" t="str">
        <f aca="false">IF($A841&lt;&gt;"",VLOOKUP($F841,d110cc_csv_computations!$A$2:$O$1001,8),"")</f>
        <v/>
      </c>
      <c r="N841" s="0" t="str">
        <f aca="false">IF($A841&lt;&gt;"",VLOOKUP($F841,d110cc_csv_computations!$A$2:$O$1001,4),"")</f>
        <v/>
      </c>
      <c r="O841" s="32" t="str">
        <f aca="false">IF($A841&lt;&gt;"",INDEX('Tray sheet'!$H$2:$H$10000, $G841),"")</f>
        <v/>
      </c>
      <c r="P841" s="32" t="str">
        <f aca="false">IF($A841&lt;&gt;"",INDEX('Tray sheet'!$J$2:$J$10000,$G841),"")</f>
        <v/>
      </c>
      <c r="Q841" s="0" t="str">
        <f aca="false">IF($A841&lt;&gt;"",VLOOKUP($F841,d110cc_csv_computations!$A$2:$O$1001,9),"")</f>
        <v/>
      </c>
      <c r="R841" s="32" t="str">
        <f aca="false">IF($A841&lt;&gt;"",INDEX('Tray sheet'!$I$2:$I$10000,$G841),"")</f>
        <v/>
      </c>
      <c r="S841" s="32" t="str">
        <f aca="false">$J841&amp;$K841</f>
        <v/>
      </c>
      <c r="T841" s="0" t="str">
        <f aca="false">IF($A841&lt;&gt;"","Project#"&amp;$A841&amp;"-"&amp;TEXT($B841,"0000")&amp;"_Experiment#"&amp;TEXT($C841,"0000")&amp;"_"&amp;$D841&amp;"."&amp;$E841&amp;"_Tray#"&amp;TEXT($G841,"0000")&amp;"_"&amp;"Pot#"&amp;TEXT($F841,"00000"),"")</f>
        <v/>
      </c>
      <c r="U841" s="0" t="str">
        <f aca="false">IF($A841&lt;&gt;"",VLOOKUP($F841,d110cc_csv_computations!$A$2:$O$1001,2),"")</f>
        <v/>
      </c>
      <c r="V841" s="0" t="str">
        <f aca="false">IF($A841&lt;&gt;"",VLOOKUP($U841,LineNames!$A$2:$B$111,2),"")</f>
        <v/>
      </c>
      <c r="W841" s="11"/>
      <c r="X841" s="0" t="str">
        <f aca="false">IF($A841&lt;&gt;"",VLOOKUP($U841,LineNames!$A$2:$C$111,3),"")</f>
        <v/>
      </c>
      <c r="Y841" s="0" t="str">
        <f aca="false">IF($A841&lt;&gt;"",VLOOKUP($F841,d110cc_csv_computations!$A$2:$O$1001,5),"")</f>
        <v/>
      </c>
      <c r="Z841" s="0" t="str">
        <f aca="false">IF($A841&lt;&gt;"",VLOOKUP($F841,d110cc_csv_computations!$A$2:$O$1001,15),"")</f>
        <v/>
      </c>
    </row>
    <row collapsed="false" customFormat="false" customHeight="true" hidden="false" ht="15" outlineLevel="0" r="842">
      <c r="A842" s="0" t="str">
        <f aca="false">IF((ROW()-1)&lt;='Project Description'!$B$14,'Project Description'!$B$1, "")</f>
        <v/>
      </c>
      <c r="B842" s="0" t="str">
        <f aca="false">IF($A842&lt;&gt;"",'Project Description'!$B$2, "")</f>
        <v/>
      </c>
      <c r="C842" s="0" t="str">
        <f aca="false">IF($A842&lt;&gt;"",'Project Description'!$B$3, "")</f>
        <v/>
      </c>
      <c r="D842" s="0" t="str">
        <f aca="false">IF($A842&lt;&gt;"",VLOOKUP($G842,'Tray sheet'!$E$2:$G$121,2), "")</f>
        <v/>
      </c>
      <c r="E842" s="0" t="str">
        <f aca="false">IF($A842&lt;&gt;"",VLOOKUP($G842,'Tray sheet'!$E$2:$G$121,3), "")</f>
        <v/>
      </c>
      <c r="F842" s="0" t="str">
        <f aca="false">IF($A842&lt;&gt;"",ROW()-1,"")</f>
        <v/>
      </c>
      <c r="G842" s="0" t="str">
        <f aca="false">IF($A842&lt;&gt;"",VLOOKUP($F842,d110cc_csv_computations!$A$2:$O$1001,12),"")</f>
        <v/>
      </c>
      <c r="H842" s="0" t="str">
        <f aca="false">IF($A842&lt;&gt;"",VLOOKUP($F842,d110cc_csv_computations!$A$2:$O$1001,13),"")</f>
        <v/>
      </c>
      <c r="I842" s="0" t="str">
        <f aca="false">IF($A842&lt;&gt;"",VLOOKUP($F842,d110cc_csv_computations!$A$2:$O$1001,7),"")</f>
        <v/>
      </c>
      <c r="J842" s="0" t="str">
        <f aca="false">IF($A842&lt;&gt;"",VLOOKUP($I842,ColumnNames!$A$2:$B$5,2),"")</f>
        <v/>
      </c>
      <c r="K842" s="0" t="str">
        <f aca="false">IF($A842&lt;&gt;"",VLOOKUP($F842,d110cc_csv_computations!$A$2:$O$1001,6),"")</f>
        <v/>
      </c>
      <c r="L842" s="0" t="str">
        <f aca="false">IF($A842&lt;&gt;"",VLOOKUP($F842,d110cc_csv_computations!$A$2:$O$1001,3),"")</f>
        <v/>
      </c>
      <c r="M842" s="0" t="str">
        <f aca="false">IF($A842&lt;&gt;"",VLOOKUP($F842,d110cc_csv_computations!$A$2:$O$1001,8),"")</f>
        <v/>
      </c>
      <c r="N842" s="0" t="str">
        <f aca="false">IF($A842&lt;&gt;"",VLOOKUP($F842,d110cc_csv_computations!$A$2:$O$1001,4),"")</f>
        <v/>
      </c>
      <c r="O842" s="32" t="str">
        <f aca="false">IF($A842&lt;&gt;"",INDEX('Tray sheet'!$H$2:$H$10000, $G842),"")</f>
        <v/>
      </c>
      <c r="P842" s="32" t="str">
        <f aca="false">IF($A842&lt;&gt;"",INDEX('Tray sheet'!$J$2:$J$10000,$G842),"")</f>
        <v/>
      </c>
      <c r="Q842" s="0" t="str">
        <f aca="false">IF($A842&lt;&gt;"",VLOOKUP($F842,d110cc_csv_computations!$A$2:$O$1001,9),"")</f>
        <v/>
      </c>
      <c r="R842" s="32" t="str">
        <f aca="false">IF($A842&lt;&gt;"",INDEX('Tray sheet'!$I$2:$I$10000,$G842),"")</f>
        <v/>
      </c>
      <c r="S842" s="32" t="str">
        <f aca="false">$J842&amp;$K842</f>
        <v/>
      </c>
      <c r="T842" s="0" t="str">
        <f aca="false">IF($A842&lt;&gt;"","Project#"&amp;$A842&amp;"-"&amp;TEXT($B842,"0000")&amp;"_Experiment#"&amp;TEXT($C842,"0000")&amp;"_"&amp;$D842&amp;"."&amp;$E842&amp;"_Tray#"&amp;TEXT($G842,"0000")&amp;"_"&amp;"Pot#"&amp;TEXT($F842,"00000"),"")</f>
        <v/>
      </c>
      <c r="U842" s="0" t="str">
        <f aca="false">IF($A842&lt;&gt;"",VLOOKUP($F842,d110cc_csv_computations!$A$2:$O$1001,2),"")</f>
        <v/>
      </c>
      <c r="V842" s="0" t="str">
        <f aca="false">IF($A842&lt;&gt;"",VLOOKUP($U842,LineNames!$A$2:$B$111,2),"")</f>
        <v/>
      </c>
      <c r="W842" s="11"/>
      <c r="X842" s="0" t="str">
        <f aca="false">IF($A842&lt;&gt;"",VLOOKUP($U842,LineNames!$A$2:$C$111,3),"")</f>
        <v/>
      </c>
      <c r="Y842" s="0" t="str">
        <f aca="false">IF($A842&lt;&gt;"",VLOOKUP($F842,d110cc_csv_computations!$A$2:$O$1001,5),"")</f>
        <v/>
      </c>
      <c r="Z842" s="0" t="str">
        <f aca="false">IF($A842&lt;&gt;"",VLOOKUP($F842,d110cc_csv_computations!$A$2:$O$1001,15),"")</f>
        <v/>
      </c>
    </row>
    <row collapsed="false" customFormat="false" customHeight="true" hidden="false" ht="15" outlineLevel="0" r="843">
      <c r="A843" s="0" t="str">
        <f aca="false">IF((ROW()-1)&lt;='Project Description'!$B$14,'Project Description'!$B$1, "")</f>
        <v/>
      </c>
      <c r="B843" s="0" t="str">
        <f aca="false">IF($A843&lt;&gt;"",'Project Description'!$B$2, "")</f>
        <v/>
      </c>
      <c r="C843" s="0" t="str">
        <f aca="false">IF($A843&lt;&gt;"",'Project Description'!$B$3, "")</f>
        <v/>
      </c>
      <c r="D843" s="0" t="str">
        <f aca="false">IF($A843&lt;&gt;"",VLOOKUP($G843,'Tray sheet'!$E$2:$G$121,2), "")</f>
        <v/>
      </c>
      <c r="E843" s="0" t="str">
        <f aca="false">IF($A843&lt;&gt;"",VLOOKUP($G843,'Tray sheet'!$E$2:$G$121,3), "")</f>
        <v/>
      </c>
      <c r="F843" s="0" t="str">
        <f aca="false">IF($A843&lt;&gt;"",ROW()-1,"")</f>
        <v/>
      </c>
      <c r="G843" s="0" t="str">
        <f aca="false">IF($A843&lt;&gt;"",VLOOKUP($F843,d110cc_csv_computations!$A$2:$O$1001,12),"")</f>
        <v/>
      </c>
      <c r="H843" s="0" t="str">
        <f aca="false">IF($A843&lt;&gt;"",VLOOKUP($F843,d110cc_csv_computations!$A$2:$O$1001,13),"")</f>
        <v/>
      </c>
      <c r="I843" s="0" t="str">
        <f aca="false">IF($A843&lt;&gt;"",VLOOKUP($F843,d110cc_csv_computations!$A$2:$O$1001,7),"")</f>
        <v/>
      </c>
      <c r="J843" s="0" t="str">
        <f aca="false">IF($A843&lt;&gt;"",VLOOKUP($I843,ColumnNames!$A$2:$B$5,2),"")</f>
        <v/>
      </c>
      <c r="K843" s="0" t="str">
        <f aca="false">IF($A843&lt;&gt;"",VLOOKUP($F843,d110cc_csv_computations!$A$2:$O$1001,6),"")</f>
        <v/>
      </c>
      <c r="L843" s="0" t="str">
        <f aca="false">IF($A843&lt;&gt;"",VLOOKUP($F843,d110cc_csv_computations!$A$2:$O$1001,3),"")</f>
        <v/>
      </c>
      <c r="M843" s="0" t="str">
        <f aca="false">IF($A843&lt;&gt;"",VLOOKUP($F843,d110cc_csv_computations!$A$2:$O$1001,8),"")</f>
        <v/>
      </c>
      <c r="N843" s="0" t="str">
        <f aca="false">IF($A843&lt;&gt;"",VLOOKUP($F843,d110cc_csv_computations!$A$2:$O$1001,4),"")</f>
        <v/>
      </c>
      <c r="O843" s="32" t="str">
        <f aca="false">IF($A843&lt;&gt;"",INDEX('Tray sheet'!$H$2:$H$10000, $G843),"")</f>
        <v/>
      </c>
      <c r="P843" s="32" t="str">
        <f aca="false">IF($A843&lt;&gt;"",INDEX('Tray sheet'!$J$2:$J$10000,$G843),"")</f>
        <v/>
      </c>
      <c r="Q843" s="0" t="str">
        <f aca="false">IF($A843&lt;&gt;"",VLOOKUP($F843,d110cc_csv_computations!$A$2:$O$1001,9),"")</f>
        <v/>
      </c>
      <c r="R843" s="32" t="str">
        <f aca="false">IF($A843&lt;&gt;"",INDEX('Tray sheet'!$I$2:$I$10000,$G843),"")</f>
        <v/>
      </c>
      <c r="S843" s="32" t="str">
        <f aca="false">$J843&amp;$K843</f>
        <v/>
      </c>
      <c r="T843" s="0" t="str">
        <f aca="false">IF($A843&lt;&gt;"","Project#"&amp;$A843&amp;"-"&amp;TEXT($B843,"0000")&amp;"_Experiment#"&amp;TEXT($C843,"0000")&amp;"_"&amp;$D843&amp;"."&amp;$E843&amp;"_Tray#"&amp;TEXT($G843,"0000")&amp;"_"&amp;"Pot#"&amp;TEXT($F843,"00000"),"")</f>
        <v/>
      </c>
      <c r="U843" s="0" t="str">
        <f aca="false">IF($A843&lt;&gt;"",VLOOKUP($F843,d110cc_csv_computations!$A$2:$O$1001,2),"")</f>
        <v/>
      </c>
      <c r="V843" s="0" t="str">
        <f aca="false">IF($A843&lt;&gt;"",VLOOKUP($U843,LineNames!$A$2:$B$111,2),"")</f>
        <v/>
      </c>
      <c r="W843" s="11"/>
      <c r="X843" s="0" t="str">
        <f aca="false">IF($A843&lt;&gt;"",VLOOKUP($U843,LineNames!$A$2:$C$111,3),"")</f>
        <v/>
      </c>
      <c r="Y843" s="0" t="str">
        <f aca="false">IF($A843&lt;&gt;"",VLOOKUP($F843,d110cc_csv_computations!$A$2:$O$1001,5),"")</f>
        <v/>
      </c>
      <c r="Z843" s="0" t="str">
        <f aca="false">IF($A843&lt;&gt;"",VLOOKUP($F843,d110cc_csv_computations!$A$2:$O$1001,15),"")</f>
        <v/>
      </c>
    </row>
    <row collapsed="false" customFormat="false" customHeight="true" hidden="false" ht="15" outlineLevel="0" r="844">
      <c r="A844" s="0" t="str">
        <f aca="false">IF((ROW()-1)&lt;='Project Description'!$B$14,'Project Description'!$B$1, "")</f>
        <v/>
      </c>
      <c r="B844" s="0" t="str">
        <f aca="false">IF($A844&lt;&gt;"",'Project Description'!$B$2, "")</f>
        <v/>
      </c>
      <c r="C844" s="0" t="str">
        <f aca="false">IF($A844&lt;&gt;"",'Project Description'!$B$3, "")</f>
        <v/>
      </c>
      <c r="D844" s="0" t="str">
        <f aca="false">IF($A844&lt;&gt;"",VLOOKUP($G844,'Tray sheet'!$E$2:$G$121,2), "")</f>
        <v/>
      </c>
      <c r="E844" s="0" t="str">
        <f aca="false">IF($A844&lt;&gt;"",VLOOKUP($G844,'Tray sheet'!$E$2:$G$121,3), "")</f>
        <v/>
      </c>
      <c r="F844" s="0" t="str">
        <f aca="false">IF($A844&lt;&gt;"",ROW()-1,"")</f>
        <v/>
      </c>
      <c r="G844" s="0" t="str">
        <f aca="false">IF($A844&lt;&gt;"",VLOOKUP($F844,d110cc_csv_computations!$A$2:$O$1001,12),"")</f>
        <v/>
      </c>
      <c r="H844" s="0" t="str">
        <f aca="false">IF($A844&lt;&gt;"",VLOOKUP($F844,d110cc_csv_computations!$A$2:$O$1001,13),"")</f>
        <v/>
      </c>
      <c r="I844" s="0" t="str">
        <f aca="false">IF($A844&lt;&gt;"",VLOOKUP($F844,d110cc_csv_computations!$A$2:$O$1001,7),"")</f>
        <v/>
      </c>
      <c r="J844" s="0" t="str">
        <f aca="false">IF($A844&lt;&gt;"",VLOOKUP($I844,ColumnNames!$A$2:$B$5,2),"")</f>
        <v/>
      </c>
      <c r="K844" s="0" t="str">
        <f aca="false">IF($A844&lt;&gt;"",VLOOKUP($F844,d110cc_csv_computations!$A$2:$O$1001,6),"")</f>
        <v/>
      </c>
      <c r="L844" s="0" t="str">
        <f aca="false">IF($A844&lt;&gt;"",VLOOKUP($F844,d110cc_csv_computations!$A$2:$O$1001,3),"")</f>
        <v/>
      </c>
      <c r="M844" s="0" t="str">
        <f aca="false">IF($A844&lt;&gt;"",VLOOKUP($F844,d110cc_csv_computations!$A$2:$O$1001,8),"")</f>
        <v/>
      </c>
      <c r="N844" s="0" t="str">
        <f aca="false">IF($A844&lt;&gt;"",VLOOKUP($F844,d110cc_csv_computations!$A$2:$O$1001,4),"")</f>
        <v/>
      </c>
      <c r="O844" s="32" t="str">
        <f aca="false">IF($A844&lt;&gt;"",INDEX('Tray sheet'!$H$2:$H$10000, $G844),"")</f>
        <v/>
      </c>
      <c r="P844" s="32" t="str">
        <f aca="false">IF($A844&lt;&gt;"",INDEX('Tray sheet'!$J$2:$J$10000,$G844),"")</f>
        <v/>
      </c>
      <c r="Q844" s="0" t="str">
        <f aca="false">IF($A844&lt;&gt;"",VLOOKUP($F844,d110cc_csv_computations!$A$2:$O$1001,9),"")</f>
        <v/>
      </c>
      <c r="R844" s="32" t="str">
        <f aca="false">IF($A844&lt;&gt;"",INDEX('Tray sheet'!$I$2:$I$10000,$G844),"")</f>
        <v/>
      </c>
      <c r="S844" s="32" t="str">
        <f aca="false">$J844&amp;$K844</f>
        <v/>
      </c>
      <c r="T844" s="0" t="str">
        <f aca="false">IF($A844&lt;&gt;"","Project#"&amp;$A844&amp;"-"&amp;TEXT($B844,"0000")&amp;"_Experiment#"&amp;TEXT($C844,"0000")&amp;"_"&amp;$D844&amp;"."&amp;$E844&amp;"_Tray#"&amp;TEXT($G844,"0000")&amp;"_"&amp;"Pot#"&amp;TEXT($F844,"00000"),"")</f>
        <v/>
      </c>
      <c r="U844" s="0" t="str">
        <f aca="false">IF($A844&lt;&gt;"",VLOOKUP($F844,d110cc_csv_computations!$A$2:$O$1001,2),"")</f>
        <v/>
      </c>
      <c r="V844" s="0" t="str">
        <f aca="false">IF($A844&lt;&gt;"",VLOOKUP($U844,LineNames!$A$2:$B$111,2),"")</f>
        <v/>
      </c>
      <c r="W844" s="11"/>
      <c r="X844" s="0" t="str">
        <f aca="false">IF($A844&lt;&gt;"",VLOOKUP($U844,LineNames!$A$2:$C$111,3),"")</f>
        <v/>
      </c>
      <c r="Y844" s="0" t="str">
        <f aca="false">IF($A844&lt;&gt;"",VLOOKUP($F844,d110cc_csv_computations!$A$2:$O$1001,5),"")</f>
        <v/>
      </c>
      <c r="Z844" s="0" t="str">
        <f aca="false">IF($A844&lt;&gt;"",VLOOKUP($F844,d110cc_csv_computations!$A$2:$O$1001,15),"")</f>
        <v/>
      </c>
    </row>
    <row collapsed="false" customFormat="false" customHeight="true" hidden="false" ht="15" outlineLevel="0" r="845">
      <c r="A845" s="0" t="str">
        <f aca="false">IF((ROW()-1)&lt;='Project Description'!$B$14,'Project Description'!$B$1, "")</f>
        <v/>
      </c>
      <c r="B845" s="0" t="str">
        <f aca="false">IF($A845&lt;&gt;"",'Project Description'!$B$2, "")</f>
        <v/>
      </c>
      <c r="C845" s="0" t="str">
        <f aca="false">IF($A845&lt;&gt;"",'Project Description'!$B$3, "")</f>
        <v/>
      </c>
      <c r="D845" s="0" t="str">
        <f aca="false">IF($A845&lt;&gt;"",VLOOKUP($G845,'Tray sheet'!$E$2:$G$121,2), "")</f>
        <v/>
      </c>
      <c r="E845" s="0" t="str">
        <f aca="false">IF($A845&lt;&gt;"",VLOOKUP($G845,'Tray sheet'!$E$2:$G$121,3), "")</f>
        <v/>
      </c>
      <c r="F845" s="0" t="str">
        <f aca="false">IF($A845&lt;&gt;"",ROW()-1,"")</f>
        <v/>
      </c>
      <c r="G845" s="0" t="str">
        <f aca="false">IF($A845&lt;&gt;"",VLOOKUP($F845,d110cc_csv_computations!$A$2:$O$1001,12),"")</f>
        <v/>
      </c>
      <c r="H845" s="0" t="str">
        <f aca="false">IF($A845&lt;&gt;"",VLOOKUP($F845,d110cc_csv_computations!$A$2:$O$1001,13),"")</f>
        <v/>
      </c>
      <c r="I845" s="0" t="str">
        <f aca="false">IF($A845&lt;&gt;"",VLOOKUP($F845,d110cc_csv_computations!$A$2:$O$1001,7),"")</f>
        <v/>
      </c>
      <c r="J845" s="0" t="str">
        <f aca="false">IF($A845&lt;&gt;"",VLOOKUP($I845,ColumnNames!$A$2:$B$5,2),"")</f>
        <v/>
      </c>
      <c r="K845" s="0" t="str">
        <f aca="false">IF($A845&lt;&gt;"",VLOOKUP($F845,d110cc_csv_computations!$A$2:$O$1001,6),"")</f>
        <v/>
      </c>
      <c r="L845" s="0" t="str">
        <f aca="false">IF($A845&lt;&gt;"",VLOOKUP($F845,d110cc_csv_computations!$A$2:$O$1001,3),"")</f>
        <v/>
      </c>
      <c r="M845" s="0" t="str">
        <f aca="false">IF($A845&lt;&gt;"",VLOOKUP($F845,d110cc_csv_computations!$A$2:$O$1001,8),"")</f>
        <v/>
      </c>
      <c r="N845" s="0" t="str">
        <f aca="false">IF($A845&lt;&gt;"",VLOOKUP($F845,d110cc_csv_computations!$A$2:$O$1001,4),"")</f>
        <v/>
      </c>
      <c r="O845" s="32" t="str">
        <f aca="false">IF($A845&lt;&gt;"",INDEX('Tray sheet'!$H$2:$H$10000, $G845),"")</f>
        <v/>
      </c>
      <c r="P845" s="32" t="str">
        <f aca="false">IF($A845&lt;&gt;"",INDEX('Tray sheet'!$J$2:$J$10000,$G845),"")</f>
        <v/>
      </c>
      <c r="Q845" s="0" t="str">
        <f aca="false">IF($A845&lt;&gt;"",VLOOKUP($F845,d110cc_csv_computations!$A$2:$O$1001,9),"")</f>
        <v/>
      </c>
      <c r="R845" s="32" t="str">
        <f aca="false">IF($A845&lt;&gt;"",INDEX('Tray sheet'!$I$2:$I$10000,$G845),"")</f>
        <v/>
      </c>
      <c r="S845" s="32" t="str">
        <f aca="false">$J845&amp;$K845</f>
        <v/>
      </c>
      <c r="T845" s="0" t="str">
        <f aca="false">IF($A845&lt;&gt;"","Project#"&amp;$A845&amp;"-"&amp;TEXT($B845,"0000")&amp;"_Experiment#"&amp;TEXT($C845,"0000")&amp;"_"&amp;$D845&amp;"."&amp;$E845&amp;"_Tray#"&amp;TEXT($G845,"0000")&amp;"_"&amp;"Pot#"&amp;TEXT($F845,"00000"),"")</f>
        <v/>
      </c>
      <c r="U845" s="0" t="str">
        <f aca="false">IF($A845&lt;&gt;"",VLOOKUP($F845,d110cc_csv_computations!$A$2:$O$1001,2),"")</f>
        <v/>
      </c>
      <c r="V845" s="0" t="str">
        <f aca="false">IF($A845&lt;&gt;"",VLOOKUP($U845,LineNames!$A$2:$B$111,2),"")</f>
        <v/>
      </c>
      <c r="W845" s="11"/>
      <c r="X845" s="0" t="str">
        <f aca="false">IF($A845&lt;&gt;"",VLOOKUP($U845,LineNames!$A$2:$C$111,3),"")</f>
        <v/>
      </c>
      <c r="Y845" s="0" t="str">
        <f aca="false">IF($A845&lt;&gt;"",VLOOKUP($F845,d110cc_csv_computations!$A$2:$O$1001,5),"")</f>
        <v/>
      </c>
      <c r="Z845" s="0" t="str">
        <f aca="false">IF($A845&lt;&gt;"",VLOOKUP($F845,d110cc_csv_computations!$A$2:$O$1001,15),"")</f>
        <v/>
      </c>
    </row>
    <row collapsed="false" customFormat="false" customHeight="true" hidden="false" ht="15" outlineLevel="0" r="846">
      <c r="A846" s="0" t="str">
        <f aca="false">IF((ROW()-1)&lt;='Project Description'!$B$14,'Project Description'!$B$1, "")</f>
        <v/>
      </c>
      <c r="B846" s="0" t="str">
        <f aca="false">IF($A846&lt;&gt;"",'Project Description'!$B$2, "")</f>
        <v/>
      </c>
      <c r="C846" s="0" t="str">
        <f aca="false">IF($A846&lt;&gt;"",'Project Description'!$B$3, "")</f>
        <v/>
      </c>
      <c r="D846" s="0" t="str">
        <f aca="false">IF($A846&lt;&gt;"",VLOOKUP($G846,'Tray sheet'!$E$2:$G$121,2), "")</f>
        <v/>
      </c>
      <c r="E846" s="0" t="str">
        <f aca="false">IF($A846&lt;&gt;"",VLOOKUP($G846,'Tray sheet'!$E$2:$G$121,3), "")</f>
        <v/>
      </c>
      <c r="F846" s="0" t="str">
        <f aca="false">IF($A846&lt;&gt;"",ROW()-1,"")</f>
        <v/>
      </c>
      <c r="G846" s="0" t="str">
        <f aca="false">IF($A846&lt;&gt;"",VLOOKUP($F846,d110cc_csv_computations!$A$2:$O$1001,12),"")</f>
        <v/>
      </c>
      <c r="H846" s="0" t="str">
        <f aca="false">IF($A846&lt;&gt;"",VLOOKUP($F846,d110cc_csv_computations!$A$2:$O$1001,13),"")</f>
        <v/>
      </c>
      <c r="I846" s="0" t="str">
        <f aca="false">IF($A846&lt;&gt;"",VLOOKUP($F846,d110cc_csv_computations!$A$2:$O$1001,7),"")</f>
        <v/>
      </c>
      <c r="J846" s="0" t="str">
        <f aca="false">IF($A846&lt;&gt;"",VLOOKUP($I846,ColumnNames!$A$2:$B$5,2),"")</f>
        <v/>
      </c>
      <c r="K846" s="0" t="str">
        <f aca="false">IF($A846&lt;&gt;"",VLOOKUP($F846,d110cc_csv_computations!$A$2:$O$1001,6),"")</f>
        <v/>
      </c>
      <c r="L846" s="0" t="str">
        <f aca="false">IF($A846&lt;&gt;"",VLOOKUP($F846,d110cc_csv_computations!$A$2:$O$1001,3),"")</f>
        <v/>
      </c>
      <c r="M846" s="0" t="str">
        <f aca="false">IF($A846&lt;&gt;"",VLOOKUP($F846,d110cc_csv_computations!$A$2:$O$1001,8),"")</f>
        <v/>
      </c>
      <c r="N846" s="0" t="str">
        <f aca="false">IF($A846&lt;&gt;"",VLOOKUP($F846,d110cc_csv_computations!$A$2:$O$1001,4),"")</f>
        <v/>
      </c>
      <c r="O846" s="32" t="str">
        <f aca="false">IF($A846&lt;&gt;"",INDEX('Tray sheet'!$H$2:$H$10000, $G846),"")</f>
        <v/>
      </c>
      <c r="P846" s="32" t="str">
        <f aca="false">IF($A846&lt;&gt;"",INDEX('Tray sheet'!$J$2:$J$10000,$G846),"")</f>
        <v/>
      </c>
      <c r="Q846" s="0" t="str">
        <f aca="false">IF($A846&lt;&gt;"",VLOOKUP($F846,d110cc_csv_computations!$A$2:$O$1001,9),"")</f>
        <v/>
      </c>
      <c r="R846" s="32" t="str">
        <f aca="false">IF($A846&lt;&gt;"",INDEX('Tray sheet'!$I$2:$I$10000,$G846),"")</f>
        <v/>
      </c>
      <c r="S846" s="32" t="str">
        <f aca="false">$J846&amp;$K846</f>
        <v/>
      </c>
      <c r="T846" s="0" t="str">
        <f aca="false">IF($A846&lt;&gt;"","Project#"&amp;$A846&amp;"-"&amp;TEXT($B846,"0000")&amp;"_Experiment#"&amp;TEXT($C846,"0000")&amp;"_"&amp;$D846&amp;"."&amp;$E846&amp;"_Tray#"&amp;TEXT($G846,"0000")&amp;"_"&amp;"Pot#"&amp;TEXT($F846,"00000"),"")</f>
        <v/>
      </c>
      <c r="U846" s="0" t="str">
        <f aca="false">IF($A846&lt;&gt;"",VLOOKUP($F846,d110cc_csv_computations!$A$2:$O$1001,2),"")</f>
        <v/>
      </c>
      <c r="V846" s="0" t="str">
        <f aca="false">IF($A846&lt;&gt;"",VLOOKUP($U846,LineNames!$A$2:$B$111,2),"")</f>
        <v/>
      </c>
      <c r="W846" s="11"/>
      <c r="X846" s="0" t="str">
        <f aca="false">IF($A846&lt;&gt;"",VLOOKUP($U846,LineNames!$A$2:$C$111,3),"")</f>
        <v/>
      </c>
      <c r="Y846" s="0" t="str">
        <f aca="false">IF($A846&lt;&gt;"",VLOOKUP($F846,d110cc_csv_computations!$A$2:$O$1001,5),"")</f>
        <v/>
      </c>
      <c r="Z846" s="0" t="str">
        <f aca="false">IF($A846&lt;&gt;"",VLOOKUP($F846,d110cc_csv_computations!$A$2:$O$1001,15),"")</f>
        <v/>
      </c>
    </row>
    <row collapsed="false" customFormat="false" customHeight="true" hidden="false" ht="15" outlineLevel="0" r="847">
      <c r="A847" s="0" t="str">
        <f aca="false">IF((ROW()-1)&lt;='Project Description'!$B$14,'Project Description'!$B$1, "")</f>
        <v/>
      </c>
      <c r="B847" s="0" t="str">
        <f aca="false">IF($A847&lt;&gt;"",'Project Description'!$B$2, "")</f>
        <v/>
      </c>
      <c r="C847" s="0" t="str">
        <f aca="false">IF($A847&lt;&gt;"",'Project Description'!$B$3, "")</f>
        <v/>
      </c>
      <c r="D847" s="0" t="str">
        <f aca="false">IF($A847&lt;&gt;"",VLOOKUP($G847,'Tray sheet'!$E$2:$G$121,2), "")</f>
        <v/>
      </c>
      <c r="E847" s="0" t="str">
        <f aca="false">IF($A847&lt;&gt;"",VLOOKUP($G847,'Tray sheet'!$E$2:$G$121,3), "")</f>
        <v/>
      </c>
      <c r="F847" s="0" t="str">
        <f aca="false">IF($A847&lt;&gt;"",ROW()-1,"")</f>
        <v/>
      </c>
      <c r="G847" s="0" t="str">
        <f aca="false">IF($A847&lt;&gt;"",VLOOKUP($F847,d110cc_csv_computations!$A$2:$O$1001,12),"")</f>
        <v/>
      </c>
      <c r="H847" s="0" t="str">
        <f aca="false">IF($A847&lt;&gt;"",VLOOKUP($F847,d110cc_csv_computations!$A$2:$O$1001,13),"")</f>
        <v/>
      </c>
      <c r="I847" s="0" t="str">
        <f aca="false">IF($A847&lt;&gt;"",VLOOKUP($F847,d110cc_csv_computations!$A$2:$O$1001,7),"")</f>
        <v/>
      </c>
      <c r="J847" s="0" t="str">
        <f aca="false">IF($A847&lt;&gt;"",VLOOKUP($I847,ColumnNames!$A$2:$B$5,2),"")</f>
        <v/>
      </c>
      <c r="K847" s="0" t="str">
        <f aca="false">IF($A847&lt;&gt;"",VLOOKUP($F847,d110cc_csv_computations!$A$2:$O$1001,6),"")</f>
        <v/>
      </c>
      <c r="L847" s="0" t="str">
        <f aca="false">IF($A847&lt;&gt;"",VLOOKUP($F847,d110cc_csv_computations!$A$2:$O$1001,3),"")</f>
        <v/>
      </c>
      <c r="M847" s="0" t="str">
        <f aca="false">IF($A847&lt;&gt;"",VLOOKUP($F847,d110cc_csv_computations!$A$2:$O$1001,8),"")</f>
        <v/>
      </c>
      <c r="N847" s="0" t="str">
        <f aca="false">IF($A847&lt;&gt;"",VLOOKUP($F847,d110cc_csv_computations!$A$2:$O$1001,4),"")</f>
        <v/>
      </c>
      <c r="O847" s="32" t="str">
        <f aca="false">IF($A847&lt;&gt;"",INDEX('Tray sheet'!$H$2:$H$10000, $G847),"")</f>
        <v/>
      </c>
      <c r="P847" s="32" t="str">
        <f aca="false">IF($A847&lt;&gt;"",INDEX('Tray sheet'!$J$2:$J$10000,$G847),"")</f>
        <v/>
      </c>
      <c r="Q847" s="0" t="str">
        <f aca="false">IF($A847&lt;&gt;"",VLOOKUP($F847,d110cc_csv_computations!$A$2:$O$1001,9),"")</f>
        <v/>
      </c>
      <c r="R847" s="32" t="str">
        <f aca="false">IF($A847&lt;&gt;"",INDEX('Tray sheet'!$I$2:$I$10000,$G847),"")</f>
        <v/>
      </c>
      <c r="S847" s="32" t="str">
        <f aca="false">$J847&amp;$K847</f>
        <v/>
      </c>
      <c r="T847" s="0" t="str">
        <f aca="false">IF($A847&lt;&gt;"","Project#"&amp;$A847&amp;"-"&amp;TEXT($B847,"0000")&amp;"_Experiment#"&amp;TEXT($C847,"0000")&amp;"_"&amp;$D847&amp;"."&amp;$E847&amp;"_Tray#"&amp;TEXT($G847,"0000")&amp;"_"&amp;"Pot#"&amp;TEXT($F847,"00000"),"")</f>
        <v/>
      </c>
      <c r="U847" s="0" t="str">
        <f aca="false">IF($A847&lt;&gt;"",VLOOKUP($F847,d110cc_csv_computations!$A$2:$O$1001,2),"")</f>
        <v/>
      </c>
      <c r="V847" s="0" t="str">
        <f aca="false">IF($A847&lt;&gt;"",VLOOKUP($U847,LineNames!$A$2:$B$111,2),"")</f>
        <v/>
      </c>
      <c r="W847" s="11"/>
      <c r="X847" s="0" t="str">
        <f aca="false">IF($A847&lt;&gt;"",VLOOKUP($U847,LineNames!$A$2:$C$111,3),"")</f>
        <v/>
      </c>
      <c r="Y847" s="0" t="str">
        <f aca="false">IF($A847&lt;&gt;"",VLOOKUP($F847,d110cc_csv_computations!$A$2:$O$1001,5),"")</f>
        <v/>
      </c>
      <c r="Z847" s="0" t="str">
        <f aca="false">IF($A847&lt;&gt;"",VLOOKUP($F847,d110cc_csv_computations!$A$2:$O$1001,15),"")</f>
        <v/>
      </c>
    </row>
    <row collapsed="false" customFormat="false" customHeight="true" hidden="false" ht="15" outlineLevel="0" r="848">
      <c r="A848" s="0" t="str">
        <f aca="false">IF((ROW()-1)&lt;='Project Description'!$B$14,'Project Description'!$B$1, "")</f>
        <v/>
      </c>
      <c r="B848" s="0" t="str">
        <f aca="false">IF($A848&lt;&gt;"",'Project Description'!$B$2, "")</f>
        <v/>
      </c>
      <c r="C848" s="0" t="str">
        <f aca="false">IF($A848&lt;&gt;"",'Project Description'!$B$3, "")</f>
        <v/>
      </c>
      <c r="D848" s="0" t="str">
        <f aca="false">IF($A848&lt;&gt;"",VLOOKUP($G848,'Tray sheet'!$E$2:$G$121,2), "")</f>
        <v/>
      </c>
      <c r="E848" s="0" t="str">
        <f aca="false">IF($A848&lt;&gt;"",VLOOKUP($G848,'Tray sheet'!$E$2:$G$121,3), "")</f>
        <v/>
      </c>
      <c r="F848" s="0" t="str">
        <f aca="false">IF($A848&lt;&gt;"",ROW()-1,"")</f>
        <v/>
      </c>
      <c r="G848" s="0" t="str">
        <f aca="false">IF($A848&lt;&gt;"",VLOOKUP($F848,d110cc_csv_computations!$A$2:$O$1001,12),"")</f>
        <v/>
      </c>
      <c r="H848" s="0" t="str">
        <f aca="false">IF($A848&lt;&gt;"",VLOOKUP($F848,d110cc_csv_computations!$A$2:$O$1001,13),"")</f>
        <v/>
      </c>
      <c r="I848" s="0" t="str">
        <f aca="false">IF($A848&lt;&gt;"",VLOOKUP($F848,d110cc_csv_computations!$A$2:$O$1001,7),"")</f>
        <v/>
      </c>
      <c r="J848" s="0" t="str">
        <f aca="false">IF($A848&lt;&gt;"",VLOOKUP($I848,ColumnNames!$A$2:$B$5,2),"")</f>
        <v/>
      </c>
      <c r="K848" s="0" t="str">
        <f aca="false">IF($A848&lt;&gt;"",VLOOKUP($F848,d110cc_csv_computations!$A$2:$O$1001,6),"")</f>
        <v/>
      </c>
      <c r="L848" s="0" t="str">
        <f aca="false">IF($A848&lt;&gt;"",VLOOKUP($F848,d110cc_csv_computations!$A$2:$O$1001,3),"")</f>
        <v/>
      </c>
      <c r="M848" s="0" t="str">
        <f aca="false">IF($A848&lt;&gt;"",VLOOKUP($F848,d110cc_csv_computations!$A$2:$O$1001,8),"")</f>
        <v/>
      </c>
      <c r="N848" s="0" t="str">
        <f aca="false">IF($A848&lt;&gt;"",VLOOKUP($F848,d110cc_csv_computations!$A$2:$O$1001,4),"")</f>
        <v/>
      </c>
      <c r="O848" s="32" t="str">
        <f aca="false">IF($A848&lt;&gt;"",INDEX('Tray sheet'!$H$2:$H$10000, $G848),"")</f>
        <v/>
      </c>
      <c r="P848" s="32" t="str">
        <f aca="false">IF($A848&lt;&gt;"",INDEX('Tray sheet'!$J$2:$J$10000,$G848),"")</f>
        <v/>
      </c>
      <c r="Q848" s="0" t="str">
        <f aca="false">IF($A848&lt;&gt;"",VLOOKUP($F848,d110cc_csv_computations!$A$2:$O$1001,9),"")</f>
        <v/>
      </c>
      <c r="R848" s="32" t="str">
        <f aca="false">IF($A848&lt;&gt;"",INDEX('Tray sheet'!$I$2:$I$10000,$G848),"")</f>
        <v/>
      </c>
      <c r="S848" s="32" t="str">
        <f aca="false">$J848&amp;$K848</f>
        <v/>
      </c>
      <c r="T848" s="0" t="str">
        <f aca="false">IF($A848&lt;&gt;"","Project#"&amp;$A848&amp;"-"&amp;TEXT($B848,"0000")&amp;"_Experiment#"&amp;TEXT($C848,"0000")&amp;"_"&amp;$D848&amp;"."&amp;$E848&amp;"_Tray#"&amp;TEXT($G848,"0000")&amp;"_"&amp;"Pot#"&amp;TEXT($F848,"00000"),"")</f>
        <v/>
      </c>
      <c r="U848" s="0" t="str">
        <f aca="false">IF($A848&lt;&gt;"",VLOOKUP($F848,d110cc_csv_computations!$A$2:$O$1001,2),"")</f>
        <v/>
      </c>
      <c r="V848" s="0" t="str">
        <f aca="false">IF($A848&lt;&gt;"",VLOOKUP($U848,LineNames!$A$2:$B$111,2),"")</f>
        <v/>
      </c>
      <c r="W848" s="11"/>
      <c r="X848" s="0" t="str">
        <f aca="false">IF($A848&lt;&gt;"",VLOOKUP($U848,LineNames!$A$2:$C$111,3),"")</f>
        <v/>
      </c>
      <c r="Y848" s="0" t="str">
        <f aca="false">IF($A848&lt;&gt;"",VLOOKUP($F848,d110cc_csv_computations!$A$2:$O$1001,5),"")</f>
        <v/>
      </c>
      <c r="Z848" s="0" t="str">
        <f aca="false">IF($A848&lt;&gt;"",VLOOKUP($F848,d110cc_csv_computations!$A$2:$O$1001,15),"")</f>
        <v/>
      </c>
    </row>
    <row collapsed="false" customFormat="false" customHeight="true" hidden="false" ht="15" outlineLevel="0" r="849">
      <c r="A849" s="0" t="str">
        <f aca="false">IF((ROW()-1)&lt;='Project Description'!$B$14,'Project Description'!$B$1, "")</f>
        <v/>
      </c>
      <c r="B849" s="0" t="str">
        <f aca="false">IF($A849&lt;&gt;"",'Project Description'!$B$2, "")</f>
        <v/>
      </c>
      <c r="C849" s="0" t="str">
        <f aca="false">IF($A849&lt;&gt;"",'Project Description'!$B$3, "")</f>
        <v/>
      </c>
      <c r="D849" s="0" t="str">
        <f aca="false">IF($A849&lt;&gt;"",VLOOKUP($G849,'Tray sheet'!$E$2:$G$121,2), "")</f>
        <v/>
      </c>
      <c r="E849" s="0" t="str">
        <f aca="false">IF($A849&lt;&gt;"",VLOOKUP($G849,'Tray sheet'!$E$2:$G$121,3), "")</f>
        <v/>
      </c>
      <c r="F849" s="0" t="str">
        <f aca="false">IF($A849&lt;&gt;"",ROW()-1,"")</f>
        <v/>
      </c>
      <c r="G849" s="0" t="str">
        <f aca="false">IF($A849&lt;&gt;"",VLOOKUP($F849,d110cc_csv_computations!$A$2:$O$1001,12),"")</f>
        <v/>
      </c>
      <c r="H849" s="0" t="str">
        <f aca="false">IF($A849&lt;&gt;"",VLOOKUP($F849,d110cc_csv_computations!$A$2:$O$1001,13),"")</f>
        <v/>
      </c>
      <c r="I849" s="0" t="str">
        <f aca="false">IF($A849&lt;&gt;"",VLOOKUP($F849,d110cc_csv_computations!$A$2:$O$1001,7),"")</f>
        <v/>
      </c>
      <c r="J849" s="0" t="str">
        <f aca="false">IF($A849&lt;&gt;"",VLOOKUP($I849,ColumnNames!$A$2:$B$5,2),"")</f>
        <v/>
      </c>
      <c r="K849" s="0" t="str">
        <f aca="false">IF($A849&lt;&gt;"",VLOOKUP($F849,d110cc_csv_computations!$A$2:$O$1001,6),"")</f>
        <v/>
      </c>
      <c r="L849" s="0" t="str">
        <f aca="false">IF($A849&lt;&gt;"",VLOOKUP($F849,d110cc_csv_computations!$A$2:$O$1001,3),"")</f>
        <v/>
      </c>
      <c r="M849" s="0" t="str">
        <f aca="false">IF($A849&lt;&gt;"",VLOOKUP($F849,d110cc_csv_computations!$A$2:$O$1001,8),"")</f>
        <v/>
      </c>
      <c r="N849" s="0" t="str">
        <f aca="false">IF($A849&lt;&gt;"",VLOOKUP($F849,d110cc_csv_computations!$A$2:$O$1001,4),"")</f>
        <v/>
      </c>
      <c r="O849" s="32" t="str">
        <f aca="false">IF($A849&lt;&gt;"",INDEX('Tray sheet'!$H$2:$H$10000, $G849),"")</f>
        <v/>
      </c>
      <c r="P849" s="32" t="str">
        <f aca="false">IF($A849&lt;&gt;"",INDEX('Tray sheet'!$J$2:$J$10000,$G849),"")</f>
        <v/>
      </c>
      <c r="Q849" s="0" t="str">
        <f aca="false">IF($A849&lt;&gt;"",VLOOKUP($F849,d110cc_csv_computations!$A$2:$O$1001,9),"")</f>
        <v/>
      </c>
      <c r="R849" s="32" t="str">
        <f aca="false">IF($A849&lt;&gt;"",INDEX('Tray sheet'!$I$2:$I$10000,$G849),"")</f>
        <v/>
      </c>
      <c r="S849" s="32" t="str">
        <f aca="false">$J849&amp;$K849</f>
        <v/>
      </c>
      <c r="T849" s="0" t="str">
        <f aca="false">IF($A849&lt;&gt;"","Project#"&amp;$A849&amp;"-"&amp;TEXT($B849,"0000")&amp;"_Experiment#"&amp;TEXT($C849,"0000")&amp;"_"&amp;$D849&amp;"."&amp;$E849&amp;"_Tray#"&amp;TEXT($G849,"0000")&amp;"_"&amp;"Pot#"&amp;TEXT($F849,"00000"),"")</f>
        <v/>
      </c>
      <c r="U849" s="0" t="str">
        <f aca="false">IF($A849&lt;&gt;"",VLOOKUP($F849,d110cc_csv_computations!$A$2:$O$1001,2),"")</f>
        <v/>
      </c>
      <c r="V849" s="0" t="str">
        <f aca="false">IF($A849&lt;&gt;"",VLOOKUP($U849,LineNames!$A$2:$B$111,2),"")</f>
        <v/>
      </c>
      <c r="W849" s="11"/>
      <c r="X849" s="0" t="str">
        <f aca="false">IF($A849&lt;&gt;"",VLOOKUP($U849,LineNames!$A$2:$C$111,3),"")</f>
        <v/>
      </c>
      <c r="Y849" s="0" t="str">
        <f aca="false">IF($A849&lt;&gt;"",VLOOKUP($F849,d110cc_csv_computations!$A$2:$O$1001,5),"")</f>
        <v/>
      </c>
      <c r="Z849" s="0" t="str">
        <f aca="false">IF($A849&lt;&gt;"",VLOOKUP($F849,d110cc_csv_computations!$A$2:$O$1001,15),"")</f>
        <v/>
      </c>
    </row>
    <row collapsed="false" customFormat="false" customHeight="true" hidden="false" ht="15" outlineLevel="0" r="850">
      <c r="A850" s="0" t="str">
        <f aca="false">IF((ROW()-1)&lt;='Project Description'!$B$14,'Project Description'!$B$1, "")</f>
        <v/>
      </c>
      <c r="B850" s="0" t="str">
        <f aca="false">IF($A850&lt;&gt;"",'Project Description'!$B$2, "")</f>
        <v/>
      </c>
      <c r="C850" s="0" t="str">
        <f aca="false">IF($A850&lt;&gt;"",'Project Description'!$B$3, "")</f>
        <v/>
      </c>
      <c r="D850" s="0" t="str">
        <f aca="false">IF($A850&lt;&gt;"",VLOOKUP($G850,'Tray sheet'!$E$2:$G$121,2), "")</f>
        <v/>
      </c>
      <c r="E850" s="0" t="str">
        <f aca="false">IF($A850&lt;&gt;"",VLOOKUP($G850,'Tray sheet'!$E$2:$G$121,3), "")</f>
        <v/>
      </c>
      <c r="F850" s="0" t="str">
        <f aca="false">IF($A850&lt;&gt;"",ROW()-1,"")</f>
        <v/>
      </c>
      <c r="G850" s="0" t="str">
        <f aca="false">IF($A850&lt;&gt;"",VLOOKUP($F850,d110cc_csv_computations!$A$2:$O$1001,12),"")</f>
        <v/>
      </c>
      <c r="H850" s="0" t="str">
        <f aca="false">IF($A850&lt;&gt;"",VLOOKUP($F850,d110cc_csv_computations!$A$2:$O$1001,13),"")</f>
        <v/>
      </c>
      <c r="I850" s="0" t="str">
        <f aca="false">IF($A850&lt;&gt;"",VLOOKUP($F850,d110cc_csv_computations!$A$2:$O$1001,7),"")</f>
        <v/>
      </c>
      <c r="J850" s="0" t="str">
        <f aca="false">IF($A850&lt;&gt;"",VLOOKUP($I850,ColumnNames!$A$2:$B$5,2),"")</f>
        <v/>
      </c>
      <c r="K850" s="0" t="str">
        <f aca="false">IF($A850&lt;&gt;"",VLOOKUP($F850,d110cc_csv_computations!$A$2:$O$1001,6),"")</f>
        <v/>
      </c>
      <c r="L850" s="0" t="str">
        <f aca="false">IF($A850&lt;&gt;"",VLOOKUP($F850,d110cc_csv_computations!$A$2:$O$1001,3),"")</f>
        <v/>
      </c>
      <c r="M850" s="0" t="str">
        <f aca="false">IF($A850&lt;&gt;"",VLOOKUP($F850,d110cc_csv_computations!$A$2:$O$1001,8),"")</f>
        <v/>
      </c>
      <c r="N850" s="0" t="str">
        <f aca="false">IF($A850&lt;&gt;"",VLOOKUP($F850,d110cc_csv_computations!$A$2:$O$1001,4),"")</f>
        <v/>
      </c>
      <c r="O850" s="32" t="str">
        <f aca="false">IF($A850&lt;&gt;"",INDEX('Tray sheet'!$H$2:$H$10000, $G850),"")</f>
        <v/>
      </c>
      <c r="P850" s="32" t="str">
        <f aca="false">IF($A850&lt;&gt;"",INDEX('Tray sheet'!$J$2:$J$10000,$G850),"")</f>
        <v/>
      </c>
      <c r="Q850" s="0" t="str">
        <f aca="false">IF($A850&lt;&gt;"",VLOOKUP($F850,d110cc_csv_computations!$A$2:$O$1001,9),"")</f>
        <v/>
      </c>
      <c r="R850" s="32" t="str">
        <f aca="false">IF($A850&lt;&gt;"",INDEX('Tray sheet'!$I$2:$I$10000,$G850),"")</f>
        <v/>
      </c>
      <c r="S850" s="32" t="str">
        <f aca="false">$J850&amp;$K850</f>
        <v/>
      </c>
      <c r="T850" s="0" t="str">
        <f aca="false">IF($A850&lt;&gt;"","Project#"&amp;$A850&amp;"-"&amp;TEXT($B850,"0000")&amp;"_Experiment#"&amp;TEXT($C850,"0000")&amp;"_"&amp;$D850&amp;"."&amp;$E850&amp;"_Tray#"&amp;TEXT($G850,"0000")&amp;"_"&amp;"Pot#"&amp;TEXT($F850,"00000"),"")</f>
        <v/>
      </c>
      <c r="U850" s="0" t="str">
        <f aca="false">IF($A850&lt;&gt;"",VLOOKUP($F850,d110cc_csv_computations!$A$2:$O$1001,2),"")</f>
        <v/>
      </c>
      <c r="V850" s="0" t="str">
        <f aca="false">IF($A850&lt;&gt;"",VLOOKUP($U850,LineNames!$A$2:$B$111,2),"")</f>
        <v/>
      </c>
      <c r="W850" s="11"/>
      <c r="X850" s="0" t="str">
        <f aca="false">IF($A850&lt;&gt;"",VLOOKUP($U850,LineNames!$A$2:$C$111,3),"")</f>
        <v/>
      </c>
      <c r="Y850" s="0" t="str">
        <f aca="false">IF($A850&lt;&gt;"",VLOOKUP($F850,d110cc_csv_computations!$A$2:$O$1001,5),"")</f>
        <v/>
      </c>
      <c r="Z850" s="0" t="str">
        <f aca="false">IF($A850&lt;&gt;"",VLOOKUP($F850,d110cc_csv_computations!$A$2:$O$1001,15),"")</f>
        <v/>
      </c>
    </row>
    <row collapsed="false" customFormat="false" customHeight="true" hidden="false" ht="15" outlineLevel="0" r="851">
      <c r="A851" s="0" t="str">
        <f aca="false">IF((ROW()-1)&lt;='Project Description'!$B$14,'Project Description'!$B$1, "")</f>
        <v/>
      </c>
      <c r="B851" s="0" t="str">
        <f aca="false">IF($A851&lt;&gt;"",'Project Description'!$B$2, "")</f>
        <v/>
      </c>
      <c r="C851" s="0" t="str">
        <f aca="false">IF($A851&lt;&gt;"",'Project Description'!$B$3, "")</f>
        <v/>
      </c>
      <c r="D851" s="0" t="str">
        <f aca="false">IF($A851&lt;&gt;"",VLOOKUP($G851,'Tray sheet'!$E$2:$G$121,2), "")</f>
        <v/>
      </c>
      <c r="E851" s="0" t="str">
        <f aca="false">IF($A851&lt;&gt;"",VLOOKUP($G851,'Tray sheet'!$E$2:$G$121,3), "")</f>
        <v/>
      </c>
      <c r="F851" s="0" t="str">
        <f aca="false">IF($A851&lt;&gt;"",ROW()-1,"")</f>
        <v/>
      </c>
      <c r="G851" s="0" t="str">
        <f aca="false">IF($A851&lt;&gt;"",VLOOKUP($F851,d110cc_csv_computations!$A$2:$O$1001,12),"")</f>
        <v/>
      </c>
      <c r="H851" s="0" t="str">
        <f aca="false">IF($A851&lt;&gt;"",VLOOKUP($F851,d110cc_csv_computations!$A$2:$O$1001,13),"")</f>
        <v/>
      </c>
      <c r="I851" s="0" t="str">
        <f aca="false">IF($A851&lt;&gt;"",VLOOKUP($F851,d110cc_csv_computations!$A$2:$O$1001,7),"")</f>
        <v/>
      </c>
      <c r="J851" s="0" t="str">
        <f aca="false">IF($A851&lt;&gt;"",VLOOKUP($I851,ColumnNames!$A$2:$B$5,2),"")</f>
        <v/>
      </c>
      <c r="K851" s="0" t="str">
        <f aca="false">IF($A851&lt;&gt;"",VLOOKUP($F851,d110cc_csv_computations!$A$2:$O$1001,6),"")</f>
        <v/>
      </c>
      <c r="L851" s="0" t="str">
        <f aca="false">IF($A851&lt;&gt;"",VLOOKUP($F851,d110cc_csv_computations!$A$2:$O$1001,3),"")</f>
        <v/>
      </c>
      <c r="M851" s="0" t="str">
        <f aca="false">IF($A851&lt;&gt;"",VLOOKUP($F851,d110cc_csv_computations!$A$2:$O$1001,8),"")</f>
        <v/>
      </c>
      <c r="N851" s="0" t="str">
        <f aca="false">IF($A851&lt;&gt;"",VLOOKUP($F851,d110cc_csv_computations!$A$2:$O$1001,4),"")</f>
        <v/>
      </c>
      <c r="O851" s="32" t="str">
        <f aca="false">IF($A851&lt;&gt;"",INDEX('Tray sheet'!$H$2:$H$10000, $G851),"")</f>
        <v/>
      </c>
      <c r="P851" s="32" t="str">
        <f aca="false">IF($A851&lt;&gt;"",INDEX('Tray sheet'!$J$2:$J$10000,$G851),"")</f>
        <v/>
      </c>
      <c r="Q851" s="0" t="str">
        <f aca="false">IF($A851&lt;&gt;"",VLOOKUP($F851,d110cc_csv_computations!$A$2:$O$1001,9),"")</f>
        <v/>
      </c>
      <c r="R851" s="32" t="str">
        <f aca="false">IF($A851&lt;&gt;"",INDEX('Tray sheet'!$I$2:$I$10000,$G851),"")</f>
        <v/>
      </c>
      <c r="S851" s="32" t="str">
        <f aca="false">$J851&amp;$K851</f>
        <v/>
      </c>
      <c r="T851" s="0" t="str">
        <f aca="false">IF($A851&lt;&gt;"","Project#"&amp;$A851&amp;"-"&amp;TEXT($B851,"0000")&amp;"_Experiment#"&amp;TEXT($C851,"0000")&amp;"_"&amp;$D851&amp;"."&amp;$E851&amp;"_Tray#"&amp;TEXT($G851,"0000")&amp;"_"&amp;"Pot#"&amp;TEXT($F851,"00000"),"")</f>
        <v/>
      </c>
      <c r="U851" s="0" t="str">
        <f aca="false">IF($A851&lt;&gt;"",VLOOKUP($F851,d110cc_csv_computations!$A$2:$O$1001,2),"")</f>
        <v/>
      </c>
      <c r="V851" s="0" t="str">
        <f aca="false">IF($A851&lt;&gt;"",VLOOKUP($U851,LineNames!$A$2:$B$111,2),"")</f>
        <v/>
      </c>
      <c r="W851" s="11"/>
      <c r="X851" s="0" t="str">
        <f aca="false">IF($A851&lt;&gt;"",VLOOKUP($U851,LineNames!$A$2:$C$111,3),"")</f>
        <v/>
      </c>
      <c r="Y851" s="0" t="str">
        <f aca="false">IF($A851&lt;&gt;"",VLOOKUP($F851,d110cc_csv_computations!$A$2:$O$1001,5),"")</f>
        <v/>
      </c>
      <c r="Z851" s="0" t="str">
        <f aca="false">IF($A851&lt;&gt;"",VLOOKUP($F851,d110cc_csv_computations!$A$2:$O$1001,15),"")</f>
        <v/>
      </c>
    </row>
    <row collapsed="false" customFormat="false" customHeight="true" hidden="false" ht="15" outlineLevel="0" r="852">
      <c r="A852" s="0" t="str">
        <f aca="false">IF((ROW()-1)&lt;='Project Description'!$B$14,'Project Description'!$B$1, "")</f>
        <v/>
      </c>
      <c r="B852" s="0" t="str">
        <f aca="false">IF($A852&lt;&gt;"",'Project Description'!$B$2, "")</f>
        <v/>
      </c>
      <c r="C852" s="0" t="str">
        <f aca="false">IF($A852&lt;&gt;"",'Project Description'!$B$3, "")</f>
        <v/>
      </c>
      <c r="D852" s="0" t="str">
        <f aca="false">IF($A852&lt;&gt;"",VLOOKUP($G852,'Tray sheet'!$E$2:$G$121,2), "")</f>
        <v/>
      </c>
      <c r="E852" s="0" t="str">
        <f aca="false">IF($A852&lt;&gt;"",VLOOKUP($G852,'Tray sheet'!$E$2:$G$121,3), "")</f>
        <v/>
      </c>
      <c r="F852" s="0" t="str">
        <f aca="false">IF($A852&lt;&gt;"",ROW()-1,"")</f>
        <v/>
      </c>
      <c r="G852" s="0" t="str">
        <f aca="false">IF($A852&lt;&gt;"",VLOOKUP($F852,d110cc_csv_computations!$A$2:$O$1001,12),"")</f>
        <v/>
      </c>
      <c r="H852" s="0" t="str">
        <f aca="false">IF($A852&lt;&gt;"",VLOOKUP($F852,d110cc_csv_computations!$A$2:$O$1001,13),"")</f>
        <v/>
      </c>
      <c r="I852" s="0" t="str">
        <f aca="false">IF($A852&lt;&gt;"",VLOOKUP($F852,d110cc_csv_computations!$A$2:$O$1001,7),"")</f>
        <v/>
      </c>
      <c r="J852" s="0" t="str">
        <f aca="false">IF($A852&lt;&gt;"",VLOOKUP($I852,ColumnNames!$A$2:$B$5,2),"")</f>
        <v/>
      </c>
      <c r="K852" s="0" t="str">
        <f aca="false">IF($A852&lt;&gt;"",VLOOKUP($F852,d110cc_csv_computations!$A$2:$O$1001,6),"")</f>
        <v/>
      </c>
      <c r="L852" s="0" t="str">
        <f aca="false">IF($A852&lt;&gt;"",VLOOKUP($F852,d110cc_csv_computations!$A$2:$O$1001,3),"")</f>
        <v/>
      </c>
      <c r="M852" s="0" t="str">
        <f aca="false">IF($A852&lt;&gt;"",VLOOKUP($F852,d110cc_csv_computations!$A$2:$O$1001,8),"")</f>
        <v/>
      </c>
      <c r="N852" s="0" t="str">
        <f aca="false">IF($A852&lt;&gt;"",VLOOKUP($F852,d110cc_csv_computations!$A$2:$O$1001,4),"")</f>
        <v/>
      </c>
      <c r="O852" s="32" t="str">
        <f aca="false">IF($A852&lt;&gt;"",INDEX('Tray sheet'!$H$2:$H$10000, $G852),"")</f>
        <v/>
      </c>
      <c r="P852" s="32" t="str">
        <f aca="false">IF($A852&lt;&gt;"",INDEX('Tray sheet'!$J$2:$J$10000,$G852),"")</f>
        <v/>
      </c>
      <c r="Q852" s="0" t="str">
        <f aca="false">IF($A852&lt;&gt;"",VLOOKUP($F852,d110cc_csv_computations!$A$2:$O$1001,9),"")</f>
        <v/>
      </c>
      <c r="R852" s="32" t="str">
        <f aca="false">IF($A852&lt;&gt;"",INDEX('Tray sheet'!$I$2:$I$10000,$G852),"")</f>
        <v/>
      </c>
      <c r="S852" s="32" t="str">
        <f aca="false">$J852&amp;$K852</f>
        <v/>
      </c>
      <c r="T852" s="0" t="str">
        <f aca="false">IF($A852&lt;&gt;"","Project#"&amp;$A852&amp;"-"&amp;TEXT($B852,"0000")&amp;"_Experiment#"&amp;TEXT($C852,"0000")&amp;"_"&amp;$D852&amp;"."&amp;$E852&amp;"_Tray#"&amp;TEXT($G852,"0000")&amp;"_"&amp;"Pot#"&amp;TEXT($F852,"00000"),"")</f>
        <v/>
      </c>
      <c r="U852" s="0" t="str">
        <f aca="false">IF($A852&lt;&gt;"",VLOOKUP($F852,d110cc_csv_computations!$A$2:$O$1001,2),"")</f>
        <v/>
      </c>
      <c r="V852" s="0" t="str">
        <f aca="false">IF($A852&lt;&gt;"",VLOOKUP($U852,LineNames!$A$2:$B$111,2),"")</f>
        <v/>
      </c>
      <c r="W852" s="11"/>
      <c r="X852" s="0" t="str">
        <f aca="false">IF($A852&lt;&gt;"",VLOOKUP($U852,LineNames!$A$2:$C$111,3),"")</f>
        <v/>
      </c>
      <c r="Y852" s="0" t="str">
        <f aca="false">IF($A852&lt;&gt;"",VLOOKUP($F852,d110cc_csv_computations!$A$2:$O$1001,5),"")</f>
        <v/>
      </c>
      <c r="Z852" s="0" t="str">
        <f aca="false">IF($A852&lt;&gt;"",VLOOKUP($F852,d110cc_csv_computations!$A$2:$O$1001,15),"")</f>
        <v/>
      </c>
    </row>
    <row collapsed="false" customFormat="false" customHeight="true" hidden="false" ht="15" outlineLevel="0" r="853">
      <c r="A853" s="0" t="str">
        <f aca="false">IF((ROW()-1)&lt;='Project Description'!$B$14,'Project Description'!$B$1, "")</f>
        <v/>
      </c>
      <c r="B853" s="0" t="str">
        <f aca="false">IF($A853&lt;&gt;"",'Project Description'!$B$2, "")</f>
        <v/>
      </c>
      <c r="C853" s="0" t="str">
        <f aca="false">IF($A853&lt;&gt;"",'Project Description'!$B$3, "")</f>
        <v/>
      </c>
      <c r="D853" s="0" t="str">
        <f aca="false">IF($A853&lt;&gt;"",VLOOKUP($G853,'Tray sheet'!$E$2:$G$121,2), "")</f>
        <v/>
      </c>
      <c r="E853" s="0" t="str">
        <f aca="false">IF($A853&lt;&gt;"",VLOOKUP($G853,'Tray sheet'!$E$2:$G$121,3), "")</f>
        <v/>
      </c>
      <c r="F853" s="0" t="str">
        <f aca="false">IF($A853&lt;&gt;"",ROW()-1,"")</f>
        <v/>
      </c>
      <c r="G853" s="0" t="str">
        <f aca="false">IF($A853&lt;&gt;"",VLOOKUP($F853,d110cc_csv_computations!$A$2:$O$1001,12),"")</f>
        <v/>
      </c>
      <c r="H853" s="0" t="str">
        <f aca="false">IF($A853&lt;&gt;"",VLOOKUP($F853,d110cc_csv_computations!$A$2:$O$1001,13),"")</f>
        <v/>
      </c>
      <c r="I853" s="0" t="str">
        <f aca="false">IF($A853&lt;&gt;"",VLOOKUP($F853,d110cc_csv_computations!$A$2:$O$1001,7),"")</f>
        <v/>
      </c>
      <c r="J853" s="0" t="str">
        <f aca="false">IF($A853&lt;&gt;"",VLOOKUP($I853,ColumnNames!$A$2:$B$5,2),"")</f>
        <v/>
      </c>
      <c r="K853" s="0" t="str">
        <f aca="false">IF($A853&lt;&gt;"",VLOOKUP($F853,d110cc_csv_computations!$A$2:$O$1001,6),"")</f>
        <v/>
      </c>
      <c r="L853" s="0" t="str">
        <f aca="false">IF($A853&lt;&gt;"",VLOOKUP($F853,d110cc_csv_computations!$A$2:$O$1001,3),"")</f>
        <v/>
      </c>
      <c r="M853" s="0" t="str">
        <f aca="false">IF($A853&lt;&gt;"",VLOOKUP($F853,d110cc_csv_computations!$A$2:$O$1001,8),"")</f>
        <v/>
      </c>
      <c r="N853" s="0" t="str">
        <f aca="false">IF($A853&lt;&gt;"",VLOOKUP($F853,d110cc_csv_computations!$A$2:$O$1001,4),"")</f>
        <v/>
      </c>
      <c r="O853" s="32" t="str">
        <f aca="false">IF($A853&lt;&gt;"",INDEX('Tray sheet'!$H$2:$H$10000, $G853),"")</f>
        <v/>
      </c>
      <c r="P853" s="32" t="str">
        <f aca="false">IF($A853&lt;&gt;"",INDEX('Tray sheet'!$J$2:$J$10000,$G853),"")</f>
        <v/>
      </c>
      <c r="Q853" s="0" t="str">
        <f aca="false">IF($A853&lt;&gt;"",VLOOKUP($F853,d110cc_csv_computations!$A$2:$O$1001,9),"")</f>
        <v/>
      </c>
      <c r="R853" s="32" t="str">
        <f aca="false">IF($A853&lt;&gt;"",INDEX('Tray sheet'!$I$2:$I$10000,$G853),"")</f>
        <v/>
      </c>
      <c r="S853" s="32" t="str">
        <f aca="false">$J853&amp;$K853</f>
        <v/>
      </c>
      <c r="T853" s="0" t="str">
        <f aca="false">IF($A853&lt;&gt;"","Project#"&amp;$A853&amp;"-"&amp;TEXT($B853,"0000")&amp;"_Experiment#"&amp;TEXT($C853,"0000")&amp;"_"&amp;$D853&amp;"."&amp;$E853&amp;"_Tray#"&amp;TEXT($G853,"0000")&amp;"_"&amp;"Pot#"&amp;TEXT($F853,"00000"),"")</f>
        <v/>
      </c>
      <c r="U853" s="0" t="str">
        <f aca="false">IF($A853&lt;&gt;"",VLOOKUP($F853,d110cc_csv_computations!$A$2:$O$1001,2),"")</f>
        <v/>
      </c>
      <c r="V853" s="0" t="str">
        <f aca="false">IF($A853&lt;&gt;"",VLOOKUP($U853,LineNames!$A$2:$B$111,2),"")</f>
        <v/>
      </c>
      <c r="W853" s="11"/>
      <c r="X853" s="0" t="str">
        <f aca="false">IF($A853&lt;&gt;"",VLOOKUP($U853,LineNames!$A$2:$C$111,3),"")</f>
        <v/>
      </c>
      <c r="Y853" s="0" t="str">
        <f aca="false">IF($A853&lt;&gt;"",VLOOKUP($F853,d110cc_csv_computations!$A$2:$O$1001,5),"")</f>
        <v/>
      </c>
      <c r="Z853" s="0" t="str">
        <f aca="false">IF($A853&lt;&gt;"",VLOOKUP($F853,d110cc_csv_computations!$A$2:$O$1001,15),"")</f>
        <v/>
      </c>
    </row>
    <row collapsed="false" customFormat="false" customHeight="true" hidden="false" ht="15" outlineLevel="0" r="854">
      <c r="A854" s="0" t="str">
        <f aca="false">IF((ROW()-1)&lt;='Project Description'!$B$14,'Project Description'!$B$1, "")</f>
        <v/>
      </c>
      <c r="B854" s="0" t="str">
        <f aca="false">IF($A854&lt;&gt;"",'Project Description'!$B$2, "")</f>
        <v/>
      </c>
      <c r="C854" s="0" t="str">
        <f aca="false">IF($A854&lt;&gt;"",'Project Description'!$B$3, "")</f>
        <v/>
      </c>
      <c r="D854" s="0" t="str">
        <f aca="false">IF($A854&lt;&gt;"",VLOOKUP($G854,'Tray sheet'!$E$2:$G$121,2), "")</f>
        <v/>
      </c>
      <c r="E854" s="0" t="str">
        <f aca="false">IF($A854&lt;&gt;"",VLOOKUP($G854,'Tray sheet'!$E$2:$G$121,3), "")</f>
        <v/>
      </c>
      <c r="F854" s="0" t="str">
        <f aca="false">IF($A854&lt;&gt;"",ROW()-1,"")</f>
        <v/>
      </c>
      <c r="G854" s="0" t="str">
        <f aca="false">IF($A854&lt;&gt;"",VLOOKUP($F854,d110cc_csv_computations!$A$2:$O$1001,12),"")</f>
        <v/>
      </c>
      <c r="H854" s="0" t="str">
        <f aca="false">IF($A854&lt;&gt;"",VLOOKUP($F854,d110cc_csv_computations!$A$2:$O$1001,13),"")</f>
        <v/>
      </c>
      <c r="I854" s="0" t="str">
        <f aca="false">IF($A854&lt;&gt;"",VLOOKUP($F854,d110cc_csv_computations!$A$2:$O$1001,7),"")</f>
        <v/>
      </c>
      <c r="J854" s="0" t="str">
        <f aca="false">IF($A854&lt;&gt;"",VLOOKUP($I854,ColumnNames!$A$2:$B$5,2),"")</f>
        <v/>
      </c>
      <c r="K854" s="0" t="str">
        <f aca="false">IF($A854&lt;&gt;"",VLOOKUP($F854,d110cc_csv_computations!$A$2:$O$1001,6),"")</f>
        <v/>
      </c>
      <c r="L854" s="0" t="str">
        <f aca="false">IF($A854&lt;&gt;"",VLOOKUP($F854,d110cc_csv_computations!$A$2:$O$1001,3),"")</f>
        <v/>
      </c>
      <c r="M854" s="0" t="str">
        <f aca="false">IF($A854&lt;&gt;"",VLOOKUP($F854,d110cc_csv_computations!$A$2:$O$1001,8),"")</f>
        <v/>
      </c>
      <c r="N854" s="0" t="str">
        <f aca="false">IF($A854&lt;&gt;"",VLOOKUP($F854,d110cc_csv_computations!$A$2:$O$1001,4),"")</f>
        <v/>
      </c>
      <c r="O854" s="32" t="str">
        <f aca="false">IF($A854&lt;&gt;"",INDEX('Tray sheet'!$H$2:$H$10000, $G854),"")</f>
        <v/>
      </c>
      <c r="P854" s="32" t="str">
        <f aca="false">IF($A854&lt;&gt;"",INDEX('Tray sheet'!$J$2:$J$10000,$G854),"")</f>
        <v/>
      </c>
      <c r="Q854" s="0" t="str">
        <f aca="false">IF($A854&lt;&gt;"",VLOOKUP($F854,d110cc_csv_computations!$A$2:$O$1001,9),"")</f>
        <v/>
      </c>
      <c r="R854" s="32" t="str">
        <f aca="false">IF($A854&lt;&gt;"",INDEX('Tray sheet'!$I$2:$I$10000,$G854),"")</f>
        <v/>
      </c>
      <c r="S854" s="32" t="str">
        <f aca="false">$J854&amp;$K854</f>
        <v/>
      </c>
      <c r="T854" s="0" t="str">
        <f aca="false">IF($A854&lt;&gt;"","Project#"&amp;$A854&amp;"-"&amp;TEXT($B854,"0000")&amp;"_Experiment#"&amp;TEXT($C854,"0000")&amp;"_"&amp;$D854&amp;"."&amp;$E854&amp;"_Tray#"&amp;TEXT($G854,"0000")&amp;"_"&amp;"Pot#"&amp;TEXT($F854,"00000"),"")</f>
        <v/>
      </c>
      <c r="U854" s="0" t="str">
        <f aca="false">IF($A854&lt;&gt;"",VLOOKUP($F854,d110cc_csv_computations!$A$2:$O$1001,2),"")</f>
        <v/>
      </c>
      <c r="V854" s="0" t="str">
        <f aca="false">IF($A854&lt;&gt;"",VLOOKUP($U854,LineNames!$A$2:$B$111,2),"")</f>
        <v/>
      </c>
      <c r="W854" s="11"/>
      <c r="X854" s="0" t="str">
        <f aca="false">IF($A854&lt;&gt;"",VLOOKUP($U854,LineNames!$A$2:$C$111,3),"")</f>
        <v/>
      </c>
      <c r="Y854" s="0" t="str">
        <f aca="false">IF($A854&lt;&gt;"",VLOOKUP($F854,d110cc_csv_computations!$A$2:$O$1001,5),"")</f>
        <v/>
      </c>
      <c r="Z854" s="0" t="str">
        <f aca="false">IF($A854&lt;&gt;"",VLOOKUP($F854,d110cc_csv_computations!$A$2:$O$1001,15),"")</f>
        <v/>
      </c>
    </row>
    <row collapsed="false" customFormat="false" customHeight="true" hidden="false" ht="15" outlineLevel="0" r="855">
      <c r="A855" s="0" t="str">
        <f aca="false">IF((ROW()-1)&lt;='Project Description'!$B$14,'Project Description'!$B$1, "")</f>
        <v/>
      </c>
      <c r="B855" s="0" t="str">
        <f aca="false">IF($A855&lt;&gt;"",'Project Description'!$B$2, "")</f>
        <v/>
      </c>
      <c r="C855" s="0" t="str">
        <f aca="false">IF($A855&lt;&gt;"",'Project Description'!$B$3, "")</f>
        <v/>
      </c>
      <c r="D855" s="0" t="str">
        <f aca="false">IF($A855&lt;&gt;"",VLOOKUP($G855,'Tray sheet'!$E$2:$G$121,2), "")</f>
        <v/>
      </c>
      <c r="E855" s="0" t="str">
        <f aca="false">IF($A855&lt;&gt;"",VLOOKUP($G855,'Tray sheet'!$E$2:$G$121,3), "")</f>
        <v/>
      </c>
      <c r="F855" s="0" t="str">
        <f aca="false">IF($A855&lt;&gt;"",ROW()-1,"")</f>
        <v/>
      </c>
      <c r="G855" s="0" t="str">
        <f aca="false">IF($A855&lt;&gt;"",VLOOKUP($F855,d110cc_csv_computations!$A$2:$O$1001,12),"")</f>
        <v/>
      </c>
      <c r="H855" s="0" t="str">
        <f aca="false">IF($A855&lt;&gt;"",VLOOKUP($F855,d110cc_csv_computations!$A$2:$O$1001,13),"")</f>
        <v/>
      </c>
      <c r="I855" s="0" t="str">
        <f aca="false">IF($A855&lt;&gt;"",VLOOKUP($F855,d110cc_csv_computations!$A$2:$O$1001,7),"")</f>
        <v/>
      </c>
      <c r="J855" s="0" t="str">
        <f aca="false">IF($A855&lt;&gt;"",VLOOKUP($I855,ColumnNames!$A$2:$B$5,2),"")</f>
        <v/>
      </c>
      <c r="K855" s="0" t="str">
        <f aca="false">IF($A855&lt;&gt;"",VLOOKUP($F855,d110cc_csv_computations!$A$2:$O$1001,6),"")</f>
        <v/>
      </c>
      <c r="L855" s="0" t="str">
        <f aca="false">IF($A855&lt;&gt;"",VLOOKUP($F855,d110cc_csv_computations!$A$2:$O$1001,3),"")</f>
        <v/>
      </c>
      <c r="M855" s="0" t="str">
        <f aca="false">IF($A855&lt;&gt;"",VLOOKUP($F855,d110cc_csv_computations!$A$2:$O$1001,8),"")</f>
        <v/>
      </c>
      <c r="N855" s="0" t="str">
        <f aca="false">IF($A855&lt;&gt;"",VLOOKUP($F855,d110cc_csv_computations!$A$2:$O$1001,4),"")</f>
        <v/>
      </c>
      <c r="O855" s="32" t="str">
        <f aca="false">IF($A855&lt;&gt;"",INDEX('Tray sheet'!$H$2:$H$10000, $G855),"")</f>
        <v/>
      </c>
      <c r="P855" s="32" t="str">
        <f aca="false">IF($A855&lt;&gt;"",INDEX('Tray sheet'!$J$2:$J$10000,$G855),"")</f>
        <v/>
      </c>
      <c r="Q855" s="0" t="str">
        <f aca="false">IF($A855&lt;&gt;"",VLOOKUP($F855,d110cc_csv_computations!$A$2:$O$1001,9),"")</f>
        <v/>
      </c>
      <c r="R855" s="32" t="str">
        <f aca="false">IF($A855&lt;&gt;"",INDEX('Tray sheet'!$I$2:$I$10000,$G855),"")</f>
        <v/>
      </c>
      <c r="S855" s="32" t="str">
        <f aca="false">$J855&amp;$K855</f>
        <v/>
      </c>
      <c r="T855" s="0" t="str">
        <f aca="false">IF($A855&lt;&gt;"","Project#"&amp;$A855&amp;"-"&amp;TEXT($B855,"0000")&amp;"_Experiment#"&amp;TEXT($C855,"0000")&amp;"_"&amp;$D855&amp;"."&amp;$E855&amp;"_Tray#"&amp;TEXT($G855,"0000")&amp;"_"&amp;"Pot#"&amp;TEXT($F855,"00000"),"")</f>
        <v/>
      </c>
      <c r="U855" s="0" t="str">
        <f aca="false">IF($A855&lt;&gt;"",VLOOKUP($F855,d110cc_csv_computations!$A$2:$O$1001,2),"")</f>
        <v/>
      </c>
      <c r="V855" s="0" t="str">
        <f aca="false">IF($A855&lt;&gt;"",VLOOKUP($U855,LineNames!$A$2:$B$111,2),"")</f>
        <v/>
      </c>
      <c r="W855" s="11"/>
      <c r="X855" s="0" t="str">
        <f aca="false">IF($A855&lt;&gt;"",VLOOKUP($U855,LineNames!$A$2:$C$111,3),"")</f>
        <v/>
      </c>
      <c r="Y855" s="0" t="str">
        <f aca="false">IF($A855&lt;&gt;"",VLOOKUP($F855,d110cc_csv_computations!$A$2:$O$1001,5),"")</f>
        <v/>
      </c>
      <c r="Z855" s="0" t="str">
        <f aca="false">IF($A855&lt;&gt;"",VLOOKUP($F855,d110cc_csv_computations!$A$2:$O$1001,15),"")</f>
        <v/>
      </c>
    </row>
    <row collapsed="false" customFormat="false" customHeight="true" hidden="false" ht="15" outlineLevel="0" r="856">
      <c r="A856" s="0" t="str">
        <f aca="false">IF((ROW()-1)&lt;='Project Description'!$B$14,'Project Description'!$B$1, "")</f>
        <v/>
      </c>
      <c r="B856" s="0" t="str">
        <f aca="false">IF($A856&lt;&gt;"",'Project Description'!$B$2, "")</f>
        <v/>
      </c>
      <c r="C856" s="0" t="str">
        <f aca="false">IF($A856&lt;&gt;"",'Project Description'!$B$3, "")</f>
        <v/>
      </c>
      <c r="D856" s="0" t="str">
        <f aca="false">IF($A856&lt;&gt;"",VLOOKUP($G856,'Tray sheet'!$E$2:$G$121,2), "")</f>
        <v/>
      </c>
      <c r="E856" s="0" t="str">
        <f aca="false">IF($A856&lt;&gt;"",VLOOKUP($G856,'Tray sheet'!$E$2:$G$121,3), "")</f>
        <v/>
      </c>
      <c r="F856" s="0" t="str">
        <f aca="false">IF($A856&lt;&gt;"",ROW()-1,"")</f>
        <v/>
      </c>
      <c r="G856" s="0" t="str">
        <f aca="false">IF($A856&lt;&gt;"",VLOOKUP($F856,d110cc_csv_computations!$A$2:$O$1001,12),"")</f>
        <v/>
      </c>
      <c r="H856" s="0" t="str">
        <f aca="false">IF($A856&lt;&gt;"",VLOOKUP($F856,d110cc_csv_computations!$A$2:$O$1001,13),"")</f>
        <v/>
      </c>
      <c r="I856" s="0" t="str">
        <f aca="false">IF($A856&lt;&gt;"",VLOOKUP($F856,d110cc_csv_computations!$A$2:$O$1001,7),"")</f>
        <v/>
      </c>
      <c r="J856" s="0" t="str">
        <f aca="false">IF($A856&lt;&gt;"",VLOOKUP($I856,ColumnNames!$A$2:$B$5,2),"")</f>
        <v/>
      </c>
      <c r="K856" s="0" t="str">
        <f aca="false">IF($A856&lt;&gt;"",VLOOKUP($F856,d110cc_csv_computations!$A$2:$O$1001,6),"")</f>
        <v/>
      </c>
      <c r="L856" s="0" t="str">
        <f aca="false">IF($A856&lt;&gt;"",VLOOKUP($F856,d110cc_csv_computations!$A$2:$O$1001,3),"")</f>
        <v/>
      </c>
      <c r="M856" s="0" t="str">
        <f aca="false">IF($A856&lt;&gt;"",VLOOKUP($F856,d110cc_csv_computations!$A$2:$O$1001,8),"")</f>
        <v/>
      </c>
      <c r="N856" s="0" t="str">
        <f aca="false">IF($A856&lt;&gt;"",VLOOKUP($F856,d110cc_csv_computations!$A$2:$O$1001,4),"")</f>
        <v/>
      </c>
      <c r="O856" s="32" t="str">
        <f aca="false">IF($A856&lt;&gt;"",INDEX('Tray sheet'!$H$2:$H$10000, $G856),"")</f>
        <v/>
      </c>
      <c r="P856" s="32" t="str">
        <f aca="false">IF($A856&lt;&gt;"",INDEX('Tray sheet'!$J$2:$J$10000,$G856),"")</f>
        <v/>
      </c>
      <c r="Q856" s="0" t="str">
        <f aca="false">IF($A856&lt;&gt;"",VLOOKUP($F856,d110cc_csv_computations!$A$2:$O$1001,9),"")</f>
        <v/>
      </c>
      <c r="R856" s="32" t="str">
        <f aca="false">IF($A856&lt;&gt;"",INDEX('Tray sheet'!$I$2:$I$10000,$G856),"")</f>
        <v/>
      </c>
      <c r="S856" s="32" t="str">
        <f aca="false">$J856&amp;$K856</f>
        <v/>
      </c>
      <c r="T856" s="0" t="str">
        <f aca="false">IF($A856&lt;&gt;"","Project#"&amp;$A856&amp;"-"&amp;TEXT($B856,"0000")&amp;"_Experiment#"&amp;TEXT($C856,"0000")&amp;"_"&amp;$D856&amp;"."&amp;$E856&amp;"_Tray#"&amp;TEXT($G856,"0000")&amp;"_"&amp;"Pot#"&amp;TEXT($F856,"00000"),"")</f>
        <v/>
      </c>
      <c r="U856" s="0" t="str">
        <f aca="false">IF($A856&lt;&gt;"",VLOOKUP($F856,d110cc_csv_computations!$A$2:$O$1001,2),"")</f>
        <v/>
      </c>
      <c r="V856" s="0" t="str">
        <f aca="false">IF($A856&lt;&gt;"",VLOOKUP($U856,LineNames!$A$2:$B$111,2),"")</f>
        <v/>
      </c>
      <c r="W856" s="11"/>
      <c r="X856" s="0" t="str">
        <f aca="false">IF($A856&lt;&gt;"",VLOOKUP($U856,LineNames!$A$2:$C$111,3),"")</f>
        <v/>
      </c>
      <c r="Y856" s="0" t="str">
        <f aca="false">IF($A856&lt;&gt;"",VLOOKUP($F856,d110cc_csv_computations!$A$2:$O$1001,5),"")</f>
        <v/>
      </c>
      <c r="Z856" s="0" t="str">
        <f aca="false">IF($A856&lt;&gt;"",VLOOKUP($F856,d110cc_csv_computations!$A$2:$O$1001,15),"")</f>
        <v/>
      </c>
    </row>
    <row collapsed="false" customFormat="false" customHeight="true" hidden="false" ht="15" outlineLevel="0" r="857">
      <c r="A857" s="0" t="str">
        <f aca="false">IF((ROW()-1)&lt;='Project Description'!$B$14,'Project Description'!$B$1, "")</f>
        <v/>
      </c>
      <c r="B857" s="0" t="str">
        <f aca="false">IF($A857&lt;&gt;"",'Project Description'!$B$2, "")</f>
        <v/>
      </c>
      <c r="C857" s="0" t="str">
        <f aca="false">IF($A857&lt;&gt;"",'Project Description'!$B$3, "")</f>
        <v/>
      </c>
      <c r="D857" s="0" t="str">
        <f aca="false">IF($A857&lt;&gt;"",VLOOKUP($G857,'Tray sheet'!$E$2:$G$121,2), "")</f>
        <v/>
      </c>
      <c r="E857" s="0" t="str">
        <f aca="false">IF($A857&lt;&gt;"",VLOOKUP($G857,'Tray sheet'!$E$2:$G$121,3), "")</f>
        <v/>
      </c>
      <c r="F857" s="0" t="str">
        <f aca="false">IF($A857&lt;&gt;"",ROW()-1,"")</f>
        <v/>
      </c>
      <c r="G857" s="0" t="str">
        <f aca="false">IF($A857&lt;&gt;"",VLOOKUP($F857,d110cc_csv_computations!$A$2:$O$1001,12),"")</f>
        <v/>
      </c>
      <c r="H857" s="0" t="str">
        <f aca="false">IF($A857&lt;&gt;"",VLOOKUP($F857,d110cc_csv_computations!$A$2:$O$1001,13),"")</f>
        <v/>
      </c>
      <c r="I857" s="0" t="str">
        <f aca="false">IF($A857&lt;&gt;"",VLOOKUP($F857,d110cc_csv_computations!$A$2:$O$1001,7),"")</f>
        <v/>
      </c>
      <c r="J857" s="0" t="str">
        <f aca="false">IF($A857&lt;&gt;"",VLOOKUP($I857,ColumnNames!$A$2:$B$5,2),"")</f>
        <v/>
      </c>
      <c r="K857" s="0" t="str">
        <f aca="false">IF($A857&lt;&gt;"",VLOOKUP($F857,d110cc_csv_computations!$A$2:$O$1001,6),"")</f>
        <v/>
      </c>
      <c r="L857" s="0" t="str">
        <f aca="false">IF($A857&lt;&gt;"",VLOOKUP($F857,d110cc_csv_computations!$A$2:$O$1001,3),"")</f>
        <v/>
      </c>
      <c r="M857" s="0" t="str">
        <f aca="false">IF($A857&lt;&gt;"",VLOOKUP($F857,d110cc_csv_computations!$A$2:$O$1001,8),"")</f>
        <v/>
      </c>
      <c r="N857" s="0" t="str">
        <f aca="false">IF($A857&lt;&gt;"",VLOOKUP($F857,d110cc_csv_computations!$A$2:$O$1001,4),"")</f>
        <v/>
      </c>
      <c r="O857" s="32" t="str">
        <f aca="false">IF($A857&lt;&gt;"",INDEX('Tray sheet'!$H$2:$H$10000, $G857),"")</f>
        <v/>
      </c>
      <c r="P857" s="32" t="str">
        <f aca="false">IF($A857&lt;&gt;"",INDEX('Tray sheet'!$J$2:$J$10000,$G857),"")</f>
        <v/>
      </c>
      <c r="Q857" s="0" t="str">
        <f aca="false">IF($A857&lt;&gt;"",VLOOKUP($F857,d110cc_csv_computations!$A$2:$O$1001,9),"")</f>
        <v/>
      </c>
      <c r="R857" s="32" t="str">
        <f aca="false">IF($A857&lt;&gt;"",INDEX('Tray sheet'!$I$2:$I$10000,$G857),"")</f>
        <v/>
      </c>
      <c r="S857" s="32" t="str">
        <f aca="false">$J857&amp;$K857</f>
        <v/>
      </c>
      <c r="T857" s="0" t="str">
        <f aca="false">IF($A857&lt;&gt;"","Project#"&amp;$A857&amp;"-"&amp;TEXT($B857,"0000")&amp;"_Experiment#"&amp;TEXT($C857,"0000")&amp;"_"&amp;$D857&amp;"."&amp;$E857&amp;"_Tray#"&amp;TEXT($G857,"0000")&amp;"_"&amp;"Pot#"&amp;TEXT($F857,"00000"),"")</f>
        <v/>
      </c>
      <c r="U857" s="0" t="str">
        <f aca="false">IF($A857&lt;&gt;"",VLOOKUP($F857,d110cc_csv_computations!$A$2:$O$1001,2),"")</f>
        <v/>
      </c>
      <c r="V857" s="0" t="str">
        <f aca="false">IF($A857&lt;&gt;"",VLOOKUP($U857,LineNames!$A$2:$B$111,2),"")</f>
        <v/>
      </c>
      <c r="W857" s="11"/>
      <c r="X857" s="0" t="str">
        <f aca="false">IF($A857&lt;&gt;"",VLOOKUP($U857,LineNames!$A$2:$C$111,3),"")</f>
        <v/>
      </c>
      <c r="Y857" s="0" t="str">
        <f aca="false">IF($A857&lt;&gt;"",VLOOKUP($F857,d110cc_csv_computations!$A$2:$O$1001,5),"")</f>
        <v/>
      </c>
      <c r="Z857" s="0" t="str">
        <f aca="false">IF($A857&lt;&gt;"",VLOOKUP($F857,d110cc_csv_computations!$A$2:$O$1001,15),"")</f>
        <v/>
      </c>
    </row>
    <row collapsed="false" customFormat="false" customHeight="true" hidden="false" ht="15" outlineLevel="0" r="858">
      <c r="A858" s="0" t="str">
        <f aca="false">IF((ROW()-1)&lt;='Project Description'!$B$14,'Project Description'!$B$1, "")</f>
        <v/>
      </c>
      <c r="B858" s="0" t="str">
        <f aca="false">IF($A858&lt;&gt;"",'Project Description'!$B$2, "")</f>
        <v/>
      </c>
      <c r="C858" s="0" t="str">
        <f aca="false">IF($A858&lt;&gt;"",'Project Description'!$B$3, "")</f>
        <v/>
      </c>
      <c r="D858" s="0" t="str">
        <f aca="false">IF($A858&lt;&gt;"",VLOOKUP($G858,'Tray sheet'!$E$2:$G$121,2), "")</f>
        <v/>
      </c>
      <c r="E858" s="0" t="str">
        <f aca="false">IF($A858&lt;&gt;"",VLOOKUP($G858,'Tray sheet'!$E$2:$G$121,3), "")</f>
        <v/>
      </c>
      <c r="F858" s="0" t="str">
        <f aca="false">IF($A858&lt;&gt;"",ROW()-1,"")</f>
        <v/>
      </c>
      <c r="G858" s="0" t="str">
        <f aca="false">IF($A858&lt;&gt;"",VLOOKUP($F858,d110cc_csv_computations!$A$2:$O$1001,12),"")</f>
        <v/>
      </c>
      <c r="H858" s="0" t="str">
        <f aca="false">IF($A858&lt;&gt;"",VLOOKUP($F858,d110cc_csv_computations!$A$2:$O$1001,13),"")</f>
        <v/>
      </c>
      <c r="I858" s="0" t="str">
        <f aca="false">IF($A858&lt;&gt;"",VLOOKUP($F858,d110cc_csv_computations!$A$2:$O$1001,7),"")</f>
        <v/>
      </c>
      <c r="J858" s="0" t="str">
        <f aca="false">IF($A858&lt;&gt;"",VLOOKUP($I858,ColumnNames!$A$2:$B$5,2),"")</f>
        <v/>
      </c>
      <c r="K858" s="0" t="str">
        <f aca="false">IF($A858&lt;&gt;"",VLOOKUP($F858,d110cc_csv_computations!$A$2:$O$1001,6),"")</f>
        <v/>
      </c>
      <c r="L858" s="0" t="str">
        <f aca="false">IF($A858&lt;&gt;"",VLOOKUP($F858,d110cc_csv_computations!$A$2:$O$1001,3),"")</f>
        <v/>
      </c>
      <c r="M858" s="0" t="str">
        <f aca="false">IF($A858&lt;&gt;"",VLOOKUP($F858,d110cc_csv_computations!$A$2:$O$1001,8),"")</f>
        <v/>
      </c>
      <c r="N858" s="0" t="str">
        <f aca="false">IF($A858&lt;&gt;"",VLOOKUP($F858,d110cc_csv_computations!$A$2:$O$1001,4),"")</f>
        <v/>
      </c>
      <c r="O858" s="32" t="str">
        <f aca="false">IF($A858&lt;&gt;"",INDEX('Tray sheet'!$H$2:$H$10000, $G858),"")</f>
        <v/>
      </c>
      <c r="P858" s="32" t="str">
        <f aca="false">IF($A858&lt;&gt;"",INDEX('Tray sheet'!$J$2:$J$10000,$G858),"")</f>
        <v/>
      </c>
      <c r="Q858" s="0" t="str">
        <f aca="false">IF($A858&lt;&gt;"",VLOOKUP($F858,d110cc_csv_computations!$A$2:$O$1001,9),"")</f>
        <v/>
      </c>
      <c r="R858" s="32" t="str">
        <f aca="false">IF($A858&lt;&gt;"",INDEX('Tray sheet'!$I$2:$I$10000,$G858),"")</f>
        <v/>
      </c>
      <c r="S858" s="32" t="str">
        <f aca="false">$J858&amp;$K858</f>
        <v/>
      </c>
      <c r="T858" s="0" t="str">
        <f aca="false">IF($A858&lt;&gt;"","Project#"&amp;$A858&amp;"-"&amp;TEXT($B858,"0000")&amp;"_Experiment#"&amp;TEXT($C858,"0000")&amp;"_"&amp;$D858&amp;"."&amp;$E858&amp;"_Tray#"&amp;TEXT($G858,"0000")&amp;"_"&amp;"Pot#"&amp;TEXT($F858,"00000"),"")</f>
        <v/>
      </c>
      <c r="U858" s="0" t="str">
        <f aca="false">IF($A858&lt;&gt;"",VLOOKUP($F858,d110cc_csv_computations!$A$2:$O$1001,2),"")</f>
        <v/>
      </c>
      <c r="V858" s="0" t="str">
        <f aca="false">IF($A858&lt;&gt;"",VLOOKUP($U858,LineNames!$A$2:$B$111,2),"")</f>
        <v/>
      </c>
      <c r="W858" s="11"/>
      <c r="X858" s="0" t="str">
        <f aca="false">IF($A858&lt;&gt;"",VLOOKUP($U858,LineNames!$A$2:$C$111,3),"")</f>
        <v/>
      </c>
      <c r="Y858" s="0" t="str">
        <f aca="false">IF($A858&lt;&gt;"",VLOOKUP($F858,d110cc_csv_computations!$A$2:$O$1001,5),"")</f>
        <v/>
      </c>
      <c r="Z858" s="0" t="str">
        <f aca="false">IF($A858&lt;&gt;"",VLOOKUP($F858,d110cc_csv_computations!$A$2:$O$1001,15),"")</f>
        <v/>
      </c>
    </row>
    <row collapsed="false" customFormat="false" customHeight="true" hidden="false" ht="15" outlineLevel="0" r="859">
      <c r="A859" s="0" t="str">
        <f aca="false">IF((ROW()-1)&lt;='Project Description'!$B$14,'Project Description'!$B$1, "")</f>
        <v/>
      </c>
      <c r="B859" s="0" t="str">
        <f aca="false">IF($A859&lt;&gt;"",'Project Description'!$B$2, "")</f>
        <v/>
      </c>
      <c r="C859" s="0" t="str">
        <f aca="false">IF($A859&lt;&gt;"",'Project Description'!$B$3, "")</f>
        <v/>
      </c>
      <c r="D859" s="0" t="str">
        <f aca="false">IF($A859&lt;&gt;"",VLOOKUP($G859,'Tray sheet'!$E$2:$G$121,2), "")</f>
        <v/>
      </c>
      <c r="E859" s="0" t="str">
        <f aca="false">IF($A859&lt;&gt;"",VLOOKUP($G859,'Tray sheet'!$E$2:$G$121,3), "")</f>
        <v/>
      </c>
      <c r="F859" s="0" t="str">
        <f aca="false">IF($A859&lt;&gt;"",ROW()-1,"")</f>
        <v/>
      </c>
      <c r="G859" s="0" t="str">
        <f aca="false">IF($A859&lt;&gt;"",VLOOKUP($F859,d110cc_csv_computations!$A$2:$O$1001,12),"")</f>
        <v/>
      </c>
      <c r="H859" s="0" t="str">
        <f aca="false">IF($A859&lt;&gt;"",VLOOKUP($F859,d110cc_csv_computations!$A$2:$O$1001,13),"")</f>
        <v/>
      </c>
      <c r="I859" s="0" t="str">
        <f aca="false">IF($A859&lt;&gt;"",VLOOKUP($F859,d110cc_csv_computations!$A$2:$O$1001,7),"")</f>
        <v/>
      </c>
      <c r="J859" s="0" t="str">
        <f aca="false">IF($A859&lt;&gt;"",VLOOKUP($I859,ColumnNames!$A$2:$B$5,2),"")</f>
        <v/>
      </c>
      <c r="K859" s="0" t="str">
        <f aca="false">IF($A859&lt;&gt;"",VLOOKUP($F859,d110cc_csv_computations!$A$2:$O$1001,6),"")</f>
        <v/>
      </c>
      <c r="L859" s="0" t="str">
        <f aca="false">IF($A859&lt;&gt;"",VLOOKUP($F859,d110cc_csv_computations!$A$2:$O$1001,3),"")</f>
        <v/>
      </c>
      <c r="M859" s="0" t="str">
        <f aca="false">IF($A859&lt;&gt;"",VLOOKUP($F859,d110cc_csv_computations!$A$2:$O$1001,8),"")</f>
        <v/>
      </c>
      <c r="N859" s="0" t="str">
        <f aca="false">IF($A859&lt;&gt;"",VLOOKUP($F859,d110cc_csv_computations!$A$2:$O$1001,4),"")</f>
        <v/>
      </c>
      <c r="O859" s="32" t="str">
        <f aca="false">IF($A859&lt;&gt;"",INDEX('Tray sheet'!$H$2:$H$10000, $G859),"")</f>
        <v/>
      </c>
      <c r="P859" s="32" t="str">
        <f aca="false">IF($A859&lt;&gt;"",INDEX('Tray sheet'!$J$2:$J$10000,$G859),"")</f>
        <v/>
      </c>
      <c r="Q859" s="0" t="str">
        <f aca="false">IF($A859&lt;&gt;"",VLOOKUP($F859,d110cc_csv_computations!$A$2:$O$1001,9),"")</f>
        <v/>
      </c>
      <c r="R859" s="32" t="str">
        <f aca="false">IF($A859&lt;&gt;"",INDEX('Tray sheet'!$I$2:$I$10000,$G859),"")</f>
        <v/>
      </c>
      <c r="S859" s="32" t="str">
        <f aca="false">$J859&amp;$K859</f>
        <v/>
      </c>
      <c r="T859" s="0" t="str">
        <f aca="false">IF($A859&lt;&gt;"","Project#"&amp;$A859&amp;"-"&amp;TEXT($B859,"0000")&amp;"_Experiment#"&amp;TEXT($C859,"0000")&amp;"_"&amp;$D859&amp;"."&amp;$E859&amp;"_Tray#"&amp;TEXT($G859,"0000")&amp;"_"&amp;"Pot#"&amp;TEXT($F859,"00000"),"")</f>
        <v/>
      </c>
      <c r="U859" s="0" t="str">
        <f aca="false">IF($A859&lt;&gt;"",VLOOKUP($F859,d110cc_csv_computations!$A$2:$O$1001,2),"")</f>
        <v/>
      </c>
      <c r="V859" s="0" t="str">
        <f aca="false">IF($A859&lt;&gt;"",VLOOKUP($U859,LineNames!$A$2:$B$111,2),"")</f>
        <v/>
      </c>
      <c r="W859" s="11"/>
      <c r="X859" s="0" t="str">
        <f aca="false">IF($A859&lt;&gt;"",VLOOKUP($U859,LineNames!$A$2:$C$111,3),"")</f>
        <v/>
      </c>
      <c r="Y859" s="0" t="str">
        <f aca="false">IF($A859&lt;&gt;"",VLOOKUP($F859,d110cc_csv_computations!$A$2:$O$1001,5),"")</f>
        <v/>
      </c>
      <c r="Z859" s="0" t="str">
        <f aca="false">IF($A859&lt;&gt;"",VLOOKUP($F859,d110cc_csv_computations!$A$2:$O$1001,15),"")</f>
        <v/>
      </c>
    </row>
    <row collapsed="false" customFormat="false" customHeight="true" hidden="false" ht="15" outlineLevel="0" r="860">
      <c r="A860" s="0" t="str">
        <f aca="false">IF((ROW()-1)&lt;='Project Description'!$B$14,'Project Description'!$B$1, "")</f>
        <v/>
      </c>
      <c r="B860" s="0" t="str">
        <f aca="false">IF($A860&lt;&gt;"",'Project Description'!$B$2, "")</f>
        <v/>
      </c>
      <c r="C860" s="0" t="str">
        <f aca="false">IF($A860&lt;&gt;"",'Project Description'!$B$3, "")</f>
        <v/>
      </c>
      <c r="D860" s="0" t="str">
        <f aca="false">IF($A860&lt;&gt;"",VLOOKUP($G860,'Tray sheet'!$E$2:$G$121,2), "")</f>
        <v/>
      </c>
      <c r="E860" s="0" t="str">
        <f aca="false">IF($A860&lt;&gt;"",VLOOKUP($G860,'Tray sheet'!$E$2:$G$121,3), "")</f>
        <v/>
      </c>
      <c r="F860" s="0" t="str">
        <f aca="false">IF($A860&lt;&gt;"",ROW()-1,"")</f>
        <v/>
      </c>
      <c r="G860" s="0" t="str">
        <f aca="false">IF($A860&lt;&gt;"",VLOOKUP($F860,d110cc_csv_computations!$A$2:$O$1001,12),"")</f>
        <v/>
      </c>
      <c r="H860" s="0" t="str">
        <f aca="false">IF($A860&lt;&gt;"",VLOOKUP($F860,d110cc_csv_computations!$A$2:$O$1001,13),"")</f>
        <v/>
      </c>
      <c r="I860" s="0" t="str">
        <f aca="false">IF($A860&lt;&gt;"",VLOOKUP($F860,d110cc_csv_computations!$A$2:$O$1001,7),"")</f>
        <v/>
      </c>
      <c r="J860" s="0" t="str">
        <f aca="false">IF($A860&lt;&gt;"",VLOOKUP($I860,ColumnNames!$A$2:$B$5,2),"")</f>
        <v/>
      </c>
      <c r="K860" s="0" t="str">
        <f aca="false">IF($A860&lt;&gt;"",VLOOKUP($F860,d110cc_csv_computations!$A$2:$O$1001,6),"")</f>
        <v/>
      </c>
      <c r="L860" s="0" t="str">
        <f aca="false">IF($A860&lt;&gt;"",VLOOKUP($F860,d110cc_csv_computations!$A$2:$O$1001,3),"")</f>
        <v/>
      </c>
      <c r="M860" s="0" t="str">
        <f aca="false">IF($A860&lt;&gt;"",VLOOKUP($F860,d110cc_csv_computations!$A$2:$O$1001,8),"")</f>
        <v/>
      </c>
      <c r="N860" s="0" t="str">
        <f aca="false">IF($A860&lt;&gt;"",VLOOKUP($F860,d110cc_csv_computations!$A$2:$O$1001,4),"")</f>
        <v/>
      </c>
      <c r="O860" s="32" t="str">
        <f aca="false">IF($A860&lt;&gt;"",INDEX('Tray sheet'!$H$2:$H$10000, $G860),"")</f>
        <v/>
      </c>
      <c r="P860" s="32" t="str">
        <f aca="false">IF($A860&lt;&gt;"",INDEX('Tray sheet'!$J$2:$J$10000,$G860),"")</f>
        <v/>
      </c>
      <c r="Q860" s="0" t="str">
        <f aca="false">IF($A860&lt;&gt;"",VLOOKUP($F860,d110cc_csv_computations!$A$2:$O$1001,9),"")</f>
        <v/>
      </c>
      <c r="R860" s="32" t="str">
        <f aca="false">IF($A860&lt;&gt;"",INDEX('Tray sheet'!$I$2:$I$10000,$G860),"")</f>
        <v/>
      </c>
      <c r="S860" s="32" t="str">
        <f aca="false">$J860&amp;$K860</f>
        <v/>
      </c>
      <c r="T860" s="0" t="str">
        <f aca="false">IF($A860&lt;&gt;"","Project#"&amp;$A860&amp;"-"&amp;TEXT($B860,"0000")&amp;"_Experiment#"&amp;TEXT($C860,"0000")&amp;"_"&amp;$D860&amp;"."&amp;$E860&amp;"_Tray#"&amp;TEXT($G860,"0000")&amp;"_"&amp;"Pot#"&amp;TEXT($F860,"00000"),"")</f>
        <v/>
      </c>
      <c r="U860" s="0" t="str">
        <f aca="false">IF($A860&lt;&gt;"",VLOOKUP($F860,d110cc_csv_computations!$A$2:$O$1001,2),"")</f>
        <v/>
      </c>
      <c r="V860" s="0" t="str">
        <f aca="false">IF($A860&lt;&gt;"",VLOOKUP($U860,LineNames!$A$2:$B$111,2),"")</f>
        <v/>
      </c>
      <c r="W860" s="11"/>
      <c r="X860" s="0" t="str">
        <f aca="false">IF($A860&lt;&gt;"",VLOOKUP($U860,LineNames!$A$2:$C$111,3),"")</f>
        <v/>
      </c>
      <c r="Y860" s="0" t="str">
        <f aca="false">IF($A860&lt;&gt;"",VLOOKUP($F860,d110cc_csv_computations!$A$2:$O$1001,5),"")</f>
        <v/>
      </c>
      <c r="Z860" s="0" t="str">
        <f aca="false">IF($A860&lt;&gt;"",VLOOKUP($F860,d110cc_csv_computations!$A$2:$O$1001,15),"")</f>
        <v/>
      </c>
    </row>
    <row collapsed="false" customFormat="false" customHeight="true" hidden="false" ht="15" outlineLevel="0" r="861">
      <c r="A861" s="0" t="str">
        <f aca="false">IF((ROW()-1)&lt;='Project Description'!$B$14,'Project Description'!$B$1, "")</f>
        <v/>
      </c>
      <c r="B861" s="0" t="str">
        <f aca="false">IF($A861&lt;&gt;"",'Project Description'!$B$2, "")</f>
        <v/>
      </c>
      <c r="C861" s="0" t="str">
        <f aca="false">IF($A861&lt;&gt;"",'Project Description'!$B$3, "")</f>
        <v/>
      </c>
      <c r="D861" s="0" t="str">
        <f aca="false">IF($A861&lt;&gt;"",VLOOKUP($G861,'Tray sheet'!$E$2:$G$121,2), "")</f>
        <v/>
      </c>
      <c r="E861" s="0" t="str">
        <f aca="false">IF($A861&lt;&gt;"",VLOOKUP($G861,'Tray sheet'!$E$2:$G$121,3), "")</f>
        <v/>
      </c>
      <c r="F861" s="0" t="str">
        <f aca="false">IF($A861&lt;&gt;"",ROW()-1,"")</f>
        <v/>
      </c>
      <c r="G861" s="0" t="str">
        <f aca="false">IF($A861&lt;&gt;"",VLOOKUP($F861,d110cc_csv_computations!$A$2:$O$1001,12),"")</f>
        <v/>
      </c>
      <c r="H861" s="0" t="str">
        <f aca="false">IF($A861&lt;&gt;"",VLOOKUP($F861,d110cc_csv_computations!$A$2:$O$1001,13),"")</f>
        <v/>
      </c>
      <c r="I861" s="0" t="str">
        <f aca="false">IF($A861&lt;&gt;"",VLOOKUP($F861,d110cc_csv_computations!$A$2:$O$1001,7),"")</f>
        <v/>
      </c>
      <c r="J861" s="0" t="str">
        <f aca="false">IF($A861&lt;&gt;"",VLOOKUP($I861,ColumnNames!$A$2:$B$5,2),"")</f>
        <v/>
      </c>
      <c r="K861" s="0" t="str">
        <f aca="false">IF($A861&lt;&gt;"",VLOOKUP($F861,d110cc_csv_computations!$A$2:$O$1001,6),"")</f>
        <v/>
      </c>
      <c r="L861" s="0" t="str">
        <f aca="false">IF($A861&lt;&gt;"",VLOOKUP($F861,d110cc_csv_computations!$A$2:$O$1001,3),"")</f>
        <v/>
      </c>
      <c r="M861" s="0" t="str">
        <f aca="false">IF($A861&lt;&gt;"",VLOOKUP($F861,d110cc_csv_computations!$A$2:$O$1001,8),"")</f>
        <v/>
      </c>
      <c r="N861" s="0" t="str">
        <f aca="false">IF($A861&lt;&gt;"",VLOOKUP($F861,d110cc_csv_computations!$A$2:$O$1001,4),"")</f>
        <v/>
      </c>
      <c r="O861" s="32" t="str">
        <f aca="false">IF($A861&lt;&gt;"",INDEX('Tray sheet'!$H$2:$H$10000, $G861),"")</f>
        <v/>
      </c>
      <c r="P861" s="32" t="str">
        <f aca="false">IF($A861&lt;&gt;"",INDEX('Tray sheet'!$J$2:$J$10000,$G861),"")</f>
        <v/>
      </c>
      <c r="Q861" s="0" t="str">
        <f aca="false">IF($A861&lt;&gt;"",VLOOKUP($F861,d110cc_csv_computations!$A$2:$O$1001,9),"")</f>
        <v/>
      </c>
      <c r="R861" s="32" t="str">
        <f aca="false">IF($A861&lt;&gt;"",INDEX('Tray sheet'!$I$2:$I$10000,$G861),"")</f>
        <v/>
      </c>
      <c r="S861" s="32" t="str">
        <f aca="false">$J861&amp;$K861</f>
        <v/>
      </c>
      <c r="T861" s="0" t="str">
        <f aca="false">IF($A861&lt;&gt;"","Project#"&amp;$A861&amp;"-"&amp;TEXT($B861,"0000")&amp;"_Experiment#"&amp;TEXT($C861,"0000")&amp;"_"&amp;$D861&amp;"."&amp;$E861&amp;"_Tray#"&amp;TEXT($G861,"0000")&amp;"_"&amp;"Pot#"&amp;TEXT($F861,"00000"),"")</f>
        <v/>
      </c>
      <c r="U861" s="0" t="str">
        <f aca="false">IF($A861&lt;&gt;"",VLOOKUP($F861,d110cc_csv_computations!$A$2:$O$1001,2),"")</f>
        <v/>
      </c>
      <c r="V861" s="0" t="str">
        <f aca="false">IF($A861&lt;&gt;"",VLOOKUP($U861,LineNames!$A$2:$B$111,2),"")</f>
        <v/>
      </c>
      <c r="W861" s="11"/>
      <c r="X861" s="0" t="str">
        <f aca="false">IF($A861&lt;&gt;"",VLOOKUP($U861,LineNames!$A$2:$C$111,3),"")</f>
        <v/>
      </c>
      <c r="Y861" s="0" t="str">
        <f aca="false">IF($A861&lt;&gt;"",VLOOKUP($F861,d110cc_csv_computations!$A$2:$O$1001,5),"")</f>
        <v/>
      </c>
      <c r="Z861" s="0" t="str">
        <f aca="false">IF($A861&lt;&gt;"",VLOOKUP($F861,d110cc_csv_computations!$A$2:$O$1001,15),"")</f>
        <v/>
      </c>
    </row>
    <row collapsed="false" customFormat="false" customHeight="true" hidden="false" ht="15" outlineLevel="0" r="862">
      <c r="A862" s="0" t="str">
        <f aca="false">IF((ROW()-1)&lt;='Project Description'!$B$14,'Project Description'!$B$1, "")</f>
        <v/>
      </c>
      <c r="B862" s="0" t="str">
        <f aca="false">IF($A862&lt;&gt;"",'Project Description'!$B$2, "")</f>
        <v/>
      </c>
      <c r="C862" s="0" t="str">
        <f aca="false">IF($A862&lt;&gt;"",'Project Description'!$B$3, "")</f>
        <v/>
      </c>
      <c r="D862" s="0" t="str">
        <f aca="false">IF($A862&lt;&gt;"",VLOOKUP($G862,'Tray sheet'!$E$2:$G$121,2), "")</f>
        <v/>
      </c>
      <c r="E862" s="0" t="str">
        <f aca="false">IF($A862&lt;&gt;"",VLOOKUP($G862,'Tray sheet'!$E$2:$G$121,3), "")</f>
        <v/>
      </c>
      <c r="F862" s="0" t="str">
        <f aca="false">IF($A862&lt;&gt;"",ROW()-1,"")</f>
        <v/>
      </c>
      <c r="G862" s="0" t="str">
        <f aca="false">IF($A862&lt;&gt;"",VLOOKUP($F862,d110cc_csv_computations!$A$2:$O$1001,12),"")</f>
        <v/>
      </c>
      <c r="H862" s="0" t="str">
        <f aca="false">IF($A862&lt;&gt;"",VLOOKUP($F862,d110cc_csv_computations!$A$2:$O$1001,13),"")</f>
        <v/>
      </c>
      <c r="I862" s="0" t="str">
        <f aca="false">IF($A862&lt;&gt;"",VLOOKUP($F862,d110cc_csv_computations!$A$2:$O$1001,7),"")</f>
        <v/>
      </c>
      <c r="J862" s="0" t="str">
        <f aca="false">IF($A862&lt;&gt;"",VLOOKUP($I862,ColumnNames!$A$2:$B$5,2),"")</f>
        <v/>
      </c>
      <c r="K862" s="0" t="str">
        <f aca="false">IF($A862&lt;&gt;"",VLOOKUP($F862,d110cc_csv_computations!$A$2:$O$1001,6),"")</f>
        <v/>
      </c>
      <c r="L862" s="0" t="str">
        <f aca="false">IF($A862&lt;&gt;"",VLOOKUP($F862,d110cc_csv_computations!$A$2:$O$1001,3),"")</f>
        <v/>
      </c>
      <c r="M862" s="0" t="str">
        <f aca="false">IF($A862&lt;&gt;"",VLOOKUP($F862,d110cc_csv_computations!$A$2:$O$1001,8),"")</f>
        <v/>
      </c>
      <c r="N862" s="0" t="str">
        <f aca="false">IF($A862&lt;&gt;"",VLOOKUP($F862,d110cc_csv_computations!$A$2:$O$1001,4),"")</f>
        <v/>
      </c>
      <c r="O862" s="32" t="str">
        <f aca="false">IF($A862&lt;&gt;"",INDEX('Tray sheet'!$H$2:$H$10000, $G862),"")</f>
        <v/>
      </c>
      <c r="P862" s="32" t="str">
        <f aca="false">IF($A862&lt;&gt;"",INDEX('Tray sheet'!$J$2:$J$10000,$G862),"")</f>
        <v/>
      </c>
      <c r="Q862" s="0" t="str">
        <f aca="false">IF($A862&lt;&gt;"",VLOOKUP($F862,d110cc_csv_computations!$A$2:$O$1001,9),"")</f>
        <v/>
      </c>
      <c r="R862" s="32" t="str">
        <f aca="false">IF($A862&lt;&gt;"",INDEX('Tray sheet'!$I$2:$I$10000,$G862),"")</f>
        <v/>
      </c>
      <c r="S862" s="32" t="str">
        <f aca="false">$J862&amp;$K862</f>
        <v/>
      </c>
      <c r="T862" s="0" t="str">
        <f aca="false">IF($A862&lt;&gt;"","Project#"&amp;$A862&amp;"-"&amp;TEXT($B862,"0000")&amp;"_Experiment#"&amp;TEXT($C862,"0000")&amp;"_"&amp;$D862&amp;"."&amp;$E862&amp;"_Tray#"&amp;TEXT($G862,"0000")&amp;"_"&amp;"Pot#"&amp;TEXT($F862,"00000"),"")</f>
        <v/>
      </c>
      <c r="U862" s="0" t="str">
        <f aca="false">IF($A862&lt;&gt;"",VLOOKUP($F862,d110cc_csv_computations!$A$2:$O$1001,2),"")</f>
        <v/>
      </c>
      <c r="V862" s="0" t="str">
        <f aca="false">IF($A862&lt;&gt;"",VLOOKUP($U862,LineNames!$A$2:$B$111,2),"")</f>
        <v/>
      </c>
      <c r="W862" s="11"/>
      <c r="X862" s="0" t="str">
        <f aca="false">IF($A862&lt;&gt;"",VLOOKUP($U862,LineNames!$A$2:$C$111,3),"")</f>
        <v/>
      </c>
      <c r="Y862" s="0" t="str">
        <f aca="false">IF($A862&lt;&gt;"",VLOOKUP($F862,d110cc_csv_computations!$A$2:$O$1001,5),"")</f>
        <v/>
      </c>
      <c r="Z862" s="0" t="str">
        <f aca="false">IF($A862&lt;&gt;"",VLOOKUP($F862,d110cc_csv_computations!$A$2:$O$1001,15),"")</f>
        <v/>
      </c>
    </row>
    <row collapsed="false" customFormat="false" customHeight="true" hidden="false" ht="15" outlineLevel="0" r="863">
      <c r="A863" s="0" t="str">
        <f aca="false">IF((ROW()-1)&lt;='Project Description'!$B$14,'Project Description'!$B$1, "")</f>
        <v/>
      </c>
      <c r="B863" s="0" t="str">
        <f aca="false">IF($A863&lt;&gt;"",'Project Description'!$B$2, "")</f>
        <v/>
      </c>
      <c r="C863" s="0" t="str">
        <f aca="false">IF($A863&lt;&gt;"",'Project Description'!$B$3, "")</f>
        <v/>
      </c>
      <c r="D863" s="0" t="str">
        <f aca="false">IF($A863&lt;&gt;"",VLOOKUP($G863,'Tray sheet'!$E$2:$G$121,2), "")</f>
        <v/>
      </c>
      <c r="E863" s="0" t="str">
        <f aca="false">IF($A863&lt;&gt;"",VLOOKUP($G863,'Tray sheet'!$E$2:$G$121,3), "")</f>
        <v/>
      </c>
      <c r="F863" s="0" t="str">
        <f aca="false">IF($A863&lt;&gt;"",ROW()-1,"")</f>
        <v/>
      </c>
      <c r="G863" s="0" t="str">
        <f aca="false">IF($A863&lt;&gt;"",VLOOKUP($F863,d110cc_csv_computations!$A$2:$O$1001,12),"")</f>
        <v/>
      </c>
      <c r="H863" s="0" t="str">
        <f aca="false">IF($A863&lt;&gt;"",VLOOKUP($F863,d110cc_csv_computations!$A$2:$O$1001,13),"")</f>
        <v/>
      </c>
      <c r="I863" s="0" t="str">
        <f aca="false">IF($A863&lt;&gt;"",VLOOKUP($F863,d110cc_csv_computations!$A$2:$O$1001,7),"")</f>
        <v/>
      </c>
      <c r="J863" s="0" t="str">
        <f aca="false">IF($A863&lt;&gt;"",VLOOKUP($I863,ColumnNames!$A$2:$B$5,2),"")</f>
        <v/>
      </c>
      <c r="K863" s="0" t="str">
        <f aca="false">IF($A863&lt;&gt;"",VLOOKUP($F863,d110cc_csv_computations!$A$2:$O$1001,6),"")</f>
        <v/>
      </c>
      <c r="L863" s="0" t="str">
        <f aca="false">IF($A863&lt;&gt;"",VLOOKUP($F863,d110cc_csv_computations!$A$2:$O$1001,3),"")</f>
        <v/>
      </c>
      <c r="M863" s="0" t="str">
        <f aca="false">IF($A863&lt;&gt;"",VLOOKUP($F863,d110cc_csv_computations!$A$2:$O$1001,8),"")</f>
        <v/>
      </c>
      <c r="N863" s="0" t="str">
        <f aca="false">IF($A863&lt;&gt;"",VLOOKUP($F863,d110cc_csv_computations!$A$2:$O$1001,4),"")</f>
        <v/>
      </c>
      <c r="O863" s="32" t="str">
        <f aca="false">IF($A863&lt;&gt;"",INDEX('Tray sheet'!$H$2:$H$10000, $G863),"")</f>
        <v/>
      </c>
      <c r="P863" s="32" t="str">
        <f aca="false">IF($A863&lt;&gt;"",INDEX('Tray sheet'!$J$2:$J$10000,$G863),"")</f>
        <v/>
      </c>
      <c r="Q863" s="0" t="str">
        <f aca="false">IF($A863&lt;&gt;"",VLOOKUP($F863,d110cc_csv_computations!$A$2:$O$1001,9),"")</f>
        <v/>
      </c>
      <c r="R863" s="32" t="str">
        <f aca="false">IF($A863&lt;&gt;"",INDEX('Tray sheet'!$I$2:$I$10000,$G863),"")</f>
        <v/>
      </c>
      <c r="S863" s="32" t="str">
        <f aca="false">$J863&amp;$K863</f>
        <v/>
      </c>
      <c r="T863" s="0" t="str">
        <f aca="false">IF($A863&lt;&gt;"","Project#"&amp;$A863&amp;"-"&amp;TEXT($B863,"0000")&amp;"_Experiment#"&amp;TEXT($C863,"0000")&amp;"_"&amp;$D863&amp;"."&amp;$E863&amp;"_Tray#"&amp;TEXT($G863,"0000")&amp;"_"&amp;"Pot#"&amp;TEXT($F863,"00000"),"")</f>
        <v/>
      </c>
      <c r="U863" s="0" t="str">
        <f aca="false">IF($A863&lt;&gt;"",VLOOKUP($F863,d110cc_csv_computations!$A$2:$O$1001,2),"")</f>
        <v/>
      </c>
      <c r="V863" s="0" t="str">
        <f aca="false">IF($A863&lt;&gt;"",VLOOKUP($U863,LineNames!$A$2:$B$111,2),"")</f>
        <v/>
      </c>
      <c r="W863" s="11"/>
      <c r="X863" s="0" t="str">
        <f aca="false">IF($A863&lt;&gt;"",VLOOKUP($U863,LineNames!$A$2:$C$111,3),"")</f>
        <v/>
      </c>
      <c r="Y863" s="0" t="str">
        <f aca="false">IF($A863&lt;&gt;"",VLOOKUP($F863,d110cc_csv_computations!$A$2:$O$1001,5),"")</f>
        <v/>
      </c>
      <c r="Z863" s="0" t="str">
        <f aca="false">IF($A863&lt;&gt;"",VLOOKUP($F863,d110cc_csv_computations!$A$2:$O$1001,15),"")</f>
        <v/>
      </c>
    </row>
    <row collapsed="false" customFormat="false" customHeight="true" hidden="false" ht="15" outlineLevel="0" r="864">
      <c r="A864" s="0" t="str">
        <f aca="false">IF((ROW()-1)&lt;='Project Description'!$B$14,'Project Description'!$B$1, "")</f>
        <v/>
      </c>
      <c r="B864" s="0" t="str">
        <f aca="false">IF($A864&lt;&gt;"",'Project Description'!$B$2, "")</f>
        <v/>
      </c>
      <c r="C864" s="0" t="str">
        <f aca="false">IF($A864&lt;&gt;"",'Project Description'!$B$3, "")</f>
        <v/>
      </c>
      <c r="D864" s="0" t="str">
        <f aca="false">IF($A864&lt;&gt;"",VLOOKUP($G864,'Tray sheet'!$E$2:$G$121,2), "")</f>
        <v/>
      </c>
      <c r="E864" s="0" t="str">
        <f aca="false">IF($A864&lt;&gt;"",VLOOKUP($G864,'Tray sheet'!$E$2:$G$121,3), "")</f>
        <v/>
      </c>
      <c r="F864" s="0" t="str">
        <f aca="false">IF($A864&lt;&gt;"",ROW()-1,"")</f>
        <v/>
      </c>
      <c r="G864" s="0" t="str">
        <f aca="false">IF($A864&lt;&gt;"",VLOOKUP($F864,d110cc_csv_computations!$A$2:$O$1001,12),"")</f>
        <v/>
      </c>
      <c r="H864" s="0" t="str">
        <f aca="false">IF($A864&lt;&gt;"",VLOOKUP($F864,d110cc_csv_computations!$A$2:$O$1001,13),"")</f>
        <v/>
      </c>
      <c r="I864" s="0" t="str">
        <f aca="false">IF($A864&lt;&gt;"",VLOOKUP($F864,d110cc_csv_computations!$A$2:$O$1001,7),"")</f>
        <v/>
      </c>
      <c r="J864" s="0" t="str">
        <f aca="false">IF($A864&lt;&gt;"",VLOOKUP($I864,ColumnNames!$A$2:$B$5,2),"")</f>
        <v/>
      </c>
      <c r="K864" s="0" t="str">
        <f aca="false">IF($A864&lt;&gt;"",VLOOKUP($F864,d110cc_csv_computations!$A$2:$O$1001,6),"")</f>
        <v/>
      </c>
      <c r="L864" s="0" t="str">
        <f aca="false">IF($A864&lt;&gt;"",VLOOKUP($F864,d110cc_csv_computations!$A$2:$O$1001,3),"")</f>
        <v/>
      </c>
      <c r="M864" s="0" t="str">
        <f aca="false">IF($A864&lt;&gt;"",VLOOKUP($F864,d110cc_csv_computations!$A$2:$O$1001,8),"")</f>
        <v/>
      </c>
      <c r="N864" s="0" t="str">
        <f aca="false">IF($A864&lt;&gt;"",VLOOKUP($F864,d110cc_csv_computations!$A$2:$O$1001,4),"")</f>
        <v/>
      </c>
      <c r="O864" s="32" t="str">
        <f aca="false">IF($A864&lt;&gt;"",INDEX('Tray sheet'!$H$2:$H$10000, $G864),"")</f>
        <v/>
      </c>
      <c r="P864" s="32" t="str">
        <f aca="false">IF($A864&lt;&gt;"",INDEX('Tray sheet'!$J$2:$J$10000,$G864),"")</f>
        <v/>
      </c>
      <c r="Q864" s="0" t="str">
        <f aca="false">IF($A864&lt;&gt;"",VLOOKUP($F864,d110cc_csv_computations!$A$2:$O$1001,9),"")</f>
        <v/>
      </c>
      <c r="R864" s="32" t="str">
        <f aca="false">IF($A864&lt;&gt;"",INDEX('Tray sheet'!$I$2:$I$10000,$G864),"")</f>
        <v/>
      </c>
      <c r="S864" s="32" t="str">
        <f aca="false">$J864&amp;$K864</f>
        <v/>
      </c>
      <c r="T864" s="0" t="str">
        <f aca="false">IF($A864&lt;&gt;"","Project#"&amp;$A864&amp;"-"&amp;TEXT($B864,"0000")&amp;"_Experiment#"&amp;TEXT($C864,"0000")&amp;"_"&amp;$D864&amp;"."&amp;$E864&amp;"_Tray#"&amp;TEXT($G864,"0000")&amp;"_"&amp;"Pot#"&amp;TEXT($F864,"00000"),"")</f>
        <v/>
      </c>
      <c r="U864" s="0" t="str">
        <f aca="false">IF($A864&lt;&gt;"",VLOOKUP($F864,d110cc_csv_computations!$A$2:$O$1001,2),"")</f>
        <v/>
      </c>
      <c r="V864" s="0" t="str">
        <f aca="false">IF($A864&lt;&gt;"",VLOOKUP($U864,LineNames!$A$2:$B$111,2),"")</f>
        <v/>
      </c>
      <c r="W864" s="11"/>
      <c r="X864" s="0" t="str">
        <f aca="false">IF($A864&lt;&gt;"",VLOOKUP($U864,LineNames!$A$2:$C$111,3),"")</f>
        <v/>
      </c>
      <c r="Y864" s="0" t="str">
        <f aca="false">IF($A864&lt;&gt;"",VLOOKUP($F864,d110cc_csv_computations!$A$2:$O$1001,5),"")</f>
        <v/>
      </c>
      <c r="Z864" s="0" t="str">
        <f aca="false">IF($A864&lt;&gt;"",VLOOKUP($F864,d110cc_csv_computations!$A$2:$O$1001,15),"")</f>
        <v/>
      </c>
    </row>
    <row collapsed="false" customFormat="false" customHeight="true" hidden="false" ht="15" outlineLevel="0" r="865">
      <c r="A865" s="0" t="str">
        <f aca="false">IF((ROW()-1)&lt;='Project Description'!$B$14,'Project Description'!$B$1, "")</f>
        <v/>
      </c>
      <c r="B865" s="0" t="str">
        <f aca="false">IF($A865&lt;&gt;"",'Project Description'!$B$2, "")</f>
        <v/>
      </c>
      <c r="C865" s="0" t="str">
        <f aca="false">IF($A865&lt;&gt;"",'Project Description'!$B$3, "")</f>
        <v/>
      </c>
      <c r="D865" s="0" t="str">
        <f aca="false">IF($A865&lt;&gt;"",VLOOKUP($G865,'Tray sheet'!$E$2:$G$121,2), "")</f>
        <v/>
      </c>
      <c r="E865" s="0" t="str">
        <f aca="false">IF($A865&lt;&gt;"",VLOOKUP($G865,'Tray sheet'!$E$2:$G$121,3), "")</f>
        <v/>
      </c>
      <c r="F865" s="0" t="str">
        <f aca="false">IF($A865&lt;&gt;"",ROW()-1,"")</f>
        <v/>
      </c>
      <c r="G865" s="0" t="str">
        <f aca="false">IF($A865&lt;&gt;"",VLOOKUP($F865,d110cc_csv_computations!$A$2:$O$1001,12),"")</f>
        <v/>
      </c>
      <c r="H865" s="0" t="str">
        <f aca="false">IF($A865&lt;&gt;"",VLOOKUP($F865,d110cc_csv_computations!$A$2:$O$1001,13),"")</f>
        <v/>
      </c>
      <c r="I865" s="0" t="str">
        <f aca="false">IF($A865&lt;&gt;"",VLOOKUP($F865,d110cc_csv_computations!$A$2:$O$1001,7),"")</f>
        <v/>
      </c>
      <c r="J865" s="0" t="str">
        <f aca="false">IF($A865&lt;&gt;"",VLOOKUP($I865,ColumnNames!$A$2:$B$5,2),"")</f>
        <v/>
      </c>
      <c r="K865" s="0" t="str">
        <f aca="false">IF($A865&lt;&gt;"",VLOOKUP($F865,d110cc_csv_computations!$A$2:$O$1001,6),"")</f>
        <v/>
      </c>
      <c r="L865" s="0" t="str">
        <f aca="false">IF($A865&lt;&gt;"",VLOOKUP($F865,d110cc_csv_computations!$A$2:$O$1001,3),"")</f>
        <v/>
      </c>
      <c r="M865" s="0" t="str">
        <f aca="false">IF($A865&lt;&gt;"",VLOOKUP($F865,d110cc_csv_computations!$A$2:$O$1001,8),"")</f>
        <v/>
      </c>
      <c r="N865" s="0" t="str">
        <f aca="false">IF($A865&lt;&gt;"",VLOOKUP($F865,d110cc_csv_computations!$A$2:$O$1001,4),"")</f>
        <v/>
      </c>
      <c r="O865" s="32" t="str">
        <f aca="false">IF($A865&lt;&gt;"",INDEX('Tray sheet'!$H$2:$H$10000, $G865),"")</f>
        <v/>
      </c>
      <c r="P865" s="32" t="str">
        <f aca="false">IF($A865&lt;&gt;"",INDEX('Tray sheet'!$J$2:$J$10000,$G865),"")</f>
        <v/>
      </c>
      <c r="Q865" s="0" t="str">
        <f aca="false">IF($A865&lt;&gt;"",VLOOKUP($F865,d110cc_csv_computations!$A$2:$O$1001,9),"")</f>
        <v/>
      </c>
      <c r="R865" s="32" t="str">
        <f aca="false">IF($A865&lt;&gt;"",INDEX('Tray sheet'!$I$2:$I$10000,$G865),"")</f>
        <v/>
      </c>
      <c r="S865" s="32" t="str">
        <f aca="false">$J865&amp;$K865</f>
        <v/>
      </c>
      <c r="T865" s="0" t="str">
        <f aca="false">IF($A865&lt;&gt;"","Project#"&amp;$A865&amp;"-"&amp;TEXT($B865,"0000")&amp;"_Experiment#"&amp;TEXT($C865,"0000")&amp;"_"&amp;$D865&amp;"."&amp;$E865&amp;"_Tray#"&amp;TEXT($G865,"0000")&amp;"_"&amp;"Pot#"&amp;TEXT($F865,"00000"),"")</f>
        <v/>
      </c>
      <c r="U865" s="0" t="str">
        <f aca="false">IF($A865&lt;&gt;"",VLOOKUP($F865,d110cc_csv_computations!$A$2:$O$1001,2),"")</f>
        <v/>
      </c>
      <c r="V865" s="0" t="str">
        <f aca="false">IF($A865&lt;&gt;"",VLOOKUP($U865,LineNames!$A$2:$B$111,2),"")</f>
        <v/>
      </c>
      <c r="W865" s="11"/>
      <c r="X865" s="0" t="str">
        <f aca="false">IF($A865&lt;&gt;"",VLOOKUP($U865,LineNames!$A$2:$C$111,3),"")</f>
        <v/>
      </c>
      <c r="Y865" s="0" t="str">
        <f aca="false">IF($A865&lt;&gt;"",VLOOKUP($F865,d110cc_csv_computations!$A$2:$O$1001,5),"")</f>
        <v/>
      </c>
      <c r="Z865" s="0" t="str">
        <f aca="false">IF($A865&lt;&gt;"",VLOOKUP($F865,d110cc_csv_computations!$A$2:$O$1001,15),"")</f>
        <v/>
      </c>
    </row>
    <row collapsed="false" customFormat="false" customHeight="true" hidden="false" ht="15" outlineLevel="0" r="866">
      <c r="A866" s="0" t="str">
        <f aca="false">IF((ROW()-1)&lt;='Project Description'!$B$14,'Project Description'!$B$1, "")</f>
        <v/>
      </c>
      <c r="B866" s="0" t="str">
        <f aca="false">IF($A866&lt;&gt;"",'Project Description'!$B$2, "")</f>
        <v/>
      </c>
      <c r="C866" s="0" t="str">
        <f aca="false">IF($A866&lt;&gt;"",'Project Description'!$B$3, "")</f>
        <v/>
      </c>
      <c r="D866" s="0" t="str">
        <f aca="false">IF($A866&lt;&gt;"",VLOOKUP($G866,'Tray sheet'!$E$2:$G$121,2), "")</f>
        <v/>
      </c>
      <c r="E866" s="0" t="str">
        <f aca="false">IF($A866&lt;&gt;"",VLOOKUP($G866,'Tray sheet'!$E$2:$G$121,3), "")</f>
        <v/>
      </c>
      <c r="F866" s="0" t="str">
        <f aca="false">IF($A866&lt;&gt;"",ROW()-1,"")</f>
        <v/>
      </c>
      <c r="G866" s="0" t="str">
        <f aca="false">IF($A866&lt;&gt;"",VLOOKUP($F866,d110cc_csv_computations!$A$2:$O$1001,12),"")</f>
        <v/>
      </c>
      <c r="H866" s="0" t="str">
        <f aca="false">IF($A866&lt;&gt;"",VLOOKUP($F866,d110cc_csv_computations!$A$2:$O$1001,13),"")</f>
        <v/>
      </c>
      <c r="I866" s="0" t="str">
        <f aca="false">IF($A866&lt;&gt;"",VLOOKUP($F866,d110cc_csv_computations!$A$2:$O$1001,7),"")</f>
        <v/>
      </c>
      <c r="J866" s="0" t="str">
        <f aca="false">IF($A866&lt;&gt;"",VLOOKUP($I866,ColumnNames!$A$2:$B$5,2),"")</f>
        <v/>
      </c>
      <c r="K866" s="0" t="str">
        <f aca="false">IF($A866&lt;&gt;"",VLOOKUP($F866,d110cc_csv_computations!$A$2:$O$1001,6),"")</f>
        <v/>
      </c>
      <c r="L866" s="0" t="str">
        <f aca="false">IF($A866&lt;&gt;"",VLOOKUP($F866,d110cc_csv_computations!$A$2:$O$1001,3),"")</f>
        <v/>
      </c>
      <c r="M866" s="0" t="str">
        <f aca="false">IF($A866&lt;&gt;"",VLOOKUP($F866,d110cc_csv_computations!$A$2:$O$1001,8),"")</f>
        <v/>
      </c>
      <c r="N866" s="0" t="str">
        <f aca="false">IF($A866&lt;&gt;"",VLOOKUP($F866,d110cc_csv_computations!$A$2:$O$1001,4),"")</f>
        <v/>
      </c>
      <c r="O866" s="32" t="str">
        <f aca="false">IF($A866&lt;&gt;"",INDEX('Tray sheet'!$H$2:$H$10000, $G866),"")</f>
        <v/>
      </c>
      <c r="P866" s="32" t="str">
        <f aca="false">IF($A866&lt;&gt;"",INDEX('Tray sheet'!$J$2:$J$10000,$G866),"")</f>
        <v/>
      </c>
      <c r="Q866" s="0" t="str">
        <f aca="false">IF($A866&lt;&gt;"",VLOOKUP($F866,d110cc_csv_computations!$A$2:$O$1001,9),"")</f>
        <v/>
      </c>
      <c r="R866" s="32" t="str">
        <f aca="false">IF($A866&lt;&gt;"",INDEX('Tray sheet'!$I$2:$I$10000,$G866),"")</f>
        <v/>
      </c>
      <c r="S866" s="32" t="str">
        <f aca="false">$J866&amp;$K866</f>
        <v/>
      </c>
      <c r="T866" s="0" t="str">
        <f aca="false">IF($A866&lt;&gt;"","Project#"&amp;$A866&amp;"-"&amp;TEXT($B866,"0000")&amp;"_Experiment#"&amp;TEXT($C866,"0000")&amp;"_"&amp;$D866&amp;"."&amp;$E866&amp;"_Tray#"&amp;TEXT($G866,"0000")&amp;"_"&amp;"Pot#"&amp;TEXT($F866,"00000"),"")</f>
        <v/>
      </c>
      <c r="U866" s="0" t="str">
        <f aca="false">IF($A866&lt;&gt;"",VLOOKUP($F866,d110cc_csv_computations!$A$2:$O$1001,2),"")</f>
        <v/>
      </c>
      <c r="V866" s="0" t="str">
        <f aca="false">IF($A866&lt;&gt;"",VLOOKUP($U866,LineNames!$A$2:$B$111,2),"")</f>
        <v/>
      </c>
      <c r="W866" s="11"/>
      <c r="X866" s="0" t="str">
        <f aca="false">IF($A866&lt;&gt;"",VLOOKUP($U866,LineNames!$A$2:$C$111,3),"")</f>
        <v/>
      </c>
      <c r="Y866" s="0" t="str">
        <f aca="false">IF($A866&lt;&gt;"",VLOOKUP($F866,d110cc_csv_computations!$A$2:$O$1001,5),"")</f>
        <v/>
      </c>
      <c r="Z866" s="0" t="str">
        <f aca="false">IF($A866&lt;&gt;"",VLOOKUP($F866,d110cc_csv_computations!$A$2:$O$1001,15),"")</f>
        <v/>
      </c>
    </row>
    <row collapsed="false" customFormat="false" customHeight="true" hidden="false" ht="15" outlineLevel="0" r="867">
      <c r="A867" s="0" t="str">
        <f aca="false">IF((ROW()-1)&lt;='Project Description'!$B$14,'Project Description'!$B$1, "")</f>
        <v/>
      </c>
      <c r="B867" s="0" t="str">
        <f aca="false">IF($A867&lt;&gt;"",'Project Description'!$B$2, "")</f>
        <v/>
      </c>
      <c r="C867" s="0" t="str">
        <f aca="false">IF($A867&lt;&gt;"",'Project Description'!$B$3, "")</f>
        <v/>
      </c>
      <c r="D867" s="0" t="str">
        <f aca="false">IF($A867&lt;&gt;"",VLOOKUP($G867,'Tray sheet'!$E$2:$G$121,2), "")</f>
        <v/>
      </c>
      <c r="E867" s="0" t="str">
        <f aca="false">IF($A867&lt;&gt;"",VLOOKUP($G867,'Tray sheet'!$E$2:$G$121,3), "")</f>
        <v/>
      </c>
      <c r="F867" s="0" t="str">
        <f aca="false">IF($A867&lt;&gt;"",ROW()-1,"")</f>
        <v/>
      </c>
      <c r="G867" s="0" t="str">
        <f aca="false">IF($A867&lt;&gt;"",VLOOKUP($F867,d110cc_csv_computations!$A$2:$O$1001,12),"")</f>
        <v/>
      </c>
      <c r="H867" s="0" t="str">
        <f aca="false">IF($A867&lt;&gt;"",VLOOKUP($F867,d110cc_csv_computations!$A$2:$O$1001,13),"")</f>
        <v/>
      </c>
      <c r="I867" s="0" t="str">
        <f aca="false">IF($A867&lt;&gt;"",VLOOKUP($F867,d110cc_csv_computations!$A$2:$O$1001,7),"")</f>
        <v/>
      </c>
      <c r="J867" s="0" t="str">
        <f aca="false">IF($A867&lt;&gt;"",VLOOKUP($I867,ColumnNames!$A$2:$B$5,2),"")</f>
        <v/>
      </c>
      <c r="K867" s="0" t="str">
        <f aca="false">IF($A867&lt;&gt;"",VLOOKUP($F867,d110cc_csv_computations!$A$2:$O$1001,6),"")</f>
        <v/>
      </c>
      <c r="L867" s="0" t="str">
        <f aca="false">IF($A867&lt;&gt;"",VLOOKUP($F867,d110cc_csv_computations!$A$2:$O$1001,3),"")</f>
        <v/>
      </c>
      <c r="M867" s="0" t="str">
        <f aca="false">IF($A867&lt;&gt;"",VLOOKUP($F867,d110cc_csv_computations!$A$2:$O$1001,8),"")</f>
        <v/>
      </c>
      <c r="N867" s="0" t="str">
        <f aca="false">IF($A867&lt;&gt;"",VLOOKUP($F867,d110cc_csv_computations!$A$2:$O$1001,4),"")</f>
        <v/>
      </c>
      <c r="O867" s="32" t="str">
        <f aca="false">IF($A867&lt;&gt;"",INDEX('Tray sheet'!$H$2:$H$10000, $G867),"")</f>
        <v/>
      </c>
      <c r="P867" s="32" t="str">
        <f aca="false">IF($A867&lt;&gt;"",INDEX('Tray sheet'!$J$2:$J$10000,$G867),"")</f>
        <v/>
      </c>
      <c r="Q867" s="0" t="str">
        <f aca="false">IF($A867&lt;&gt;"",VLOOKUP($F867,d110cc_csv_computations!$A$2:$O$1001,9),"")</f>
        <v/>
      </c>
      <c r="R867" s="32" t="str">
        <f aca="false">IF($A867&lt;&gt;"",INDEX('Tray sheet'!$I$2:$I$10000,$G867),"")</f>
        <v/>
      </c>
      <c r="S867" s="32" t="str">
        <f aca="false">$J867&amp;$K867</f>
        <v/>
      </c>
      <c r="T867" s="0" t="str">
        <f aca="false">IF($A867&lt;&gt;"","Project#"&amp;$A867&amp;"-"&amp;TEXT($B867,"0000")&amp;"_Experiment#"&amp;TEXT($C867,"0000")&amp;"_"&amp;$D867&amp;"."&amp;$E867&amp;"_Tray#"&amp;TEXT($G867,"0000")&amp;"_"&amp;"Pot#"&amp;TEXT($F867,"00000"),"")</f>
        <v/>
      </c>
      <c r="U867" s="0" t="str">
        <f aca="false">IF($A867&lt;&gt;"",VLOOKUP($F867,d110cc_csv_computations!$A$2:$O$1001,2),"")</f>
        <v/>
      </c>
      <c r="V867" s="0" t="str">
        <f aca="false">IF($A867&lt;&gt;"",VLOOKUP($U867,LineNames!$A$2:$B$111,2),"")</f>
        <v/>
      </c>
      <c r="W867" s="11"/>
      <c r="X867" s="0" t="str">
        <f aca="false">IF($A867&lt;&gt;"",VLOOKUP($U867,LineNames!$A$2:$C$111,3),"")</f>
        <v/>
      </c>
      <c r="Y867" s="0" t="str">
        <f aca="false">IF($A867&lt;&gt;"",VLOOKUP($F867,d110cc_csv_computations!$A$2:$O$1001,5),"")</f>
        <v/>
      </c>
      <c r="Z867" s="0" t="str">
        <f aca="false">IF($A867&lt;&gt;"",VLOOKUP($F867,d110cc_csv_computations!$A$2:$O$1001,15),"")</f>
        <v/>
      </c>
    </row>
    <row collapsed="false" customFormat="false" customHeight="true" hidden="false" ht="15" outlineLevel="0" r="868">
      <c r="A868" s="0" t="str">
        <f aca="false">IF((ROW()-1)&lt;='Project Description'!$B$14,'Project Description'!$B$1, "")</f>
        <v/>
      </c>
      <c r="B868" s="0" t="str">
        <f aca="false">IF($A868&lt;&gt;"",'Project Description'!$B$2, "")</f>
        <v/>
      </c>
      <c r="C868" s="0" t="str">
        <f aca="false">IF($A868&lt;&gt;"",'Project Description'!$B$3, "")</f>
        <v/>
      </c>
      <c r="D868" s="0" t="str">
        <f aca="false">IF($A868&lt;&gt;"",VLOOKUP($G868,'Tray sheet'!$E$2:$G$121,2), "")</f>
        <v/>
      </c>
      <c r="E868" s="0" t="str">
        <f aca="false">IF($A868&lt;&gt;"",VLOOKUP($G868,'Tray sheet'!$E$2:$G$121,3), "")</f>
        <v/>
      </c>
      <c r="F868" s="0" t="str">
        <f aca="false">IF($A868&lt;&gt;"",ROW()-1,"")</f>
        <v/>
      </c>
      <c r="G868" s="0" t="str">
        <f aca="false">IF($A868&lt;&gt;"",VLOOKUP($F868,d110cc_csv_computations!$A$2:$O$1001,12),"")</f>
        <v/>
      </c>
      <c r="H868" s="0" t="str">
        <f aca="false">IF($A868&lt;&gt;"",VLOOKUP($F868,d110cc_csv_computations!$A$2:$O$1001,13),"")</f>
        <v/>
      </c>
      <c r="I868" s="0" t="str">
        <f aca="false">IF($A868&lt;&gt;"",VLOOKUP($F868,d110cc_csv_computations!$A$2:$O$1001,7),"")</f>
        <v/>
      </c>
      <c r="J868" s="0" t="str">
        <f aca="false">IF($A868&lt;&gt;"",VLOOKUP($I868,ColumnNames!$A$2:$B$5,2),"")</f>
        <v/>
      </c>
      <c r="K868" s="0" t="str">
        <f aca="false">IF($A868&lt;&gt;"",VLOOKUP($F868,d110cc_csv_computations!$A$2:$O$1001,6),"")</f>
        <v/>
      </c>
      <c r="L868" s="0" t="str">
        <f aca="false">IF($A868&lt;&gt;"",VLOOKUP($F868,d110cc_csv_computations!$A$2:$O$1001,3),"")</f>
        <v/>
      </c>
      <c r="M868" s="0" t="str">
        <f aca="false">IF($A868&lt;&gt;"",VLOOKUP($F868,d110cc_csv_computations!$A$2:$O$1001,8),"")</f>
        <v/>
      </c>
      <c r="N868" s="0" t="str">
        <f aca="false">IF($A868&lt;&gt;"",VLOOKUP($F868,d110cc_csv_computations!$A$2:$O$1001,4),"")</f>
        <v/>
      </c>
      <c r="O868" s="32" t="str">
        <f aca="false">IF($A868&lt;&gt;"",INDEX('Tray sheet'!$H$2:$H$10000, $G868),"")</f>
        <v/>
      </c>
      <c r="P868" s="32" t="str">
        <f aca="false">IF($A868&lt;&gt;"",INDEX('Tray sheet'!$J$2:$J$10000,$G868),"")</f>
        <v/>
      </c>
      <c r="Q868" s="0" t="str">
        <f aca="false">IF($A868&lt;&gt;"",VLOOKUP($F868,d110cc_csv_computations!$A$2:$O$1001,9),"")</f>
        <v/>
      </c>
      <c r="R868" s="32" t="str">
        <f aca="false">IF($A868&lt;&gt;"",INDEX('Tray sheet'!$I$2:$I$10000,$G868),"")</f>
        <v/>
      </c>
      <c r="S868" s="32" t="str">
        <f aca="false">$J868&amp;$K868</f>
        <v/>
      </c>
      <c r="T868" s="0" t="str">
        <f aca="false">IF($A868&lt;&gt;"","Project#"&amp;$A868&amp;"-"&amp;TEXT($B868,"0000")&amp;"_Experiment#"&amp;TEXT($C868,"0000")&amp;"_"&amp;$D868&amp;"."&amp;$E868&amp;"_Tray#"&amp;TEXT($G868,"0000")&amp;"_"&amp;"Pot#"&amp;TEXT($F868,"00000"),"")</f>
        <v/>
      </c>
      <c r="U868" s="0" t="str">
        <f aca="false">IF($A868&lt;&gt;"",VLOOKUP($F868,d110cc_csv_computations!$A$2:$O$1001,2),"")</f>
        <v/>
      </c>
      <c r="V868" s="0" t="str">
        <f aca="false">IF($A868&lt;&gt;"",VLOOKUP($U868,LineNames!$A$2:$B$111,2),"")</f>
        <v/>
      </c>
      <c r="W868" s="11"/>
      <c r="X868" s="0" t="str">
        <f aca="false">IF($A868&lt;&gt;"",VLOOKUP($U868,LineNames!$A$2:$C$111,3),"")</f>
        <v/>
      </c>
      <c r="Y868" s="0" t="str">
        <f aca="false">IF($A868&lt;&gt;"",VLOOKUP($F868,d110cc_csv_computations!$A$2:$O$1001,5),"")</f>
        <v/>
      </c>
      <c r="Z868" s="0" t="str">
        <f aca="false">IF($A868&lt;&gt;"",VLOOKUP($F868,d110cc_csv_computations!$A$2:$O$1001,15),"")</f>
        <v/>
      </c>
    </row>
    <row collapsed="false" customFormat="false" customHeight="true" hidden="false" ht="15" outlineLevel="0" r="869">
      <c r="A869" s="0" t="str">
        <f aca="false">IF((ROW()-1)&lt;='Project Description'!$B$14,'Project Description'!$B$1, "")</f>
        <v/>
      </c>
      <c r="B869" s="0" t="str">
        <f aca="false">IF($A869&lt;&gt;"",'Project Description'!$B$2, "")</f>
        <v/>
      </c>
      <c r="C869" s="0" t="str">
        <f aca="false">IF($A869&lt;&gt;"",'Project Description'!$B$3, "")</f>
        <v/>
      </c>
      <c r="D869" s="0" t="str">
        <f aca="false">IF($A869&lt;&gt;"",VLOOKUP($G869,'Tray sheet'!$E$2:$G$121,2), "")</f>
        <v/>
      </c>
      <c r="E869" s="0" t="str">
        <f aca="false">IF($A869&lt;&gt;"",VLOOKUP($G869,'Tray sheet'!$E$2:$G$121,3), "")</f>
        <v/>
      </c>
      <c r="F869" s="0" t="str">
        <f aca="false">IF($A869&lt;&gt;"",ROW()-1,"")</f>
        <v/>
      </c>
      <c r="G869" s="0" t="str">
        <f aca="false">IF($A869&lt;&gt;"",VLOOKUP($F869,d110cc_csv_computations!$A$2:$O$1001,12),"")</f>
        <v/>
      </c>
      <c r="H869" s="0" t="str">
        <f aca="false">IF($A869&lt;&gt;"",VLOOKUP($F869,d110cc_csv_computations!$A$2:$O$1001,13),"")</f>
        <v/>
      </c>
      <c r="I869" s="0" t="str">
        <f aca="false">IF($A869&lt;&gt;"",VLOOKUP($F869,d110cc_csv_computations!$A$2:$O$1001,7),"")</f>
        <v/>
      </c>
      <c r="J869" s="0" t="str">
        <f aca="false">IF($A869&lt;&gt;"",VLOOKUP($I869,ColumnNames!$A$2:$B$5,2),"")</f>
        <v/>
      </c>
      <c r="K869" s="0" t="str">
        <f aca="false">IF($A869&lt;&gt;"",VLOOKUP($F869,d110cc_csv_computations!$A$2:$O$1001,6),"")</f>
        <v/>
      </c>
      <c r="L869" s="0" t="str">
        <f aca="false">IF($A869&lt;&gt;"",VLOOKUP($F869,d110cc_csv_computations!$A$2:$O$1001,3),"")</f>
        <v/>
      </c>
      <c r="M869" s="0" t="str">
        <f aca="false">IF($A869&lt;&gt;"",VLOOKUP($F869,d110cc_csv_computations!$A$2:$O$1001,8),"")</f>
        <v/>
      </c>
      <c r="N869" s="0" t="str">
        <f aca="false">IF($A869&lt;&gt;"",VLOOKUP($F869,d110cc_csv_computations!$A$2:$O$1001,4),"")</f>
        <v/>
      </c>
      <c r="O869" s="32" t="str">
        <f aca="false">IF($A869&lt;&gt;"",INDEX('Tray sheet'!$H$2:$H$10000, $G869),"")</f>
        <v/>
      </c>
      <c r="P869" s="32" t="str">
        <f aca="false">IF($A869&lt;&gt;"",INDEX('Tray sheet'!$J$2:$J$10000,$G869),"")</f>
        <v/>
      </c>
      <c r="Q869" s="0" t="str">
        <f aca="false">IF($A869&lt;&gt;"",VLOOKUP($F869,d110cc_csv_computations!$A$2:$O$1001,9),"")</f>
        <v/>
      </c>
      <c r="R869" s="32" t="str">
        <f aca="false">IF($A869&lt;&gt;"",INDEX('Tray sheet'!$I$2:$I$10000,$G869),"")</f>
        <v/>
      </c>
      <c r="S869" s="32" t="str">
        <f aca="false">$J869&amp;$K869</f>
        <v/>
      </c>
      <c r="T869" s="0" t="str">
        <f aca="false">IF($A869&lt;&gt;"","Project#"&amp;$A869&amp;"-"&amp;TEXT($B869,"0000")&amp;"_Experiment#"&amp;TEXT($C869,"0000")&amp;"_"&amp;$D869&amp;"."&amp;$E869&amp;"_Tray#"&amp;TEXT($G869,"0000")&amp;"_"&amp;"Pot#"&amp;TEXT($F869,"00000"),"")</f>
        <v/>
      </c>
      <c r="U869" s="0" t="str">
        <f aca="false">IF($A869&lt;&gt;"",VLOOKUP($F869,d110cc_csv_computations!$A$2:$O$1001,2),"")</f>
        <v/>
      </c>
      <c r="V869" s="0" t="str">
        <f aca="false">IF($A869&lt;&gt;"",VLOOKUP($U869,LineNames!$A$2:$B$111,2),"")</f>
        <v/>
      </c>
      <c r="W869" s="11"/>
      <c r="X869" s="0" t="str">
        <f aca="false">IF($A869&lt;&gt;"",VLOOKUP($U869,LineNames!$A$2:$C$111,3),"")</f>
        <v/>
      </c>
      <c r="Y869" s="0" t="str">
        <f aca="false">IF($A869&lt;&gt;"",VLOOKUP($F869,d110cc_csv_computations!$A$2:$O$1001,5),"")</f>
        <v/>
      </c>
      <c r="Z869" s="0" t="str">
        <f aca="false">IF($A869&lt;&gt;"",VLOOKUP($F869,d110cc_csv_computations!$A$2:$O$1001,15),"")</f>
        <v/>
      </c>
    </row>
    <row collapsed="false" customFormat="false" customHeight="true" hidden="false" ht="15" outlineLevel="0" r="870">
      <c r="A870" s="0" t="str">
        <f aca="false">IF((ROW()-1)&lt;='Project Description'!$B$14,'Project Description'!$B$1, "")</f>
        <v/>
      </c>
      <c r="B870" s="0" t="str">
        <f aca="false">IF($A870&lt;&gt;"",'Project Description'!$B$2, "")</f>
        <v/>
      </c>
      <c r="C870" s="0" t="str">
        <f aca="false">IF($A870&lt;&gt;"",'Project Description'!$B$3, "")</f>
        <v/>
      </c>
      <c r="D870" s="0" t="str">
        <f aca="false">IF($A870&lt;&gt;"",VLOOKUP($G870,'Tray sheet'!$E$2:$G$121,2), "")</f>
        <v/>
      </c>
      <c r="E870" s="0" t="str">
        <f aca="false">IF($A870&lt;&gt;"",VLOOKUP($G870,'Tray sheet'!$E$2:$G$121,3), "")</f>
        <v/>
      </c>
      <c r="F870" s="0" t="str">
        <f aca="false">IF($A870&lt;&gt;"",ROW()-1,"")</f>
        <v/>
      </c>
      <c r="G870" s="0" t="str">
        <f aca="false">IF($A870&lt;&gt;"",VLOOKUP($F870,d110cc_csv_computations!$A$2:$O$1001,12),"")</f>
        <v/>
      </c>
      <c r="H870" s="0" t="str">
        <f aca="false">IF($A870&lt;&gt;"",VLOOKUP($F870,d110cc_csv_computations!$A$2:$O$1001,13),"")</f>
        <v/>
      </c>
      <c r="I870" s="0" t="str">
        <f aca="false">IF($A870&lt;&gt;"",VLOOKUP($F870,d110cc_csv_computations!$A$2:$O$1001,7),"")</f>
        <v/>
      </c>
      <c r="J870" s="0" t="str">
        <f aca="false">IF($A870&lt;&gt;"",VLOOKUP($I870,ColumnNames!$A$2:$B$5,2),"")</f>
        <v/>
      </c>
      <c r="K870" s="0" t="str">
        <f aca="false">IF($A870&lt;&gt;"",VLOOKUP($F870,d110cc_csv_computations!$A$2:$O$1001,6),"")</f>
        <v/>
      </c>
      <c r="L870" s="0" t="str">
        <f aca="false">IF($A870&lt;&gt;"",VLOOKUP($F870,d110cc_csv_computations!$A$2:$O$1001,3),"")</f>
        <v/>
      </c>
      <c r="M870" s="0" t="str">
        <f aca="false">IF($A870&lt;&gt;"",VLOOKUP($F870,d110cc_csv_computations!$A$2:$O$1001,8),"")</f>
        <v/>
      </c>
      <c r="N870" s="0" t="str">
        <f aca="false">IF($A870&lt;&gt;"",VLOOKUP($F870,d110cc_csv_computations!$A$2:$O$1001,4),"")</f>
        <v/>
      </c>
      <c r="O870" s="32" t="str">
        <f aca="false">IF($A870&lt;&gt;"",INDEX('Tray sheet'!$H$2:$H$10000, $G870),"")</f>
        <v/>
      </c>
      <c r="P870" s="32" t="str">
        <f aca="false">IF($A870&lt;&gt;"",INDEX('Tray sheet'!$J$2:$J$10000,$G870),"")</f>
        <v/>
      </c>
      <c r="Q870" s="0" t="str">
        <f aca="false">IF($A870&lt;&gt;"",VLOOKUP($F870,d110cc_csv_computations!$A$2:$O$1001,9),"")</f>
        <v/>
      </c>
      <c r="R870" s="32" t="str">
        <f aca="false">IF($A870&lt;&gt;"",INDEX('Tray sheet'!$I$2:$I$10000,$G870),"")</f>
        <v/>
      </c>
      <c r="S870" s="32" t="str">
        <f aca="false">$J870&amp;$K870</f>
        <v/>
      </c>
      <c r="T870" s="0" t="str">
        <f aca="false">IF($A870&lt;&gt;"","Project#"&amp;$A870&amp;"-"&amp;TEXT($B870,"0000")&amp;"_Experiment#"&amp;TEXT($C870,"0000")&amp;"_"&amp;$D870&amp;"."&amp;$E870&amp;"_Tray#"&amp;TEXT($G870,"0000")&amp;"_"&amp;"Pot#"&amp;TEXT($F870,"00000"),"")</f>
        <v/>
      </c>
      <c r="U870" s="0" t="str">
        <f aca="false">IF($A870&lt;&gt;"",VLOOKUP($F870,d110cc_csv_computations!$A$2:$O$1001,2),"")</f>
        <v/>
      </c>
      <c r="V870" s="0" t="str">
        <f aca="false">IF($A870&lt;&gt;"",VLOOKUP($U870,LineNames!$A$2:$B$111,2),"")</f>
        <v/>
      </c>
      <c r="W870" s="11"/>
      <c r="X870" s="0" t="str">
        <f aca="false">IF($A870&lt;&gt;"",VLOOKUP($U870,LineNames!$A$2:$C$111,3),"")</f>
        <v/>
      </c>
      <c r="Y870" s="0" t="str">
        <f aca="false">IF($A870&lt;&gt;"",VLOOKUP($F870,d110cc_csv_computations!$A$2:$O$1001,5),"")</f>
        <v/>
      </c>
      <c r="Z870" s="0" t="str">
        <f aca="false">IF($A870&lt;&gt;"",VLOOKUP($F870,d110cc_csv_computations!$A$2:$O$1001,15),"")</f>
        <v/>
      </c>
    </row>
    <row collapsed="false" customFormat="false" customHeight="true" hidden="false" ht="15" outlineLevel="0" r="871">
      <c r="A871" s="0" t="str">
        <f aca="false">IF((ROW()-1)&lt;='Project Description'!$B$14,'Project Description'!$B$1, "")</f>
        <v/>
      </c>
      <c r="B871" s="0" t="str">
        <f aca="false">IF($A871&lt;&gt;"",'Project Description'!$B$2, "")</f>
        <v/>
      </c>
      <c r="C871" s="0" t="str">
        <f aca="false">IF($A871&lt;&gt;"",'Project Description'!$B$3, "")</f>
        <v/>
      </c>
      <c r="D871" s="0" t="str">
        <f aca="false">IF($A871&lt;&gt;"",VLOOKUP($G871,'Tray sheet'!$E$2:$G$121,2), "")</f>
        <v/>
      </c>
      <c r="E871" s="0" t="str">
        <f aca="false">IF($A871&lt;&gt;"",VLOOKUP($G871,'Tray sheet'!$E$2:$G$121,3), "")</f>
        <v/>
      </c>
      <c r="F871" s="0" t="str">
        <f aca="false">IF($A871&lt;&gt;"",ROW()-1,"")</f>
        <v/>
      </c>
      <c r="G871" s="0" t="str">
        <f aca="false">IF($A871&lt;&gt;"",VLOOKUP($F871,d110cc_csv_computations!$A$2:$O$1001,12),"")</f>
        <v/>
      </c>
      <c r="H871" s="0" t="str">
        <f aca="false">IF($A871&lt;&gt;"",VLOOKUP($F871,d110cc_csv_computations!$A$2:$O$1001,13),"")</f>
        <v/>
      </c>
      <c r="I871" s="0" t="str">
        <f aca="false">IF($A871&lt;&gt;"",VLOOKUP($F871,d110cc_csv_computations!$A$2:$O$1001,7),"")</f>
        <v/>
      </c>
      <c r="J871" s="0" t="str">
        <f aca="false">IF($A871&lt;&gt;"",VLOOKUP($I871,ColumnNames!$A$2:$B$5,2),"")</f>
        <v/>
      </c>
      <c r="K871" s="0" t="str">
        <f aca="false">IF($A871&lt;&gt;"",VLOOKUP($F871,d110cc_csv_computations!$A$2:$O$1001,6),"")</f>
        <v/>
      </c>
      <c r="L871" s="0" t="str">
        <f aca="false">IF($A871&lt;&gt;"",VLOOKUP($F871,d110cc_csv_computations!$A$2:$O$1001,3),"")</f>
        <v/>
      </c>
      <c r="M871" s="0" t="str">
        <f aca="false">IF($A871&lt;&gt;"",VLOOKUP($F871,d110cc_csv_computations!$A$2:$O$1001,8),"")</f>
        <v/>
      </c>
      <c r="N871" s="0" t="str">
        <f aca="false">IF($A871&lt;&gt;"",VLOOKUP($F871,d110cc_csv_computations!$A$2:$O$1001,4),"")</f>
        <v/>
      </c>
      <c r="O871" s="32" t="str">
        <f aca="false">IF($A871&lt;&gt;"",INDEX('Tray sheet'!$H$2:$H$10000, $G871),"")</f>
        <v/>
      </c>
      <c r="P871" s="32" t="str">
        <f aca="false">IF($A871&lt;&gt;"",INDEX('Tray sheet'!$J$2:$J$10000,$G871),"")</f>
        <v/>
      </c>
      <c r="Q871" s="0" t="str">
        <f aca="false">IF($A871&lt;&gt;"",VLOOKUP($F871,d110cc_csv_computations!$A$2:$O$1001,9),"")</f>
        <v/>
      </c>
      <c r="R871" s="32" t="str">
        <f aca="false">IF($A871&lt;&gt;"",INDEX('Tray sheet'!$I$2:$I$10000,$G871),"")</f>
        <v/>
      </c>
      <c r="S871" s="32" t="str">
        <f aca="false">$J871&amp;$K871</f>
        <v/>
      </c>
      <c r="T871" s="0" t="str">
        <f aca="false">IF($A871&lt;&gt;"","Project#"&amp;$A871&amp;"-"&amp;TEXT($B871,"0000")&amp;"_Experiment#"&amp;TEXT($C871,"0000")&amp;"_"&amp;$D871&amp;"."&amp;$E871&amp;"_Tray#"&amp;TEXT($G871,"0000")&amp;"_"&amp;"Pot#"&amp;TEXT($F871,"00000"),"")</f>
        <v/>
      </c>
      <c r="U871" s="0" t="str">
        <f aca="false">IF($A871&lt;&gt;"",VLOOKUP($F871,d110cc_csv_computations!$A$2:$O$1001,2),"")</f>
        <v/>
      </c>
      <c r="V871" s="0" t="str">
        <f aca="false">IF($A871&lt;&gt;"",VLOOKUP($U871,LineNames!$A$2:$B$111,2),"")</f>
        <v/>
      </c>
      <c r="W871" s="11"/>
      <c r="X871" s="0" t="str">
        <f aca="false">IF($A871&lt;&gt;"",VLOOKUP($U871,LineNames!$A$2:$C$111,3),"")</f>
        <v/>
      </c>
      <c r="Y871" s="0" t="str">
        <f aca="false">IF($A871&lt;&gt;"",VLOOKUP($F871,d110cc_csv_computations!$A$2:$O$1001,5),"")</f>
        <v/>
      </c>
      <c r="Z871" s="0" t="str">
        <f aca="false">IF($A871&lt;&gt;"",VLOOKUP($F871,d110cc_csv_computations!$A$2:$O$1001,15),"")</f>
        <v/>
      </c>
    </row>
    <row collapsed="false" customFormat="false" customHeight="true" hidden="false" ht="15" outlineLevel="0" r="872">
      <c r="A872" s="0" t="str">
        <f aca="false">IF((ROW()-1)&lt;='Project Description'!$B$14,'Project Description'!$B$1, "")</f>
        <v/>
      </c>
      <c r="B872" s="0" t="str">
        <f aca="false">IF($A872&lt;&gt;"",'Project Description'!$B$2, "")</f>
        <v/>
      </c>
      <c r="C872" s="0" t="str">
        <f aca="false">IF($A872&lt;&gt;"",'Project Description'!$B$3, "")</f>
        <v/>
      </c>
      <c r="D872" s="0" t="str">
        <f aca="false">IF($A872&lt;&gt;"",VLOOKUP($G872,'Tray sheet'!$E$2:$G$121,2), "")</f>
        <v/>
      </c>
      <c r="E872" s="0" t="str">
        <f aca="false">IF($A872&lt;&gt;"",VLOOKUP($G872,'Tray sheet'!$E$2:$G$121,3), "")</f>
        <v/>
      </c>
      <c r="F872" s="0" t="str">
        <f aca="false">IF($A872&lt;&gt;"",ROW()-1,"")</f>
        <v/>
      </c>
      <c r="G872" s="0" t="str">
        <f aca="false">IF($A872&lt;&gt;"",VLOOKUP($F872,d110cc_csv_computations!$A$2:$O$1001,12),"")</f>
        <v/>
      </c>
      <c r="H872" s="0" t="str">
        <f aca="false">IF($A872&lt;&gt;"",VLOOKUP($F872,d110cc_csv_computations!$A$2:$O$1001,13),"")</f>
        <v/>
      </c>
      <c r="I872" s="0" t="str">
        <f aca="false">IF($A872&lt;&gt;"",VLOOKUP($F872,d110cc_csv_computations!$A$2:$O$1001,7),"")</f>
        <v/>
      </c>
      <c r="J872" s="0" t="str">
        <f aca="false">IF($A872&lt;&gt;"",VLOOKUP($I872,ColumnNames!$A$2:$B$5,2),"")</f>
        <v/>
      </c>
      <c r="K872" s="0" t="str">
        <f aca="false">IF($A872&lt;&gt;"",VLOOKUP($F872,d110cc_csv_computations!$A$2:$O$1001,6),"")</f>
        <v/>
      </c>
      <c r="L872" s="0" t="str">
        <f aca="false">IF($A872&lt;&gt;"",VLOOKUP($F872,d110cc_csv_computations!$A$2:$O$1001,3),"")</f>
        <v/>
      </c>
      <c r="M872" s="0" t="str">
        <f aca="false">IF($A872&lt;&gt;"",VLOOKUP($F872,d110cc_csv_computations!$A$2:$O$1001,8),"")</f>
        <v/>
      </c>
      <c r="N872" s="0" t="str">
        <f aca="false">IF($A872&lt;&gt;"",VLOOKUP($F872,d110cc_csv_computations!$A$2:$O$1001,4),"")</f>
        <v/>
      </c>
      <c r="O872" s="32" t="str">
        <f aca="false">IF($A872&lt;&gt;"",INDEX('Tray sheet'!$H$2:$H$10000, $G872),"")</f>
        <v/>
      </c>
      <c r="P872" s="32" t="str">
        <f aca="false">IF($A872&lt;&gt;"",INDEX('Tray sheet'!$J$2:$J$10000,$G872),"")</f>
        <v/>
      </c>
      <c r="Q872" s="0" t="str">
        <f aca="false">IF($A872&lt;&gt;"",VLOOKUP($F872,d110cc_csv_computations!$A$2:$O$1001,9),"")</f>
        <v/>
      </c>
      <c r="R872" s="32" t="str">
        <f aca="false">IF($A872&lt;&gt;"",INDEX('Tray sheet'!$I$2:$I$10000,$G872),"")</f>
        <v/>
      </c>
      <c r="S872" s="32" t="str">
        <f aca="false">$J872&amp;$K872</f>
        <v/>
      </c>
      <c r="T872" s="0" t="str">
        <f aca="false">IF($A872&lt;&gt;"","Project#"&amp;$A872&amp;"-"&amp;TEXT($B872,"0000")&amp;"_Experiment#"&amp;TEXT($C872,"0000")&amp;"_"&amp;$D872&amp;"."&amp;$E872&amp;"_Tray#"&amp;TEXT($G872,"0000")&amp;"_"&amp;"Pot#"&amp;TEXT($F872,"00000"),"")</f>
        <v/>
      </c>
      <c r="U872" s="0" t="str">
        <f aca="false">IF($A872&lt;&gt;"",VLOOKUP($F872,d110cc_csv_computations!$A$2:$O$1001,2),"")</f>
        <v/>
      </c>
      <c r="V872" s="0" t="str">
        <f aca="false">IF($A872&lt;&gt;"",VLOOKUP($U872,LineNames!$A$2:$B$111,2),"")</f>
        <v/>
      </c>
      <c r="W872" s="11"/>
      <c r="X872" s="0" t="str">
        <f aca="false">IF($A872&lt;&gt;"",VLOOKUP($U872,LineNames!$A$2:$C$111,3),"")</f>
        <v/>
      </c>
      <c r="Y872" s="0" t="str">
        <f aca="false">IF($A872&lt;&gt;"",VLOOKUP($F872,d110cc_csv_computations!$A$2:$O$1001,5),"")</f>
        <v/>
      </c>
      <c r="Z872" s="0" t="str">
        <f aca="false">IF($A872&lt;&gt;"",VLOOKUP($F872,d110cc_csv_computations!$A$2:$O$1001,15),"")</f>
        <v/>
      </c>
    </row>
    <row collapsed="false" customFormat="false" customHeight="true" hidden="false" ht="15" outlineLevel="0" r="873">
      <c r="A873" s="0" t="str">
        <f aca="false">IF((ROW()-1)&lt;='Project Description'!$B$14,'Project Description'!$B$1, "")</f>
        <v/>
      </c>
      <c r="B873" s="0" t="str">
        <f aca="false">IF($A873&lt;&gt;"",'Project Description'!$B$2, "")</f>
        <v/>
      </c>
      <c r="C873" s="0" t="str">
        <f aca="false">IF($A873&lt;&gt;"",'Project Description'!$B$3, "")</f>
        <v/>
      </c>
      <c r="D873" s="0" t="str">
        <f aca="false">IF($A873&lt;&gt;"",VLOOKUP($G873,'Tray sheet'!$E$2:$G$121,2), "")</f>
        <v/>
      </c>
      <c r="E873" s="0" t="str">
        <f aca="false">IF($A873&lt;&gt;"",VLOOKUP($G873,'Tray sheet'!$E$2:$G$121,3), "")</f>
        <v/>
      </c>
      <c r="F873" s="0" t="str">
        <f aca="false">IF($A873&lt;&gt;"",ROW()-1,"")</f>
        <v/>
      </c>
      <c r="G873" s="0" t="str">
        <f aca="false">IF($A873&lt;&gt;"",VLOOKUP($F873,d110cc_csv_computations!$A$2:$O$1001,12),"")</f>
        <v/>
      </c>
      <c r="H873" s="0" t="str">
        <f aca="false">IF($A873&lt;&gt;"",VLOOKUP($F873,d110cc_csv_computations!$A$2:$O$1001,13),"")</f>
        <v/>
      </c>
      <c r="I873" s="0" t="str">
        <f aca="false">IF($A873&lt;&gt;"",VLOOKUP($F873,d110cc_csv_computations!$A$2:$O$1001,7),"")</f>
        <v/>
      </c>
      <c r="J873" s="0" t="str">
        <f aca="false">IF($A873&lt;&gt;"",VLOOKUP($I873,ColumnNames!$A$2:$B$5,2),"")</f>
        <v/>
      </c>
      <c r="K873" s="0" t="str">
        <f aca="false">IF($A873&lt;&gt;"",VLOOKUP($F873,d110cc_csv_computations!$A$2:$O$1001,6),"")</f>
        <v/>
      </c>
      <c r="L873" s="0" t="str">
        <f aca="false">IF($A873&lt;&gt;"",VLOOKUP($F873,d110cc_csv_computations!$A$2:$O$1001,3),"")</f>
        <v/>
      </c>
      <c r="M873" s="0" t="str">
        <f aca="false">IF($A873&lt;&gt;"",VLOOKUP($F873,d110cc_csv_computations!$A$2:$O$1001,8),"")</f>
        <v/>
      </c>
      <c r="N873" s="0" t="str">
        <f aca="false">IF($A873&lt;&gt;"",VLOOKUP($F873,d110cc_csv_computations!$A$2:$O$1001,4),"")</f>
        <v/>
      </c>
      <c r="O873" s="32" t="str">
        <f aca="false">IF($A873&lt;&gt;"",INDEX('Tray sheet'!$H$2:$H$10000, $G873),"")</f>
        <v/>
      </c>
      <c r="P873" s="32" t="str">
        <f aca="false">IF($A873&lt;&gt;"",INDEX('Tray sheet'!$J$2:$J$10000,$G873),"")</f>
        <v/>
      </c>
      <c r="Q873" s="0" t="str">
        <f aca="false">IF($A873&lt;&gt;"",VLOOKUP($F873,d110cc_csv_computations!$A$2:$O$1001,9),"")</f>
        <v/>
      </c>
      <c r="R873" s="32" t="str">
        <f aca="false">IF($A873&lt;&gt;"",INDEX('Tray sheet'!$I$2:$I$10000,$G873),"")</f>
        <v/>
      </c>
      <c r="S873" s="32" t="str">
        <f aca="false">$J873&amp;$K873</f>
        <v/>
      </c>
      <c r="T873" s="0" t="str">
        <f aca="false">IF($A873&lt;&gt;"","Project#"&amp;$A873&amp;"-"&amp;TEXT($B873,"0000")&amp;"_Experiment#"&amp;TEXT($C873,"0000")&amp;"_"&amp;$D873&amp;"."&amp;$E873&amp;"_Tray#"&amp;TEXT($G873,"0000")&amp;"_"&amp;"Pot#"&amp;TEXT($F873,"00000"),"")</f>
        <v/>
      </c>
      <c r="U873" s="0" t="str">
        <f aca="false">IF($A873&lt;&gt;"",VLOOKUP($F873,d110cc_csv_computations!$A$2:$O$1001,2),"")</f>
        <v/>
      </c>
      <c r="V873" s="0" t="str">
        <f aca="false">IF($A873&lt;&gt;"",VLOOKUP($U873,LineNames!$A$2:$B$111,2),"")</f>
        <v/>
      </c>
      <c r="W873" s="11"/>
      <c r="X873" s="0" t="str">
        <f aca="false">IF($A873&lt;&gt;"",VLOOKUP($U873,LineNames!$A$2:$C$111,3),"")</f>
        <v/>
      </c>
      <c r="Y873" s="0" t="str">
        <f aca="false">IF($A873&lt;&gt;"",VLOOKUP($F873,d110cc_csv_computations!$A$2:$O$1001,5),"")</f>
        <v/>
      </c>
      <c r="Z873" s="0" t="str">
        <f aca="false">IF($A873&lt;&gt;"",VLOOKUP($F873,d110cc_csv_computations!$A$2:$O$1001,15),"")</f>
        <v/>
      </c>
    </row>
    <row collapsed="false" customFormat="false" customHeight="true" hidden="false" ht="15" outlineLevel="0" r="874">
      <c r="A874" s="0" t="str">
        <f aca="false">IF((ROW()-1)&lt;='Project Description'!$B$14,'Project Description'!$B$1, "")</f>
        <v/>
      </c>
      <c r="B874" s="0" t="str">
        <f aca="false">IF($A874&lt;&gt;"",'Project Description'!$B$2, "")</f>
        <v/>
      </c>
      <c r="C874" s="0" t="str">
        <f aca="false">IF($A874&lt;&gt;"",'Project Description'!$B$3, "")</f>
        <v/>
      </c>
      <c r="D874" s="0" t="str">
        <f aca="false">IF($A874&lt;&gt;"",VLOOKUP($G874,'Tray sheet'!$E$2:$G$121,2), "")</f>
        <v/>
      </c>
      <c r="E874" s="0" t="str">
        <f aca="false">IF($A874&lt;&gt;"",VLOOKUP($G874,'Tray sheet'!$E$2:$G$121,3), "")</f>
        <v/>
      </c>
      <c r="F874" s="0" t="str">
        <f aca="false">IF($A874&lt;&gt;"",ROW()-1,"")</f>
        <v/>
      </c>
      <c r="G874" s="0" t="str">
        <f aca="false">IF($A874&lt;&gt;"",VLOOKUP($F874,d110cc_csv_computations!$A$2:$O$1001,12),"")</f>
        <v/>
      </c>
      <c r="H874" s="0" t="str">
        <f aca="false">IF($A874&lt;&gt;"",VLOOKUP($F874,d110cc_csv_computations!$A$2:$O$1001,13),"")</f>
        <v/>
      </c>
      <c r="I874" s="0" t="str">
        <f aca="false">IF($A874&lt;&gt;"",VLOOKUP($F874,d110cc_csv_computations!$A$2:$O$1001,7),"")</f>
        <v/>
      </c>
      <c r="J874" s="0" t="str">
        <f aca="false">IF($A874&lt;&gt;"",VLOOKUP($I874,ColumnNames!$A$2:$B$5,2),"")</f>
        <v/>
      </c>
      <c r="K874" s="0" t="str">
        <f aca="false">IF($A874&lt;&gt;"",VLOOKUP($F874,d110cc_csv_computations!$A$2:$O$1001,6),"")</f>
        <v/>
      </c>
      <c r="L874" s="0" t="str">
        <f aca="false">IF($A874&lt;&gt;"",VLOOKUP($F874,d110cc_csv_computations!$A$2:$O$1001,3),"")</f>
        <v/>
      </c>
      <c r="M874" s="0" t="str">
        <f aca="false">IF($A874&lt;&gt;"",VLOOKUP($F874,d110cc_csv_computations!$A$2:$O$1001,8),"")</f>
        <v/>
      </c>
      <c r="N874" s="0" t="str">
        <f aca="false">IF($A874&lt;&gt;"",VLOOKUP($F874,d110cc_csv_computations!$A$2:$O$1001,4),"")</f>
        <v/>
      </c>
      <c r="O874" s="32" t="str">
        <f aca="false">IF($A874&lt;&gt;"",INDEX('Tray sheet'!$H$2:$H$10000, $G874),"")</f>
        <v/>
      </c>
      <c r="P874" s="32" t="str">
        <f aca="false">IF($A874&lt;&gt;"",INDEX('Tray sheet'!$J$2:$J$10000,$G874),"")</f>
        <v/>
      </c>
      <c r="Q874" s="0" t="str">
        <f aca="false">IF($A874&lt;&gt;"",VLOOKUP($F874,d110cc_csv_computations!$A$2:$O$1001,9),"")</f>
        <v/>
      </c>
      <c r="R874" s="32" t="str">
        <f aca="false">IF($A874&lt;&gt;"",INDEX('Tray sheet'!$I$2:$I$10000,$G874),"")</f>
        <v/>
      </c>
      <c r="S874" s="32" t="str">
        <f aca="false">$J874&amp;$K874</f>
        <v/>
      </c>
      <c r="T874" s="0" t="str">
        <f aca="false">IF($A874&lt;&gt;"","Project#"&amp;$A874&amp;"-"&amp;TEXT($B874,"0000")&amp;"_Experiment#"&amp;TEXT($C874,"0000")&amp;"_"&amp;$D874&amp;"."&amp;$E874&amp;"_Tray#"&amp;TEXT($G874,"0000")&amp;"_"&amp;"Pot#"&amp;TEXT($F874,"00000"),"")</f>
        <v/>
      </c>
      <c r="U874" s="0" t="str">
        <f aca="false">IF($A874&lt;&gt;"",VLOOKUP($F874,d110cc_csv_computations!$A$2:$O$1001,2),"")</f>
        <v/>
      </c>
      <c r="V874" s="0" t="str">
        <f aca="false">IF($A874&lt;&gt;"",VLOOKUP($U874,LineNames!$A$2:$B$111,2),"")</f>
        <v/>
      </c>
      <c r="W874" s="11"/>
      <c r="X874" s="0" t="str">
        <f aca="false">IF($A874&lt;&gt;"",VLOOKUP($U874,LineNames!$A$2:$C$111,3),"")</f>
        <v/>
      </c>
      <c r="Y874" s="0" t="str">
        <f aca="false">IF($A874&lt;&gt;"",VLOOKUP($F874,d110cc_csv_computations!$A$2:$O$1001,5),"")</f>
        <v/>
      </c>
      <c r="Z874" s="0" t="str">
        <f aca="false">IF($A874&lt;&gt;"",VLOOKUP($F874,d110cc_csv_computations!$A$2:$O$1001,15),"")</f>
        <v/>
      </c>
    </row>
    <row collapsed="false" customFormat="false" customHeight="true" hidden="false" ht="15" outlineLevel="0" r="875">
      <c r="A875" s="0" t="str">
        <f aca="false">IF((ROW()-1)&lt;='Project Description'!$B$14,'Project Description'!$B$1, "")</f>
        <v/>
      </c>
      <c r="B875" s="0" t="str">
        <f aca="false">IF($A875&lt;&gt;"",'Project Description'!$B$2, "")</f>
        <v/>
      </c>
      <c r="C875" s="0" t="str">
        <f aca="false">IF($A875&lt;&gt;"",'Project Description'!$B$3, "")</f>
        <v/>
      </c>
      <c r="D875" s="0" t="str">
        <f aca="false">IF($A875&lt;&gt;"",VLOOKUP($G875,'Tray sheet'!$E$2:$G$121,2), "")</f>
        <v/>
      </c>
      <c r="E875" s="0" t="str">
        <f aca="false">IF($A875&lt;&gt;"",VLOOKUP($G875,'Tray sheet'!$E$2:$G$121,3), "")</f>
        <v/>
      </c>
      <c r="F875" s="0" t="str">
        <f aca="false">IF($A875&lt;&gt;"",ROW()-1,"")</f>
        <v/>
      </c>
      <c r="G875" s="0" t="str">
        <f aca="false">IF($A875&lt;&gt;"",VLOOKUP($F875,d110cc_csv_computations!$A$2:$O$1001,12),"")</f>
        <v/>
      </c>
      <c r="H875" s="0" t="str">
        <f aca="false">IF($A875&lt;&gt;"",VLOOKUP($F875,d110cc_csv_computations!$A$2:$O$1001,13),"")</f>
        <v/>
      </c>
      <c r="I875" s="0" t="str">
        <f aca="false">IF($A875&lt;&gt;"",VLOOKUP($F875,d110cc_csv_computations!$A$2:$O$1001,7),"")</f>
        <v/>
      </c>
      <c r="J875" s="0" t="str">
        <f aca="false">IF($A875&lt;&gt;"",VLOOKUP($I875,ColumnNames!$A$2:$B$5,2),"")</f>
        <v/>
      </c>
      <c r="K875" s="0" t="str">
        <f aca="false">IF($A875&lt;&gt;"",VLOOKUP($F875,d110cc_csv_computations!$A$2:$O$1001,6),"")</f>
        <v/>
      </c>
      <c r="L875" s="0" t="str">
        <f aca="false">IF($A875&lt;&gt;"",VLOOKUP($F875,d110cc_csv_computations!$A$2:$O$1001,3),"")</f>
        <v/>
      </c>
      <c r="M875" s="0" t="str">
        <f aca="false">IF($A875&lt;&gt;"",VLOOKUP($F875,d110cc_csv_computations!$A$2:$O$1001,8),"")</f>
        <v/>
      </c>
      <c r="N875" s="0" t="str">
        <f aca="false">IF($A875&lt;&gt;"",VLOOKUP($F875,d110cc_csv_computations!$A$2:$O$1001,4),"")</f>
        <v/>
      </c>
      <c r="O875" s="32" t="str">
        <f aca="false">IF($A875&lt;&gt;"",INDEX('Tray sheet'!$H$2:$H$10000, $G875),"")</f>
        <v/>
      </c>
      <c r="P875" s="32" t="str">
        <f aca="false">IF($A875&lt;&gt;"",INDEX('Tray sheet'!$J$2:$J$10000,$G875),"")</f>
        <v/>
      </c>
      <c r="Q875" s="0" t="str">
        <f aca="false">IF($A875&lt;&gt;"",VLOOKUP($F875,d110cc_csv_computations!$A$2:$O$1001,9),"")</f>
        <v/>
      </c>
      <c r="R875" s="32" t="str">
        <f aca="false">IF($A875&lt;&gt;"",INDEX('Tray sheet'!$I$2:$I$10000,$G875),"")</f>
        <v/>
      </c>
      <c r="S875" s="32" t="str">
        <f aca="false">$J875&amp;$K875</f>
        <v/>
      </c>
      <c r="T875" s="0" t="str">
        <f aca="false">IF($A875&lt;&gt;"","Project#"&amp;$A875&amp;"-"&amp;TEXT($B875,"0000")&amp;"_Experiment#"&amp;TEXT($C875,"0000")&amp;"_"&amp;$D875&amp;"."&amp;$E875&amp;"_Tray#"&amp;TEXT($G875,"0000")&amp;"_"&amp;"Pot#"&amp;TEXT($F875,"00000"),"")</f>
        <v/>
      </c>
      <c r="U875" s="0" t="str">
        <f aca="false">IF($A875&lt;&gt;"",VLOOKUP($F875,d110cc_csv_computations!$A$2:$O$1001,2),"")</f>
        <v/>
      </c>
      <c r="V875" s="0" t="str">
        <f aca="false">IF($A875&lt;&gt;"",VLOOKUP($U875,LineNames!$A$2:$B$111,2),"")</f>
        <v/>
      </c>
      <c r="W875" s="11"/>
      <c r="X875" s="0" t="str">
        <f aca="false">IF($A875&lt;&gt;"",VLOOKUP($U875,LineNames!$A$2:$C$111,3),"")</f>
        <v/>
      </c>
      <c r="Y875" s="0" t="str">
        <f aca="false">IF($A875&lt;&gt;"",VLOOKUP($F875,d110cc_csv_computations!$A$2:$O$1001,5),"")</f>
        <v/>
      </c>
      <c r="Z875" s="0" t="str">
        <f aca="false">IF($A875&lt;&gt;"",VLOOKUP($F875,d110cc_csv_computations!$A$2:$O$1001,15),"")</f>
        <v/>
      </c>
    </row>
    <row collapsed="false" customFormat="false" customHeight="true" hidden="false" ht="15" outlineLevel="0" r="876">
      <c r="A876" s="0" t="str">
        <f aca="false">IF((ROW()-1)&lt;='Project Description'!$B$14,'Project Description'!$B$1, "")</f>
        <v/>
      </c>
      <c r="B876" s="0" t="str">
        <f aca="false">IF($A876&lt;&gt;"",'Project Description'!$B$2, "")</f>
        <v/>
      </c>
      <c r="C876" s="0" t="str">
        <f aca="false">IF($A876&lt;&gt;"",'Project Description'!$B$3, "")</f>
        <v/>
      </c>
      <c r="D876" s="0" t="str">
        <f aca="false">IF($A876&lt;&gt;"",VLOOKUP($G876,'Tray sheet'!$E$2:$G$121,2), "")</f>
        <v/>
      </c>
      <c r="E876" s="0" t="str">
        <f aca="false">IF($A876&lt;&gt;"",VLOOKUP($G876,'Tray sheet'!$E$2:$G$121,3), "")</f>
        <v/>
      </c>
      <c r="F876" s="0" t="str">
        <f aca="false">IF($A876&lt;&gt;"",ROW()-1,"")</f>
        <v/>
      </c>
      <c r="G876" s="0" t="str">
        <f aca="false">IF($A876&lt;&gt;"",VLOOKUP($F876,d110cc_csv_computations!$A$2:$O$1001,12),"")</f>
        <v/>
      </c>
      <c r="H876" s="0" t="str">
        <f aca="false">IF($A876&lt;&gt;"",VLOOKUP($F876,d110cc_csv_computations!$A$2:$O$1001,13),"")</f>
        <v/>
      </c>
      <c r="I876" s="0" t="str">
        <f aca="false">IF($A876&lt;&gt;"",VLOOKUP($F876,d110cc_csv_computations!$A$2:$O$1001,7),"")</f>
        <v/>
      </c>
      <c r="J876" s="0" t="str">
        <f aca="false">IF($A876&lt;&gt;"",VLOOKUP($I876,ColumnNames!$A$2:$B$5,2),"")</f>
        <v/>
      </c>
      <c r="K876" s="0" t="str">
        <f aca="false">IF($A876&lt;&gt;"",VLOOKUP($F876,d110cc_csv_computations!$A$2:$O$1001,6),"")</f>
        <v/>
      </c>
      <c r="L876" s="0" t="str">
        <f aca="false">IF($A876&lt;&gt;"",VLOOKUP($F876,d110cc_csv_computations!$A$2:$O$1001,3),"")</f>
        <v/>
      </c>
      <c r="M876" s="0" t="str">
        <f aca="false">IF($A876&lt;&gt;"",VLOOKUP($F876,d110cc_csv_computations!$A$2:$O$1001,8),"")</f>
        <v/>
      </c>
      <c r="N876" s="0" t="str">
        <f aca="false">IF($A876&lt;&gt;"",VLOOKUP($F876,d110cc_csv_computations!$A$2:$O$1001,4),"")</f>
        <v/>
      </c>
      <c r="O876" s="32" t="str">
        <f aca="false">IF($A876&lt;&gt;"",INDEX('Tray sheet'!$H$2:$H$10000, $G876),"")</f>
        <v/>
      </c>
      <c r="P876" s="32" t="str">
        <f aca="false">IF($A876&lt;&gt;"",INDEX('Tray sheet'!$J$2:$J$10000,$G876),"")</f>
        <v/>
      </c>
      <c r="Q876" s="0" t="str">
        <f aca="false">IF($A876&lt;&gt;"",VLOOKUP($F876,d110cc_csv_computations!$A$2:$O$1001,9),"")</f>
        <v/>
      </c>
      <c r="R876" s="32" t="str">
        <f aca="false">IF($A876&lt;&gt;"",INDEX('Tray sheet'!$I$2:$I$10000,$G876),"")</f>
        <v/>
      </c>
      <c r="S876" s="32" t="str">
        <f aca="false">$J876&amp;$K876</f>
        <v/>
      </c>
      <c r="T876" s="0" t="str">
        <f aca="false">IF($A876&lt;&gt;"","Project#"&amp;$A876&amp;"-"&amp;TEXT($B876,"0000")&amp;"_Experiment#"&amp;TEXT($C876,"0000")&amp;"_"&amp;$D876&amp;"."&amp;$E876&amp;"_Tray#"&amp;TEXT($G876,"0000")&amp;"_"&amp;"Pot#"&amp;TEXT($F876,"00000"),"")</f>
        <v/>
      </c>
      <c r="U876" s="0" t="str">
        <f aca="false">IF($A876&lt;&gt;"",VLOOKUP($F876,d110cc_csv_computations!$A$2:$O$1001,2),"")</f>
        <v/>
      </c>
      <c r="V876" s="0" t="str">
        <f aca="false">IF($A876&lt;&gt;"",VLOOKUP($U876,LineNames!$A$2:$B$111,2),"")</f>
        <v/>
      </c>
      <c r="W876" s="11"/>
      <c r="X876" s="0" t="str">
        <f aca="false">IF($A876&lt;&gt;"",VLOOKUP($U876,LineNames!$A$2:$C$111,3),"")</f>
        <v/>
      </c>
      <c r="Y876" s="0" t="str">
        <f aca="false">IF($A876&lt;&gt;"",VLOOKUP($F876,d110cc_csv_computations!$A$2:$O$1001,5),"")</f>
        <v/>
      </c>
      <c r="Z876" s="0" t="str">
        <f aca="false">IF($A876&lt;&gt;"",VLOOKUP($F876,d110cc_csv_computations!$A$2:$O$1001,15),"")</f>
        <v/>
      </c>
    </row>
    <row collapsed="false" customFormat="false" customHeight="true" hidden="false" ht="15" outlineLevel="0" r="877">
      <c r="A877" s="0" t="str">
        <f aca="false">IF((ROW()-1)&lt;='Project Description'!$B$14,'Project Description'!$B$1, "")</f>
        <v/>
      </c>
      <c r="B877" s="0" t="str">
        <f aca="false">IF($A877&lt;&gt;"",'Project Description'!$B$2, "")</f>
        <v/>
      </c>
      <c r="C877" s="0" t="str">
        <f aca="false">IF($A877&lt;&gt;"",'Project Description'!$B$3, "")</f>
        <v/>
      </c>
      <c r="D877" s="0" t="str">
        <f aca="false">IF($A877&lt;&gt;"",VLOOKUP($G877,'Tray sheet'!$E$2:$G$121,2), "")</f>
        <v/>
      </c>
      <c r="E877" s="0" t="str">
        <f aca="false">IF($A877&lt;&gt;"",VLOOKUP($G877,'Tray sheet'!$E$2:$G$121,3), "")</f>
        <v/>
      </c>
      <c r="F877" s="0" t="str">
        <f aca="false">IF($A877&lt;&gt;"",ROW()-1,"")</f>
        <v/>
      </c>
      <c r="G877" s="0" t="str">
        <f aca="false">IF($A877&lt;&gt;"",VLOOKUP($F877,d110cc_csv_computations!$A$2:$O$1001,12),"")</f>
        <v/>
      </c>
      <c r="H877" s="0" t="str">
        <f aca="false">IF($A877&lt;&gt;"",VLOOKUP($F877,d110cc_csv_computations!$A$2:$O$1001,13),"")</f>
        <v/>
      </c>
      <c r="I877" s="0" t="str">
        <f aca="false">IF($A877&lt;&gt;"",VLOOKUP($F877,d110cc_csv_computations!$A$2:$O$1001,7),"")</f>
        <v/>
      </c>
      <c r="J877" s="0" t="str">
        <f aca="false">IF($A877&lt;&gt;"",VLOOKUP($I877,ColumnNames!$A$2:$B$5,2),"")</f>
        <v/>
      </c>
      <c r="K877" s="0" t="str">
        <f aca="false">IF($A877&lt;&gt;"",VLOOKUP($F877,d110cc_csv_computations!$A$2:$O$1001,6),"")</f>
        <v/>
      </c>
      <c r="L877" s="0" t="str">
        <f aca="false">IF($A877&lt;&gt;"",VLOOKUP($F877,d110cc_csv_computations!$A$2:$O$1001,3),"")</f>
        <v/>
      </c>
      <c r="M877" s="0" t="str">
        <f aca="false">IF($A877&lt;&gt;"",VLOOKUP($F877,d110cc_csv_computations!$A$2:$O$1001,8),"")</f>
        <v/>
      </c>
      <c r="N877" s="0" t="str">
        <f aca="false">IF($A877&lt;&gt;"",VLOOKUP($F877,d110cc_csv_computations!$A$2:$O$1001,4),"")</f>
        <v/>
      </c>
      <c r="O877" s="32" t="str">
        <f aca="false">IF($A877&lt;&gt;"",INDEX('Tray sheet'!$H$2:$H$10000, $G877),"")</f>
        <v/>
      </c>
      <c r="P877" s="32" t="str">
        <f aca="false">IF($A877&lt;&gt;"",INDEX('Tray sheet'!$J$2:$J$10000,$G877),"")</f>
        <v/>
      </c>
      <c r="Q877" s="0" t="str">
        <f aca="false">IF($A877&lt;&gt;"",VLOOKUP($F877,d110cc_csv_computations!$A$2:$O$1001,9),"")</f>
        <v/>
      </c>
      <c r="R877" s="32" t="str">
        <f aca="false">IF($A877&lt;&gt;"",INDEX('Tray sheet'!$I$2:$I$10000,$G877),"")</f>
        <v/>
      </c>
      <c r="S877" s="32" t="str">
        <f aca="false">$J877&amp;$K877</f>
        <v/>
      </c>
      <c r="T877" s="0" t="str">
        <f aca="false">IF($A877&lt;&gt;"","Project#"&amp;$A877&amp;"-"&amp;TEXT($B877,"0000")&amp;"_Experiment#"&amp;TEXT($C877,"0000")&amp;"_"&amp;$D877&amp;"."&amp;$E877&amp;"_Tray#"&amp;TEXT($G877,"0000")&amp;"_"&amp;"Pot#"&amp;TEXT($F877,"00000"),"")</f>
        <v/>
      </c>
      <c r="U877" s="0" t="str">
        <f aca="false">IF($A877&lt;&gt;"",VLOOKUP($F877,d110cc_csv_computations!$A$2:$O$1001,2),"")</f>
        <v/>
      </c>
      <c r="V877" s="0" t="str">
        <f aca="false">IF($A877&lt;&gt;"",VLOOKUP($U877,LineNames!$A$2:$B$111,2),"")</f>
        <v/>
      </c>
      <c r="W877" s="11"/>
      <c r="X877" s="0" t="str">
        <f aca="false">IF($A877&lt;&gt;"",VLOOKUP($U877,LineNames!$A$2:$C$111,3),"")</f>
        <v/>
      </c>
      <c r="Y877" s="0" t="str">
        <f aca="false">IF($A877&lt;&gt;"",VLOOKUP($F877,d110cc_csv_computations!$A$2:$O$1001,5),"")</f>
        <v/>
      </c>
      <c r="Z877" s="0" t="str">
        <f aca="false">IF($A877&lt;&gt;"",VLOOKUP($F877,d110cc_csv_computations!$A$2:$O$1001,15),"")</f>
        <v/>
      </c>
    </row>
    <row collapsed="false" customFormat="false" customHeight="true" hidden="false" ht="15" outlineLevel="0" r="878">
      <c r="A878" s="0" t="str">
        <f aca="false">IF((ROW()-1)&lt;='Project Description'!$B$14,'Project Description'!$B$1, "")</f>
        <v/>
      </c>
      <c r="B878" s="0" t="str">
        <f aca="false">IF($A878&lt;&gt;"",'Project Description'!$B$2, "")</f>
        <v/>
      </c>
      <c r="C878" s="0" t="str">
        <f aca="false">IF($A878&lt;&gt;"",'Project Description'!$B$3, "")</f>
        <v/>
      </c>
      <c r="D878" s="0" t="str">
        <f aca="false">IF($A878&lt;&gt;"",VLOOKUP($G878,'Tray sheet'!$E$2:$G$121,2), "")</f>
        <v/>
      </c>
      <c r="E878" s="0" t="str">
        <f aca="false">IF($A878&lt;&gt;"",VLOOKUP($G878,'Tray sheet'!$E$2:$G$121,3), "")</f>
        <v/>
      </c>
      <c r="F878" s="0" t="str">
        <f aca="false">IF($A878&lt;&gt;"",ROW()-1,"")</f>
        <v/>
      </c>
      <c r="G878" s="0" t="str">
        <f aca="false">IF($A878&lt;&gt;"",VLOOKUP($F878,d110cc_csv_computations!$A$2:$O$1001,12),"")</f>
        <v/>
      </c>
      <c r="H878" s="0" t="str">
        <f aca="false">IF($A878&lt;&gt;"",VLOOKUP($F878,d110cc_csv_computations!$A$2:$O$1001,13),"")</f>
        <v/>
      </c>
      <c r="I878" s="0" t="str">
        <f aca="false">IF($A878&lt;&gt;"",VLOOKUP($F878,d110cc_csv_computations!$A$2:$O$1001,7),"")</f>
        <v/>
      </c>
      <c r="J878" s="0" t="str">
        <f aca="false">IF($A878&lt;&gt;"",VLOOKUP($I878,ColumnNames!$A$2:$B$5,2),"")</f>
        <v/>
      </c>
      <c r="K878" s="0" t="str">
        <f aca="false">IF($A878&lt;&gt;"",VLOOKUP($F878,d110cc_csv_computations!$A$2:$O$1001,6),"")</f>
        <v/>
      </c>
      <c r="L878" s="0" t="str">
        <f aca="false">IF($A878&lt;&gt;"",VLOOKUP($F878,d110cc_csv_computations!$A$2:$O$1001,3),"")</f>
        <v/>
      </c>
      <c r="M878" s="0" t="str">
        <f aca="false">IF($A878&lt;&gt;"",VLOOKUP($F878,d110cc_csv_computations!$A$2:$O$1001,8),"")</f>
        <v/>
      </c>
      <c r="N878" s="0" t="str">
        <f aca="false">IF($A878&lt;&gt;"",VLOOKUP($F878,d110cc_csv_computations!$A$2:$O$1001,4),"")</f>
        <v/>
      </c>
      <c r="O878" s="32" t="str">
        <f aca="false">IF($A878&lt;&gt;"",INDEX('Tray sheet'!$H$2:$H$10000, $G878),"")</f>
        <v/>
      </c>
      <c r="P878" s="32" t="str">
        <f aca="false">IF($A878&lt;&gt;"",INDEX('Tray sheet'!$J$2:$J$10000,$G878),"")</f>
        <v/>
      </c>
      <c r="Q878" s="0" t="str">
        <f aca="false">IF($A878&lt;&gt;"",VLOOKUP($F878,d110cc_csv_computations!$A$2:$O$1001,9),"")</f>
        <v/>
      </c>
      <c r="R878" s="32" t="str">
        <f aca="false">IF($A878&lt;&gt;"",INDEX('Tray sheet'!$I$2:$I$10000,$G878),"")</f>
        <v/>
      </c>
      <c r="S878" s="32" t="str">
        <f aca="false">$J878&amp;$K878</f>
        <v/>
      </c>
      <c r="T878" s="0" t="str">
        <f aca="false">IF($A878&lt;&gt;"","Project#"&amp;$A878&amp;"-"&amp;TEXT($B878,"0000")&amp;"_Experiment#"&amp;TEXT($C878,"0000")&amp;"_"&amp;$D878&amp;"."&amp;$E878&amp;"_Tray#"&amp;TEXT($G878,"0000")&amp;"_"&amp;"Pot#"&amp;TEXT($F878,"00000"),"")</f>
        <v/>
      </c>
      <c r="U878" s="0" t="str">
        <f aca="false">IF($A878&lt;&gt;"",VLOOKUP($F878,d110cc_csv_computations!$A$2:$O$1001,2),"")</f>
        <v/>
      </c>
      <c r="V878" s="0" t="str">
        <f aca="false">IF($A878&lt;&gt;"",VLOOKUP($U878,LineNames!$A$2:$B$111,2),"")</f>
        <v/>
      </c>
      <c r="W878" s="11"/>
      <c r="X878" s="0" t="str">
        <f aca="false">IF($A878&lt;&gt;"",VLOOKUP($U878,LineNames!$A$2:$C$111,3),"")</f>
        <v/>
      </c>
      <c r="Y878" s="0" t="str">
        <f aca="false">IF($A878&lt;&gt;"",VLOOKUP($F878,d110cc_csv_computations!$A$2:$O$1001,5),"")</f>
        <v/>
      </c>
      <c r="Z878" s="0" t="str">
        <f aca="false">IF($A878&lt;&gt;"",VLOOKUP($F878,d110cc_csv_computations!$A$2:$O$1001,15),"")</f>
        <v/>
      </c>
    </row>
    <row collapsed="false" customFormat="false" customHeight="true" hidden="false" ht="15" outlineLevel="0" r="879">
      <c r="A879" s="0" t="str">
        <f aca="false">IF((ROW()-1)&lt;='Project Description'!$B$14,'Project Description'!$B$1, "")</f>
        <v/>
      </c>
      <c r="B879" s="0" t="str">
        <f aca="false">IF($A879&lt;&gt;"",'Project Description'!$B$2, "")</f>
        <v/>
      </c>
      <c r="C879" s="0" t="str">
        <f aca="false">IF($A879&lt;&gt;"",'Project Description'!$B$3, "")</f>
        <v/>
      </c>
      <c r="D879" s="0" t="str">
        <f aca="false">IF($A879&lt;&gt;"",VLOOKUP($G879,'Tray sheet'!$E$2:$G$121,2), "")</f>
        <v/>
      </c>
      <c r="E879" s="0" t="str">
        <f aca="false">IF($A879&lt;&gt;"",VLOOKUP($G879,'Tray sheet'!$E$2:$G$121,3), "")</f>
        <v/>
      </c>
      <c r="F879" s="0" t="str">
        <f aca="false">IF($A879&lt;&gt;"",ROW()-1,"")</f>
        <v/>
      </c>
      <c r="G879" s="0" t="str">
        <f aca="false">IF($A879&lt;&gt;"",VLOOKUP($F879,d110cc_csv_computations!$A$2:$O$1001,12),"")</f>
        <v/>
      </c>
      <c r="H879" s="0" t="str">
        <f aca="false">IF($A879&lt;&gt;"",VLOOKUP($F879,d110cc_csv_computations!$A$2:$O$1001,13),"")</f>
        <v/>
      </c>
      <c r="I879" s="0" t="str">
        <f aca="false">IF($A879&lt;&gt;"",VLOOKUP($F879,d110cc_csv_computations!$A$2:$O$1001,7),"")</f>
        <v/>
      </c>
      <c r="J879" s="0" t="str">
        <f aca="false">IF($A879&lt;&gt;"",VLOOKUP($I879,ColumnNames!$A$2:$B$5,2),"")</f>
        <v/>
      </c>
      <c r="K879" s="0" t="str">
        <f aca="false">IF($A879&lt;&gt;"",VLOOKUP($F879,d110cc_csv_computations!$A$2:$O$1001,6),"")</f>
        <v/>
      </c>
      <c r="L879" s="0" t="str">
        <f aca="false">IF($A879&lt;&gt;"",VLOOKUP($F879,d110cc_csv_computations!$A$2:$O$1001,3),"")</f>
        <v/>
      </c>
      <c r="M879" s="0" t="str">
        <f aca="false">IF($A879&lt;&gt;"",VLOOKUP($F879,d110cc_csv_computations!$A$2:$O$1001,8),"")</f>
        <v/>
      </c>
      <c r="N879" s="0" t="str">
        <f aca="false">IF($A879&lt;&gt;"",VLOOKUP($F879,d110cc_csv_computations!$A$2:$O$1001,4),"")</f>
        <v/>
      </c>
      <c r="O879" s="32" t="str">
        <f aca="false">IF($A879&lt;&gt;"",INDEX('Tray sheet'!$H$2:$H$10000, $G879),"")</f>
        <v/>
      </c>
      <c r="P879" s="32" t="str">
        <f aca="false">IF($A879&lt;&gt;"",INDEX('Tray sheet'!$J$2:$J$10000,$G879),"")</f>
        <v/>
      </c>
      <c r="Q879" s="0" t="str">
        <f aca="false">IF($A879&lt;&gt;"",VLOOKUP($F879,d110cc_csv_computations!$A$2:$O$1001,9),"")</f>
        <v/>
      </c>
      <c r="R879" s="32" t="str">
        <f aca="false">IF($A879&lt;&gt;"",INDEX('Tray sheet'!$I$2:$I$10000,$G879),"")</f>
        <v/>
      </c>
      <c r="S879" s="32" t="str">
        <f aca="false">$J879&amp;$K879</f>
        <v/>
      </c>
      <c r="T879" s="0" t="str">
        <f aca="false">IF($A879&lt;&gt;"","Project#"&amp;$A879&amp;"-"&amp;TEXT($B879,"0000")&amp;"_Experiment#"&amp;TEXT($C879,"0000")&amp;"_"&amp;$D879&amp;"."&amp;$E879&amp;"_Tray#"&amp;TEXT($G879,"0000")&amp;"_"&amp;"Pot#"&amp;TEXT($F879,"00000"),"")</f>
        <v/>
      </c>
      <c r="U879" s="0" t="str">
        <f aca="false">IF($A879&lt;&gt;"",VLOOKUP($F879,d110cc_csv_computations!$A$2:$O$1001,2),"")</f>
        <v/>
      </c>
      <c r="V879" s="0" t="str">
        <f aca="false">IF($A879&lt;&gt;"",VLOOKUP($U879,LineNames!$A$2:$B$111,2),"")</f>
        <v/>
      </c>
      <c r="W879" s="11"/>
      <c r="X879" s="0" t="str">
        <f aca="false">IF($A879&lt;&gt;"",VLOOKUP($U879,LineNames!$A$2:$C$111,3),"")</f>
        <v/>
      </c>
      <c r="Y879" s="0" t="str">
        <f aca="false">IF($A879&lt;&gt;"",VLOOKUP($F879,d110cc_csv_computations!$A$2:$O$1001,5),"")</f>
        <v/>
      </c>
      <c r="Z879" s="0" t="str">
        <f aca="false">IF($A879&lt;&gt;"",VLOOKUP($F879,d110cc_csv_computations!$A$2:$O$1001,15),"")</f>
        <v/>
      </c>
    </row>
    <row collapsed="false" customFormat="false" customHeight="true" hidden="false" ht="15" outlineLevel="0" r="880">
      <c r="A880" s="0" t="str">
        <f aca="false">IF((ROW()-1)&lt;='Project Description'!$B$14,'Project Description'!$B$1, "")</f>
        <v/>
      </c>
      <c r="B880" s="0" t="str">
        <f aca="false">IF($A880&lt;&gt;"",'Project Description'!$B$2, "")</f>
        <v/>
      </c>
      <c r="C880" s="0" t="str">
        <f aca="false">IF($A880&lt;&gt;"",'Project Description'!$B$3, "")</f>
        <v/>
      </c>
      <c r="D880" s="0" t="str">
        <f aca="false">IF($A880&lt;&gt;"",VLOOKUP($G880,'Tray sheet'!$E$2:$G$121,2), "")</f>
        <v/>
      </c>
      <c r="E880" s="0" t="str">
        <f aca="false">IF($A880&lt;&gt;"",VLOOKUP($G880,'Tray sheet'!$E$2:$G$121,3), "")</f>
        <v/>
      </c>
      <c r="F880" s="0" t="str">
        <f aca="false">IF($A880&lt;&gt;"",ROW()-1,"")</f>
        <v/>
      </c>
      <c r="G880" s="0" t="str">
        <f aca="false">IF($A880&lt;&gt;"",VLOOKUP($F880,d110cc_csv_computations!$A$2:$O$1001,12),"")</f>
        <v/>
      </c>
      <c r="H880" s="0" t="str">
        <f aca="false">IF($A880&lt;&gt;"",VLOOKUP($F880,d110cc_csv_computations!$A$2:$O$1001,13),"")</f>
        <v/>
      </c>
      <c r="I880" s="0" t="str">
        <f aca="false">IF($A880&lt;&gt;"",VLOOKUP($F880,d110cc_csv_computations!$A$2:$O$1001,7),"")</f>
        <v/>
      </c>
      <c r="J880" s="0" t="str">
        <f aca="false">IF($A880&lt;&gt;"",VLOOKUP($I880,ColumnNames!$A$2:$B$5,2),"")</f>
        <v/>
      </c>
      <c r="K880" s="0" t="str">
        <f aca="false">IF($A880&lt;&gt;"",VLOOKUP($F880,d110cc_csv_computations!$A$2:$O$1001,6),"")</f>
        <v/>
      </c>
      <c r="L880" s="0" t="str">
        <f aca="false">IF($A880&lt;&gt;"",VLOOKUP($F880,d110cc_csv_computations!$A$2:$O$1001,3),"")</f>
        <v/>
      </c>
      <c r="M880" s="0" t="str">
        <f aca="false">IF($A880&lt;&gt;"",VLOOKUP($F880,d110cc_csv_computations!$A$2:$O$1001,8),"")</f>
        <v/>
      </c>
      <c r="N880" s="0" t="str">
        <f aca="false">IF($A880&lt;&gt;"",VLOOKUP($F880,d110cc_csv_computations!$A$2:$O$1001,4),"")</f>
        <v/>
      </c>
      <c r="O880" s="32" t="str">
        <f aca="false">IF($A880&lt;&gt;"",INDEX('Tray sheet'!$H$2:$H$10000, $G880),"")</f>
        <v/>
      </c>
      <c r="P880" s="32" t="str">
        <f aca="false">IF($A880&lt;&gt;"",INDEX('Tray sheet'!$J$2:$J$10000,$G880),"")</f>
        <v/>
      </c>
      <c r="Q880" s="0" t="str">
        <f aca="false">IF($A880&lt;&gt;"",VLOOKUP($F880,d110cc_csv_computations!$A$2:$O$1001,9),"")</f>
        <v/>
      </c>
      <c r="R880" s="32" t="str">
        <f aca="false">IF($A880&lt;&gt;"",INDEX('Tray sheet'!$I$2:$I$10000,$G880),"")</f>
        <v/>
      </c>
      <c r="S880" s="32" t="str">
        <f aca="false">$J880&amp;$K880</f>
        <v/>
      </c>
      <c r="T880" s="0" t="str">
        <f aca="false">IF($A880&lt;&gt;"","Project#"&amp;$A880&amp;"-"&amp;TEXT($B880,"0000")&amp;"_Experiment#"&amp;TEXT($C880,"0000")&amp;"_"&amp;$D880&amp;"."&amp;$E880&amp;"_Tray#"&amp;TEXT($G880,"0000")&amp;"_"&amp;"Pot#"&amp;TEXT($F880,"00000"),"")</f>
        <v/>
      </c>
      <c r="U880" s="0" t="str">
        <f aca="false">IF($A880&lt;&gt;"",VLOOKUP($F880,d110cc_csv_computations!$A$2:$O$1001,2),"")</f>
        <v/>
      </c>
      <c r="V880" s="0" t="str">
        <f aca="false">IF($A880&lt;&gt;"",VLOOKUP($U880,LineNames!$A$2:$B$111,2),"")</f>
        <v/>
      </c>
      <c r="W880" s="11"/>
      <c r="X880" s="0" t="str">
        <f aca="false">IF($A880&lt;&gt;"",VLOOKUP($U880,LineNames!$A$2:$C$111,3),"")</f>
        <v/>
      </c>
      <c r="Y880" s="0" t="str">
        <f aca="false">IF($A880&lt;&gt;"",VLOOKUP($F880,d110cc_csv_computations!$A$2:$O$1001,5),"")</f>
        <v/>
      </c>
      <c r="Z880" s="0" t="str">
        <f aca="false">IF($A880&lt;&gt;"",VLOOKUP($F880,d110cc_csv_computations!$A$2:$O$1001,15),"")</f>
        <v/>
      </c>
    </row>
    <row collapsed="false" customFormat="false" customHeight="true" hidden="false" ht="15" outlineLevel="0" r="881">
      <c r="A881" s="0" t="str">
        <f aca="false">IF((ROW()-1)&lt;='Project Description'!$B$14,'Project Description'!$B$1, "")</f>
        <v/>
      </c>
      <c r="B881" s="0" t="str">
        <f aca="false">IF($A881&lt;&gt;"",'Project Description'!$B$2, "")</f>
        <v/>
      </c>
      <c r="C881" s="0" t="str">
        <f aca="false">IF($A881&lt;&gt;"",'Project Description'!$B$3, "")</f>
        <v/>
      </c>
      <c r="D881" s="0" t="str">
        <f aca="false">IF($A881&lt;&gt;"",VLOOKUP($G881,'Tray sheet'!$E$2:$G$121,2), "")</f>
        <v/>
      </c>
      <c r="E881" s="0" t="str">
        <f aca="false">IF($A881&lt;&gt;"",VLOOKUP($G881,'Tray sheet'!$E$2:$G$121,3), "")</f>
        <v/>
      </c>
      <c r="F881" s="0" t="str">
        <f aca="false">IF($A881&lt;&gt;"",ROW()-1,"")</f>
        <v/>
      </c>
      <c r="G881" s="0" t="str">
        <f aca="false">IF($A881&lt;&gt;"",VLOOKUP($F881,d110cc_csv_computations!$A$2:$O$1001,12),"")</f>
        <v/>
      </c>
      <c r="H881" s="0" t="str">
        <f aca="false">IF($A881&lt;&gt;"",VLOOKUP($F881,d110cc_csv_computations!$A$2:$O$1001,13),"")</f>
        <v/>
      </c>
      <c r="I881" s="0" t="str">
        <f aca="false">IF($A881&lt;&gt;"",VLOOKUP($F881,d110cc_csv_computations!$A$2:$O$1001,7),"")</f>
        <v/>
      </c>
      <c r="J881" s="0" t="str">
        <f aca="false">IF($A881&lt;&gt;"",VLOOKUP($I881,ColumnNames!$A$2:$B$5,2),"")</f>
        <v/>
      </c>
      <c r="K881" s="0" t="str">
        <f aca="false">IF($A881&lt;&gt;"",VLOOKUP($F881,d110cc_csv_computations!$A$2:$O$1001,6),"")</f>
        <v/>
      </c>
      <c r="L881" s="0" t="str">
        <f aca="false">IF($A881&lt;&gt;"",VLOOKUP($F881,d110cc_csv_computations!$A$2:$O$1001,3),"")</f>
        <v/>
      </c>
      <c r="M881" s="0" t="str">
        <f aca="false">IF($A881&lt;&gt;"",VLOOKUP($F881,d110cc_csv_computations!$A$2:$O$1001,8),"")</f>
        <v/>
      </c>
      <c r="N881" s="0" t="str">
        <f aca="false">IF($A881&lt;&gt;"",VLOOKUP($F881,d110cc_csv_computations!$A$2:$O$1001,4),"")</f>
        <v/>
      </c>
      <c r="O881" s="32" t="str">
        <f aca="false">IF($A881&lt;&gt;"",INDEX('Tray sheet'!$H$2:$H$10000, $G881),"")</f>
        <v/>
      </c>
      <c r="P881" s="32" t="str">
        <f aca="false">IF($A881&lt;&gt;"",INDEX('Tray sheet'!$J$2:$J$10000,$G881),"")</f>
        <v/>
      </c>
      <c r="Q881" s="0" t="str">
        <f aca="false">IF($A881&lt;&gt;"",VLOOKUP($F881,d110cc_csv_computations!$A$2:$O$1001,9),"")</f>
        <v/>
      </c>
      <c r="R881" s="32" t="str">
        <f aca="false">IF($A881&lt;&gt;"",INDEX('Tray sheet'!$I$2:$I$10000,$G881),"")</f>
        <v/>
      </c>
      <c r="S881" s="32" t="str">
        <f aca="false">$J881&amp;$K881</f>
        <v/>
      </c>
      <c r="T881" s="0" t="str">
        <f aca="false">IF($A881&lt;&gt;"","Project#"&amp;$A881&amp;"-"&amp;TEXT($B881,"0000")&amp;"_Experiment#"&amp;TEXT($C881,"0000")&amp;"_"&amp;$D881&amp;"."&amp;$E881&amp;"_Tray#"&amp;TEXT($G881,"0000")&amp;"_"&amp;"Pot#"&amp;TEXT($F881,"00000"),"")</f>
        <v/>
      </c>
      <c r="U881" s="0" t="str">
        <f aca="false">IF($A881&lt;&gt;"",VLOOKUP($F881,d110cc_csv_computations!$A$2:$O$1001,2),"")</f>
        <v/>
      </c>
      <c r="V881" s="0" t="str">
        <f aca="false">IF($A881&lt;&gt;"",VLOOKUP($U881,LineNames!$A$2:$B$111,2),"")</f>
        <v/>
      </c>
      <c r="W881" s="11"/>
      <c r="X881" s="0" t="str">
        <f aca="false">IF($A881&lt;&gt;"",VLOOKUP($U881,LineNames!$A$2:$C$111,3),"")</f>
        <v/>
      </c>
      <c r="Y881" s="0" t="str">
        <f aca="false">IF($A881&lt;&gt;"",VLOOKUP($F881,d110cc_csv_computations!$A$2:$O$1001,5),"")</f>
        <v/>
      </c>
      <c r="Z881" s="0" t="str">
        <f aca="false">IF($A881&lt;&gt;"",VLOOKUP($F881,d110cc_csv_computations!$A$2:$O$1001,15),"")</f>
        <v/>
      </c>
    </row>
    <row collapsed="false" customFormat="false" customHeight="true" hidden="false" ht="15" outlineLevel="0" r="882">
      <c r="A882" s="0" t="str">
        <f aca="false">IF((ROW()-1)&lt;='Project Description'!$B$14,'Project Description'!$B$1, "")</f>
        <v/>
      </c>
      <c r="B882" s="0" t="str">
        <f aca="false">IF($A882&lt;&gt;"",'Project Description'!$B$2, "")</f>
        <v/>
      </c>
      <c r="C882" s="0" t="str">
        <f aca="false">IF($A882&lt;&gt;"",'Project Description'!$B$3, "")</f>
        <v/>
      </c>
      <c r="D882" s="0" t="str">
        <f aca="false">IF($A882&lt;&gt;"",VLOOKUP($G882,'Tray sheet'!$E$2:$G$121,2), "")</f>
        <v/>
      </c>
      <c r="E882" s="0" t="str">
        <f aca="false">IF($A882&lt;&gt;"",VLOOKUP($G882,'Tray sheet'!$E$2:$G$121,3), "")</f>
        <v/>
      </c>
      <c r="F882" s="0" t="str">
        <f aca="false">IF($A882&lt;&gt;"",ROW()-1,"")</f>
        <v/>
      </c>
      <c r="G882" s="0" t="str">
        <f aca="false">IF($A882&lt;&gt;"",VLOOKUP($F882,d110cc_csv_computations!$A$2:$O$1001,12),"")</f>
        <v/>
      </c>
      <c r="H882" s="0" t="str">
        <f aca="false">IF($A882&lt;&gt;"",VLOOKUP($F882,d110cc_csv_computations!$A$2:$O$1001,13),"")</f>
        <v/>
      </c>
      <c r="I882" s="0" t="str">
        <f aca="false">IF($A882&lt;&gt;"",VLOOKUP($F882,d110cc_csv_computations!$A$2:$O$1001,7),"")</f>
        <v/>
      </c>
      <c r="J882" s="0" t="str">
        <f aca="false">IF($A882&lt;&gt;"",VLOOKUP($I882,ColumnNames!$A$2:$B$5,2),"")</f>
        <v/>
      </c>
      <c r="K882" s="0" t="str">
        <f aca="false">IF($A882&lt;&gt;"",VLOOKUP($F882,d110cc_csv_computations!$A$2:$O$1001,6),"")</f>
        <v/>
      </c>
      <c r="L882" s="0" t="str">
        <f aca="false">IF($A882&lt;&gt;"",VLOOKUP($F882,d110cc_csv_computations!$A$2:$O$1001,3),"")</f>
        <v/>
      </c>
      <c r="M882" s="0" t="str">
        <f aca="false">IF($A882&lt;&gt;"",VLOOKUP($F882,d110cc_csv_computations!$A$2:$O$1001,8),"")</f>
        <v/>
      </c>
      <c r="N882" s="0" t="str">
        <f aca="false">IF($A882&lt;&gt;"",VLOOKUP($F882,d110cc_csv_computations!$A$2:$O$1001,4),"")</f>
        <v/>
      </c>
      <c r="O882" s="32" t="str">
        <f aca="false">IF($A882&lt;&gt;"",INDEX('Tray sheet'!$H$2:$H$10000, $G882),"")</f>
        <v/>
      </c>
      <c r="P882" s="32" t="str">
        <f aca="false">IF($A882&lt;&gt;"",INDEX('Tray sheet'!$J$2:$J$10000,$G882),"")</f>
        <v/>
      </c>
      <c r="Q882" s="0" t="str">
        <f aca="false">IF($A882&lt;&gt;"",VLOOKUP($F882,d110cc_csv_computations!$A$2:$O$1001,9),"")</f>
        <v/>
      </c>
      <c r="R882" s="32" t="str">
        <f aca="false">IF($A882&lt;&gt;"",INDEX('Tray sheet'!$I$2:$I$10000,$G882),"")</f>
        <v/>
      </c>
      <c r="S882" s="32" t="str">
        <f aca="false">$J882&amp;$K882</f>
        <v/>
      </c>
      <c r="T882" s="0" t="str">
        <f aca="false">IF($A882&lt;&gt;"","Project#"&amp;$A882&amp;"-"&amp;TEXT($B882,"0000")&amp;"_Experiment#"&amp;TEXT($C882,"0000")&amp;"_"&amp;$D882&amp;"."&amp;$E882&amp;"_Tray#"&amp;TEXT($G882,"0000")&amp;"_"&amp;"Pot#"&amp;TEXT($F882,"00000"),"")</f>
        <v/>
      </c>
      <c r="U882" s="0" t="str">
        <f aca="false">IF($A882&lt;&gt;"",VLOOKUP($F882,d110cc_csv_computations!$A$2:$O$1001,2),"")</f>
        <v/>
      </c>
      <c r="V882" s="0" t="str">
        <f aca="false">IF($A882&lt;&gt;"",VLOOKUP($U882,LineNames!$A$2:$B$111,2),"")</f>
        <v/>
      </c>
      <c r="W882" s="11"/>
      <c r="X882" s="0" t="str">
        <f aca="false">IF($A882&lt;&gt;"",VLOOKUP($U882,LineNames!$A$2:$C$111,3),"")</f>
        <v/>
      </c>
      <c r="Y882" s="0" t="str">
        <f aca="false">IF($A882&lt;&gt;"",VLOOKUP($F882,d110cc_csv_computations!$A$2:$O$1001,5),"")</f>
        <v/>
      </c>
      <c r="Z882" s="0" t="str">
        <f aca="false">IF($A882&lt;&gt;"",VLOOKUP($F882,d110cc_csv_computations!$A$2:$O$1001,15),"")</f>
        <v/>
      </c>
    </row>
    <row collapsed="false" customFormat="false" customHeight="true" hidden="false" ht="15" outlineLevel="0" r="883">
      <c r="A883" s="0" t="str">
        <f aca="false">IF((ROW()-1)&lt;='Project Description'!$B$14,'Project Description'!$B$1, "")</f>
        <v/>
      </c>
      <c r="B883" s="0" t="str">
        <f aca="false">IF($A883&lt;&gt;"",'Project Description'!$B$2, "")</f>
        <v/>
      </c>
      <c r="C883" s="0" t="str">
        <f aca="false">IF($A883&lt;&gt;"",'Project Description'!$B$3, "")</f>
        <v/>
      </c>
      <c r="D883" s="0" t="str">
        <f aca="false">IF($A883&lt;&gt;"",VLOOKUP($G883,'Tray sheet'!$E$2:$G$121,2), "")</f>
        <v/>
      </c>
      <c r="E883" s="0" t="str">
        <f aca="false">IF($A883&lt;&gt;"",VLOOKUP($G883,'Tray sheet'!$E$2:$G$121,3), "")</f>
        <v/>
      </c>
      <c r="F883" s="0" t="str">
        <f aca="false">IF($A883&lt;&gt;"",ROW()-1,"")</f>
        <v/>
      </c>
      <c r="G883" s="0" t="str">
        <f aca="false">IF($A883&lt;&gt;"",VLOOKUP($F883,d110cc_csv_computations!$A$2:$O$1001,12),"")</f>
        <v/>
      </c>
      <c r="H883" s="0" t="str">
        <f aca="false">IF($A883&lt;&gt;"",VLOOKUP($F883,d110cc_csv_computations!$A$2:$O$1001,13),"")</f>
        <v/>
      </c>
      <c r="I883" s="0" t="str">
        <f aca="false">IF($A883&lt;&gt;"",VLOOKUP($F883,d110cc_csv_computations!$A$2:$O$1001,7),"")</f>
        <v/>
      </c>
      <c r="J883" s="0" t="str">
        <f aca="false">IF($A883&lt;&gt;"",VLOOKUP($I883,ColumnNames!$A$2:$B$5,2),"")</f>
        <v/>
      </c>
      <c r="K883" s="0" t="str">
        <f aca="false">IF($A883&lt;&gt;"",VLOOKUP($F883,d110cc_csv_computations!$A$2:$O$1001,6),"")</f>
        <v/>
      </c>
      <c r="L883" s="0" t="str">
        <f aca="false">IF($A883&lt;&gt;"",VLOOKUP($F883,d110cc_csv_computations!$A$2:$O$1001,3),"")</f>
        <v/>
      </c>
      <c r="M883" s="0" t="str">
        <f aca="false">IF($A883&lt;&gt;"",VLOOKUP($F883,d110cc_csv_computations!$A$2:$O$1001,8),"")</f>
        <v/>
      </c>
      <c r="N883" s="0" t="str">
        <f aca="false">IF($A883&lt;&gt;"",VLOOKUP($F883,d110cc_csv_computations!$A$2:$O$1001,4),"")</f>
        <v/>
      </c>
      <c r="O883" s="32" t="str">
        <f aca="false">IF($A883&lt;&gt;"",INDEX('Tray sheet'!$H$2:$H$10000, $G883),"")</f>
        <v/>
      </c>
      <c r="P883" s="32" t="str">
        <f aca="false">IF($A883&lt;&gt;"",INDEX('Tray sheet'!$J$2:$J$10000,$G883),"")</f>
        <v/>
      </c>
      <c r="Q883" s="0" t="str">
        <f aca="false">IF($A883&lt;&gt;"",VLOOKUP($F883,d110cc_csv_computations!$A$2:$O$1001,9),"")</f>
        <v/>
      </c>
      <c r="R883" s="32" t="str">
        <f aca="false">IF($A883&lt;&gt;"",INDEX('Tray sheet'!$I$2:$I$10000,$G883),"")</f>
        <v/>
      </c>
      <c r="S883" s="32" t="str">
        <f aca="false">$J883&amp;$K883</f>
        <v/>
      </c>
      <c r="T883" s="0" t="str">
        <f aca="false">IF($A883&lt;&gt;"","Project#"&amp;$A883&amp;"-"&amp;TEXT($B883,"0000")&amp;"_Experiment#"&amp;TEXT($C883,"0000")&amp;"_"&amp;$D883&amp;"."&amp;$E883&amp;"_Tray#"&amp;TEXT($G883,"0000")&amp;"_"&amp;"Pot#"&amp;TEXT($F883,"00000"),"")</f>
        <v/>
      </c>
      <c r="U883" s="0" t="str">
        <f aca="false">IF($A883&lt;&gt;"",VLOOKUP($F883,d110cc_csv_computations!$A$2:$O$1001,2),"")</f>
        <v/>
      </c>
      <c r="V883" s="0" t="str">
        <f aca="false">IF($A883&lt;&gt;"",VLOOKUP($U883,LineNames!$A$2:$B$111,2),"")</f>
        <v/>
      </c>
      <c r="W883" s="11"/>
      <c r="X883" s="0" t="str">
        <f aca="false">IF($A883&lt;&gt;"",VLOOKUP($U883,LineNames!$A$2:$C$111,3),"")</f>
        <v/>
      </c>
      <c r="Y883" s="0" t="str">
        <f aca="false">IF($A883&lt;&gt;"",VLOOKUP($F883,d110cc_csv_computations!$A$2:$O$1001,5),"")</f>
        <v/>
      </c>
      <c r="Z883" s="0" t="str">
        <f aca="false">IF($A883&lt;&gt;"",VLOOKUP($F883,d110cc_csv_computations!$A$2:$O$1001,15),"")</f>
        <v/>
      </c>
    </row>
    <row collapsed="false" customFormat="false" customHeight="true" hidden="false" ht="15" outlineLevel="0" r="884">
      <c r="A884" s="0" t="str">
        <f aca="false">IF((ROW()-1)&lt;='Project Description'!$B$14,'Project Description'!$B$1, "")</f>
        <v/>
      </c>
      <c r="B884" s="0" t="str">
        <f aca="false">IF($A884&lt;&gt;"",'Project Description'!$B$2, "")</f>
        <v/>
      </c>
      <c r="C884" s="0" t="str">
        <f aca="false">IF($A884&lt;&gt;"",'Project Description'!$B$3, "")</f>
        <v/>
      </c>
      <c r="D884" s="0" t="str">
        <f aca="false">IF($A884&lt;&gt;"",VLOOKUP($G884,'Tray sheet'!$E$2:$G$121,2), "")</f>
        <v/>
      </c>
      <c r="E884" s="0" t="str">
        <f aca="false">IF($A884&lt;&gt;"",VLOOKUP($G884,'Tray sheet'!$E$2:$G$121,3), "")</f>
        <v/>
      </c>
      <c r="F884" s="0" t="str">
        <f aca="false">IF($A884&lt;&gt;"",ROW()-1,"")</f>
        <v/>
      </c>
      <c r="G884" s="0" t="str">
        <f aca="false">IF($A884&lt;&gt;"",VLOOKUP($F884,d110cc_csv_computations!$A$2:$O$1001,12),"")</f>
        <v/>
      </c>
      <c r="H884" s="0" t="str">
        <f aca="false">IF($A884&lt;&gt;"",VLOOKUP($F884,d110cc_csv_computations!$A$2:$O$1001,13),"")</f>
        <v/>
      </c>
      <c r="I884" s="0" t="str">
        <f aca="false">IF($A884&lt;&gt;"",VLOOKUP($F884,d110cc_csv_computations!$A$2:$O$1001,7),"")</f>
        <v/>
      </c>
      <c r="J884" s="0" t="str">
        <f aca="false">IF($A884&lt;&gt;"",VLOOKUP($I884,ColumnNames!$A$2:$B$5,2),"")</f>
        <v/>
      </c>
      <c r="K884" s="0" t="str">
        <f aca="false">IF($A884&lt;&gt;"",VLOOKUP($F884,d110cc_csv_computations!$A$2:$O$1001,6),"")</f>
        <v/>
      </c>
      <c r="L884" s="0" t="str">
        <f aca="false">IF($A884&lt;&gt;"",VLOOKUP($F884,d110cc_csv_computations!$A$2:$O$1001,3),"")</f>
        <v/>
      </c>
      <c r="M884" s="0" t="str">
        <f aca="false">IF($A884&lt;&gt;"",VLOOKUP($F884,d110cc_csv_computations!$A$2:$O$1001,8),"")</f>
        <v/>
      </c>
      <c r="N884" s="0" t="str">
        <f aca="false">IF($A884&lt;&gt;"",VLOOKUP($F884,d110cc_csv_computations!$A$2:$O$1001,4),"")</f>
        <v/>
      </c>
      <c r="O884" s="32" t="str">
        <f aca="false">IF($A884&lt;&gt;"",INDEX('Tray sheet'!$H$2:$H$10000, $G884),"")</f>
        <v/>
      </c>
      <c r="P884" s="32" t="str">
        <f aca="false">IF($A884&lt;&gt;"",INDEX('Tray sheet'!$J$2:$J$10000,$G884),"")</f>
        <v/>
      </c>
      <c r="Q884" s="0" t="str">
        <f aca="false">IF($A884&lt;&gt;"",VLOOKUP($F884,d110cc_csv_computations!$A$2:$O$1001,9),"")</f>
        <v/>
      </c>
      <c r="R884" s="32" t="str">
        <f aca="false">IF($A884&lt;&gt;"",INDEX('Tray sheet'!$I$2:$I$10000,$G884),"")</f>
        <v/>
      </c>
      <c r="S884" s="32" t="str">
        <f aca="false">$J884&amp;$K884</f>
        <v/>
      </c>
      <c r="T884" s="0" t="str">
        <f aca="false">IF($A884&lt;&gt;"","Project#"&amp;$A884&amp;"-"&amp;TEXT($B884,"0000")&amp;"_Experiment#"&amp;TEXT($C884,"0000")&amp;"_"&amp;$D884&amp;"."&amp;$E884&amp;"_Tray#"&amp;TEXT($G884,"0000")&amp;"_"&amp;"Pot#"&amp;TEXT($F884,"00000"),"")</f>
        <v/>
      </c>
      <c r="U884" s="0" t="str">
        <f aca="false">IF($A884&lt;&gt;"",VLOOKUP($F884,d110cc_csv_computations!$A$2:$O$1001,2),"")</f>
        <v/>
      </c>
      <c r="V884" s="0" t="str">
        <f aca="false">IF($A884&lt;&gt;"",VLOOKUP($U884,LineNames!$A$2:$B$111,2),"")</f>
        <v/>
      </c>
      <c r="W884" s="11"/>
      <c r="X884" s="0" t="str">
        <f aca="false">IF($A884&lt;&gt;"",VLOOKUP($U884,LineNames!$A$2:$C$111,3),"")</f>
        <v/>
      </c>
      <c r="Y884" s="0" t="str">
        <f aca="false">IF($A884&lt;&gt;"",VLOOKUP($F884,d110cc_csv_computations!$A$2:$O$1001,5),"")</f>
        <v/>
      </c>
      <c r="Z884" s="0" t="str">
        <f aca="false">IF($A884&lt;&gt;"",VLOOKUP($F884,d110cc_csv_computations!$A$2:$O$1001,15),"")</f>
        <v/>
      </c>
    </row>
    <row collapsed="false" customFormat="false" customHeight="true" hidden="false" ht="15" outlineLevel="0" r="885">
      <c r="A885" s="0" t="str">
        <f aca="false">IF((ROW()-1)&lt;='Project Description'!$B$14,'Project Description'!$B$1, "")</f>
        <v/>
      </c>
      <c r="B885" s="0" t="str">
        <f aca="false">IF($A885&lt;&gt;"",'Project Description'!$B$2, "")</f>
        <v/>
      </c>
      <c r="C885" s="0" t="str">
        <f aca="false">IF($A885&lt;&gt;"",'Project Description'!$B$3, "")</f>
        <v/>
      </c>
      <c r="D885" s="0" t="str">
        <f aca="false">IF($A885&lt;&gt;"",VLOOKUP($G885,'Tray sheet'!$E$2:$G$121,2), "")</f>
        <v/>
      </c>
      <c r="E885" s="0" t="str">
        <f aca="false">IF($A885&lt;&gt;"",VLOOKUP($G885,'Tray sheet'!$E$2:$G$121,3), "")</f>
        <v/>
      </c>
      <c r="F885" s="0" t="str">
        <f aca="false">IF($A885&lt;&gt;"",ROW()-1,"")</f>
        <v/>
      </c>
      <c r="G885" s="0" t="str">
        <f aca="false">IF($A885&lt;&gt;"",VLOOKUP($F885,d110cc_csv_computations!$A$2:$O$1001,12),"")</f>
        <v/>
      </c>
      <c r="H885" s="0" t="str">
        <f aca="false">IF($A885&lt;&gt;"",VLOOKUP($F885,d110cc_csv_computations!$A$2:$O$1001,13),"")</f>
        <v/>
      </c>
      <c r="I885" s="0" t="str">
        <f aca="false">IF($A885&lt;&gt;"",VLOOKUP($F885,d110cc_csv_computations!$A$2:$O$1001,7),"")</f>
        <v/>
      </c>
      <c r="J885" s="0" t="str">
        <f aca="false">IF($A885&lt;&gt;"",VLOOKUP($I885,ColumnNames!$A$2:$B$5,2),"")</f>
        <v/>
      </c>
      <c r="K885" s="0" t="str">
        <f aca="false">IF($A885&lt;&gt;"",VLOOKUP($F885,d110cc_csv_computations!$A$2:$O$1001,6),"")</f>
        <v/>
      </c>
      <c r="L885" s="0" t="str">
        <f aca="false">IF($A885&lt;&gt;"",VLOOKUP($F885,d110cc_csv_computations!$A$2:$O$1001,3),"")</f>
        <v/>
      </c>
      <c r="M885" s="0" t="str">
        <f aca="false">IF($A885&lt;&gt;"",VLOOKUP($F885,d110cc_csv_computations!$A$2:$O$1001,8),"")</f>
        <v/>
      </c>
      <c r="N885" s="0" t="str">
        <f aca="false">IF($A885&lt;&gt;"",VLOOKUP($F885,d110cc_csv_computations!$A$2:$O$1001,4),"")</f>
        <v/>
      </c>
      <c r="O885" s="32" t="str">
        <f aca="false">IF($A885&lt;&gt;"",INDEX('Tray sheet'!$H$2:$H$10000, $G885),"")</f>
        <v/>
      </c>
      <c r="P885" s="32" t="str">
        <f aca="false">IF($A885&lt;&gt;"",INDEX('Tray sheet'!$J$2:$J$10000,$G885),"")</f>
        <v/>
      </c>
      <c r="Q885" s="0" t="str">
        <f aca="false">IF($A885&lt;&gt;"",VLOOKUP($F885,d110cc_csv_computations!$A$2:$O$1001,9),"")</f>
        <v/>
      </c>
      <c r="R885" s="32" t="str">
        <f aca="false">IF($A885&lt;&gt;"",INDEX('Tray sheet'!$I$2:$I$10000,$G885),"")</f>
        <v/>
      </c>
      <c r="S885" s="32" t="str">
        <f aca="false">$J885&amp;$K885</f>
        <v/>
      </c>
      <c r="T885" s="0" t="str">
        <f aca="false">IF($A885&lt;&gt;"","Project#"&amp;$A885&amp;"-"&amp;TEXT($B885,"0000")&amp;"_Experiment#"&amp;TEXT($C885,"0000")&amp;"_"&amp;$D885&amp;"."&amp;$E885&amp;"_Tray#"&amp;TEXT($G885,"0000")&amp;"_"&amp;"Pot#"&amp;TEXT($F885,"00000"),"")</f>
        <v/>
      </c>
      <c r="U885" s="0" t="str">
        <f aca="false">IF($A885&lt;&gt;"",VLOOKUP($F885,d110cc_csv_computations!$A$2:$O$1001,2),"")</f>
        <v/>
      </c>
      <c r="V885" s="0" t="str">
        <f aca="false">IF($A885&lt;&gt;"",VLOOKUP($U885,LineNames!$A$2:$B$111,2),"")</f>
        <v/>
      </c>
      <c r="W885" s="11"/>
      <c r="X885" s="0" t="str">
        <f aca="false">IF($A885&lt;&gt;"",VLOOKUP($U885,LineNames!$A$2:$C$111,3),"")</f>
        <v/>
      </c>
      <c r="Y885" s="0" t="str">
        <f aca="false">IF($A885&lt;&gt;"",VLOOKUP($F885,d110cc_csv_computations!$A$2:$O$1001,5),"")</f>
        <v/>
      </c>
      <c r="Z885" s="0" t="str">
        <f aca="false">IF($A885&lt;&gt;"",VLOOKUP($F885,d110cc_csv_computations!$A$2:$O$1001,15),"")</f>
        <v/>
      </c>
    </row>
    <row collapsed="false" customFormat="false" customHeight="true" hidden="false" ht="15" outlineLevel="0" r="886">
      <c r="A886" s="0" t="str">
        <f aca="false">IF((ROW()-1)&lt;='Project Description'!$B$14,'Project Description'!$B$1, "")</f>
        <v/>
      </c>
      <c r="B886" s="0" t="str">
        <f aca="false">IF($A886&lt;&gt;"",'Project Description'!$B$2, "")</f>
        <v/>
      </c>
      <c r="C886" s="0" t="str">
        <f aca="false">IF($A886&lt;&gt;"",'Project Description'!$B$3, "")</f>
        <v/>
      </c>
      <c r="D886" s="0" t="str">
        <f aca="false">IF($A886&lt;&gt;"",VLOOKUP($G886,'Tray sheet'!$E$2:$G$121,2), "")</f>
        <v/>
      </c>
      <c r="E886" s="0" t="str">
        <f aca="false">IF($A886&lt;&gt;"",VLOOKUP($G886,'Tray sheet'!$E$2:$G$121,3), "")</f>
        <v/>
      </c>
      <c r="F886" s="0" t="str">
        <f aca="false">IF($A886&lt;&gt;"",ROW()-1,"")</f>
        <v/>
      </c>
      <c r="G886" s="0" t="str">
        <f aca="false">IF($A886&lt;&gt;"",VLOOKUP($F886,d110cc_csv_computations!$A$2:$O$1001,12),"")</f>
        <v/>
      </c>
      <c r="H886" s="0" t="str">
        <f aca="false">IF($A886&lt;&gt;"",VLOOKUP($F886,d110cc_csv_computations!$A$2:$O$1001,13),"")</f>
        <v/>
      </c>
      <c r="I886" s="0" t="str">
        <f aca="false">IF($A886&lt;&gt;"",VLOOKUP($F886,d110cc_csv_computations!$A$2:$O$1001,7),"")</f>
        <v/>
      </c>
      <c r="J886" s="0" t="str">
        <f aca="false">IF($A886&lt;&gt;"",VLOOKUP($I886,ColumnNames!$A$2:$B$5,2),"")</f>
        <v/>
      </c>
      <c r="K886" s="0" t="str">
        <f aca="false">IF($A886&lt;&gt;"",VLOOKUP($F886,d110cc_csv_computations!$A$2:$O$1001,6),"")</f>
        <v/>
      </c>
      <c r="L886" s="0" t="str">
        <f aca="false">IF($A886&lt;&gt;"",VLOOKUP($F886,d110cc_csv_computations!$A$2:$O$1001,3),"")</f>
        <v/>
      </c>
      <c r="M886" s="0" t="str">
        <f aca="false">IF($A886&lt;&gt;"",VLOOKUP($F886,d110cc_csv_computations!$A$2:$O$1001,8),"")</f>
        <v/>
      </c>
      <c r="N886" s="0" t="str">
        <f aca="false">IF($A886&lt;&gt;"",VLOOKUP($F886,d110cc_csv_computations!$A$2:$O$1001,4),"")</f>
        <v/>
      </c>
      <c r="O886" s="32" t="str">
        <f aca="false">IF($A886&lt;&gt;"",INDEX('Tray sheet'!$H$2:$H$10000, $G886),"")</f>
        <v/>
      </c>
      <c r="P886" s="32" t="str">
        <f aca="false">IF($A886&lt;&gt;"",INDEX('Tray sheet'!$J$2:$J$10000,$G886),"")</f>
        <v/>
      </c>
      <c r="Q886" s="0" t="str">
        <f aca="false">IF($A886&lt;&gt;"",VLOOKUP($F886,d110cc_csv_computations!$A$2:$O$1001,9),"")</f>
        <v/>
      </c>
      <c r="R886" s="32" t="str">
        <f aca="false">IF($A886&lt;&gt;"",INDEX('Tray sheet'!$I$2:$I$10000,$G886),"")</f>
        <v/>
      </c>
      <c r="S886" s="32" t="str">
        <f aca="false">$J886&amp;$K886</f>
        <v/>
      </c>
      <c r="T886" s="0" t="str">
        <f aca="false">IF($A886&lt;&gt;"","Project#"&amp;$A886&amp;"-"&amp;TEXT($B886,"0000")&amp;"_Experiment#"&amp;TEXT($C886,"0000")&amp;"_"&amp;$D886&amp;"."&amp;$E886&amp;"_Tray#"&amp;TEXT($G886,"0000")&amp;"_"&amp;"Pot#"&amp;TEXT($F886,"00000"),"")</f>
        <v/>
      </c>
      <c r="U886" s="0" t="str">
        <f aca="false">IF($A886&lt;&gt;"",VLOOKUP($F886,d110cc_csv_computations!$A$2:$O$1001,2),"")</f>
        <v/>
      </c>
      <c r="V886" s="0" t="str">
        <f aca="false">IF($A886&lt;&gt;"",VLOOKUP($U886,LineNames!$A$2:$B$111,2),"")</f>
        <v/>
      </c>
      <c r="W886" s="11"/>
      <c r="X886" s="0" t="str">
        <f aca="false">IF($A886&lt;&gt;"",VLOOKUP($U886,LineNames!$A$2:$C$111,3),"")</f>
        <v/>
      </c>
      <c r="Y886" s="0" t="str">
        <f aca="false">IF($A886&lt;&gt;"",VLOOKUP($F886,d110cc_csv_computations!$A$2:$O$1001,5),"")</f>
        <v/>
      </c>
      <c r="Z886" s="0" t="str">
        <f aca="false">IF($A886&lt;&gt;"",VLOOKUP($F886,d110cc_csv_computations!$A$2:$O$1001,15),"")</f>
        <v/>
      </c>
    </row>
    <row collapsed="false" customFormat="false" customHeight="true" hidden="false" ht="15" outlineLevel="0" r="887">
      <c r="A887" s="0" t="str">
        <f aca="false">IF((ROW()-1)&lt;='Project Description'!$B$14,'Project Description'!$B$1, "")</f>
        <v/>
      </c>
      <c r="B887" s="0" t="str">
        <f aca="false">IF($A887&lt;&gt;"",'Project Description'!$B$2, "")</f>
        <v/>
      </c>
      <c r="C887" s="0" t="str">
        <f aca="false">IF($A887&lt;&gt;"",'Project Description'!$B$3, "")</f>
        <v/>
      </c>
      <c r="D887" s="0" t="str">
        <f aca="false">IF($A887&lt;&gt;"",VLOOKUP($G887,'Tray sheet'!$E$2:$G$121,2), "")</f>
        <v/>
      </c>
      <c r="E887" s="0" t="str">
        <f aca="false">IF($A887&lt;&gt;"",VLOOKUP($G887,'Tray sheet'!$E$2:$G$121,3), "")</f>
        <v/>
      </c>
      <c r="F887" s="0" t="str">
        <f aca="false">IF($A887&lt;&gt;"",ROW()-1,"")</f>
        <v/>
      </c>
      <c r="G887" s="0" t="str">
        <f aca="false">IF($A887&lt;&gt;"",VLOOKUP($F887,d110cc_csv_computations!$A$2:$O$1001,12),"")</f>
        <v/>
      </c>
      <c r="H887" s="0" t="str">
        <f aca="false">IF($A887&lt;&gt;"",VLOOKUP($F887,d110cc_csv_computations!$A$2:$O$1001,13),"")</f>
        <v/>
      </c>
      <c r="I887" s="0" t="str">
        <f aca="false">IF($A887&lt;&gt;"",VLOOKUP($F887,d110cc_csv_computations!$A$2:$O$1001,7),"")</f>
        <v/>
      </c>
      <c r="J887" s="0" t="str">
        <f aca="false">IF($A887&lt;&gt;"",VLOOKUP($I887,ColumnNames!$A$2:$B$5,2),"")</f>
        <v/>
      </c>
      <c r="K887" s="0" t="str">
        <f aca="false">IF($A887&lt;&gt;"",VLOOKUP($F887,d110cc_csv_computations!$A$2:$O$1001,6),"")</f>
        <v/>
      </c>
      <c r="L887" s="0" t="str">
        <f aca="false">IF($A887&lt;&gt;"",VLOOKUP($F887,d110cc_csv_computations!$A$2:$O$1001,3),"")</f>
        <v/>
      </c>
      <c r="M887" s="0" t="str">
        <f aca="false">IF($A887&lt;&gt;"",VLOOKUP($F887,d110cc_csv_computations!$A$2:$O$1001,8),"")</f>
        <v/>
      </c>
      <c r="N887" s="0" t="str">
        <f aca="false">IF($A887&lt;&gt;"",VLOOKUP($F887,d110cc_csv_computations!$A$2:$O$1001,4),"")</f>
        <v/>
      </c>
      <c r="O887" s="32" t="str">
        <f aca="false">IF($A887&lt;&gt;"",INDEX('Tray sheet'!$H$2:$H$10000, $G887),"")</f>
        <v/>
      </c>
      <c r="P887" s="32" t="str">
        <f aca="false">IF($A887&lt;&gt;"",INDEX('Tray sheet'!$J$2:$J$10000,$G887),"")</f>
        <v/>
      </c>
      <c r="Q887" s="0" t="str">
        <f aca="false">IF($A887&lt;&gt;"",VLOOKUP($F887,d110cc_csv_computations!$A$2:$O$1001,9),"")</f>
        <v/>
      </c>
      <c r="R887" s="32" t="str">
        <f aca="false">IF($A887&lt;&gt;"",INDEX('Tray sheet'!$I$2:$I$10000,$G887),"")</f>
        <v/>
      </c>
      <c r="S887" s="32" t="str">
        <f aca="false">$J887&amp;$K887</f>
        <v/>
      </c>
      <c r="T887" s="0" t="str">
        <f aca="false">IF($A887&lt;&gt;"","Project#"&amp;$A887&amp;"-"&amp;TEXT($B887,"0000")&amp;"_Experiment#"&amp;TEXT($C887,"0000")&amp;"_"&amp;$D887&amp;"."&amp;$E887&amp;"_Tray#"&amp;TEXT($G887,"0000")&amp;"_"&amp;"Pot#"&amp;TEXT($F887,"00000"),"")</f>
        <v/>
      </c>
      <c r="U887" s="0" t="str">
        <f aca="false">IF($A887&lt;&gt;"",VLOOKUP($F887,d110cc_csv_computations!$A$2:$O$1001,2),"")</f>
        <v/>
      </c>
      <c r="V887" s="0" t="str">
        <f aca="false">IF($A887&lt;&gt;"",VLOOKUP($U887,LineNames!$A$2:$B$111,2),"")</f>
        <v/>
      </c>
      <c r="W887" s="11"/>
      <c r="X887" s="0" t="str">
        <f aca="false">IF($A887&lt;&gt;"",VLOOKUP($U887,LineNames!$A$2:$C$111,3),"")</f>
        <v/>
      </c>
      <c r="Y887" s="0" t="str">
        <f aca="false">IF($A887&lt;&gt;"",VLOOKUP($F887,d110cc_csv_computations!$A$2:$O$1001,5),"")</f>
        <v/>
      </c>
      <c r="Z887" s="0" t="str">
        <f aca="false">IF($A887&lt;&gt;"",VLOOKUP($F887,d110cc_csv_computations!$A$2:$O$1001,15),"")</f>
        <v/>
      </c>
    </row>
    <row collapsed="false" customFormat="false" customHeight="true" hidden="false" ht="15" outlineLevel="0" r="888">
      <c r="A888" s="0" t="str">
        <f aca="false">IF((ROW()-1)&lt;='Project Description'!$B$14,'Project Description'!$B$1, "")</f>
        <v/>
      </c>
      <c r="B888" s="0" t="str">
        <f aca="false">IF($A888&lt;&gt;"",'Project Description'!$B$2, "")</f>
        <v/>
      </c>
      <c r="C888" s="0" t="str">
        <f aca="false">IF($A888&lt;&gt;"",'Project Description'!$B$3, "")</f>
        <v/>
      </c>
      <c r="D888" s="0" t="str">
        <f aca="false">IF($A888&lt;&gt;"",VLOOKUP($G888,'Tray sheet'!$E$2:$G$121,2), "")</f>
        <v/>
      </c>
      <c r="E888" s="0" t="str">
        <f aca="false">IF($A888&lt;&gt;"",VLOOKUP($G888,'Tray sheet'!$E$2:$G$121,3), "")</f>
        <v/>
      </c>
      <c r="F888" s="0" t="str">
        <f aca="false">IF($A888&lt;&gt;"",ROW()-1,"")</f>
        <v/>
      </c>
      <c r="G888" s="0" t="str">
        <f aca="false">IF($A888&lt;&gt;"",VLOOKUP($F888,d110cc_csv_computations!$A$2:$O$1001,12),"")</f>
        <v/>
      </c>
      <c r="H888" s="0" t="str">
        <f aca="false">IF($A888&lt;&gt;"",VLOOKUP($F888,d110cc_csv_computations!$A$2:$O$1001,13),"")</f>
        <v/>
      </c>
      <c r="I888" s="0" t="str">
        <f aca="false">IF($A888&lt;&gt;"",VLOOKUP($F888,d110cc_csv_computations!$A$2:$O$1001,7),"")</f>
        <v/>
      </c>
      <c r="J888" s="0" t="str">
        <f aca="false">IF($A888&lt;&gt;"",VLOOKUP($I888,ColumnNames!$A$2:$B$5,2),"")</f>
        <v/>
      </c>
      <c r="K888" s="0" t="str">
        <f aca="false">IF($A888&lt;&gt;"",VLOOKUP($F888,d110cc_csv_computations!$A$2:$O$1001,6),"")</f>
        <v/>
      </c>
      <c r="L888" s="0" t="str">
        <f aca="false">IF($A888&lt;&gt;"",VLOOKUP($F888,d110cc_csv_computations!$A$2:$O$1001,3),"")</f>
        <v/>
      </c>
      <c r="M888" s="0" t="str">
        <f aca="false">IF($A888&lt;&gt;"",VLOOKUP($F888,d110cc_csv_computations!$A$2:$O$1001,8),"")</f>
        <v/>
      </c>
      <c r="N888" s="0" t="str">
        <f aca="false">IF($A888&lt;&gt;"",VLOOKUP($F888,d110cc_csv_computations!$A$2:$O$1001,4),"")</f>
        <v/>
      </c>
      <c r="O888" s="32" t="str">
        <f aca="false">IF($A888&lt;&gt;"",INDEX('Tray sheet'!$H$2:$H$10000, $G888),"")</f>
        <v/>
      </c>
      <c r="P888" s="32" t="str">
        <f aca="false">IF($A888&lt;&gt;"",INDEX('Tray sheet'!$J$2:$J$10000,$G888),"")</f>
        <v/>
      </c>
      <c r="Q888" s="0" t="str">
        <f aca="false">IF($A888&lt;&gt;"",VLOOKUP($F888,d110cc_csv_computations!$A$2:$O$1001,9),"")</f>
        <v/>
      </c>
      <c r="R888" s="32" t="str">
        <f aca="false">IF($A888&lt;&gt;"",INDEX('Tray sheet'!$I$2:$I$10000,$G888),"")</f>
        <v/>
      </c>
      <c r="S888" s="32" t="str">
        <f aca="false">$J888&amp;$K888</f>
        <v/>
      </c>
      <c r="T888" s="0" t="str">
        <f aca="false">IF($A888&lt;&gt;"","Project#"&amp;$A888&amp;"-"&amp;TEXT($B888,"0000")&amp;"_Experiment#"&amp;TEXT($C888,"0000")&amp;"_"&amp;$D888&amp;"."&amp;$E888&amp;"_Tray#"&amp;TEXT($G888,"0000")&amp;"_"&amp;"Pot#"&amp;TEXT($F888,"00000"),"")</f>
        <v/>
      </c>
      <c r="U888" s="0" t="str">
        <f aca="false">IF($A888&lt;&gt;"",VLOOKUP($F888,d110cc_csv_computations!$A$2:$O$1001,2),"")</f>
        <v/>
      </c>
      <c r="V888" s="0" t="str">
        <f aca="false">IF($A888&lt;&gt;"",VLOOKUP($U888,LineNames!$A$2:$B$111,2),"")</f>
        <v/>
      </c>
      <c r="W888" s="11"/>
      <c r="X888" s="0" t="str">
        <f aca="false">IF($A888&lt;&gt;"",VLOOKUP($U888,LineNames!$A$2:$C$111,3),"")</f>
        <v/>
      </c>
      <c r="Y888" s="0" t="str">
        <f aca="false">IF($A888&lt;&gt;"",VLOOKUP($F888,d110cc_csv_computations!$A$2:$O$1001,5),"")</f>
        <v/>
      </c>
      <c r="Z888" s="0" t="str">
        <f aca="false">IF($A888&lt;&gt;"",VLOOKUP($F888,d110cc_csv_computations!$A$2:$O$1001,15),"")</f>
        <v/>
      </c>
    </row>
    <row collapsed="false" customFormat="false" customHeight="true" hidden="false" ht="15" outlineLevel="0" r="889">
      <c r="A889" s="0" t="str">
        <f aca="false">IF((ROW()-1)&lt;='Project Description'!$B$14,'Project Description'!$B$1, "")</f>
        <v/>
      </c>
      <c r="B889" s="0" t="str">
        <f aca="false">IF($A889&lt;&gt;"",'Project Description'!$B$2, "")</f>
        <v/>
      </c>
      <c r="C889" s="0" t="str">
        <f aca="false">IF($A889&lt;&gt;"",'Project Description'!$B$3, "")</f>
        <v/>
      </c>
      <c r="D889" s="0" t="str">
        <f aca="false">IF($A889&lt;&gt;"",VLOOKUP($G889,'Tray sheet'!$E$2:$G$121,2), "")</f>
        <v/>
      </c>
      <c r="E889" s="0" t="str">
        <f aca="false">IF($A889&lt;&gt;"",VLOOKUP($G889,'Tray sheet'!$E$2:$G$121,3), "")</f>
        <v/>
      </c>
      <c r="F889" s="0" t="str">
        <f aca="false">IF($A889&lt;&gt;"",ROW()-1,"")</f>
        <v/>
      </c>
      <c r="G889" s="0" t="str">
        <f aca="false">IF($A889&lt;&gt;"",VLOOKUP($F889,d110cc_csv_computations!$A$2:$O$1001,12),"")</f>
        <v/>
      </c>
      <c r="H889" s="0" t="str">
        <f aca="false">IF($A889&lt;&gt;"",VLOOKUP($F889,d110cc_csv_computations!$A$2:$O$1001,13),"")</f>
        <v/>
      </c>
      <c r="I889" s="0" t="str">
        <f aca="false">IF($A889&lt;&gt;"",VLOOKUP($F889,d110cc_csv_computations!$A$2:$O$1001,7),"")</f>
        <v/>
      </c>
      <c r="J889" s="0" t="str">
        <f aca="false">IF($A889&lt;&gt;"",VLOOKUP($I889,ColumnNames!$A$2:$B$5,2),"")</f>
        <v/>
      </c>
      <c r="K889" s="0" t="str">
        <f aca="false">IF($A889&lt;&gt;"",VLOOKUP($F889,d110cc_csv_computations!$A$2:$O$1001,6),"")</f>
        <v/>
      </c>
      <c r="L889" s="0" t="str">
        <f aca="false">IF($A889&lt;&gt;"",VLOOKUP($F889,d110cc_csv_computations!$A$2:$O$1001,3),"")</f>
        <v/>
      </c>
      <c r="M889" s="0" t="str">
        <f aca="false">IF($A889&lt;&gt;"",VLOOKUP($F889,d110cc_csv_computations!$A$2:$O$1001,8),"")</f>
        <v/>
      </c>
      <c r="N889" s="0" t="str">
        <f aca="false">IF($A889&lt;&gt;"",VLOOKUP($F889,d110cc_csv_computations!$A$2:$O$1001,4),"")</f>
        <v/>
      </c>
      <c r="O889" s="32" t="str">
        <f aca="false">IF($A889&lt;&gt;"",INDEX('Tray sheet'!$H$2:$H$10000, $G889),"")</f>
        <v/>
      </c>
      <c r="P889" s="32" t="str">
        <f aca="false">IF($A889&lt;&gt;"",INDEX('Tray sheet'!$J$2:$J$10000,$G889),"")</f>
        <v/>
      </c>
      <c r="Q889" s="0" t="str">
        <f aca="false">IF($A889&lt;&gt;"",VLOOKUP($F889,d110cc_csv_computations!$A$2:$O$1001,9),"")</f>
        <v/>
      </c>
      <c r="R889" s="32" t="str">
        <f aca="false">IF($A889&lt;&gt;"",INDEX('Tray sheet'!$I$2:$I$10000,$G889),"")</f>
        <v/>
      </c>
      <c r="S889" s="32" t="str">
        <f aca="false">$J889&amp;$K889</f>
        <v/>
      </c>
      <c r="T889" s="0" t="str">
        <f aca="false">IF($A889&lt;&gt;"","Project#"&amp;$A889&amp;"-"&amp;TEXT($B889,"0000")&amp;"_Experiment#"&amp;TEXT($C889,"0000")&amp;"_"&amp;$D889&amp;"."&amp;$E889&amp;"_Tray#"&amp;TEXT($G889,"0000")&amp;"_"&amp;"Pot#"&amp;TEXT($F889,"00000"),"")</f>
        <v/>
      </c>
      <c r="U889" s="0" t="str">
        <f aca="false">IF($A889&lt;&gt;"",VLOOKUP($F889,d110cc_csv_computations!$A$2:$O$1001,2),"")</f>
        <v/>
      </c>
      <c r="V889" s="0" t="str">
        <f aca="false">IF($A889&lt;&gt;"",VLOOKUP($U889,LineNames!$A$2:$B$111,2),"")</f>
        <v/>
      </c>
      <c r="W889" s="11"/>
      <c r="X889" s="0" t="str">
        <f aca="false">IF($A889&lt;&gt;"",VLOOKUP($U889,LineNames!$A$2:$C$111,3),"")</f>
        <v/>
      </c>
      <c r="Y889" s="0" t="str">
        <f aca="false">IF($A889&lt;&gt;"",VLOOKUP($F889,d110cc_csv_computations!$A$2:$O$1001,5),"")</f>
        <v/>
      </c>
      <c r="Z889" s="0" t="str">
        <f aca="false">IF($A889&lt;&gt;"",VLOOKUP($F889,d110cc_csv_computations!$A$2:$O$1001,15),"")</f>
        <v/>
      </c>
    </row>
    <row collapsed="false" customFormat="false" customHeight="true" hidden="false" ht="15" outlineLevel="0" r="890">
      <c r="A890" s="0" t="str">
        <f aca="false">IF((ROW()-1)&lt;='Project Description'!$B$14,'Project Description'!$B$1, "")</f>
        <v/>
      </c>
      <c r="B890" s="0" t="str">
        <f aca="false">IF($A890&lt;&gt;"",'Project Description'!$B$2, "")</f>
        <v/>
      </c>
      <c r="C890" s="0" t="str">
        <f aca="false">IF($A890&lt;&gt;"",'Project Description'!$B$3, "")</f>
        <v/>
      </c>
      <c r="D890" s="0" t="str">
        <f aca="false">IF($A890&lt;&gt;"",VLOOKUP($G890,'Tray sheet'!$E$2:$G$121,2), "")</f>
        <v/>
      </c>
      <c r="E890" s="0" t="str">
        <f aca="false">IF($A890&lt;&gt;"",VLOOKUP($G890,'Tray sheet'!$E$2:$G$121,3), "")</f>
        <v/>
      </c>
      <c r="F890" s="0" t="str">
        <f aca="false">IF($A890&lt;&gt;"",ROW()-1,"")</f>
        <v/>
      </c>
      <c r="G890" s="0" t="str">
        <f aca="false">IF($A890&lt;&gt;"",VLOOKUP($F890,d110cc_csv_computations!$A$2:$O$1001,12),"")</f>
        <v/>
      </c>
      <c r="H890" s="0" t="str">
        <f aca="false">IF($A890&lt;&gt;"",VLOOKUP($F890,d110cc_csv_computations!$A$2:$O$1001,13),"")</f>
        <v/>
      </c>
      <c r="I890" s="0" t="str">
        <f aca="false">IF($A890&lt;&gt;"",VLOOKUP($F890,d110cc_csv_computations!$A$2:$O$1001,7),"")</f>
        <v/>
      </c>
      <c r="J890" s="0" t="str">
        <f aca="false">IF($A890&lt;&gt;"",VLOOKUP($I890,ColumnNames!$A$2:$B$5,2),"")</f>
        <v/>
      </c>
      <c r="K890" s="0" t="str">
        <f aca="false">IF($A890&lt;&gt;"",VLOOKUP($F890,d110cc_csv_computations!$A$2:$O$1001,6),"")</f>
        <v/>
      </c>
      <c r="L890" s="0" t="str">
        <f aca="false">IF($A890&lt;&gt;"",VLOOKUP($F890,d110cc_csv_computations!$A$2:$O$1001,3),"")</f>
        <v/>
      </c>
      <c r="M890" s="0" t="str">
        <f aca="false">IF($A890&lt;&gt;"",VLOOKUP($F890,d110cc_csv_computations!$A$2:$O$1001,8),"")</f>
        <v/>
      </c>
      <c r="N890" s="0" t="str">
        <f aca="false">IF($A890&lt;&gt;"",VLOOKUP($F890,d110cc_csv_computations!$A$2:$O$1001,4),"")</f>
        <v/>
      </c>
      <c r="O890" s="32" t="str">
        <f aca="false">IF($A890&lt;&gt;"",INDEX('Tray sheet'!$H$2:$H$10000, $G890),"")</f>
        <v/>
      </c>
      <c r="P890" s="32" t="str">
        <f aca="false">IF($A890&lt;&gt;"",INDEX('Tray sheet'!$J$2:$J$10000,$G890),"")</f>
        <v/>
      </c>
      <c r="Q890" s="0" t="str">
        <f aca="false">IF($A890&lt;&gt;"",VLOOKUP($F890,d110cc_csv_computations!$A$2:$O$1001,9),"")</f>
        <v/>
      </c>
      <c r="R890" s="32" t="str">
        <f aca="false">IF($A890&lt;&gt;"",INDEX('Tray sheet'!$I$2:$I$10000,$G890),"")</f>
        <v/>
      </c>
      <c r="S890" s="32" t="str">
        <f aca="false">$J890&amp;$K890</f>
        <v/>
      </c>
      <c r="T890" s="0" t="str">
        <f aca="false">IF($A890&lt;&gt;"","Project#"&amp;$A890&amp;"-"&amp;TEXT($B890,"0000")&amp;"_Experiment#"&amp;TEXT($C890,"0000")&amp;"_"&amp;$D890&amp;"."&amp;$E890&amp;"_Tray#"&amp;TEXT($G890,"0000")&amp;"_"&amp;"Pot#"&amp;TEXT($F890,"00000"),"")</f>
        <v/>
      </c>
      <c r="U890" s="0" t="str">
        <f aca="false">IF($A890&lt;&gt;"",VLOOKUP($F890,d110cc_csv_computations!$A$2:$O$1001,2),"")</f>
        <v/>
      </c>
      <c r="V890" s="0" t="str">
        <f aca="false">IF($A890&lt;&gt;"",VLOOKUP($U890,LineNames!$A$2:$B$111,2),"")</f>
        <v/>
      </c>
      <c r="W890" s="11"/>
      <c r="X890" s="0" t="str">
        <f aca="false">IF($A890&lt;&gt;"",VLOOKUP($U890,LineNames!$A$2:$C$111,3),"")</f>
        <v/>
      </c>
      <c r="Y890" s="0" t="str">
        <f aca="false">IF($A890&lt;&gt;"",VLOOKUP($F890,d110cc_csv_computations!$A$2:$O$1001,5),"")</f>
        <v/>
      </c>
      <c r="Z890" s="0" t="str">
        <f aca="false">IF($A890&lt;&gt;"",VLOOKUP($F890,d110cc_csv_computations!$A$2:$O$1001,15),"")</f>
        <v/>
      </c>
    </row>
    <row collapsed="false" customFormat="false" customHeight="true" hidden="false" ht="15" outlineLevel="0" r="891">
      <c r="A891" s="0" t="str">
        <f aca="false">IF((ROW()-1)&lt;='Project Description'!$B$14,'Project Description'!$B$1, "")</f>
        <v/>
      </c>
      <c r="B891" s="0" t="str">
        <f aca="false">IF($A891&lt;&gt;"",'Project Description'!$B$2, "")</f>
        <v/>
      </c>
      <c r="C891" s="0" t="str">
        <f aca="false">IF($A891&lt;&gt;"",'Project Description'!$B$3, "")</f>
        <v/>
      </c>
      <c r="D891" s="0" t="str">
        <f aca="false">IF($A891&lt;&gt;"",VLOOKUP($G891,'Tray sheet'!$E$2:$G$121,2), "")</f>
        <v/>
      </c>
      <c r="E891" s="0" t="str">
        <f aca="false">IF($A891&lt;&gt;"",VLOOKUP($G891,'Tray sheet'!$E$2:$G$121,3), "")</f>
        <v/>
      </c>
      <c r="F891" s="0" t="str">
        <f aca="false">IF($A891&lt;&gt;"",ROW()-1,"")</f>
        <v/>
      </c>
      <c r="G891" s="0" t="str">
        <f aca="false">IF($A891&lt;&gt;"",VLOOKUP($F891,d110cc_csv_computations!$A$2:$O$1001,12),"")</f>
        <v/>
      </c>
      <c r="H891" s="0" t="str">
        <f aca="false">IF($A891&lt;&gt;"",VLOOKUP($F891,d110cc_csv_computations!$A$2:$O$1001,13),"")</f>
        <v/>
      </c>
      <c r="I891" s="0" t="str">
        <f aca="false">IF($A891&lt;&gt;"",VLOOKUP($F891,d110cc_csv_computations!$A$2:$O$1001,7),"")</f>
        <v/>
      </c>
      <c r="J891" s="0" t="str">
        <f aca="false">IF($A891&lt;&gt;"",VLOOKUP($I891,ColumnNames!$A$2:$B$5,2),"")</f>
        <v/>
      </c>
      <c r="K891" s="0" t="str">
        <f aca="false">IF($A891&lt;&gt;"",VLOOKUP($F891,d110cc_csv_computations!$A$2:$O$1001,6),"")</f>
        <v/>
      </c>
      <c r="L891" s="0" t="str">
        <f aca="false">IF($A891&lt;&gt;"",VLOOKUP($F891,d110cc_csv_computations!$A$2:$O$1001,3),"")</f>
        <v/>
      </c>
      <c r="M891" s="0" t="str">
        <f aca="false">IF($A891&lt;&gt;"",VLOOKUP($F891,d110cc_csv_computations!$A$2:$O$1001,8),"")</f>
        <v/>
      </c>
      <c r="N891" s="0" t="str">
        <f aca="false">IF($A891&lt;&gt;"",VLOOKUP($F891,d110cc_csv_computations!$A$2:$O$1001,4),"")</f>
        <v/>
      </c>
      <c r="O891" s="32" t="str">
        <f aca="false">IF($A891&lt;&gt;"",INDEX('Tray sheet'!$H$2:$H$10000, $G891),"")</f>
        <v/>
      </c>
      <c r="P891" s="32" t="str">
        <f aca="false">IF($A891&lt;&gt;"",INDEX('Tray sheet'!$J$2:$J$10000,$G891),"")</f>
        <v/>
      </c>
      <c r="Q891" s="0" t="str">
        <f aca="false">IF($A891&lt;&gt;"",VLOOKUP($F891,d110cc_csv_computations!$A$2:$O$1001,9),"")</f>
        <v/>
      </c>
      <c r="R891" s="32" t="str">
        <f aca="false">IF($A891&lt;&gt;"",INDEX('Tray sheet'!$I$2:$I$10000,$G891),"")</f>
        <v/>
      </c>
      <c r="S891" s="32" t="str">
        <f aca="false">$J891&amp;$K891</f>
        <v/>
      </c>
      <c r="T891" s="0" t="str">
        <f aca="false">IF($A891&lt;&gt;"","Project#"&amp;$A891&amp;"-"&amp;TEXT($B891,"0000")&amp;"_Experiment#"&amp;TEXT($C891,"0000")&amp;"_"&amp;$D891&amp;"."&amp;$E891&amp;"_Tray#"&amp;TEXT($G891,"0000")&amp;"_"&amp;"Pot#"&amp;TEXT($F891,"00000"),"")</f>
        <v/>
      </c>
      <c r="U891" s="0" t="str">
        <f aca="false">IF($A891&lt;&gt;"",VLOOKUP($F891,d110cc_csv_computations!$A$2:$O$1001,2),"")</f>
        <v/>
      </c>
      <c r="V891" s="0" t="str">
        <f aca="false">IF($A891&lt;&gt;"",VLOOKUP($U891,LineNames!$A$2:$B$111,2),"")</f>
        <v/>
      </c>
      <c r="W891" s="11"/>
      <c r="X891" s="0" t="str">
        <f aca="false">IF($A891&lt;&gt;"",VLOOKUP($U891,LineNames!$A$2:$C$111,3),"")</f>
        <v/>
      </c>
      <c r="Y891" s="0" t="str">
        <f aca="false">IF($A891&lt;&gt;"",VLOOKUP($F891,d110cc_csv_computations!$A$2:$O$1001,5),"")</f>
        <v/>
      </c>
      <c r="Z891" s="0" t="str">
        <f aca="false">IF($A891&lt;&gt;"",VLOOKUP($F891,d110cc_csv_computations!$A$2:$O$1001,15),"")</f>
        <v/>
      </c>
    </row>
    <row collapsed="false" customFormat="false" customHeight="true" hidden="false" ht="15" outlineLevel="0" r="892">
      <c r="A892" s="0" t="str">
        <f aca="false">IF((ROW()-1)&lt;='Project Description'!$B$14,'Project Description'!$B$1, "")</f>
        <v/>
      </c>
      <c r="B892" s="0" t="str">
        <f aca="false">IF($A892&lt;&gt;"",'Project Description'!$B$2, "")</f>
        <v/>
      </c>
      <c r="C892" s="0" t="str">
        <f aca="false">IF($A892&lt;&gt;"",'Project Description'!$B$3, "")</f>
        <v/>
      </c>
      <c r="D892" s="0" t="str">
        <f aca="false">IF($A892&lt;&gt;"",VLOOKUP($G892,'Tray sheet'!$E$2:$G$121,2), "")</f>
        <v/>
      </c>
      <c r="E892" s="0" t="str">
        <f aca="false">IF($A892&lt;&gt;"",VLOOKUP($G892,'Tray sheet'!$E$2:$G$121,3), "")</f>
        <v/>
      </c>
      <c r="F892" s="0" t="str">
        <f aca="false">IF($A892&lt;&gt;"",ROW()-1,"")</f>
        <v/>
      </c>
      <c r="G892" s="0" t="str">
        <f aca="false">IF($A892&lt;&gt;"",VLOOKUP($F892,d110cc_csv_computations!$A$2:$O$1001,12),"")</f>
        <v/>
      </c>
      <c r="H892" s="0" t="str">
        <f aca="false">IF($A892&lt;&gt;"",VLOOKUP($F892,d110cc_csv_computations!$A$2:$O$1001,13),"")</f>
        <v/>
      </c>
      <c r="I892" s="0" t="str">
        <f aca="false">IF($A892&lt;&gt;"",VLOOKUP($F892,d110cc_csv_computations!$A$2:$O$1001,7),"")</f>
        <v/>
      </c>
      <c r="J892" s="0" t="str">
        <f aca="false">IF($A892&lt;&gt;"",VLOOKUP($I892,ColumnNames!$A$2:$B$5,2),"")</f>
        <v/>
      </c>
      <c r="K892" s="0" t="str">
        <f aca="false">IF($A892&lt;&gt;"",VLOOKUP($F892,d110cc_csv_computations!$A$2:$O$1001,6),"")</f>
        <v/>
      </c>
      <c r="L892" s="0" t="str">
        <f aca="false">IF($A892&lt;&gt;"",VLOOKUP($F892,d110cc_csv_computations!$A$2:$O$1001,3),"")</f>
        <v/>
      </c>
      <c r="M892" s="0" t="str">
        <f aca="false">IF($A892&lt;&gt;"",VLOOKUP($F892,d110cc_csv_computations!$A$2:$O$1001,8),"")</f>
        <v/>
      </c>
      <c r="N892" s="0" t="str">
        <f aca="false">IF($A892&lt;&gt;"",VLOOKUP($F892,d110cc_csv_computations!$A$2:$O$1001,4),"")</f>
        <v/>
      </c>
      <c r="O892" s="32" t="str">
        <f aca="false">IF($A892&lt;&gt;"",INDEX('Tray sheet'!$H$2:$H$10000, $G892),"")</f>
        <v/>
      </c>
      <c r="P892" s="32" t="str">
        <f aca="false">IF($A892&lt;&gt;"",INDEX('Tray sheet'!$J$2:$J$10000,$G892),"")</f>
        <v/>
      </c>
      <c r="Q892" s="0" t="str">
        <f aca="false">IF($A892&lt;&gt;"",VLOOKUP($F892,d110cc_csv_computations!$A$2:$O$1001,9),"")</f>
        <v/>
      </c>
      <c r="R892" s="32" t="str">
        <f aca="false">IF($A892&lt;&gt;"",INDEX('Tray sheet'!$I$2:$I$10000,$G892),"")</f>
        <v/>
      </c>
      <c r="S892" s="32" t="str">
        <f aca="false">$J892&amp;$K892</f>
        <v/>
      </c>
      <c r="T892" s="0" t="str">
        <f aca="false">IF($A892&lt;&gt;"","Project#"&amp;$A892&amp;"-"&amp;TEXT($B892,"0000")&amp;"_Experiment#"&amp;TEXT($C892,"0000")&amp;"_"&amp;$D892&amp;"."&amp;$E892&amp;"_Tray#"&amp;TEXT($G892,"0000")&amp;"_"&amp;"Pot#"&amp;TEXT($F892,"00000"),"")</f>
        <v/>
      </c>
      <c r="U892" s="0" t="str">
        <f aca="false">IF($A892&lt;&gt;"",VLOOKUP($F892,d110cc_csv_computations!$A$2:$O$1001,2),"")</f>
        <v/>
      </c>
      <c r="V892" s="0" t="str">
        <f aca="false">IF($A892&lt;&gt;"",VLOOKUP($U892,LineNames!$A$2:$B$111,2),"")</f>
        <v/>
      </c>
      <c r="W892" s="11"/>
      <c r="X892" s="0" t="str">
        <f aca="false">IF($A892&lt;&gt;"",VLOOKUP($U892,LineNames!$A$2:$C$111,3),"")</f>
        <v/>
      </c>
      <c r="Y892" s="0" t="str">
        <f aca="false">IF($A892&lt;&gt;"",VLOOKUP($F892,d110cc_csv_computations!$A$2:$O$1001,5),"")</f>
        <v/>
      </c>
      <c r="Z892" s="0" t="str">
        <f aca="false">IF($A892&lt;&gt;"",VLOOKUP($F892,d110cc_csv_computations!$A$2:$O$1001,15),"")</f>
        <v/>
      </c>
    </row>
    <row collapsed="false" customFormat="false" customHeight="true" hidden="false" ht="15" outlineLevel="0" r="893">
      <c r="A893" s="0" t="str">
        <f aca="false">IF((ROW()-1)&lt;='Project Description'!$B$14,'Project Description'!$B$1, "")</f>
        <v/>
      </c>
      <c r="B893" s="0" t="str">
        <f aca="false">IF($A893&lt;&gt;"",'Project Description'!$B$2, "")</f>
        <v/>
      </c>
      <c r="C893" s="0" t="str">
        <f aca="false">IF($A893&lt;&gt;"",'Project Description'!$B$3, "")</f>
        <v/>
      </c>
      <c r="D893" s="0" t="str">
        <f aca="false">IF($A893&lt;&gt;"",VLOOKUP($G893,'Tray sheet'!$E$2:$G$121,2), "")</f>
        <v/>
      </c>
      <c r="E893" s="0" t="str">
        <f aca="false">IF($A893&lt;&gt;"",VLOOKUP($G893,'Tray sheet'!$E$2:$G$121,3), "")</f>
        <v/>
      </c>
      <c r="F893" s="0" t="str">
        <f aca="false">IF($A893&lt;&gt;"",ROW()-1,"")</f>
        <v/>
      </c>
      <c r="G893" s="0" t="str">
        <f aca="false">IF($A893&lt;&gt;"",VLOOKUP($F893,d110cc_csv_computations!$A$2:$O$1001,12),"")</f>
        <v/>
      </c>
      <c r="H893" s="0" t="str">
        <f aca="false">IF($A893&lt;&gt;"",VLOOKUP($F893,d110cc_csv_computations!$A$2:$O$1001,13),"")</f>
        <v/>
      </c>
      <c r="I893" s="0" t="str">
        <f aca="false">IF($A893&lt;&gt;"",VLOOKUP($F893,d110cc_csv_computations!$A$2:$O$1001,7),"")</f>
        <v/>
      </c>
      <c r="J893" s="0" t="str">
        <f aca="false">IF($A893&lt;&gt;"",VLOOKUP($I893,ColumnNames!$A$2:$B$5,2),"")</f>
        <v/>
      </c>
      <c r="K893" s="0" t="str">
        <f aca="false">IF($A893&lt;&gt;"",VLOOKUP($F893,d110cc_csv_computations!$A$2:$O$1001,6),"")</f>
        <v/>
      </c>
      <c r="L893" s="0" t="str">
        <f aca="false">IF($A893&lt;&gt;"",VLOOKUP($F893,d110cc_csv_computations!$A$2:$O$1001,3),"")</f>
        <v/>
      </c>
      <c r="M893" s="0" t="str">
        <f aca="false">IF($A893&lt;&gt;"",VLOOKUP($F893,d110cc_csv_computations!$A$2:$O$1001,8),"")</f>
        <v/>
      </c>
      <c r="N893" s="0" t="str">
        <f aca="false">IF($A893&lt;&gt;"",VLOOKUP($F893,d110cc_csv_computations!$A$2:$O$1001,4),"")</f>
        <v/>
      </c>
      <c r="O893" s="32" t="str">
        <f aca="false">IF($A893&lt;&gt;"",INDEX('Tray sheet'!$H$2:$H$10000, $G893),"")</f>
        <v/>
      </c>
      <c r="P893" s="32" t="str">
        <f aca="false">IF($A893&lt;&gt;"",INDEX('Tray sheet'!$J$2:$J$10000,$G893),"")</f>
        <v/>
      </c>
      <c r="Q893" s="0" t="str">
        <f aca="false">IF($A893&lt;&gt;"",VLOOKUP($F893,d110cc_csv_computations!$A$2:$O$1001,9),"")</f>
        <v/>
      </c>
      <c r="R893" s="32" t="str">
        <f aca="false">IF($A893&lt;&gt;"",INDEX('Tray sheet'!$I$2:$I$10000,$G893),"")</f>
        <v/>
      </c>
      <c r="S893" s="32" t="str">
        <f aca="false">$J893&amp;$K893</f>
        <v/>
      </c>
      <c r="T893" s="0" t="str">
        <f aca="false">IF($A893&lt;&gt;"","Project#"&amp;$A893&amp;"-"&amp;TEXT($B893,"0000")&amp;"_Experiment#"&amp;TEXT($C893,"0000")&amp;"_"&amp;$D893&amp;"."&amp;$E893&amp;"_Tray#"&amp;TEXT($G893,"0000")&amp;"_"&amp;"Pot#"&amp;TEXT($F893,"00000"),"")</f>
        <v/>
      </c>
      <c r="U893" s="0" t="str">
        <f aca="false">IF($A893&lt;&gt;"",VLOOKUP($F893,d110cc_csv_computations!$A$2:$O$1001,2),"")</f>
        <v/>
      </c>
      <c r="V893" s="0" t="str">
        <f aca="false">IF($A893&lt;&gt;"",VLOOKUP($U893,LineNames!$A$2:$B$111,2),"")</f>
        <v/>
      </c>
      <c r="W893" s="11"/>
      <c r="X893" s="0" t="str">
        <f aca="false">IF($A893&lt;&gt;"",VLOOKUP($U893,LineNames!$A$2:$C$111,3),"")</f>
        <v/>
      </c>
      <c r="Y893" s="0" t="str">
        <f aca="false">IF($A893&lt;&gt;"",VLOOKUP($F893,d110cc_csv_computations!$A$2:$O$1001,5),"")</f>
        <v/>
      </c>
      <c r="Z893" s="0" t="str">
        <f aca="false">IF($A893&lt;&gt;"",VLOOKUP($F893,d110cc_csv_computations!$A$2:$O$1001,15),"")</f>
        <v/>
      </c>
    </row>
    <row collapsed="false" customFormat="false" customHeight="true" hidden="false" ht="15" outlineLevel="0" r="894">
      <c r="A894" s="0" t="str">
        <f aca="false">IF((ROW()-1)&lt;='Project Description'!$B$14,'Project Description'!$B$1, "")</f>
        <v/>
      </c>
      <c r="B894" s="0" t="str">
        <f aca="false">IF($A894&lt;&gt;"",'Project Description'!$B$2, "")</f>
        <v/>
      </c>
      <c r="C894" s="0" t="str">
        <f aca="false">IF($A894&lt;&gt;"",'Project Description'!$B$3, "")</f>
        <v/>
      </c>
      <c r="D894" s="0" t="str">
        <f aca="false">IF($A894&lt;&gt;"",VLOOKUP($G894,'Tray sheet'!$E$2:$G$121,2), "")</f>
        <v/>
      </c>
      <c r="E894" s="0" t="str">
        <f aca="false">IF($A894&lt;&gt;"",VLOOKUP($G894,'Tray sheet'!$E$2:$G$121,3), "")</f>
        <v/>
      </c>
      <c r="F894" s="0" t="str">
        <f aca="false">IF($A894&lt;&gt;"",ROW()-1,"")</f>
        <v/>
      </c>
      <c r="G894" s="0" t="str">
        <f aca="false">IF($A894&lt;&gt;"",VLOOKUP($F894,d110cc_csv_computations!$A$2:$O$1001,12),"")</f>
        <v/>
      </c>
      <c r="H894" s="0" t="str">
        <f aca="false">IF($A894&lt;&gt;"",VLOOKUP($F894,d110cc_csv_computations!$A$2:$O$1001,13),"")</f>
        <v/>
      </c>
      <c r="I894" s="0" t="str">
        <f aca="false">IF($A894&lt;&gt;"",VLOOKUP($F894,d110cc_csv_computations!$A$2:$O$1001,7),"")</f>
        <v/>
      </c>
      <c r="J894" s="0" t="str">
        <f aca="false">IF($A894&lt;&gt;"",VLOOKUP($I894,ColumnNames!$A$2:$B$5,2),"")</f>
        <v/>
      </c>
      <c r="K894" s="0" t="str">
        <f aca="false">IF($A894&lt;&gt;"",VLOOKUP($F894,d110cc_csv_computations!$A$2:$O$1001,6),"")</f>
        <v/>
      </c>
      <c r="L894" s="0" t="str">
        <f aca="false">IF($A894&lt;&gt;"",VLOOKUP($F894,d110cc_csv_computations!$A$2:$O$1001,3),"")</f>
        <v/>
      </c>
      <c r="M894" s="0" t="str">
        <f aca="false">IF($A894&lt;&gt;"",VLOOKUP($F894,d110cc_csv_computations!$A$2:$O$1001,8),"")</f>
        <v/>
      </c>
      <c r="N894" s="0" t="str">
        <f aca="false">IF($A894&lt;&gt;"",VLOOKUP($F894,d110cc_csv_computations!$A$2:$O$1001,4),"")</f>
        <v/>
      </c>
      <c r="O894" s="32" t="str">
        <f aca="false">IF($A894&lt;&gt;"",INDEX('Tray sheet'!$H$2:$H$10000, $G894),"")</f>
        <v/>
      </c>
      <c r="P894" s="32" t="str">
        <f aca="false">IF($A894&lt;&gt;"",INDEX('Tray sheet'!$J$2:$J$10000,$G894),"")</f>
        <v/>
      </c>
      <c r="Q894" s="0" t="str">
        <f aca="false">IF($A894&lt;&gt;"",VLOOKUP($F894,d110cc_csv_computations!$A$2:$O$1001,9),"")</f>
        <v/>
      </c>
      <c r="R894" s="32" t="str">
        <f aca="false">IF($A894&lt;&gt;"",INDEX('Tray sheet'!$I$2:$I$10000,$G894),"")</f>
        <v/>
      </c>
      <c r="S894" s="32" t="str">
        <f aca="false">$J894&amp;$K894</f>
        <v/>
      </c>
      <c r="T894" s="0" t="str">
        <f aca="false">IF($A894&lt;&gt;"","Project#"&amp;$A894&amp;"-"&amp;TEXT($B894,"0000")&amp;"_Experiment#"&amp;TEXT($C894,"0000")&amp;"_"&amp;$D894&amp;"."&amp;$E894&amp;"_Tray#"&amp;TEXT($G894,"0000")&amp;"_"&amp;"Pot#"&amp;TEXT($F894,"00000"),"")</f>
        <v/>
      </c>
      <c r="U894" s="0" t="str">
        <f aca="false">IF($A894&lt;&gt;"",VLOOKUP($F894,d110cc_csv_computations!$A$2:$O$1001,2),"")</f>
        <v/>
      </c>
      <c r="V894" s="0" t="str">
        <f aca="false">IF($A894&lt;&gt;"",VLOOKUP($U894,LineNames!$A$2:$B$111,2),"")</f>
        <v/>
      </c>
      <c r="W894" s="11"/>
      <c r="X894" s="0" t="str">
        <f aca="false">IF($A894&lt;&gt;"",VLOOKUP($U894,LineNames!$A$2:$C$111,3),"")</f>
        <v/>
      </c>
      <c r="Y894" s="0" t="str">
        <f aca="false">IF($A894&lt;&gt;"",VLOOKUP($F894,d110cc_csv_computations!$A$2:$O$1001,5),"")</f>
        <v/>
      </c>
      <c r="Z894" s="0" t="str">
        <f aca="false">IF($A894&lt;&gt;"",VLOOKUP($F894,d110cc_csv_computations!$A$2:$O$1001,15),"")</f>
        <v/>
      </c>
    </row>
    <row collapsed="false" customFormat="false" customHeight="true" hidden="false" ht="15" outlineLevel="0" r="895">
      <c r="A895" s="0" t="str">
        <f aca="false">IF((ROW()-1)&lt;='Project Description'!$B$14,'Project Description'!$B$1, "")</f>
        <v/>
      </c>
      <c r="B895" s="0" t="str">
        <f aca="false">IF($A895&lt;&gt;"",'Project Description'!$B$2, "")</f>
        <v/>
      </c>
      <c r="C895" s="0" t="str">
        <f aca="false">IF($A895&lt;&gt;"",'Project Description'!$B$3, "")</f>
        <v/>
      </c>
      <c r="D895" s="0" t="str">
        <f aca="false">IF($A895&lt;&gt;"",VLOOKUP($G895,'Tray sheet'!$E$2:$G$121,2), "")</f>
        <v/>
      </c>
      <c r="E895" s="0" t="str">
        <f aca="false">IF($A895&lt;&gt;"",VLOOKUP($G895,'Tray sheet'!$E$2:$G$121,3), "")</f>
        <v/>
      </c>
      <c r="F895" s="0" t="str">
        <f aca="false">IF($A895&lt;&gt;"",ROW()-1,"")</f>
        <v/>
      </c>
      <c r="G895" s="0" t="str">
        <f aca="false">IF($A895&lt;&gt;"",VLOOKUP($F895,d110cc_csv_computations!$A$2:$O$1001,12),"")</f>
        <v/>
      </c>
      <c r="H895" s="0" t="str">
        <f aca="false">IF($A895&lt;&gt;"",VLOOKUP($F895,d110cc_csv_computations!$A$2:$O$1001,13),"")</f>
        <v/>
      </c>
      <c r="I895" s="0" t="str">
        <f aca="false">IF($A895&lt;&gt;"",VLOOKUP($F895,d110cc_csv_computations!$A$2:$O$1001,7),"")</f>
        <v/>
      </c>
      <c r="J895" s="0" t="str">
        <f aca="false">IF($A895&lt;&gt;"",VLOOKUP($I895,ColumnNames!$A$2:$B$5,2),"")</f>
        <v/>
      </c>
      <c r="K895" s="0" t="str">
        <f aca="false">IF($A895&lt;&gt;"",VLOOKUP($F895,d110cc_csv_computations!$A$2:$O$1001,6),"")</f>
        <v/>
      </c>
      <c r="L895" s="0" t="str">
        <f aca="false">IF($A895&lt;&gt;"",VLOOKUP($F895,d110cc_csv_computations!$A$2:$O$1001,3),"")</f>
        <v/>
      </c>
      <c r="M895" s="0" t="str">
        <f aca="false">IF($A895&lt;&gt;"",VLOOKUP($F895,d110cc_csv_computations!$A$2:$O$1001,8),"")</f>
        <v/>
      </c>
      <c r="N895" s="0" t="str">
        <f aca="false">IF($A895&lt;&gt;"",VLOOKUP($F895,d110cc_csv_computations!$A$2:$O$1001,4),"")</f>
        <v/>
      </c>
      <c r="O895" s="32" t="str">
        <f aca="false">IF($A895&lt;&gt;"",INDEX('Tray sheet'!$H$2:$H$10000, $G895),"")</f>
        <v/>
      </c>
      <c r="P895" s="32" t="str">
        <f aca="false">IF($A895&lt;&gt;"",INDEX('Tray sheet'!$J$2:$J$10000,$G895),"")</f>
        <v/>
      </c>
      <c r="Q895" s="0" t="str">
        <f aca="false">IF($A895&lt;&gt;"",VLOOKUP($F895,d110cc_csv_computations!$A$2:$O$1001,9),"")</f>
        <v/>
      </c>
      <c r="R895" s="32" t="str">
        <f aca="false">IF($A895&lt;&gt;"",INDEX('Tray sheet'!$I$2:$I$10000,$G895),"")</f>
        <v/>
      </c>
      <c r="S895" s="32" t="str">
        <f aca="false">$J895&amp;$K895</f>
        <v/>
      </c>
      <c r="T895" s="0" t="str">
        <f aca="false">IF($A895&lt;&gt;"","Project#"&amp;$A895&amp;"-"&amp;TEXT($B895,"0000")&amp;"_Experiment#"&amp;TEXT($C895,"0000")&amp;"_"&amp;$D895&amp;"."&amp;$E895&amp;"_Tray#"&amp;TEXT($G895,"0000")&amp;"_"&amp;"Pot#"&amp;TEXT($F895,"00000"),"")</f>
        <v/>
      </c>
      <c r="U895" s="0" t="str">
        <f aca="false">IF($A895&lt;&gt;"",VLOOKUP($F895,d110cc_csv_computations!$A$2:$O$1001,2),"")</f>
        <v/>
      </c>
      <c r="V895" s="0" t="str">
        <f aca="false">IF($A895&lt;&gt;"",VLOOKUP($U895,LineNames!$A$2:$B$111,2),"")</f>
        <v/>
      </c>
      <c r="W895" s="11"/>
      <c r="X895" s="0" t="str">
        <f aca="false">IF($A895&lt;&gt;"",VLOOKUP($U895,LineNames!$A$2:$C$111,3),"")</f>
        <v/>
      </c>
      <c r="Y895" s="0" t="str">
        <f aca="false">IF($A895&lt;&gt;"",VLOOKUP($F895,d110cc_csv_computations!$A$2:$O$1001,5),"")</f>
        <v/>
      </c>
      <c r="Z895" s="0" t="str">
        <f aca="false">IF($A895&lt;&gt;"",VLOOKUP($F895,d110cc_csv_computations!$A$2:$O$1001,15),"")</f>
        <v/>
      </c>
    </row>
    <row collapsed="false" customFormat="false" customHeight="true" hidden="false" ht="15" outlineLevel="0" r="896">
      <c r="A896" s="0" t="str">
        <f aca="false">IF((ROW()-1)&lt;='Project Description'!$B$14,'Project Description'!$B$1, "")</f>
        <v/>
      </c>
      <c r="B896" s="0" t="str">
        <f aca="false">IF($A896&lt;&gt;"",'Project Description'!$B$2, "")</f>
        <v/>
      </c>
      <c r="C896" s="0" t="str">
        <f aca="false">IF($A896&lt;&gt;"",'Project Description'!$B$3, "")</f>
        <v/>
      </c>
      <c r="D896" s="0" t="str">
        <f aca="false">IF($A896&lt;&gt;"",VLOOKUP($G896,'Tray sheet'!$E$2:$G$121,2), "")</f>
        <v/>
      </c>
      <c r="E896" s="0" t="str">
        <f aca="false">IF($A896&lt;&gt;"",VLOOKUP($G896,'Tray sheet'!$E$2:$G$121,3), "")</f>
        <v/>
      </c>
      <c r="F896" s="0" t="str">
        <f aca="false">IF($A896&lt;&gt;"",ROW()-1,"")</f>
        <v/>
      </c>
      <c r="G896" s="0" t="str">
        <f aca="false">IF($A896&lt;&gt;"",VLOOKUP($F896,d110cc_csv_computations!$A$2:$O$1001,12),"")</f>
        <v/>
      </c>
      <c r="H896" s="0" t="str">
        <f aca="false">IF($A896&lt;&gt;"",VLOOKUP($F896,d110cc_csv_computations!$A$2:$O$1001,13),"")</f>
        <v/>
      </c>
      <c r="I896" s="0" t="str">
        <f aca="false">IF($A896&lt;&gt;"",VLOOKUP($F896,d110cc_csv_computations!$A$2:$O$1001,7),"")</f>
        <v/>
      </c>
      <c r="J896" s="0" t="str">
        <f aca="false">IF($A896&lt;&gt;"",VLOOKUP($I896,ColumnNames!$A$2:$B$5,2),"")</f>
        <v/>
      </c>
      <c r="K896" s="0" t="str">
        <f aca="false">IF($A896&lt;&gt;"",VLOOKUP($F896,d110cc_csv_computations!$A$2:$O$1001,6),"")</f>
        <v/>
      </c>
      <c r="L896" s="0" t="str">
        <f aca="false">IF($A896&lt;&gt;"",VLOOKUP($F896,d110cc_csv_computations!$A$2:$O$1001,3),"")</f>
        <v/>
      </c>
      <c r="M896" s="0" t="str">
        <f aca="false">IF($A896&lt;&gt;"",VLOOKUP($F896,d110cc_csv_computations!$A$2:$O$1001,8),"")</f>
        <v/>
      </c>
      <c r="N896" s="0" t="str">
        <f aca="false">IF($A896&lt;&gt;"",VLOOKUP($F896,d110cc_csv_computations!$A$2:$O$1001,4),"")</f>
        <v/>
      </c>
      <c r="O896" s="32" t="str">
        <f aca="false">IF($A896&lt;&gt;"",INDEX('Tray sheet'!$H$2:$H$10000, $G896),"")</f>
        <v/>
      </c>
      <c r="P896" s="32" t="str">
        <f aca="false">IF($A896&lt;&gt;"",INDEX('Tray sheet'!$J$2:$J$10000,$G896),"")</f>
        <v/>
      </c>
      <c r="Q896" s="0" t="str">
        <f aca="false">IF($A896&lt;&gt;"",VLOOKUP($F896,d110cc_csv_computations!$A$2:$O$1001,9),"")</f>
        <v/>
      </c>
      <c r="R896" s="32" t="str">
        <f aca="false">IF($A896&lt;&gt;"",INDEX('Tray sheet'!$I$2:$I$10000,$G896),"")</f>
        <v/>
      </c>
      <c r="S896" s="32" t="str">
        <f aca="false">$J896&amp;$K896</f>
        <v/>
      </c>
      <c r="T896" s="0" t="str">
        <f aca="false">IF($A896&lt;&gt;"","Project#"&amp;$A896&amp;"-"&amp;TEXT($B896,"0000")&amp;"_Experiment#"&amp;TEXT($C896,"0000")&amp;"_"&amp;$D896&amp;"."&amp;$E896&amp;"_Tray#"&amp;TEXT($G896,"0000")&amp;"_"&amp;"Pot#"&amp;TEXT($F896,"00000"),"")</f>
        <v/>
      </c>
      <c r="U896" s="0" t="str">
        <f aca="false">IF($A896&lt;&gt;"",VLOOKUP($F896,d110cc_csv_computations!$A$2:$O$1001,2),"")</f>
        <v/>
      </c>
      <c r="V896" s="0" t="str">
        <f aca="false">IF($A896&lt;&gt;"",VLOOKUP($U896,LineNames!$A$2:$B$111,2),"")</f>
        <v/>
      </c>
      <c r="W896" s="11"/>
      <c r="X896" s="0" t="str">
        <f aca="false">IF($A896&lt;&gt;"",VLOOKUP($U896,LineNames!$A$2:$C$111,3),"")</f>
        <v/>
      </c>
      <c r="Y896" s="0" t="str">
        <f aca="false">IF($A896&lt;&gt;"",VLOOKUP($F896,d110cc_csv_computations!$A$2:$O$1001,5),"")</f>
        <v/>
      </c>
      <c r="Z896" s="0" t="str">
        <f aca="false">IF($A896&lt;&gt;"",VLOOKUP($F896,d110cc_csv_computations!$A$2:$O$1001,15),"")</f>
        <v/>
      </c>
    </row>
    <row collapsed="false" customFormat="false" customHeight="true" hidden="false" ht="15" outlineLevel="0" r="897">
      <c r="A897" s="0" t="str">
        <f aca="false">IF((ROW()-1)&lt;='Project Description'!$B$14,'Project Description'!$B$1, "")</f>
        <v/>
      </c>
      <c r="B897" s="0" t="str">
        <f aca="false">IF($A897&lt;&gt;"",'Project Description'!$B$2, "")</f>
        <v/>
      </c>
      <c r="C897" s="0" t="str">
        <f aca="false">IF($A897&lt;&gt;"",'Project Description'!$B$3, "")</f>
        <v/>
      </c>
      <c r="D897" s="0" t="str">
        <f aca="false">IF($A897&lt;&gt;"",VLOOKUP($G897,'Tray sheet'!$E$2:$G$121,2), "")</f>
        <v/>
      </c>
      <c r="E897" s="0" t="str">
        <f aca="false">IF($A897&lt;&gt;"",VLOOKUP($G897,'Tray sheet'!$E$2:$G$121,3), "")</f>
        <v/>
      </c>
      <c r="F897" s="0" t="str">
        <f aca="false">IF($A897&lt;&gt;"",ROW()-1,"")</f>
        <v/>
      </c>
      <c r="G897" s="0" t="str">
        <f aca="false">IF($A897&lt;&gt;"",VLOOKUP($F897,d110cc_csv_computations!$A$2:$O$1001,12),"")</f>
        <v/>
      </c>
      <c r="H897" s="0" t="str">
        <f aca="false">IF($A897&lt;&gt;"",VLOOKUP($F897,d110cc_csv_computations!$A$2:$O$1001,13),"")</f>
        <v/>
      </c>
      <c r="I897" s="0" t="str">
        <f aca="false">IF($A897&lt;&gt;"",VLOOKUP($F897,d110cc_csv_computations!$A$2:$O$1001,7),"")</f>
        <v/>
      </c>
      <c r="J897" s="0" t="str">
        <f aca="false">IF($A897&lt;&gt;"",VLOOKUP($I897,ColumnNames!$A$2:$B$5,2),"")</f>
        <v/>
      </c>
      <c r="K897" s="0" t="str">
        <f aca="false">IF($A897&lt;&gt;"",VLOOKUP($F897,d110cc_csv_computations!$A$2:$O$1001,6),"")</f>
        <v/>
      </c>
      <c r="L897" s="0" t="str">
        <f aca="false">IF($A897&lt;&gt;"",VLOOKUP($F897,d110cc_csv_computations!$A$2:$O$1001,3),"")</f>
        <v/>
      </c>
      <c r="M897" s="0" t="str">
        <f aca="false">IF($A897&lt;&gt;"",VLOOKUP($F897,d110cc_csv_computations!$A$2:$O$1001,8),"")</f>
        <v/>
      </c>
      <c r="N897" s="0" t="str">
        <f aca="false">IF($A897&lt;&gt;"",VLOOKUP($F897,d110cc_csv_computations!$A$2:$O$1001,4),"")</f>
        <v/>
      </c>
      <c r="O897" s="32" t="str">
        <f aca="false">IF($A897&lt;&gt;"",INDEX('Tray sheet'!$H$2:$H$10000, $G897),"")</f>
        <v/>
      </c>
      <c r="P897" s="32" t="str">
        <f aca="false">IF($A897&lt;&gt;"",INDEX('Tray sheet'!$J$2:$J$10000,$G897),"")</f>
        <v/>
      </c>
      <c r="Q897" s="0" t="str">
        <f aca="false">IF($A897&lt;&gt;"",VLOOKUP($F897,d110cc_csv_computations!$A$2:$O$1001,9),"")</f>
        <v/>
      </c>
      <c r="R897" s="32" t="str">
        <f aca="false">IF($A897&lt;&gt;"",INDEX('Tray sheet'!$I$2:$I$10000,$G897),"")</f>
        <v/>
      </c>
      <c r="S897" s="32" t="str">
        <f aca="false">$J897&amp;$K897</f>
        <v/>
      </c>
      <c r="T897" s="0" t="str">
        <f aca="false">IF($A897&lt;&gt;"","Project#"&amp;$A897&amp;"-"&amp;TEXT($B897,"0000")&amp;"_Experiment#"&amp;TEXT($C897,"0000")&amp;"_"&amp;$D897&amp;"."&amp;$E897&amp;"_Tray#"&amp;TEXT($G897,"0000")&amp;"_"&amp;"Pot#"&amp;TEXT($F897,"00000"),"")</f>
        <v/>
      </c>
      <c r="U897" s="0" t="str">
        <f aca="false">IF($A897&lt;&gt;"",VLOOKUP($F897,d110cc_csv_computations!$A$2:$O$1001,2),"")</f>
        <v/>
      </c>
      <c r="V897" s="0" t="str">
        <f aca="false">IF($A897&lt;&gt;"",VLOOKUP($U897,LineNames!$A$2:$B$111,2),"")</f>
        <v/>
      </c>
      <c r="W897" s="11"/>
      <c r="X897" s="0" t="str">
        <f aca="false">IF($A897&lt;&gt;"",VLOOKUP($U897,LineNames!$A$2:$C$111,3),"")</f>
        <v/>
      </c>
      <c r="Y897" s="0" t="str">
        <f aca="false">IF($A897&lt;&gt;"",VLOOKUP($F897,d110cc_csv_computations!$A$2:$O$1001,5),"")</f>
        <v/>
      </c>
      <c r="Z897" s="0" t="str">
        <f aca="false">IF($A897&lt;&gt;"",VLOOKUP($F897,d110cc_csv_computations!$A$2:$O$1001,15),"")</f>
        <v/>
      </c>
    </row>
    <row collapsed="false" customFormat="false" customHeight="true" hidden="false" ht="15" outlineLevel="0" r="898">
      <c r="A898" s="0" t="str">
        <f aca="false">IF((ROW()-1)&lt;='Project Description'!$B$14,'Project Description'!$B$1, "")</f>
        <v/>
      </c>
      <c r="B898" s="0" t="str">
        <f aca="false">IF($A898&lt;&gt;"",'Project Description'!$B$2, "")</f>
        <v/>
      </c>
      <c r="C898" s="0" t="str">
        <f aca="false">IF($A898&lt;&gt;"",'Project Description'!$B$3, "")</f>
        <v/>
      </c>
      <c r="D898" s="0" t="str">
        <f aca="false">IF($A898&lt;&gt;"",VLOOKUP($G898,'Tray sheet'!$E$2:$G$121,2), "")</f>
        <v/>
      </c>
      <c r="E898" s="0" t="str">
        <f aca="false">IF($A898&lt;&gt;"",VLOOKUP($G898,'Tray sheet'!$E$2:$G$121,3), "")</f>
        <v/>
      </c>
      <c r="F898" s="0" t="str">
        <f aca="false">IF($A898&lt;&gt;"",ROW()-1,"")</f>
        <v/>
      </c>
      <c r="G898" s="0" t="str">
        <f aca="false">IF($A898&lt;&gt;"",VLOOKUP($F898,d110cc_csv_computations!$A$2:$O$1001,12),"")</f>
        <v/>
      </c>
      <c r="H898" s="0" t="str">
        <f aca="false">IF($A898&lt;&gt;"",VLOOKUP($F898,d110cc_csv_computations!$A$2:$O$1001,13),"")</f>
        <v/>
      </c>
      <c r="I898" s="0" t="str">
        <f aca="false">IF($A898&lt;&gt;"",VLOOKUP($F898,d110cc_csv_computations!$A$2:$O$1001,7),"")</f>
        <v/>
      </c>
      <c r="J898" s="0" t="str">
        <f aca="false">IF($A898&lt;&gt;"",VLOOKUP($I898,ColumnNames!$A$2:$B$5,2),"")</f>
        <v/>
      </c>
      <c r="K898" s="0" t="str">
        <f aca="false">IF($A898&lt;&gt;"",VLOOKUP($F898,d110cc_csv_computations!$A$2:$O$1001,6),"")</f>
        <v/>
      </c>
      <c r="L898" s="0" t="str">
        <f aca="false">IF($A898&lt;&gt;"",VLOOKUP($F898,d110cc_csv_computations!$A$2:$O$1001,3),"")</f>
        <v/>
      </c>
      <c r="M898" s="0" t="str">
        <f aca="false">IF($A898&lt;&gt;"",VLOOKUP($F898,d110cc_csv_computations!$A$2:$O$1001,8),"")</f>
        <v/>
      </c>
      <c r="N898" s="0" t="str">
        <f aca="false">IF($A898&lt;&gt;"",VLOOKUP($F898,d110cc_csv_computations!$A$2:$O$1001,4),"")</f>
        <v/>
      </c>
      <c r="O898" s="32" t="str">
        <f aca="false">IF($A898&lt;&gt;"",INDEX('Tray sheet'!$H$2:$H$10000, $G898),"")</f>
        <v/>
      </c>
      <c r="P898" s="32" t="str">
        <f aca="false">IF($A898&lt;&gt;"",INDEX('Tray sheet'!$J$2:$J$10000,$G898),"")</f>
        <v/>
      </c>
      <c r="Q898" s="0" t="str">
        <f aca="false">IF($A898&lt;&gt;"",VLOOKUP($F898,d110cc_csv_computations!$A$2:$O$1001,9),"")</f>
        <v/>
      </c>
      <c r="R898" s="32" t="str">
        <f aca="false">IF($A898&lt;&gt;"",INDEX('Tray sheet'!$I$2:$I$10000,$G898),"")</f>
        <v/>
      </c>
      <c r="S898" s="32" t="str">
        <f aca="false">$J898&amp;$K898</f>
        <v/>
      </c>
      <c r="T898" s="0" t="str">
        <f aca="false">IF($A898&lt;&gt;"","Project#"&amp;$A898&amp;"-"&amp;TEXT($B898,"0000")&amp;"_Experiment#"&amp;TEXT($C898,"0000")&amp;"_"&amp;$D898&amp;"."&amp;$E898&amp;"_Tray#"&amp;TEXT($G898,"0000")&amp;"_"&amp;"Pot#"&amp;TEXT($F898,"00000"),"")</f>
        <v/>
      </c>
      <c r="U898" s="0" t="str">
        <f aca="false">IF($A898&lt;&gt;"",VLOOKUP($F898,d110cc_csv_computations!$A$2:$O$1001,2),"")</f>
        <v/>
      </c>
      <c r="V898" s="0" t="str">
        <f aca="false">IF($A898&lt;&gt;"",VLOOKUP($U898,LineNames!$A$2:$B$111,2),"")</f>
        <v/>
      </c>
      <c r="W898" s="11"/>
      <c r="X898" s="0" t="str">
        <f aca="false">IF($A898&lt;&gt;"",VLOOKUP($U898,LineNames!$A$2:$C$111,3),"")</f>
        <v/>
      </c>
      <c r="Y898" s="0" t="str">
        <f aca="false">IF($A898&lt;&gt;"",VLOOKUP($F898,d110cc_csv_computations!$A$2:$O$1001,5),"")</f>
        <v/>
      </c>
      <c r="Z898" s="0" t="str">
        <f aca="false">IF($A898&lt;&gt;"",VLOOKUP($F898,d110cc_csv_computations!$A$2:$O$1001,15),"")</f>
        <v/>
      </c>
    </row>
    <row collapsed="false" customFormat="false" customHeight="true" hidden="false" ht="15" outlineLevel="0" r="899">
      <c r="A899" s="0" t="str">
        <f aca="false">IF((ROW()-1)&lt;='Project Description'!$B$14,'Project Description'!$B$1, "")</f>
        <v/>
      </c>
      <c r="B899" s="0" t="str">
        <f aca="false">IF($A899&lt;&gt;"",'Project Description'!$B$2, "")</f>
        <v/>
      </c>
      <c r="C899" s="0" t="str">
        <f aca="false">IF($A899&lt;&gt;"",'Project Description'!$B$3, "")</f>
        <v/>
      </c>
      <c r="D899" s="0" t="str">
        <f aca="false">IF($A899&lt;&gt;"",VLOOKUP($G899,'Tray sheet'!$E$2:$G$121,2), "")</f>
        <v/>
      </c>
      <c r="E899" s="0" t="str">
        <f aca="false">IF($A899&lt;&gt;"",VLOOKUP($G899,'Tray sheet'!$E$2:$G$121,3), "")</f>
        <v/>
      </c>
      <c r="F899" s="0" t="str">
        <f aca="false">IF($A899&lt;&gt;"",ROW()-1,"")</f>
        <v/>
      </c>
      <c r="G899" s="0" t="str">
        <f aca="false">IF($A899&lt;&gt;"",VLOOKUP($F899,d110cc_csv_computations!$A$2:$O$1001,12),"")</f>
        <v/>
      </c>
      <c r="H899" s="0" t="str">
        <f aca="false">IF($A899&lt;&gt;"",VLOOKUP($F899,d110cc_csv_computations!$A$2:$O$1001,13),"")</f>
        <v/>
      </c>
      <c r="I899" s="0" t="str">
        <f aca="false">IF($A899&lt;&gt;"",VLOOKUP($F899,d110cc_csv_computations!$A$2:$O$1001,7),"")</f>
        <v/>
      </c>
      <c r="J899" s="0" t="str">
        <f aca="false">IF($A899&lt;&gt;"",VLOOKUP($I899,ColumnNames!$A$2:$B$5,2),"")</f>
        <v/>
      </c>
      <c r="K899" s="0" t="str">
        <f aca="false">IF($A899&lt;&gt;"",VLOOKUP($F899,d110cc_csv_computations!$A$2:$O$1001,6),"")</f>
        <v/>
      </c>
      <c r="L899" s="0" t="str">
        <f aca="false">IF($A899&lt;&gt;"",VLOOKUP($F899,d110cc_csv_computations!$A$2:$O$1001,3),"")</f>
        <v/>
      </c>
      <c r="M899" s="0" t="str">
        <f aca="false">IF($A899&lt;&gt;"",VLOOKUP($F899,d110cc_csv_computations!$A$2:$O$1001,8),"")</f>
        <v/>
      </c>
      <c r="N899" s="0" t="str">
        <f aca="false">IF($A899&lt;&gt;"",VLOOKUP($F899,d110cc_csv_computations!$A$2:$O$1001,4),"")</f>
        <v/>
      </c>
      <c r="O899" s="32" t="str">
        <f aca="false">IF($A899&lt;&gt;"",INDEX('Tray sheet'!$H$2:$H$10000, $G899),"")</f>
        <v/>
      </c>
      <c r="P899" s="32" t="str">
        <f aca="false">IF($A899&lt;&gt;"",INDEX('Tray sheet'!$J$2:$J$10000,$G899),"")</f>
        <v/>
      </c>
      <c r="Q899" s="0" t="str">
        <f aca="false">IF($A899&lt;&gt;"",VLOOKUP($F899,d110cc_csv_computations!$A$2:$O$1001,9),"")</f>
        <v/>
      </c>
      <c r="R899" s="32" t="str">
        <f aca="false">IF($A899&lt;&gt;"",INDEX('Tray sheet'!$I$2:$I$10000,$G899),"")</f>
        <v/>
      </c>
      <c r="S899" s="32" t="str">
        <f aca="false">$J899&amp;$K899</f>
        <v/>
      </c>
      <c r="T899" s="0" t="str">
        <f aca="false">IF($A899&lt;&gt;"","Project#"&amp;$A899&amp;"-"&amp;TEXT($B899,"0000")&amp;"_Experiment#"&amp;TEXT($C899,"0000")&amp;"_"&amp;$D899&amp;"."&amp;$E899&amp;"_Tray#"&amp;TEXT($G899,"0000")&amp;"_"&amp;"Pot#"&amp;TEXT($F899,"00000"),"")</f>
        <v/>
      </c>
      <c r="U899" s="0" t="str">
        <f aca="false">IF($A899&lt;&gt;"",VLOOKUP($F899,d110cc_csv_computations!$A$2:$O$1001,2),"")</f>
        <v/>
      </c>
      <c r="V899" s="0" t="str">
        <f aca="false">IF($A899&lt;&gt;"",VLOOKUP($U899,LineNames!$A$2:$B$111,2),"")</f>
        <v/>
      </c>
      <c r="W899" s="11"/>
      <c r="X899" s="0" t="str">
        <f aca="false">IF($A899&lt;&gt;"",VLOOKUP($U899,LineNames!$A$2:$C$111,3),"")</f>
        <v/>
      </c>
      <c r="Y899" s="0" t="str">
        <f aca="false">IF($A899&lt;&gt;"",VLOOKUP($F899,d110cc_csv_computations!$A$2:$O$1001,5),"")</f>
        <v/>
      </c>
      <c r="Z899" s="0" t="str">
        <f aca="false">IF($A899&lt;&gt;"",VLOOKUP($F899,d110cc_csv_computations!$A$2:$O$1001,15),"")</f>
        <v/>
      </c>
    </row>
    <row collapsed="false" customFormat="false" customHeight="true" hidden="false" ht="15" outlineLevel="0" r="900">
      <c r="A900" s="0" t="str">
        <f aca="false">IF((ROW()-1)&lt;='Project Description'!$B$14,'Project Description'!$B$1, "")</f>
        <v/>
      </c>
      <c r="B900" s="0" t="str">
        <f aca="false">IF($A900&lt;&gt;"",'Project Description'!$B$2, "")</f>
        <v/>
      </c>
      <c r="C900" s="0" t="str">
        <f aca="false">IF($A900&lt;&gt;"",'Project Description'!$B$3, "")</f>
        <v/>
      </c>
      <c r="D900" s="0" t="str">
        <f aca="false">IF($A900&lt;&gt;"",VLOOKUP($G900,'Tray sheet'!$E$2:$G$121,2), "")</f>
        <v/>
      </c>
      <c r="E900" s="0" t="str">
        <f aca="false">IF($A900&lt;&gt;"",VLOOKUP($G900,'Tray sheet'!$E$2:$G$121,3), "")</f>
        <v/>
      </c>
      <c r="F900" s="0" t="str">
        <f aca="false">IF($A900&lt;&gt;"",ROW()-1,"")</f>
        <v/>
      </c>
      <c r="G900" s="0" t="str">
        <f aca="false">IF($A900&lt;&gt;"",VLOOKUP($F900,d110cc_csv_computations!$A$2:$O$1001,12),"")</f>
        <v/>
      </c>
      <c r="H900" s="0" t="str">
        <f aca="false">IF($A900&lt;&gt;"",VLOOKUP($F900,d110cc_csv_computations!$A$2:$O$1001,13),"")</f>
        <v/>
      </c>
      <c r="I900" s="0" t="str">
        <f aca="false">IF($A900&lt;&gt;"",VLOOKUP($F900,d110cc_csv_computations!$A$2:$O$1001,7),"")</f>
        <v/>
      </c>
      <c r="J900" s="0" t="str">
        <f aca="false">IF($A900&lt;&gt;"",VLOOKUP($I900,ColumnNames!$A$2:$B$5,2),"")</f>
        <v/>
      </c>
      <c r="K900" s="0" t="str">
        <f aca="false">IF($A900&lt;&gt;"",VLOOKUP($F900,d110cc_csv_computations!$A$2:$O$1001,6),"")</f>
        <v/>
      </c>
      <c r="L900" s="0" t="str">
        <f aca="false">IF($A900&lt;&gt;"",VLOOKUP($F900,d110cc_csv_computations!$A$2:$O$1001,3),"")</f>
        <v/>
      </c>
      <c r="M900" s="0" t="str">
        <f aca="false">IF($A900&lt;&gt;"",VLOOKUP($F900,d110cc_csv_computations!$A$2:$O$1001,8),"")</f>
        <v/>
      </c>
      <c r="N900" s="0" t="str">
        <f aca="false">IF($A900&lt;&gt;"",VLOOKUP($F900,d110cc_csv_computations!$A$2:$O$1001,4),"")</f>
        <v/>
      </c>
      <c r="O900" s="32" t="str">
        <f aca="false">IF($A900&lt;&gt;"",INDEX('Tray sheet'!$H$2:$H$10000, $G900),"")</f>
        <v/>
      </c>
      <c r="P900" s="32" t="str">
        <f aca="false">IF($A900&lt;&gt;"",INDEX('Tray sheet'!$J$2:$J$10000,$G900),"")</f>
        <v/>
      </c>
      <c r="Q900" s="0" t="str">
        <f aca="false">IF($A900&lt;&gt;"",VLOOKUP($F900,d110cc_csv_computations!$A$2:$O$1001,9),"")</f>
        <v/>
      </c>
      <c r="R900" s="32" t="str">
        <f aca="false">IF($A900&lt;&gt;"",INDEX('Tray sheet'!$I$2:$I$10000,$G900),"")</f>
        <v/>
      </c>
      <c r="S900" s="32" t="str">
        <f aca="false">$J900&amp;$K900</f>
        <v/>
      </c>
      <c r="T900" s="0" t="str">
        <f aca="false">IF($A900&lt;&gt;"","Project#"&amp;$A900&amp;"-"&amp;TEXT($B900,"0000")&amp;"_Experiment#"&amp;TEXT($C900,"0000")&amp;"_"&amp;$D900&amp;"."&amp;$E900&amp;"_Tray#"&amp;TEXT($G900,"0000")&amp;"_"&amp;"Pot#"&amp;TEXT($F900,"00000"),"")</f>
        <v/>
      </c>
      <c r="U900" s="0" t="str">
        <f aca="false">IF($A900&lt;&gt;"",VLOOKUP($F900,d110cc_csv_computations!$A$2:$O$1001,2),"")</f>
        <v/>
      </c>
      <c r="V900" s="0" t="str">
        <f aca="false">IF($A900&lt;&gt;"",VLOOKUP($U900,LineNames!$A$2:$B$111,2),"")</f>
        <v/>
      </c>
      <c r="W900" s="11"/>
      <c r="X900" s="0" t="str">
        <f aca="false">IF($A900&lt;&gt;"",VLOOKUP($U900,LineNames!$A$2:$C$111,3),"")</f>
        <v/>
      </c>
      <c r="Y900" s="0" t="str">
        <f aca="false">IF($A900&lt;&gt;"",VLOOKUP($F900,d110cc_csv_computations!$A$2:$O$1001,5),"")</f>
        <v/>
      </c>
      <c r="Z900" s="0" t="str">
        <f aca="false">IF($A900&lt;&gt;"",VLOOKUP($F900,d110cc_csv_computations!$A$2:$O$1001,15),"")</f>
        <v/>
      </c>
    </row>
    <row collapsed="false" customFormat="false" customHeight="true" hidden="false" ht="15" outlineLevel="0" r="901">
      <c r="A901" s="0" t="str">
        <f aca="false">IF((ROW()-1)&lt;='Project Description'!$B$14,'Project Description'!$B$1, "")</f>
        <v/>
      </c>
      <c r="B901" s="0" t="str">
        <f aca="false">IF($A901&lt;&gt;"",'Project Description'!$B$2, "")</f>
        <v/>
      </c>
      <c r="C901" s="0" t="str">
        <f aca="false">IF($A901&lt;&gt;"",'Project Description'!$B$3, "")</f>
        <v/>
      </c>
      <c r="D901" s="0" t="str">
        <f aca="false">IF($A901&lt;&gt;"",VLOOKUP($G901,'Tray sheet'!$E$2:$G$121,2), "")</f>
        <v/>
      </c>
      <c r="E901" s="0" t="str">
        <f aca="false">IF($A901&lt;&gt;"",VLOOKUP($G901,'Tray sheet'!$E$2:$G$121,3), "")</f>
        <v/>
      </c>
      <c r="F901" s="0" t="str">
        <f aca="false">IF($A901&lt;&gt;"",ROW()-1,"")</f>
        <v/>
      </c>
      <c r="G901" s="0" t="str">
        <f aca="false">IF($A901&lt;&gt;"",VLOOKUP($F901,d110cc_csv_computations!$A$2:$O$1001,12),"")</f>
        <v/>
      </c>
      <c r="H901" s="0" t="str">
        <f aca="false">IF($A901&lt;&gt;"",VLOOKUP($F901,d110cc_csv_computations!$A$2:$O$1001,13),"")</f>
        <v/>
      </c>
      <c r="I901" s="0" t="str">
        <f aca="false">IF($A901&lt;&gt;"",VLOOKUP($F901,d110cc_csv_computations!$A$2:$O$1001,7),"")</f>
        <v/>
      </c>
      <c r="J901" s="0" t="str">
        <f aca="false">IF($A901&lt;&gt;"",VLOOKUP($I901,ColumnNames!$A$2:$B$5,2),"")</f>
        <v/>
      </c>
      <c r="K901" s="0" t="str">
        <f aca="false">IF($A901&lt;&gt;"",VLOOKUP($F901,d110cc_csv_computations!$A$2:$O$1001,6),"")</f>
        <v/>
      </c>
      <c r="L901" s="0" t="str">
        <f aca="false">IF($A901&lt;&gt;"",VLOOKUP($F901,d110cc_csv_computations!$A$2:$O$1001,3),"")</f>
        <v/>
      </c>
      <c r="M901" s="0" t="str">
        <f aca="false">IF($A901&lt;&gt;"",VLOOKUP($F901,d110cc_csv_computations!$A$2:$O$1001,8),"")</f>
        <v/>
      </c>
      <c r="N901" s="0" t="str">
        <f aca="false">IF($A901&lt;&gt;"",VLOOKUP($F901,d110cc_csv_computations!$A$2:$O$1001,4),"")</f>
        <v/>
      </c>
      <c r="O901" s="32" t="str">
        <f aca="false">IF($A901&lt;&gt;"",INDEX('Tray sheet'!$H$2:$H$10000, $G901),"")</f>
        <v/>
      </c>
      <c r="P901" s="32" t="str">
        <f aca="false">IF($A901&lt;&gt;"",INDEX('Tray sheet'!$J$2:$J$10000,$G901),"")</f>
        <v/>
      </c>
      <c r="Q901" s="0" t="str">
        <f aca="false">IF($A901&lt;&gt;"",VLOOKUP($F901,d110cc_csv_computations!$A$2:$O$1001,9),"")</f>
        <v/>
      </c>
      <c r="R901" s="32" t="str">
        <f aca="false">IF($A901&lt;&gt;"",INDEX('Tray sheet'!$I$2:$I$10000,$G901),"")</f>
        <v/>
      </c>
      <c r="S901" s="32" t="str">
        <f aca="false">$J901&amp;$K901</f>
        <v/>
      </c>
      <c r="T901" s="0" t="str">
        <f aca="false">IF($A901&lt;&gt;"","Project#"&amp;$A901&amp;"-"&amp;TEXT($B901,"0000")&amp;"_Experiment#"&amp;TEXT($C901,"0000")&amp;"_"&amp;$D901&amp;"."&amp;$E901&amp;"_Tray#"&amp;TEXT($G901,"0000")&amp;"_"&amp;"Pot#"&amp;TEXT($F901,"00000"),"")</f>
        <v/>
      </c>
      <c r="U901" s="0" t="str">
        <f aca="false">IF($A901&lt;&gt;"",VLOOKUP($F901,d110cc_csv_computations!$A$2:$O$1001,2),"")</f>
        <v/>
      </c>
      <c r="V901" s="0" t="str">
        <f aca="false">IF($A901&lt;&gt;"",VLOOKUP($U901,LineNames!$A$2:$B$111,2),"")</f>
        <v/>
      </c>
      <c r="W901" s="11"/>
      <c r="X901" s="0" t="str">
        <f aca="false">IF($A901&lt;&gt;"",VLOOKUP($U901,LineNames!$A$2:$C$111,3),"")</f>
        <v/>
      </c>
      <c r="Y901" s="0" t="str">
        <f aca="false">IF($A901&lt;&gt;"",VLOOKUP($F901,d110cc_csv_computations!$A$2:$O$1001,5),"")</f>
        <v/>
      </c>
      <c r="Z901" s="0" t="str">
        <f aca="false">IF($A901&lt;&gt;"",VLOOKUP($F901,d110cc_csv_computations!$A$2:$O$1001,15),"")</f>
        <v/>
      </c>
    </row>
    <row collapsed="false" customFormat="false" customHeight="true" hidden="false" ht="15" outlineLevel="0" r="902">
      <c r="A902" s="0" t="str">
        <f aca="false">IF((ROW()-1)&lt;='Project Description'!$B$14,'Project Description'!$B$1, "")</f>
        <v/>
      </c>
      <c r="B902" s="0" t="str">
        <f aca="false">IF($A902&lt;&gt;"",'Project Description'!$B$2, "")</f>
        <v/>
      </c>
      <c r="C902" s="0" t="str">
        <f aca="false">IF($A902&lt;&gt;"",'Project Description'!$B$3, "")</f>
        <v/>
      </c>
      <c r="D902" s="0" t="str">
        <f aca="false">IF($A902&lt;&gt;"",VLOOKUP($G902,'Tray sheet'!$E$2:$G$121,2), "")</f>
        <v/>
      </c>
      <c r="E902" s="0" t="str">
        <f aca="false">IF($A902&lt;&gt;"",VLOOKUP($G902,'Tray sheet'!$E$2:$G$121,3), "")</f>
        <v/>
      </c>
      <c r="F902" s="0" t="str">
        <f aca="false">IF($A902&lt;&gt;"",ROW()-1,"")</f>
        <v/>
      </c>
      <c r="G902" s="0" t="str">
        <f aca="false">IF($A902&lt;&gt;"",VLOOKUP($F902,d110cc_csv_computations!$A$2:$O$1001,12),"")</f>
        <v/>
      </c>
      <c r="H902" s="0" t="str">
        <f aca="false">IF($A902&lt;&gt;"",VLOOKUP($F902,d110cc_csv_computations!$A$2:$O$1001,13),"")</f>
        <v/>
      </c>
      <c r="I902" s="0" t="str">
        <f aca="false">IF($A902&lt;&gt;"",VLOOKUP($F902,d110cc_csv_computations!$A$2:$O$1001,7),"")</f>
        <v/>
      </c>
      <c r="J902" s="0" t="str">
        <f aca="false">IF($A902&lt;&gt;"",VLOOKUP($I902,ColumnNames!$A$2:$B$5,2),"")</f>
        <v/>
      </c>
      <c r="K902" s="0" t="str">
        <f aca="false">IF($A902&lt;&gt;"",VLOOKUP($F902,d110cc_csv_computations!$A$2:$O$1001,6),"")</f>
        <v/>
      </c>
      <c r="L902" s="0" t="str">
        <f aca="false">IF($A902&lt;&gt;"",VLOOKUP($F902,d110cc_csv_computations!$A$2:$O$1001,3),"")</f>
        <v/>
      </c>
      <c r="M902" s="0" t="str">
        <f aca="false">IF($A902&lt;&gt;"",VLOOKUP($F902,d110cc_csv_computations!$A$2:$O$1001,8),"")</f>
        <v/>
      </c>
      <c r="N902" s="0" t="str">
        <f aca="false">IF($A902&lt;&gt;"",VLOOKUP($F902,d110cc_csv_computations!$A$2:$O$1001,4),"")</f>
        <v/>
      </c>
      <c r="O902" s="32" t="str">
        <f aca="false">IF($A902&lt;&gt;"",INDEX('Tray sheet'!$H$2:$H$10000, $G902),"")</f>
        <v/>
      </c>
      <c r="P902" s="32" t="str">
        <f aca="false">IF($A902&lt;&gt;"",INDEX('Tray sheet'!$J$2:$J$10000,$G902),"")</f>
        <v/>
      </c>
      <c r="Q902" s="0" t="str">
        <f aca="false">IF($A902&lt;&gt;"",VLOOKUP($F902,d110cc_csv_computations!$A$2:$O$1001,9),"")</f>
        <v/>
      </c>
      <c r="R902" s="32" t="str">
        <f aca="false">IF($A902&lt;&gt;"",INDEX('Tray sheet'!$I$2:$I$10000,$G902),"")</f>
        <v/>
      </c>
      <c r="S902" s="32" t="str">
        <f aca="false">$J902&amp;$K902</f>
        <v/>
      </c>
      <c r="T902" s="0" t="str">
        <f aca="false">IF($A902&lt;&gt;"","Project#"&amp;$A902&amp;"-"&amp;TEXT($B902,"0000")&amp;"_Experiment#"&amp;TEXT($C902,"0000")&amp;"_"&amp;$D902&amp;"."&amp;$E902&amp;"_Tray#"&amp;TEXT($G902,"0000")&amp;"_"&amp;"Pot#"&amp;TEXT($F902,"00000"),"")</f>
        <v/>
      </c>
      <c r="U902" s="0" t="str">
        <f aca="false">IF($A902&lt;&gt;"",VLOOKUP($F902,d110cc_csv_computations!$A$2:$O$1001,2),"")</f>
        <v/>
      </c>
      <c r="V902" s="0" t="str">
        <f aca="false">IF($A902&lt;&gt;"",VLOOKUP($U902,LineNames!$A$2:$B$111,2),"")</f>
        <v/>
      </c>
      <c r="W902" s="11"/>
      <c r="X902" s="0" t="str">
        <f aca="false">IF($A902&lt;&gt;"",VLOOKUP($U902,LineNames!$A$2:$C$111,3),"")</f>
        <v/>
      </c>
      <c r="Y902" s="0" t="str">
        <f aca="false">IF($A902&lt;&gt;"",VLOOKUP($F902,d110cc_csv_computations!$A$2:$O$1001,5),"")</f>
        <v/>
      </c>
      <c r="Z902" s="0" t="str">
        <f aca="false">IF($A902&lt;&gt;"",VLOOKUP($F902,d110cc_csv_computations!$A$2:$O$1001,15),"")</f>
        <v/>
      </c>
    </row>
    <row collapsed="false" customFormat="false" customHeight="true" hidden="false" ht="15" outlineLevel="0" r="903">
      <c r="A903" s="0" t="str">
        <f aca="false">IF((ROW()-1)&lt;='Project Description'!$B$14,'Project Description'!$B$1, "")</f>
        <v/>
      </c>
      <c r="B903" s="0" t="str">
        <f aca="false">IF($A903&lt;&gt;"",'Project Description'!$B$2, "")</f>
        <v/>
      </c>
      <c r="C903" s="0" t="str">
        <f aca="false">IF($A903&lt;&gt;"",'Project Description'!$B$3, "")</f>
        <v/>
      </c>
      <c r="D903" s="0" t="str">
        <f aca="false">IF($A903&lt;&gt;"",VLOOKUP($G903,'Tray sheet'!$E$2:$G$121,2), "")</f>
        <v/>
      </c>
      <c r="E903" s="0" t="str">
        <f aca="false">IF($A903&lt;&gt;"",VLOOKUP($G903,'Tray sheet'!$E$2:$G$121,3), "")</f>
        <v/>
      </c>
      <c r="F903" s="0" t="str">
        <f aca="false">IF($A903&lt;&gt;"",ROW()-1,"")</f>
        <v/>
      </c>
      <c r="G903" s="0" t="str">
        <f aca="false">IF($A903&lt;&gt;"",VLOOKUP($F903,d110cc_csv_computations!$A$2:$O$1001,12),"")</f>
        <v/>
      </c>
      <c r="H903" s="0" t="str">
        <f aca="false">IF($A903&lt;&gt;"",VLOOKUP($F903,d110cc_csv_computations!$A$2:$O$1001,13),"")</f>
        <v/>
      </c>
      <c r="I903" s="0" t="str">
        <f aca="false">IF($A903&lt;&gt;"",VLOOKUP($F903,d110cc_csv_computations!$A$2:$O$1001,7),"")</f>
        <v/>
      </c>
      <c r="J903" s="0" t="str">
        <f aca="false">IF($A903&lt;&gt;"",VLOOKUP($I903,ColumnNames!$A$2:$B$5,2),"")</f>
        <v/>
      </c>
      <c r="K903" s="0" t="str">
        <f aca="false">IF($A903&lt;&gt;"",VLOOKUP($F903,d110cc_csv_computations!$A$2:$O$1001,6),"")</f>
        <v/>
      </c>
      <c r="L903" s="0" t="str">
        <f aca="false">IF($A903&lt;&gt;"",VLOOKUP($F903,d110cc_csv_computations!$A$2:$O$1001,3),"")</f>
        <v/>
      </c>
      <c r="M903" s="0" t="str">
        <f aca="false">IF($A903&lt;&gt;"",VLOOKUP($F903,d110cc_csv_computations!$A$2:$O$1001,8),"")</f>
        <v/>
      </c>
      <c r="N903" s="0" t="str">
        <f aca="false">IF($A903&lt;&gt;"",VLOOKUP($F903,d110cc_csv_computations!$A$2:$O$1001,4),"")</f>
        <v/>
      </c>
      <c r="O903" s="32" t="str">
        <f aca="false">IF($A903&lt;&gt;"",INDEX('Tray sheet'!$H$2:$H$10000, $G903),"")</f>
        <v/>
      </c>
      <c r="P903" s="32" t="str">
        <f aca="false">IF($A903&lt;&gt;"",INDEX('Tray sheet'!$J$2:$J$10000,$G903),"")</f>
        <v/>
      </c>
      <c r="Q903" s="0" t="str">
        <f aca="false">IF($A903&lt;&gt;"",VLOOKUP($F903,d110cc_csv_computations!$A$2:$O$1001,9),"")</f>
        <v/>
      </c>
      <c r="R903" s="32" t="str">
        <f aca="false">IF($A903&lt;&gt;"",INDEX('Tray sheet'!$I$2:$I$10000,$G903),"")</f>
        <v/>
      </c>
      <c r="S903" s="32" t="str">
        <f aca="false">$J903&amp;$K903</f>
        <v/>
      </c>
      <c r="T903" s="0" t="str">
        <f aca="false">IF($A903&lt;&gt;"","Project#"&amp;$A903&amp;"-"&amp;TEXT($B903,"0000")&amp;"_Experiment#"&amp;TEXT($C903,"0000")&amp;"_"&amp;$D903&amp;"."&amp;$E903&amp;"_Tray#"&amp;TEXT($G903,"0000")&amp;"_"&amp;"Pot#"&amp;TEXT($F903,"00000"),"")</f>
        <v/>
      </c>
      <c r="U903" s="0" t="str">
        <f aca="false">IF($A903&lt;&gt;"",VLOOKUP($F903,d110cc_csv_computations!$A$2:$O$1001,2),"")</f>
        <v/>
      </c>
      <c r="V903" s="0" t="str">
        <f aca="false">IF($A903&lt;&gt;"",VLOOKUP($U903,LineNames!$A$2:$B$111,2),"")</f>
        <v/>
      </c>
      <c r="W903" s="11"/>
      <c r="X903" s="0" t="str">
        <f aca="false">IF($A903&lt;&gt;"",VLOOKUP($U903,LineNames!$A$2:$C$111,3),"")</f>
        <v/>
      </c>
      <c r="Y903" s="0" t="str">
        <f aca="false">IF($A903&lt;&gt;"",VLOOKUP($F903,d110cc_csv_computations!$A$2:$O$1001,5),"")</f>
        <v/>
      </c>
      <c r="Z903" s="0" t="str">
        <f aca="false">IF($A903&lt;&gt;"",VLOOKUP($F903,d110cc_csv_computations!$A$2:$O$1001,15),"")</f>
        <v/>
      </c>
    </row>
    <row collapsed="false" customFormat="false" customHeight="true" hidden="false" ht="15" outlineLevel="0" r="904">
      <c r="A904" s="0" t="str">
        <f aca="false">IF((ROW()-1)&lt;='Project Description'!$B$14,'Project Description'!$B$1, "")</f>
        <v/>
      </c>
      <c r="B904" s="0" t="str">
        <f aca="false">IF($A904&lt;&gt;"",'Project Description'!$B$2, "")</f>
        <v/>
      </c>
      <c r="C904" s="0" t="str">
        <f aca="false">IF($A904&lt;&gt;"",'Project Description'!$B$3, "")</f>
        <v/>
      </c>
      <c r="D904" s="0" t="str">
        <f aca="false">IF($A904&lt;&gt;"",VLOOKUP($G904,'Tray sheet'!$E$2:$G$121,2), "")</f>
        <v/>
      </c>
      <c r="E904" s="0" t="str">
        <f aca="false">IF($A904&lt;&gt;"",VLOOKUP($G904,'Tray sheet'!$E$2:$G$121,3), "")</f>
        <v/>
      </c>
      <c r="F904" s="0" t="str">
        <f aca="false">IF($A904&lt;&gt;"",ROW()-1,"")</f>
        <v/>
      </c>
      <c r="G904" s="0" t="str">
        <f aca="false">IF($A904&lt;&gt;"",VLOOKUP($F904,d110cc_csv_computations!$A$2:$O$1001,12),"")</f>
        <v/>
      </c>
      <c r="H904" s="0" t="str">
        <f aca="false">IF($A904&lt;&gt;"",VLOOKUP($F904,d110cc_csv_computations!$A$2:$O$1001,13),"")</f>
        <v/>
      </c>
      <c r="I904" s="0" t="str">
        <f aca="false">IF($A904&lt;&gt;"",VLOOKUP($F904,d110cc_csv_computations!$A$2:$O$1001,7),"")</f>
        <v/>
      </c>
      <c r="J904" s="0" t="str">
        <f aca="false">IF($A904&lt;&gt;"",VLOOKUP($I904,ColumnNames!$A$2:$B$5,2),"")</f>
        <v/>
      </c>
      <c r="K904" s="0" t="str">
        <f aca="false">IF($A904&lt;&gt;"",VLOOKUP($F904,d110cc_csv_computations!$A$2:$O$1001,6),"")</f>
        <v/>
      </c>
      <c r="L904" s="0" t="str">
        <f aca="false">IF($A904&lt;&gt;"",VLOOKUP($F904,d110cc_csv_computations!$A$2:$O$1001,3),"")</f>
        <v/>
      </c>
      <c r="M904" s="0" t="str">
        <f aca="false">IF($A904&lt;&gt;"",VLOOKUP($F904,d110cc_csv_computations!$A$2:$O$1001,8),"")</f>
        <v/>
      </c>
      <c r="N904" s="0" t="str">
        <f aca="false">IF($A904&lt;&gt;"",VLOOKUP($F904,d110cc_csv_computations!$A$2:$O$1001,4),"")</f>
        <v/>
      </c>
      <c r="O904" s="32" t="str">
        <f aca="false">IF($A904&lt;&gt;"",INDEX('Tray sheet'!$H$2:$H$10000, $G904),"")</f>
        <v/>
      </c>
      <c r="P904" s="32" t="str">
        <f aca="false">IF($A904&lt;&gt;"",INDEX('Tray sheet'!$J$2:$J$10000,$G904),"")</f>
        <v/>
      </c>
      <c r="Q904" s="0" t="str">
        <f aca="false">IF($A904&lt;&gt;"",VLOOKUP($F904,d110cc_csv_computations!$A$2:$O$1001,9),"")</f>
        <v/>
      </c>
      <c r="R904" s="32" t="str">
        <f aca="false">IF($A904&lt;&gt;"",INDEX('Tray sheet'!$I$2:$I$10000,$G904),"")</f>
        <v/>
      </c>
      <c r="S904" s="32" t="str">
        <f aca="false">$J904&amp;$K904</f>
        <v/>
      </c>
      <c r="T904" s="0" t="str">
        <f aca="false">IF($A904&lt;&gt;"","Project#"&amp;$A904&amp;"-"&amp;TEXT($B904,"0000")&amp;"_Experiment#"&amp;TEXT($C904,"0000")&amp;"_"&amp;$D904&amp;"."&amp;$E904&amp;"_Tray#"&amp;TEXT($G904,"0000")&amp;"_"&amp;"Pot#"&amp;TEXT($F904,"00000"),"")</f>
        <v/>
      </c>
      <c r="U904" s="0" t="str">
        <f aca="false">IF($A904&lt;&gt;"",VLOOKUP($F904,d110cc_csv_computations!$A$2:$O$1001,2),"")</f>
        <v/>
      </c>
      <c r="V904" s="0" t="str">
        <f aca="false">IF($A904&lt;&gt;"",VLOOKUP($U904,LineNames!$A$2:$B$111,2),"")</f>
        <v/>
      </c>
      <c r="W904" s="11"/>
      <c r="X904" s="0" t="str">
        <f aca="false">IF($A904&lt;&gt;"",VLOOKUP($U904,LineNames!$A$2:$C$111,3),"")</f>
        <v/>
      </c>
      <c r="Y904" s="0" t="str">
        <f aca="false">IF($A904&lt;&gt;"",VLOOKUP($F904,d110cc_csv_computations!$A$2:$O$1001,5),"")</f>
        <v/>
      </c>
      <c r="Z904" s="0" t="str">
        <f aca="false">IF($A904&lt;&gt;"",VLOOKUP($F904,d110cc_csv_computations!$A$2:$O$1001,15),"")</f>
        <v/>
      </c>
    </row>
    <row collapsed="false" customFormat="false" customHeight="true" hidden="false" ht="15" outlineLevel="0" r="905">
      <c r="A905" s="0" t="str">
        <f aca="false">IF((ROW()-1)&lt;='Project Description'!$B$14,'Project Description'!$B$1, "")</f>
        <v/>
      </c>
      <c r="B905" s="0" t="str">
        <f aca="false">IF($A905&lt;&gt;"",'Project Description'!$B$2, "")</f>
        <v/>
      </c>
      <c r="C905" s="0" t="str">
        <f aca="false">IF($A905&lt;&gt;"",'Project Description'!$B$3, "")</f>
        <v/>
      </c>
      <c r="D905" s="0" t="str">
        <f aca="false">IF($A905&lt;&gt;"",VLOOKUP($G905,'Tray sheet'!$E$2:$G$121,2), "")</f>
        <v/>
      </c>
      <c r="E905" s="0" t="str">
        <f aca="false">IF($A905&lt;&gt;"",VLOOKUP($G905,'Tray sheet'!$E$2:$G$121,3), "")</f>
        <v/>
      </c>
      <c r="F905" s="0" t="str">
        <f aca="false">IF($A905&lt;&gt;"",ROW()-1,"")</f>
        <v/>
      </c>
      <c r="G905" s="0" t="str">
        <f aca="false">IF($A905&lt;&gt;"",VLOOKUP($F905,d110cc_csv_computations!$A$2:$O$1001,12),"")</f>
        <v/>
      </c>
      <c r="H905" s="0" t="str">
        <f aca="false">IF($A905&lt;&gt;"",VLOOKUP($F905,d110cc_csv_computations!$A$2:$O$1001,13),"")</f>
        <v/>
      </c>
      <c r="I905" s="0" t="str">
        <f aca="false">IF($A905&lt;&gt;"",VLOOKUP($F905,d110cc_csv_computations!$A$2:$O$1001,7),"")</f>
        <v/>
      </c>
      <c r="J905" s="0" t="str">
        <f aca="false">IF($A905&lt;&gt;"",VLOOKUP($I905,ColumnNames!$A$2:$B$5,2),"")</f>
        <v/>
      </c>
      <c r="K905" s="0" t="str">
        <f aca="false">IF($A905&lt;&gt;"",VLOOKUP($F905,d110cc_csv_computations!$A$2:$O$1001,6),"")</f>
        <v/>
      </c>
      <c r="L905" s="0" t="str">
        <f aca="false">IF($A905&lt;&gt;"",VLOOKUP($F905,d110cc_csv_computations!$A$2:$O$1001,3),"")</f>
        <v/>
      </c>
      <c r="M905" s="0" t="str">
        <f aca="false">IF($A905&lt;&gt;"",VLOOKUP($F905,d110cc_csv_computations!$A$2:$O$1001,8),"")</f>
        <v/>
      </c>
      <c r="N905" s="0" t="str">
        <f aca="false">IF($A905&lt;&gt;"",VLOOKUP($F905,d110cc_csv_computations!$A$2:$O$1001,4),"")</f>
        <v/>
      </c>
      <c r="O905" s="32" t="str">
        <f aca="false">IF($A905&lt;&gt;"",INDEX('Tray sheet'!$H$2:$H$10000, $G905),"")</f>
        <v/>
      </c>
      <c r="P905" s="32" t="str">
        <f aca="false">IF($A905&lt;&gt;"",INDEX('Tray sheet'!$J$2:$J$10000,$G905),"")</f>
        <v/>
      </c>
      <c r="Q905" s="0" t="str">
        <f aca="false">IF($A905&lt;&gt;"",VLOOKUP($F905,d110cc_csv_computations!$A$2:$O$1001,9),"")</f>
        <v/>
      </c>
      <c r="R905" s="32" t="str">
        <f aca="false">IF($A905&lt;&gt;"",INDEX('Tray sheet'!$I$2:$I$10000,$G905),"")</f>
        <v/>
      </c>
      <c r="S905" s="32" t="str">
        <f aca="false">$J905&amp;$K905</f>
        <v/>
      </c>
      <c r="T905" s="0" t="str">
        <f aca="false">IF($A905&lt;&gt;"","Project#"&amp;$A905&amp;"-"&amp;TEXT($B905,"0000")&amp;"_Experiment#"&amp;TEXT($C905,"0000")&amp;"_"&amp;$D905&amp;"."&amp;$E905&amp;"_Tray#"&amp;TEXT($G905,"0000")&amp;"_"&amp;"Pot#"&amp;TEXT($F905,"00000"),"")</f>
        <v/>
      </c>
      <c r="U905" s="0" t="str">
        <f aca="false">IF($A905&lt;&gt;"",VLOOKUP($F905,d110cc_csv_computations!$A$2:$O$1001,2),"")</f>
        <v/>
      </c>
      <c r="V905" s="0" t="str">
        <f aca="false">IF($A905&lt;&gt;"",VLOOKUP($U905,LineNames!$A$2:$B$111,2),"")</f>
        <v/>
      </c>
      <c r="W905" s="11"/>
      <c r="X905" s="0" t="str">
        <f aca="false">IF($A905&lt;&gt;"",VLOOKUP($U905,LineNames!$A$2:$C$111,3),"")</f>
        <v/>
      </c>
      <c r="Y905" s="0" t="str">
        <f aca="false">IF($A905&lt;&gt;"",VLOOKUP($F905,d110cc_csv_computations!$A$2:$O$1001,5),"")</f>
        <v/>
      </c>
      <c r="Z905" s="0" t="str">
        <f aca="false">IF($A905&lt;&gt;"",VLOOKUP($F905,d110cc_csv_computations!$A$2:$O$1001,15),"")</f>
        <v/>
      </c>
    </row>
    <row collapsed="false" customFormat="false" customHeight="true" hidden="false" ht="15" outlineLevel="0" r="906">
      <c r="A906" s="0" t="str">
        <f aca="false">IF((ROW()-1)&lt;='Project Description'!$B$14,'Project Description'!$B$1, "")</f>
        <v/>
      </c>
      <c r="B906" s="0" t="str">
        <f aca="false">IF($A906&lt;&gt;"",'Project Description'!$B$2, "")</f>
        <v/>
      </c>
      <c r="C906" s="0" t="str">
        <f aca="false">IF($A906&lt;&gt;"",'Project Description'!$B$3, "")</f>
        <v/>
      </c>
      <c r="D906" s="0" t="str">
        <f aca="false">IF($A906&lt;&gt;"",VLOOKUP($G906,'Tray sheet'!$E$2:$G$121,2), "")</f>
        <v/>
      </c>
      <c r="E906" s="0" t="str">
        <f aca="false">IF($A906&lt;&gt;"",VLOOKUP($G906,'Tray sheet'!$E$2:$G$121,3), "")</f>
        <v/>
      </c>
      <c r="F906" s="0" t="str">
        <f aca="false">IF($A906&lt;&gt;"",ROW()-1,"")</f>
        <v/>
      </c>
      <c r="G906" s="0" t="str">
        <f aca="false">IF($A906&lt;&gt;"",VLOOKUP($F906,d110cc_csv_computations!$A$2:$O$1001,12),"")</f>
        <v/>
      </c>
      <c r="H906" s="0" t="str">
        <f aca="false">IF($A906&lt;&gt;"",VLOOKUP($F906,d110cc_csv_computations!$A$2:$O$1001,13),"")</f>
        <v/>
      </c>
      <c r="I906" s="0" t="str">
        <f aca="false">IF($A906&lt;&gt;"",VLOOKUP($F906,d110cc_csv_computations!$A$2:$O$1001,7),"")</f>
        <v/>
      </c>
      <c r="J906" s="0" t="str">
        <f aca="false">IF($A906&lt;&gt;"",VLOOKUP($I906,ColumnNames!$A$2:$B$5,2),"")</f>
        <v/>
      </c>
      <c r="K906" s="0" t="str">
        <f aca="false">IF($A906&lt;&gt;"",VLOOKUP($F906,d110cc_csv_computations!$A$2:$O$1001,6),"")</f>
        <v/>
      </c>
      <c r="L906" s="0" t="str">
        <f aca="false">IF($A906&lt;&gt;"",VLOOKUP($F906,d110cc_csv_computations!$A$2:$O$1001,3),"")</f>
        <v/>
      </c>
      <c r="M906" s="0" t="str">
        <f aca="false">IF($A906&lt;&gt;"",VLOOKUP($F906,d110cc_csv_computations!$A$2:$O$1001,8),"")</f>
        <v/>
      </c>
      <c r="N906" s="0" t="str">
        <f aca="false">IF($A906&lt;&gt;"",VLOOKUP($F906,d110cc_csv_computations!$A$2:$O$1001,4),"")</f>
        <v/>
      </c>
      <c r="O906" s="32" t="str">
        <f aca="false">IF($A906&lt;&gt;"",INDEX('Tray sheet'!$H$2:$H$10000, $G906),"")</f>
        <v/>
      </c>
      <c r="P906" s="32" t="str">
        <f aca="false">IF($A906&lt;&gt;"",INDEX('Tray sheet'!$J$2:$J$10000,$G906),"")</f>
        <v/>
      </c>
      <c r="Q906" s="0" t="str">
        <f aca="false">IF($A906&lt;&gt;"",VLOOKUP($F906,d110cc_csv_computations!$A$2:$O$1001,9),"")</f>
        <v/>
      </c>
      <c r="R906" s="32" t="str">
        <f aca="false">IF($A906&lt;&gt;"",INDEX('Tray sheet'!$I$2:$I$10000,$G906),"")</f>
        <v/>
      </c>
      <c r="S906" s="32" t="str">
        <f aca="false">$J906&amp;$K906</f>
        <v/>
      </c>
      <c r="T906" s="0" t="str">
        <f aca="false">IF($A906&lt;&gt;"","Project#"&amp;$A906&amp;"-"&amp;TEXT($B906,"0000")&amp;"_Experiment#"&amp;TEXT($C906,"0000")&amp;"_"&amp;$D906&amp;"."&amp;$E906&amp;"_Tray#"&amp;TEXT($G906,"0000")&amp;"_"&amp;"Pot#"&amp;TEXT($F906,"00000"),"")</f>
        <v/>
      </c>
      <c r="U906" s="0" t="str">
        <f aca="false">IF($A906&lt;&gt;"",VLOOKUP($F906,d110cc_csv_computations!$A$2:$O$1001,2),"")</f>
        <v/>
      </c>
      <c r="V906" s="0" t="str">
        <f aca="false">IF($A906&lt;&gt;"",VLOOKUP($U906,LineNames!$A$2:$B$111,2),"")</f>
        <v/>
      </c>
      <c r="W906" s="11"/>
      <c r="X906" s="0" t="str">
        <f aca="false">IF($A906&lt;&gt;"",VLOOKUP($U906,LineNames!$A$2:$C$111,3),"")</f>
        <v/>
      </c>
      <c r="Y906" s="0" t="str">
        <f aca="false">IF($A906&lt;&gt;"",VLOOKUP($F906,d110cc_csv_computations!$A$2:$O$1001,5),"")</f>
        <v/>
      </c>
      <c r="Z906" s="0" t="str">
        <f aca="false">IF($A906&lt;&gt;"",VLOOKUP($F906,d110cc_csv_computations!$A$2:$O$1001,15),"")</f>
        <v/>
      </c>
    </row>
    <row collapsed="false" customFormat="false" customHeight="true" hidden="false" ht="15" outlineLevel="0" r="907">
      <c r="A907" s="0" t="str">
        <f aca="false">IF((ROW()-1)&lt;='Project Description'!$B$14,'Project Description'!$B$1, "")</f>
        <v/>
      </c>
      <c r="B907" s="0" t="str">
        <f aca="false">IF($A907&lt;&gt;"",'Project Description'!$B$2, "")</f>
        <v/>
      </c>
      <c r="C907" s="0" t="str">
        <f aca="false">IF($A907&lt;&gt;"",'Project Description'!$B$3, "")</f>
        <v/>
      </c>
      <c r="D907" s="0" t="str">
        <f aca="false">IF($A907&lt;&gt;"",VLOOKUP($G907,'Tray sheet'!$E$2:$G$121,2), "")</f>
        <v/>
      </c>
      <c r="E907" s="0" t="str">
        <f aca="false">IF($A907&lt;&gt;"",VLOOKUP($G907,'Tray sheet'!$E$2:$G$121,3), "")</f>
        <v/>
      </c>
      <c r="F907" s="0" t="str">
        <f aca="false">IF($A907&lt;&gt;"",ROW()-1,"")</f>
        <v/>
      </c>
      <c r="G907" s="0" t="str">
        <f aca="false">IF($A907&lt;&gt;"",VLOOKUP($F907,d110cc_csv_computations!$A$2:$O$1001,12),"")</f>
        <v/>
      </c>
      <c r="H907" s="0" t="str">
        <f aca="false">IF($A907&lt;&gt;"",VLOOKUP($F907,d110cc_csv_computations!$A$2:$O$1001,13),"")</f>
        <v/>
      </c>
      <c r="I907" s="0" t="str">
        <f aca="false">IF($A907&lt;&gt;"",VLOOKUP($F907,d110cc_csv_computations!$A$2:$O$1001,7),"")</f>
        <v/>
      </c>
      <c r="J907" s="0" t="str">
        <f aca="false">IF($A907&lt;&gt;"",VLOOKUP($I907,ColumnNames!$A$2:$B$5,2),"")</f>
        <v/>
      </c>
      <c r="K907" s="0" t="str">
        <f aca="false">IF($A907&lt;&gt;"",VLOOKUP($F907,d110cc_csv_computations!$A$2:$O$1001,6),"")</f>
        <v/>
      </c>
      <c r="L907" s="0" t="str">
        <f aca="false">IF($A907&lt;&gt;"",VLOOKUP($F907,d110cc_csv_computations!$A$2:$O$1001,3),"")</f>
        <v/>
      </c>
      <c r="M907" s="0" t="str">
        <f aca="false">IF($A907&lt;&gt;"",VLOOKUP($F907,d110cc_csv_computations!$A$2:$O$1001,8),"")</f>
        <v/>
      </c>
      <c r="N907" s="0" t="str">
        <f aca="false">IF($A907&lt;&gt;"",VLOOKUP($F907,d110cc_csv_computations!$A$2:$O$1001,4),"")</f>
        <v/>
      </c>
      <c r="O907" s="32" t="str">
        <f aca="false">IF($A907&lt;&gt;"",INDEX('Tray sheet'!$H$2:$H$10000, $G907),"")</f>
        <v/>
      </c>
      <c r="P907" s="32" t="str">
        <f aca="false">IF($A907&lt;&gt;"",INDEX('Tray sheet'!$J$2:$J$10000,$G907),"")</f>
        <v/>
      </c>
      <c r="Q907" s="0" t="str">
        <f aca="false">IF($A907&lt;&gt;"",VLOOKUP($F907,d110cc_csv_computations!$A$2:$O$1001,9),"")</f>
        <v/>
      </c>
      <c r="R907" s="32" t="str">
        <f aca="false">IF($A907&lt;&gt;"",INDEX('Tray sheet'!$I$2:$I$10000,$G907),"")</f>
        <v/>
      </c>
      <c r="S907" s="32" t="str">
        <f aca="false">$J907&amp;$K907</f>
        <v/>
      </c>
      <c r="T907" s="0" t="str">
        <f aca="false">IF($A907&lt;&gt;"","Project#"&amp;$A907&amp;"-"&amp;TEXT($B907,"0000")&amp;"_Experiment#"&amp;TEXT($C907,"0000")&amp;"_"&amp;$D907&amp;"."&amp;$E907&amp;"_Tray#"&amp;TEXT($G907,"0000")&amp;"_"&amp;"Pot#"&amp;TEXT($F907,"00000"),"")</f>
        <v/>
      </c>
      <c r="U907" s="0" t="str">
        <f aca="false">IF($A907&lt;&gt;"",VLOOKUP($F907,d110cc_csv_computations!$A$2:$O$1001,2),"")</f>
        <v/>
      </c>
      <c r="V907" s="0" t="str">
        <f aca="false">IF($A907&lt;&gt;"",VLOOKUP($U907,LineNames!$A$2:$B$111,2),"")</f>
        <v/>
      </c>
      <c r="W907" s="11"/>
      <c r="X907" s="0" t="str">
        <f aca="false">IF($A907&lt;&gt;"",VLOOKUP($U907,LineNames!$A$2:$C$111,3),"")</f>
        <v/>
      </c>
      <c r="Y907" s="0" t="str">
        <f aca="false">IF($A907&lt;&gt;"",VLOOKUP($F907,d110cc_csv_computations!$A$2:$O$1001,5),"")</f>
        <v/>
      </c>
      <c r="Z907" s="0" t="str">
        <f aca="false">IF($A907&lt;&gt;"",VLOOKUP($F907,d110cc_csv_computations!$A$2:$O$1001,15),"")</f>
        <v/>
      </c>
    </row>
    <row collapsed="false" customFormat="false" customHeight="true" hidden="false" ht="15" outlineLevel="0" r="908">
      <c r="A908" s="0" t="str">
        <f aca="false">IF((ROW()-1)&lt;='Project Description'!$B$14,'Project Description'!$B$1, "")</f>
        <v/>
      </c>
      <c r="B908" s="0" t="str">
        <f aca="false">IF($A908&lt;&gt;"",'Project Description'!$B$2, "")</f>
        <v/>
      </c>
      <c r="C908" s="0" t="str">
        <f aca="false">IF($A908&lt;&gt;"",'Project Description'!$B$3, "")</f>
        <v/>
      </c>
      <c r="D908" s="0" t="str">
        <f aca="false">IF($A908&lt;&gt;"",VLOOKUP($G908,'Tray sheet'!$E$2:$G$121,2), "")</f>
        <v/>
      </c>
      <c r="E908" s="0" t="str">
        <f aca="false">IF($A908&lt;&gt;"",VLOOKUP($G908,'Tray sheet'!$E$2:$G$121,3), "")</f>
        <v/>
      </c>
      <c r="F908" s="0" t="str">
        <f aca="false">IF($A908&lt;&gt;"",ROW()-1,"")</f>
        <v/>
      </c>
      <c r="G908" s="0" t="str">
        <f aca="false">IF($A908&lt;&gt;"",VLOOKUP($F908,d110cc_csv_computations!$A$2:$O$1001,12),"")</f>
        <v/>
      </c>
      <c r="H908" s="0" t="str">
        <f aca="false">IF($A908&lt;&gt;"",VLOOKUP($F908,d110cc_csv_computations!$A$2:$O$1001,13),"")</f>
        <v/>
      </c>
      <c r="I908" s="0" t="str">
        <f aca="false">IF($A908&lt;&gt;"",VLOOKUP($F908,d110cc_csv_computations!$A$2:$O$1001,7),"")</f>
        <v/>
      </c>
      <c r="J908" s="0" t="str">
        <f aca="false">IF($A908&lt;&gt;"",VLOOKUP($I908,ColumnNames!$A$2:$B$5,2),"")</f>
        <v/>
      </c>
      <c r="K908" s="0" t="str">
        <f aca="false">IF($A908&lt;&gt;"",VLOOKUP($F908,d110cc_csv_computations!$A$2:$O$1001,6),"")</f>
        <v/>
      </c>
      <c r="L908" s="0" t="str">
        <f aca="false">IF($A908&lt;&gt;"",VLOOKUP($F908,d110cc_csv_computations!$A$2:$O$1001,3),"")</f>
        <v/>
      </c>
      <c r="M908" s="0" t="str">
        <f aca="false">IF($A908&lt;&gt;"",VLOOKUP($F908,d110cc_csv_computations!$A$2:$O$1001,8),"")</f>
        <v/>
      </c>
      <c r="N908" s="0" t="str">
        <f aca="false">IF($A908&lt;&gt;"",VLOOKUP($F908,d110cc_csv_computations!$A$2:$O$1001,4),"")</f>
        <v/>
      </c>
      <c r="O908" s="32" t="str">
        <f aca="false">IF($A908&lt;&gt;"",INDEX('Tray sheet'!$H$2:$H$10000, $G908),"")</f>
        <v/>
      </c>
      <c r="P908" s="32" t="str">
        <f aca="false">IF($A908&lt;&gt;"",INDEX('Tray sheet'!$J$2:$J$10000,$G908),"")</f>
        <v/>
      </c>
      <c r="Q908" s="0" t="str">
        <f aca="false">IF($A908&lt;&gt;"",VLOOKUP($F908,d110cc_csv_computations!$A$2:$O$1001,9),"")</f>
        <v/>
      </c>
      <c r="R908" s="32" t="str">
        <f aca="false">IF($A908&lt;&gt;"",INDEX('Tray sheet'!$I$2:$I$10000,$G908),"")</f>
        <v/>
      </c>
      <c r="S908" s="32" t="str">
        <f aca="false">$J908&amp;$K908</f>
        <v/>
      </c>
      <c r="T908" s="0" t="str">
        <f aca="false">IF($A908&lt;&gt;"","Project#"&amp;$A908&amp;"-"&amp;TEXT($B908,"0000")&amp;"_Experiment#"&amp;TEXT($C908,"0000")&amp;"_"&amp;$D908&amp;"."&amp;$E908&amp;"_Tray#"&amp;TEXT($G908,"0000")&amp;"_"&amp;"Pot#"&amp;TEXT($F908,"00000"),"")</f>
        <v/>
      </c>
      <c r="U908" s="0" t="str">
        <f aca="false">IF($A908&lt;&gt;"",VLOOKUP($F908,d110cc_csv_computations!$A$2:$O$1001,2),"")</f>
        <v/>
      </c>
      <c r="V908" s="0" t="str">
        <f aca="false">IF($A908&lt;&gt;"",VLOOKUP($U908,LineNames!$A$2:$B$111,2),"")</f>
        <v/>
      </c>
      <c r="W908" s="11"/>
      <c r="X908" s="0" t="str">
        <f aca="false">IF($A908&lt;&gt;"",VLOOKUP($U908,LineNames!$A$2:$C$111,3),"")</f>
        <v/>
      </c>
      <c r="Y908" s="0" t="str">
        <f aca="false">IF($A908&lt;&gt;"",VLOOKUP($F908,d110cc_csv_computations!$A$2:$O$1001,5),"")</f>
        <v/>
      </c>
      <c r="Z908" s="0" t="str">
        <f aca="false">IF($A908&lt;&gt;"",VLOOKUP($F908,d110cc_csv_computations!$A$2:$O$1001,15),"")</f>
        <v/>
      </c>
    </row>
    <row collapsed="false" customFormat="false" customHeight="true" hidden="false" ht="15" outlineLevel="0" r="909">
      <c r="A909" s="0" t="str">
        <f aca="false">IF((ROW()-1)&lt;='Project Description'!$B$14,'Project Description'!$B$1, "")</f>
        <v/>
      </c>
      <c r="B909" s="0" t="str">
        <f aca="false">IF($A909&lt;&gt;"",'Project Description'!$B$2, "")</f>
        <v/>
      </c>
      <c r="C909" s="0" t="str">
        <f aca="false">IF($A909&lt;&gt;"",'Project Description'!$B$3, "")</f>
        <v/>
      </c>
      <c r="D909" s="0" t="str">
        <f aca="false">IF($A909&lt;&gt;"",VLOOKUP($G909,'Tray sheet'!$E$2:$G$121,2), "")</f>
        <v/>
      </c>
      <c r="E909" s="0" t="str">
        <f aca="false">IF($A909&lt;&gt;"",VLOOKUP($G909,'Tray sheet'!$E$2:$G$121,3), "")</f>
        <v/>
      </c>
      <c r="F909" s="0" t="str">
        <f aca="false">IF($A909&lt;&gt;"",ROW()-1,"")</f>
        <v/>
      </c>
      <c r="G909" s="0" t="str">
        <f aca="false">IF($A909&lt;&gt;"",VLOOKUP($F909,d110cc_csv_computations!$A$2:$O$1001,12),"")</f>
        <v/>
      </c>
      <c r="H909" s="0" t="str">
        <f aca="false">IF($A909&lt;&gt;"",VLOOKUP($F909,d110cc_csv_computations!$A$2:$O$1001,13),"")</f>
        <v/>
      </c>
      <c r="I909" s="0" t="str">
        <f aca="false">IF($A909&lt;&gt;"",VLOOKUP($F909,d110cc_csv_computations!$A$2:$O$1001,7),"")</f>
        <v/>
      </c>
      <c r="J909" s="0" t="str">
        <f aca="false">IF($A909&lt;&gt;"",VLOOKUP($I909,ColumnNames!$A$2:$B$5,2),"")</f>
        <v/>
      </c>
      <c r="K909" s="0" t="str">
        <f aca="false">IF($A909&lt;&gt;"",VLOOKUP($F909,d110cc_csv_computations!$A$2:$O$1001,6),"")</f>
        <v/>
      </c>
      <c r="L909" s="0" t="str">
        <f aca="false">IF($A909&lt;&gt;"",VLOOKUP($F909,d110cc_csv_computations!$A$2:$O$1001,3),"")</f>
        <v/>
      </c>
      <c r="M909" s="0" t="str">
        <f aca="false">IF($A909&lt;&gt;"",VLOOKUP($F909,d110cc_csv_computations!$A$2:$O$1001,8),"")</f>
        <v/>
      </c>
      <c r="N909" s="0" t="str">
        <f aca="false">IF($A909&lt;&gt;"",VLOOKUP($F909,d110cc_csv_computations!$A$2:$O$1001,4),"")</f>
        <v/>
      </c>
      <c r="O909" s="32" t="str">
        <f aca="false">IF($A909&lt;&gt;"",INDEX('Tray sheet'!$H$2:$H$10000, $G909),"")</f>
        <v/>
      </c>
      <c r="P909" s="32" t="str">
        <f aca="false">IF($A909&lt;&gt;"",INDEX('Tray sheet'!$J$2:$J$10000,$G909),"")</f>
        <v/>
      </c>
      <c r="Q909" s="0" t="str">
        <f aca="false">IF($A909&lt;&gt;"",VLOOKUP($F909,d110cc_csv_computations!$A$2:$O$1001,9),"")</f>
        <v/>
      </c>
      <c r="R909" s="32" t="str">
        <f aca="false">IF($A909&lt;&gt;"",INDEX('Tray sheet'!$I$2:$I$10000,$G909),"")</f>
        <v/>
      </c>
      <c r="S909" s="32" t="str">
        <f aca="false">$J909&amp;$K909</f>
        <v/>
      </c>
      <c r="T909" s="0" t="str">
        <f aca="false">IF($A909&lt;&gt;"","Project#"&amp;$A909&amp;"-"&amp;TEXT($B909,"0000")&amp;"_Experiment#"&amp;TEXT($C909,"0000")&amp;"_"&amp;$D909&amp;"."&amp;$E909&amp;"_Tray#"&amp;TEXT($G909,"0000")&amp;"_"&amp;"Pot#"&amp;TEXT($F909,"00000"),"")</f>
        <v/>
      </c>
      <c r="U909" s="0" t="str">
        <f aca="false">IF($A909&lt;&gt;"",VLOOKUP($F909,d110cc_csv_computations!$A$2:$O$1001,2),"")</f>
        <v/>
      </c>
      <c r="V909" s="0" t="str">
        <f aca="false">IF($A909&lt;&gt;"",VLOOKUP($U909,LineNames!$A$2:$B$111,2),"")</f>
        <v/>
      </c>
      <c r="W909" s="11"/>
      <c r="X909" s="0" t="str">
        <f aca="false">IF($A909&lt;&gt;"",VLOOKUP($U909,LineNames!$A$2:$C$111,3),"")</f>
        <v/>
      </c>
      <c r="Y909" s="0" t="str">
        <f aca="false">IF($A909&lt;&gt;"",VLOOKUP($F909,d110cc_csv_computations!$A$2:$O$1001,5),"")</f>
        <v/>
      </c>
      <c r="Z909" s="0" t="str">
        <f aca="false">IF($A909&lt;&gt;"",VLOOKUP($F909,d110cc_csv_computations!$A$2:$O$1001,15),"")</f>
        <v/>
      </c>
    </row>
    <row collapsed="false" customFormat="false" customHeight="true" hidden="false" ht="15" outlineLevel="0" r="910">
      <c r="A910" s="0" t="str">
        <f aca="false">IF((ROW()-1)&lt;='Project Description'!$B$14,'Project Description'!$B$1, "")</f>
        <v/>
      </c>
      <c r="B910" s="0" t="str">
        <f aca="false">IF($A910&lt;&gt;"",'Project Description'!$B$2, "")</f>
        <v/>
      </c>
      <c r="C910" s="0" t="str">
        <f aca="false">IF($A910&lt;&gt;"",'Project Description'!$B$3, "")</f>
        <v/>
      </c>
      <c r="D910" s="0" t="str">
        <f aca="false">IF($A910&lt;&gt;"",VLOOKUP($G910,'Tray sheet'!$E$2:$G$121,2), "")</f>
        <v/>
      </c>
      <c r="E910" s="0" t="str">
        <f aca="false">IF($A910&lt;&gt;"",VLOOKUP($G910,'Tray sheet'!$E$2:$G$121,3), "")</f>
        <v/>
      </c>
      <c r="F910" s="0" t="str">
        <f aca="false">IF($A910&lt;&gt;"",ROW()-1,"")</f>
        <v/>
      </c>
      <c r="G910" s="0" t="str">
        <f aca="false">IF($A910&lt;&gt;"",VLOOKUP($F910,d110cc_csv_computations!$A$2:$O$1001,12),"")</f>
        <v/>
      </c>
      <c r="H910" s="0" t="str">
        <f aca="false">IF($A910&lt;&gt;"",VLOOKUP($F910,d110cc_csv_computations!$A$2:$O$1001,13),"")</f>
        <v/>
      </c>
      <c r="I910" s="0" t="str">
        <f aca="false">IF($A910&lt;&gt;"",VLOOKUP($F910,d110cc_csv_computations!$A$2:$O$1001,7),"")</f>
        <v/>
      </c>
      <c r="J910" s="0" t="str">
        <f aca="false">IF($A910&lt;&gt;"",VLOOKUP($I910,ColumnNames!$A$2:$B$5,2),"")</f>
        <v/>
      </c>
      <c r="K910" s="0" t="str">
        <f aca="false">IF($A910&lt;&gt;"",VLOOKUP($F910,d110cc_csv_computations!$A$2:$O$1001,6),"")</f>
        <v/>
      </c>
      <c r="L910" s="0" t="str">
        <f aca="false">IF($A910&lt;&gt;"",VLOOKUP($F910,d110cc_csv_computations!$A$2:$O$1001,3),"")</f>
        <v/>
      </c>
      <c r="M910" s="0" t="str">
        <f aca="false">IF($A910&lt;&gt;"",VLOOKUP($F910,d110cc_csv_computations!$A$2:$O$1001,8),"")</f>
        <v/>
      </c>
      <c r="N910" s="0" t="str">
        <f aca="false">IF($A910&lt;&gt;"",VLOOKUP($F910,d110cc_csv_computations!$A$2:$O$1001,4),"")</f>
        <v/>
      </c>
      <c r="O910" s="32" t="str">
        <f aca="false">IF($A910&lt;&gt;"",INDEX('Tray sheet'!$H$2:$H$10000, $G910),"")</f>
        <v/>
      </c>
      <c r="P910" s="32" t="str">
        <f aca="false">IF($A910&lt;&gt;"",INDEX('Tray sheet'!$J$2:$J$10000,$G910),"")</f>
        <v/>
      </c>
      <c r="Q910" s="0" t="str">
        <f aca="false">IF($A910&lt;&gt;"",VLOOKUP($F910,d110cc_csv_computations!$A$2:$O$1001,9),"")</f>
        <v/>
      </c>
      <c r="R910" s="32" t="str">
        <f aca="false">IF($A910&lt;&gt;"",INDEX('Tray sheet'!$I$2:$I$10000,$G910),"")</f>
        <v/>
      </c>
      <c r="S910" s="32" t="str">
        <f aca="false">$J910&amp;$K910</f>
        <v/>
      </c>
      <c r="T910" s="0" t="str">
        <f aca="false">IF($A910&lt;&gt;"","Project#"&amp;$A910&amp;"-"&amp;TEXT($B910,"0000")&amp;"_Experiment#"&amp;TEXT($C910,"0000")&amp;"_"&amp;$D910&amp;"."&amp;$E910&amp;"_Tray#"&amp;TEXT($G910,"0000")&amp;"_"&amp;"Pot#"&amp;TEXT($F910,"00000"),"")</f>
        <v/>
      </c>
      <c r="U910" s="0" t="str">
        <f aca="false">IF($A910&lt;&gt;"",VLOOKUP($F910,d110cc_csv_computations!$A$2:$O$1001,2),"")</f>
        <v/>
      </c>
      <c r="V910" s="0" t="str">
        <f aca="false">IF($A910&lt;&gt;"",VLOOKUP($U910,LineNames!$A$2:$B$111,2),"")</f>
        <v/>
      </c>
      <c r="W910" s="11"/>
      <c r="X910" s="0" t="str">
        <f aca="false">IF($A910&lt;&gt;"",VLOOKUP($U910,LineNames!$A$2:$C$111,3),"")</f>
        <v/>
      </c>
      <c r="Y910" s="0" t="str">
        <f aca="false">IF($A910&lt;&gt;"",VLOOKUP($F910,d110cc_csv_computations!$A$2:$O$1001,5),"")</f>
        <v/>
      </c>
      <c r="Z910" s="0" t="str">
        <f aca="false">IF($A910&lt;&gt;"",VLOOKUP($F910,d110cc_csv_computations!$A$2:$O$1001,15),"")</f>
        <v/>
      </c>
    </row>
    <row collapsed="false" customFormat="false" customHeight="true" hidden="false" ht="15" outlineLevel="0" r="911">
      <c r="A911" s="0" t="str">
        <f aca="false">IF((ROW()-1)&lt;='Project Description'!$B$14,'Project Description'!$B$1, "")</f>
        <v/>
      </c>
      <c r="B911" s="0" t="str">
        <f aca="false">IF($A911&lt;&gt;"",'Project Description'!$B$2, "")</f>
        <v/>
      </c>
      <c r="C911" s="0" t="str">
        <f aca="false">IF($A911&lt;&gt;"",'Project Description'!$B$3, "")</f>
        <v/>
      </c>
      <c r="D911" s="0" t="str">
        <f aca="false">IF($A911&lt;&gt;"",VLOOKUP($G911,'Tray sheet'!$E$2:$G$121,2), "")</f>
        <v/>
      </c>
      <c r="E911" s="0" t="str">
        <f aca="false">IF($A911&lt;&gt;"",VLOOKUP($G911,'Tray sheet'!$E$2:$G$121,3), "")</f>
        <v/>
      </c>
      <c r="F911" s="0" t="str">
        <f aca="false">IF($A911&lt;&gt;"",ROW()-1,"")</f>
        <v/>
      </c>
      <c r="G911" s="0" t="str">
        <f aca="false">IF($A911&lt;&gt;"",VLOOKUP($F911,d110cc_csv_computations!$A$2:$O$1001,12),"")</f>
        <v/>
      </c>
      <c r="H911" s="0" t="str">
        <f aca="false">IF($A911&lt;&gt;"",VLOOKUP($F911,d110cc_csv_computations!$A$2:$O$1001,13),"")</f>
        <v/>
      </c>
      <c r="I911" s="0" t="str">
        <f aca="false">IF($A911&lt;&gt;"",VLOOKUP($F911,d110cc_csv_computations!$A$2:$O$1001,7),"")</f>
        <v/>
      </c>
      <c r="J911" s="0" t="str">
        <f aca="false">IF($A911&lt;&gt;"",VLOOKUP($I911,ColumnNames!$A$2:$B$5,2),"")</f>
        <v/>
      </c>
      <c r="K911" s="0" t="str">
        <f aca="false">IF($A911&lt;&gt;"",VLOOKUP($F911,d110cc_csv_computations!$A$2:$O$1001,6),"")</f>
        <v/>
      </c>
      <c r="L911" s="0" t="str">
        <f aca="false">IF($A911&lt;&gt;"",VLOOKUP($F911,d110cc_csv_computations!$A$2:$O$1001,3),"")</f>
        <v/>
      </c>
      <c r="M911" s="0" t="str">
        <f aca="false">IF($A911&lt;&gt;"",VLOOKUP($F911,d110cc_csv_computations!$A$2:$O$1001,8),"")</f>
        <v/>
      </c>
      <c r="N911" s="0" t="str">
        <f aca="false">IF($A911&lt;&gt;"",VLOOKUP($F911,d110cc_csv_computations!$A$2:$O$1001,4),"")</f>
        <v/>
      </c>
      <c r="O911" s="32" t="str">
        <f aca="false">IF($A911&lt;&gt;"",INDEX('Tray sheet'!$H$2:$H$10000, $G911),"")</f>
        <v/>
      </c>
      <c r="P911" s="32" t="str">
        <f aca="false">IF($A911&lt;&gt;"",INDEX('Tray sheet'!$J$2:$J$10000,$G911),"")</f>
        <v/>
      </c>
      <c r="Q911" s="0" t="str">
        <f aca="false">IF($A911&lt;&gt;"",VLOOKUP($F911,d110cc_csv_computations!$A$2:$O$1001,9),"")</f>
        <v/>
      </c>
      <c r="R911" s="32" t="str">
        <f aca="false">IF($A911&lt;&gt;"",INDEX('Tray sheet'!$I$2:$I$10000,$G911),"")</f>
        <v/>
      </c>
      <c r="S911" s="32" t="str">
        <f aca="false">$J911&amp;$K911</f>
        <v/>
      </c>
      <c r="T911" s="0" t="str">
        <f aca="false">IF($A911&lt;&gt;"","Project#"&amp;$A911&amp;"-"&amp;TEXT($B911,"0000")&amp;"_Experiment#"&amp;TEXT($C911,"0000")&amp;"_"&amp;$D911&amp;"."&amp;$E911&amp;"_Tray#"&amp;TEXT($G911,"0000")&amp;"_"&amp;"Pot#"&amp;TEXT($F911,"00000"),"")</f>
        <v/>
      </c>
      <c r="U911" s="0" t="str">
        <f aca="false">IF($A911&lt;&gt;"",VLOOKUP($F911,d110cc_csv_computations!$A$2:$O$1001,2),"")</f>
        <v/>
      </c>
      <c r="V911" s="0" t="str">
        <f aca="false">IF($A911&lt;&gt;"",VLOOKUP($U911,LineNames!$A$2:$B$111,2),"")</f>
        <v/>
      </c>
      <c r="W911" s="11"/>
      <c r="X911" s="0" t="str">
        <f aca="false">IF($A911&lt;&gt;"",VLOOKUP($U911,LineNames!$A$2:$C$111,3),"")</f>
        <v/>
      </c>
      <c r="Y911" s="0" t="str">
        <f aca="false">IF($A911&lt;&gt;"",VLOOKUP($F911,d110cc_csv_computations!$A$2:$O$1001,5),"")</f>
        <v/>
      </c>
      <c r="Z911" s="0" t="str">
        <f aca="false">IF($A911&lt;&gt;"",VLOOKUP($F911,d110cc_csv_computations!$A$2:$O$1001,15),"")</f>
        <v/>
      </c>
    </row>
    <row collapsed="false" customFormat="false" customHeight="true" hidden="false" ht="15" outlineLevel="0" r="912">
      <c r="A912" s="0" t="str">
        <f aca="false">IF((ROW()-1)&lt;='Project Description'!$B$14,'Project Description'!$B$1, "")</f>
        <v/>
      </c>
      <c r="B912" s="0" t="str">
        <f aca="false">IF($A912&lt;&gt;"",'Project Description'!$B$2, "")</f>
        <v/>
      </c>
      <c r="C912" s="0" t="str">
        <f aca="false">IF($A912&lt;&gt;"",'Project Description'!$B$3, "")</f>
        <v/>
      </c>
      <c r="D912" s="0" t="str">
        <f aca="false">IF($A912&lt;&gt;"",VLOOKUP($G912,'Tray sheet'!$E$2:$G$121,2), "")</f>
        <v/>
      </c>
      <c r="E912" s="0" t="str">
        <f aca="false">IF($A912&lt;&gt;"",VLOOKUP($G912,'Tray sheet'!$E$2:$G$121,3), "")</f>
        <v/>
      </c>
      <c r="F912" s="0" t="str">
        <f aca="false">IF($A912&lt;&gt;"",ROW()-1,"")</f>
        <v/>
      </c>
      <c r="G912" s="0" t="str">
        <f aca="false">IF($A912&lt;&gt;"",VLOOKUP($F912,d110cc_csv_computations!$A$2:$O$1001,12),"")</f>
        <v/>
      </c>
      <c r="H912" s="0" t="str">
        <f aca="false">IF($A912&lt;&gt;"",VLOOKUP($F912,d110cc_csv_computations!$A$2:$O$1001,13),"")</f>
        <v/>
      </c>
      <c r="I912" s="0" t="str">
        <f aca="false">IF($A912&lt;&gt;"",VLOOKUP($F912,d110cc_csv_computations!$A$2:$O$1001,7),"")</f>
        <v/>
      </c>
      <c r="J912" s="0" t="str">
        <f aca="false">IF($A912&lt;&gt;"",VLOOKUP($I912,ColumnNames!$A$2:$B$5,2),"")</f>
        <v/>
      </c>
      <c r="K912" s="0" t="str">
        <f aca="false">IF($A912&lt;&gt;"",VLOOKUP($F912,d110cc_csv_computations!$A$2:$O$1001,6),"")</f>
        <v/>
      </c>
      <c r="L912" s="0" t="str">
        <f aca="false">IF($A912&lt;&gt;"",VLOOKUP($F912,d110cc_csv_computations!$A$2:$O$1001,3),"")</f>
        <v/>
      </c>
      <c r="M912" s="0" t="str">
        <f aca="false">IF($A912&lt;&gt;"",VLOOKUP($F912,d110cc_csv_computations!$A$2:$O$1001,8),"")</f>
        <v/>
      </c>
      <c r="N912" s="0" t="str">
        <f aca="false">IF($A912&lt;&gt;"",VLOOKUP($F912,d110cc_csv_computations!$A$2:$O$1001,4),"")</f>
        <v/>
      </c>
      <c r="O912" s="32" t="str">
        <f aca="false">IF($A912&lt;&gt;"",INDEX('Tray sheet'!$H$2:$H$10000, $G912),"")</f>
        <v/>
      </c>
      <c r="P912" s="32" t="str">
        <f aca="false">IF($A912&lt;&gt;"",INDEX('Tray sheet'!$J$2:$J$10000,$G912),"")</f>
        <v/>
      </c>
      <c r="Q912" s="0" t="str">
        <f aca="false">IF($A912&lt;&gt;"",VLOOKUP($F912,d110cc_csv_computations!$A$2:$O$1001,9),"")</f>
        <v/>
      </c>
      <c r="R912" s="32" t="str">
        <f aca="false">IF($A912&lt;&gt;"",INDEX('Tray sheet'!$I$2:$I$10000,$G912),"")</f>
        <v/>
      </c>
      <c r="S912" s="32" t="str">
        <f aca="false">$J912&amp;$K912</f>
        <v/>
      </c>
      <c r="T912" s="0" t="str">
        <f aca="false">IF($A912&lt;&gt;"","Project#"&amp;$A912&amp;"-"&amp;TEXT($B912,"0000")&amp;"_Experiment#"&amp;TEXT($C912,"0000")&amp;"_"&amp;$D912&amp;"."&amp;$E912&amp;"_Tray#"&amp;TEXT($G912,"0000")&amp;"_"&amp;"Pot#"&amp;TEXT($F912,"00000"),"")</f>
        <v/>
      </c>
      <c r="U912" s="0" t="str">
        <f aca="false">IF($A912&lt;&gt;"",VLOOKUP($F912,d110cc_csv_computations!$A$2:$O$1001,2),"")</f>
        <v/>
      </c>
      <c r="V912" s="0" t="str">
        <f aca="false">IF($A912&lt;&gt;"",VLOOKUP($U912,LineNames!$A$2:$B$111,2),"")</f>
        <v/>
      </c>
      <c r="W912" s="11"/>
      <c r="X912" s="0" t="str">
        <f aca="false">IF($A912&lt;&gt;"",VLOOKUP($U912,LineNames!$A$2:$C$111,3),"")</f>
        <v/>
      </c>
      <c r="Y912" s="0" t="str">
        <f aca="false">IF($A912&lt;&gt;"",VLOOKUP($F912,d110cc_csv_computations!$A$2:$O$1001,5),"")</f>
        <v/>
      </c>
      <c r="Z912" s="0" t="str">
        <f aca="false">IF($A912&lt;&gt;"",VLOOKUP($F912,d110cc_csv_computations!$A$2:$O$1001,15),"")</f>
        <v/>
      </c>
    </row>
    <row collapsed="false" customFormat="false" customHeight="true" hidden="false" ht="15" outlineLevel="0" r="913">
      <c r="A913" s="0" t="str">
        <f aca="false">IF((ROW()-1)&lt;='Project Description'!$B$14,'Project Description'!$B$1, "")</f>
        <v/>
      </c>
      <c r="B913" s="0" t="str">
        <f aca="false">IF($A913&lt;&gt;"",'Project Description'!$B$2, "")</f>
        <v/>
      </c>
      <c r="C913" s="0" t="str">
        <f aca="false">IF($A913&lt;&gt;"",'Project Description'!$B$3, "")</f>
        <v/>
      </c>
      <c r="D913" s="0" t="str">
        <f aca="false">IF($A913&lt;&gt;"",VLOOKUP($G913,'Tray sheet'!$E$2:$G$121,2), "")</f>
        <v/>
      </c>
      <c r="E913" s="0" t="str">
        <f aca="false">IF($A913&lt;&gt;"",VLOOKUP($G913,'Tray sheet'!$E$2:$G$121,3), "")</f>
        <v/>
      </c>
      <c r="F913" s="0" t="str">
        <f aca="false">IF($A913&lt;&gt;"",ROW()-1,"")</f>
        <v/>
      </c>
      <c r="G913" s="0" t="str">
        <f aca="false">IF($A913&lt;&gt;"",VLOOKUP($F913,d110cc_csv_computations!$A$2:$O$1001,12),"")</f>
        <v/>
      </c>
      <c r="H913" s="0" t="str">
        <f aca="false">IF($A913&lt;&gt;"",VLOOKUP($F913,d110cc_csv_computations!$A$2:$O$1001,13),"")</f>
        <v/>
      </c>
      <c r="I913" s="0" t="str">
        <f aca="false">IF($A913&lt;&gt;"",VLOOKUP($F913,d110cc_csv_computations!$A$2:$O$1001,7),"")</f>
        <v/>
      </c>
      <c r="J913" s="0" t="str">
        <f aca="false">IF($A913&lt;&gt;"",VLOOKUP($I913,ColumnNames!$A$2:$B$5,2),"")</f>
        <v/>
      </c>
      <c r="K913" s="0" t="str">
        <f aca="false">IF($A913&lt;&gt;"",VLOOKUP($F913,d110cc_csv_computations!$A$2:$O$1001,6),"")</f>
        <v/>
      </c>
      <c r="L913" s="0" t="str">
        <f aca="false">IF($A913&lt;&gt;"",VLOOKUP($F913,d110cc_csv_computations!$A$2:$O$1001,3),"")</f>
        <v/>
      </c>
      <c r="M913" s="0" t="str">
        <f aca="false">IF($A913&lt;&gt;"",VLOOKUP($F913,d110cc_csv_computations!$A$2:$O$1001,8),"")</f>
        <v/>
      </c>
      <c r="N913" s="0" t="str">
        <f aca="false">IF($A913&lt;&gt;"",VLOOKUP($F913,d110cc_csv_computations!$A$2:$O$1001,4),"")</f>
        <v/>
      </c>
      <c r="O913" s="32" t="str">
        <f aca="false">IF($A913&lt;&gt;"",INDEX('Tray sheet'!$H$2:$H$10000, $G913),"")</f>
        <v/>
      </c>
      <c r="P913" s="32" t="str">
        <f aca="false">IF($A913&lt;&gt;"",INDEX('Tray sheet'!$J$2:$J$10000,$G913),"")</f>
        <v/>
      </c>
      <c r="Q913" s="0" t="str">
        <f aca="false">IF($A913&lt;&gt;"",VLOOKUP($F913,d110cc_csv_computations!$A$2:$O$1001,9),"")</f>
        <v/>
      </c>
      <c r="R913" s="32" t="str">
        <f aca="false">IF($A913&lt;&gt;"",INDEX('Tray sheet'!$I$2:$I$10000,$G913),"")</f>
        <v/>
      </c>
      <c r="S913" s="32" t="str">
        <f aca="false">$J913&amp;$K913</f>
        <v/>
      </c>
      <c r="T913" s="0" t="str">
        <f aca="false">IF($A913&lt;&gt;"","Project#"&amp;$A913&amp;"-"&amp;TEXT($B913,"0000")&amp;"_Experiment#"&amp;TEXT($C913,"0000")&amp;"_"&amp;$D913&amp;"."&amp;$E913&amp;"_Tray#"&amp;TEXT($G913,"0000")&amp;"_"&amp;"Pot#"&amp;TEXT($F913,"00000"),"")</f>
        <v/>
      </c>
      <c r="U913" s="0" t="str">
        <f aca="false">IF($A913&lt;&gt;"",VLOOKUP($F913,d110cc_csv_computations!$A$2:$O$1001,2),"")</f>
        <v/>
      </c>
      <c r="V913" s="0" t="str">
        <f aca="false">IF($A913&lt;&gt;"",VLOOKUP($U913,LineNames!$A$2:$B$111,2),"")</f>
        <v/>
      </c>
      <c r="W913" s="11"/>
      <c r="X913" s="0" t="str">
        <f aca="false">IF($A913&lt;&gt;"",VLOOKUP($U913,LineNames!$A$2:$C$111,3),"")</f>
        <v/>
      </c>
      <c r="Y913" s="0" t="str">
        <f aca="false">IF($A913&lt;&gt;"",VLOOKUP($F913,d110cc_csv_computations!$A$2:$O$1001,5),"")</f>
        <v/>
      </c>
      <c r="Z913" s="0" t="str">
        <f aca="false">IF($A913&lt;&gt;"",VLOOKUP($F913,d110cc_csv_computations!$A$2:$O$1001,15),"")</f>
        <v/>
      </c>
    </row>
    <row collapsed="false" customFormat="false" customHeight="true" hidden="false" ht="15" outlineLevel="0" r="914">
      <c r="A914" s="0" t="str">
        <f aca="false">IF((ROW()-1)&lt;='Project Description'!$B$14,'Project Description'!$B$1, "")</f>
        <v/>
      </c>
      <c r="B914" s="0" t="str">
        <f aca="false">IF($A914&lt;&gt;"",'Project Description'!$B$2, "")</f>
        <v/>
      </c>
      <c r="C914" s="0" t="str">
        <f aca="false">IF($A914&lt;&gt;"",'Project Description'!$B$3, "")</f>
        <v/>
      </c>
      <c r="D914" s="0" t="str">
        <f aca="false">IF($A914&lt;&gt;"",VLOOKUP($G914,'Tray sheet'!$E$2:$G$121,2), "")</f>
        <v/>
      </c>
      <c r="E914" s="0" t="str">
        <f aca="false">IF($A914&lt;&gt;"",VLOOKUP($G914,'Tray sheet'!$E$2:$G$121,3), "")</f>
        <v/>
      </c>
      <c r="F914" s="0" t="str">
        <f aca="false">IF($A914&lt;&gt;"",ROW()-1,"")</f>
        <v/>
      </c>
      <c r="G914" s="0" t="str">
        <f aca="false">IF($A914&lt;&gt;"",VLOOKUP($F914,d110cc_csv_computations!$A$2:$O$1001,12),"")</f>
        <v/>
      </c>
      <c r="H914" s="0" t="str">
        <f aca="false">IF($A914&lt;&gt;"",VLOOKUP($F914,d110cc_csv_computations!$A$2:$O$1001,13),"")</f>
        <v/>
      </c>
      <c r="I914" s="0" t="str">
        <f aca="false">IF($A914&lt;&gt;"",VLOOKUP($F914,d110cc_csv_computations!$A$2:$O$1001,7),"")</f>
        <v/>
      </c>
      <c r="J914" s="0" t="str">
        <f aca="false">IF($A914&lt;&gt;"",VLOOKUP($I914,ColumnNames!$A$2:$B$5,2),"")</f>
        <v/>
      </c>
      <c r="K914" s="0" t="str">
        <f aca="false">IF($A914&lt;&gt;"",VLOOKUP($F914,d110cc_csv_computations!$A$2:$O$1001,6),"")</f>
        <v/>
      </c>
      <c r="L914" s="0" t="str">
        <f aca="false">IF($A914&lt;&gt;"",VLOOKUP($F914,d110cc_csv_computations!$A$2:$O$1001,3),"")</f>
        <v/>
      </c>
      <c r="M914" s="0" t="str">
        <f aca="false">IF($A914&lt;&gt;"",VLOOKUP($F914,d110cc_csv_computations!$A$2:$O$1001,8),"")</f>
        <v/>
      </c>
      <c r="N914" s="0" t="str">
        <f aca="false">IF($A914&lt;&gt;"",VLOOKUP($F914,d110cc_csv_computations!$A$2:$O$1001,4),"")</f>
        <v/>
      </c>
      <c r="O914" s="32" t="str">
        <f aca="false">IF($A914&lt;&gt;"",INDEX('Tray sheet'!$H$2:$H$10000, $G914),"")</f>
        <v/>
      </c>
      <c r="P914" s="32" t="str">
        <f aca="false">IF($A914&lt;&gt;"",INDEX('Tray sheet'!$J$2:$J$10000,$G914),"")</f>
        <v/>
      </c>
      <c r="Q914" s="0" t="str">
        <f aca="false">IF($A914&lt;&gt;"",VLOOKUP($F914,d110cc_csv_computations!$A$2:$O$1001,9),"")</f>
        <v/>
      </c>
      <c r="R914" s="32" t="str">
        <f aca="false">IF($A914&lt;&gt;"",INDEX('Tray sheet'!$I$2:$I$10000,$G914),"")</f>
        <v/>
      </c>
      <c r="S914" s="32" t="str">
        <f aca="false">$J914&amp;$K914</f>
        <v/>
      </c>
      <c r="T914" s="0" t="str">
        <f aca="false">IF($A914&lt;&gt;"","Project#"&amp;$A914&amp;"-"&amp;TEXT($B914,"0000")&amp;"_Experiment#"&amp;TEXT($C914,"0000")&amp;"_"&amp;$D914&amp;"."&amp;$E914&amp;"_Tray#"&amp;TEXT($G914,"0000")&amp;"_"&amp;"Pot#"&amp;TEXT($F914,"00000"),"")</f>
        <v/>
      </c>
      <c r="U914" s="0" t="str">
        <f aca="false">IF($A914&lt;&gt;"",VLOOKUP($F914,d110cc_csv_computations!$A$2:$O$1001,2),"")</f>
        <v/>
      </c>
      <c r="V914" s="0" t="str">
        <f aca="false">IF($A914&lt;&gt;"",VLOOKUP($U914,LineNames!$A$2:$B$111,2),"")</f>
        <v/>
      </c>
      <c r="W914" s="11"/>
      <c r="X914" s="0" t="str">
        <f aca="false">IF($A914&lt;&gt;"",VLOOKUP($U914,LineNames!$A$2:$C$111,3),"")</f>
        <v/>
      </c>
      <c r="Y914" s="0" t="str">
        <f aca="false">IF($A914&lt;&gt;"",VLOOKUP($F914,d110cc_csv_computations!$A$2:$O$1001,5),"")</f>
        <v/>
      </c>
      <c r="Z914" s="0" t="str">
        <f aca="false">IF($A914&lt;&gt;"",VLOOKUP($F914,d110cc_csv_computations!$A$2:$O$1001,15),"")</f>
        <v/>
      </c>
    </row>
    <row collapsed="false" customFormat="false" customHeight="true" hidden="false" ht="15" outlineLevel="0" r="915">
      <c r="A915" s="0" t="str">
        <f aca="false">IF((ROW()-1)&lt;='Project Description'!$B$14,'Project Description'!$B$1, "")</f>
        <v/>
      </c>
      <c r="B915" s="0" t="str">
        <f aca="false">IF($A915&lt;&gt;"",'Project Description'!$B$2, "")</f>
        <v/>
      </c>
      <c r="C915" s="0" t="str">
        <f aca="false">IF($A915&lt;&gt;"",'Project Description'!$B$3, "")</f>
        <v/>
      </c>
      <c r="D915" s="0" t="str">
        <f aca="false">IF($A915&lt;&gt;"",VLOOKUP($G915,'Tray sheet'!$E$2:$G$121,2), "")</f>
        <v/>
      </c>
      <c r="E915" s="0" t="str">
        <f aca="false">IF($A915&lt;&gt;"",VLOOKUP($G915,'Tray sheet'!$E$2:$G$121,3), "")</f>
        <v/>
      </c>
      <c r="F915" s="0" t="str">
        <f aca="false">IF($A915&lt;&gt;"",ROW()-1,"")</f>
        <v/>
      </c>
      <c r="G915" s="0" t="str">
        <f aca="false">IF($A915&lt;&gt;"",VLOOKUP($F915,d110cc_csv_computations!$A$2:$O$1001,12),"")</f>
        <v/>
      </c>
      <c r="H915" s="0" t="str">
        <f aca="false">IF($A915&lt;&gt;"",VLOOKUP($F915,d110cc_csv_computations!$A$2:$O$1001,13),"")</f>
        <v/>
      </c>
      <c r="I915" s="0" t="str">
        <f aca="false">IF($A915&lt;&gt;"",VLOOKUP($F915,d110cc_csv_computations!$A$2:$O$1001,7),"")</f>
        <v/>
      </c>
      <c r="J915" s="0" t="str">
        <f aca="false">IF($A915&lt;&gt;"",VLOOKUP($I915,ColumnNames!$A$2:$B$5,2),"")</f>
        <v/>
      </c>
      <c r="K915" s="0" t="str">
        <f aca="false">IF($A915&lt;&gt;"",VLOOKUP($F915,d110cc_csv_computations!$A$2:$O$1001,6),"")</f>
        <v/>
      </c>
      <c r="L915" s="0" t="str">
        <f aca="false">IF($A915&lt;&gt;"",VLOOKUP($F915,d110cc_csv_computations!$A$2:$O$1001,3),"")</f>
        <v/>
      </c>
      <c r="M915" s="0" t="str">
        <f aca="false">IF($A915&lt;&gt;"",VLOOKUP($F915,d110cc_csv_computations!$A$2:$O$1001,8),"")</f>
        <v/>
      </c>
      <c r="N915" s="0" t="str">
        <f aca="false">IF($A915&lt;&gt;"",VLOOKUP($F915,d110cc_csv_computations!$A$2:$O$1001,4),"")</f>
        <v/>
      </c>
      <c r="O915" s="32" t="str">
        <f aca="false">IF($A915&lt;&gt;"",INDEX('Tray sheet'!$H$2:$H$10000, $G915),"")</f>
        <v/>
      </c>
      <c r="P915" s="32" t="str">
        <f aca="false">IF($A915&lt;&gt;"",INDEX('Tray sheet'!$J$2:$J$10000,$G915),"")</f>
        <v/>
      </c>
      <c r="Q915" s="0" t="str">
        <f aca="false">IF($A915&lt;&gt;"",VLOOKUP($F915,d110cc_csv_computations!$A$2:$O$1001,9),"")</f>
        <v/>
      </c>
      <c r="R915" s="32" t="str">
        <f aca="false">IF($A915&lt;&gt;"",INDEX('Tray sheet'!$I$2:$I$10000,$G915),"")</f>
        <v/>
      </c>
      <c r="S915" s="32" t="str">
        <f aca="false">$J915&amp;$K915</f>
        <v/>
      </c>
      <c r="T915" s="0" t="str">
        <f aca="false">IF($A915&lt;&gt;"","Project#"&amp;$A915&amp;"-"&amp;TEXT($B915,"0000")&amp;"_Experiment#"&amp;TEXT($C915,"0000")&amp;"_"&amp;$D915&amp;"."&amp;$E915&amp;"_Tray#"&amp;TEXT($G915,"0000")&amp;"_"&amp;"Pot#"&amp;TEXT($F915,"00000"),"")</f>
        <v/>
      </c>
      <c r="U915" s="0" t="str">
        <f aca="false">IF($A915&lt;&gt;"",VLOOKUP($F915,d110cc_csv_computations!$A$2:$O$1001,2),"")</f>
        <v/>
      </c>
      <c r="V915" s="0" t="str">
        <f aca="false">IF($A915&lt;&gt;"",VLOOKUP($U915,LineNames!$A$2:$B$111,2),"")</f>
        <v/>
      </c>
      <c r="W915" s="11"/>
      <c r="X915" s="0" t="str">
        <f aca="false">IF($A915&lt;&gt;"",VLOOKUP($U915,LineNames!$A$2:$C$111,3),"")</f>
        <v/>
      </c>
      <c r="Y915" s="0" t="str">
        <f aca="false">IF($A915&lt;&gt;"",VLOOKUP($F915,d110cc_csv_computations!$A$2:$O$1001,5),"")</f>
        <v/>
      </c>
      <c r="Z915" s="0" t="str">
        <f aca="false">IF($A915&lt;&gt;"",VLOOKUP($F915,d110cc_csv_computations!$A$2:$O$1001,15),"")</f>
        <v/>
      </c>
    </row>
    <row collapsed="false" customFormat="false" customHeight="true" hidden="false" ht="15" outlineLevel="0" r="916">
      <c r="A916" s="0" t="str">
        <f aca="false">IF((ROW()-1)&lt;='Project Description'!$B$14,'Project Description'!$B$1, "")</f>
        <v/>
      </c>
      <c r="B916" s="0" t="str">
        <f aca="false">IF($A916&lt;&gt;"",'Project Description'!$B$2, "")</f>
        <v/>
      </c>
      <c r="C916" s="0" t="str">
        <f aca="false">IF($A916&lt;&gt;"",'Project Description'!$B$3, "")</f>
        <v/>
      </c>
      <c r="D916" s="0" t="str">
        <f aca="false">IF($A916&lt;&gt;"",VLOOKUP($G916,'Tray sheet'!$E$2:$G$121,2), "")</f>
        <v/>
      </c>
      <c r="E916" s="0" t="str">
        <f aca="false">IF($A916&lt;&gt;"",VLOOKUP($G916,'Tray sheet'!$E$2:$G$121,3), "")</f>
        <v/>
      </c>
      <c r="F916" s="0" t="str">
        <f aca="false">IF($A916&lt;&gt;"",ROW()-1,"")</f>
        <v/>
      </c>
      <c r="G916" s="0" t="str">
        <f aca="false">IF($A916&lt;&gt;"",VLOOKUP($F916,d110cc_csv_computations!$A$2:$O$1001,12),"")</f>
        <v/>
      </c>
      <c r="H916" s="0" t="str">
        <f aca="false">IF($A916&lt;&gt;"",VLOOKUP($F916,d110cc_csv_computations!$A$2:$O$1001,13),"")</f>
        <v/>
      </c>
      <c r="I916" s="0" t="str">
        <f aca="false">IF($A916&lt;&gt;"",VLOOKUP($F916,d110cc_csv_computations!$A$2:$O$1001,7),"")</f>
        <v/>
      </c>
      <c r="J916" s="0" t="str">
        <f aca="false">IF($A916&lt;&gt;"",VLOOKUP($I916,ColumnNames!$A$2:$B$5,2),"")</f>
        <v/>
      </c>
      <c r="K916" s="0" t="str">
        <f aca="false">IF($A916&lt;&gt;"",VLOOKUP($F916,d110cc_csv_computations!$A$2:$O$1001,6),"")</f>
        <v/>
      </c>
      <c r="L916" s="0" t="str">
        <f aca="false">IF($A916&lt;&gt;"",VLOOKUP($F916,d110cc_csv_computations!$A$2:$O$1001,3),"")</f>
        <v/>
      </c>
      <c r="M916" s="0" t="str">
        <f aca="false">IF($A916&lt;&gt;"",VLOOKUP($F916,d110cc_csv_computations!$A$2:$O$1001,8),"")</f>
        <v/>
      </c>
      <c r="N916" s="0" t="str">
        <f aca="false">IF($A916&lt;&gt;"",VLOOKUP($F916,d110cc_csv_computations!$A$2:$O$1001,4),"")</f>
        <v/>
      </c>
      <c r="O916" s="32" t="str">
        <f aca="false">IF($A916&lt;&gt;"",INDEX('Tray sheet'!$H$2:$H$10000, $G916),"")</f>
        <v/>
      </c>
      <c r="P916" s="32" t="str">
        <f aca="false">IF($A916&lt;&gt;"",INDEX('Tray sheet'!$J$2:$J$10000,$G916),"")</f>
        <v/>
      </c>
      <c r="Q916" s="0" t="str">
        <f aca="false">IF($A916&lt;&gt;"",VLOOKUP($F916,d110cc_csv_computations!$A$2:$O$1001,9),"")</f>
        <v/>
      </c>
      <c r="R916" s="32" t="str">
        <f aca="false">IF($A916&lt;&gt;"",INDEX('Tray sheet'!$I$2:$I$10000,$G916),"")</f>
        <v/>
      </c>
      <c r="S916" s="32" t="str">
        <f aca="false">$J916&amp;$K916</f>
        <v/>
      </c>
      <c r="T916" s="0" t="str">
        <f aca="false">IF($A916&lt;&gt;"","Project#"&amp;$A916&amp;"-"&amp;TEXT($B916,"0000")&amp;"_Experiment#"&amp;TEXT($C916,"0000")&amp;"_"&amp;$D916&amp;"."&amp;$E916&amp;"_Tray#"&amp;TEXT($G916,"0000")&amp;"_"&amp;"Pot#"&amp;TEXT($F916,"00000"),"")</f>
        <v/>
      </c>
      <c r="U916" s="0" t="str">
        <f aca="false">IF($A916&lt;&gt;"",VLOOKUP($F916,d110cc_csv_computations!$A$2:$O$1001,2),"")</f>
        <v/>
      </c>
      <c r="V916" s="0" t="str">
        <f aca="false">IF($A916&lt;&gt;"",VLOOKUP($U916,LineNames!$A$2:$B$111,2),"")</f>
        <v/>
      </c>
      <c r="W916" s="11"/>
      <c r="X916" s="0" t="str">
        <f aca="false">IF($A916&lt;&gt;"",VLOOKUP($U916,LineNames!$A$2:$C$111,3),"")</f>
        <v/>
      </c>
      <c r="Y916" s="0" t="str">
        <f aca="false">IF($A916&lt;&gt;"",VLOOKUP($F916,d110cc_csv_computations!$A$2:$O$1001,5),"")</f>
        <v/>
      </c>
      <c r="Z916" s="0" t="str">
        <f aca="false">IF($A916&lt;&gt;"",VLOOKUP($F916,d110cc_csv_computations!$A$2:$O$1001,15),"")</f>
        <v/>
      </c>
    </row>
    <row collapsed="false" customFormat="false" customHeight="true" hidden="false" ht="15" outlineLevel="0" r="917">
      <c r="A917" s="0" t="str">
        <f aca="false">IF((ROW()-1)&lt;='Project Description'!$B$14,'Project Description'!$B$1, "")</f>
        <v/>
      </c>
      <c r="B917" s="0" t="str">
        <f aca="false">IF($A917&lt;&gt;"",'Project Description'!$B$2, "")</f>
        <v/>
      </c>
      <c r="C917" s="0" t="str">
        <f aca="false">IF($A917&lt;&gt;"",'Project Description'!$B$3, "")</f>
        <v/>
      </c>
      <c r="D917" s="0" t="str">
        <f aca="false">IF($A917&lt;&gt;"",VLOOKUP($G917,'Tray sheet'!$E$2:$G$121,2), "")</f>
        <v/>
      </c>
      <c r="E917" s="0" t="str">
        <f aca="false">IF($A917&lt;&gt;"",VLOOKUP($G917,'Tray sheet'!$E$2:$G$121,3), "")</f>
        <v/>
      </c>
      <c r="F917" s="0" t="str">
        <f aca="false">IF($A917&lt;&gt;"",ROW()-1,"")</f>
        <v/>
      </c>
      <c r="G917" s="0" t="str">
        <f aca="false">IF($A917&lt;&gt;"",VLOOKUP($F917,d110cc_csv_computations!$A$2:$O$1001,12),"")</f>
        <v/>
      </c>
      <c r="H917" s="0" t="str">
        <f aca="false">IF($A917&lt;&gt;"",VLOOKUP($F917,d110cc_csv_computations!$A$2:$O$1001,13),"")</f>
        <v/>
      </c>
      <c r="I917" s="0" t="str">
        <f aca="false">IF($A917&lt;&gt;"",VLOOKUP($F917,d110cc_csv_computations!$A$2:$O$1001,7),"")</f>
        <v/>
      </c>
      <c r="J917" s="0" t="str">
        <f aca="false">IF($A917&lt;&gt;"",VLOOKUP($I917,ColumnNames!$A$2:$B$5,2),"")</f>
        <v/>
      </c>
      <c r="K917" s="0" t="str">
        <f aca="false">IF($A917&lt;&gt;"",VLOOKUP($F917,d110cc_csv_computations!$A$2:$O$1001,6),"")</f>
        <v/>
      </c>
      <c r="L917" s="0" t="str">
        <f aca="false">IF($A917&lt;&gt;"",VLOOKUP($F917,d110cc_csv_computations!$A$2:$O$1001,3),"")</f>
        <v/>
      </c>
      <c r="M917" s="0" t="str">
        <f aca="false">IF($A917&lt;&gt;"",VLOOKUP($F917,d110cc_csv_computations!$A$2:$O$1001,8),"")</f>
        <v/>
      </c>
      <c r="N917" s="0" t="str">
        <f aca="false">IF($A917&lt;&gt;"",VLOOKUP($F917,d110cc_csv_computations!$A$2:$O$1001,4),"")</f>
        <v/>
      </c>
      <c r="O917" s="32" t="str">
        <f aca="false">IF($A917&lt;&gt;"",INDEX('Tray sheet'!$H$2:$H$10000, $G917),"")</f>
        <v/>
      </c>
      <c r="P917" s="32" t="str">
        <f aca="false">IF($A917&lt;&gt;"",INDEX('Tray sheet'!$J$2:$J$10000,$G917),"")</f>
        <v/>
      </c>
      <c r="Q917" s="0" t="str">
        <f aca="false">IF($A917&lt;&gt;"",VLOOKUP($F917,d110cc_csv_computations!$A$2:$O$1001,9),"")</f>
        <v/>
      </c>
      <c r="R917" s="32" t="str">
        <f aca="false">IF($A917&lt;&gt;"",INDEX('Tray sheet'!$I$2:$I$10000,$G917),"")</f>
        <v/>
      </c>
      <c r="S917" s="32" t="str">
        <f aca="false">$J917&amp;$K917</f>
        <v/>
      </c>
      <c r="T917" s="0" t="str">
        <f aca="false">IF($A917&lt;&gt;"","Project#"&amp;$A917&amp;"-"&amp;TEXT($B917,"0000")&amp;"_Experiment#"&amp;TEXT($C917,"0000")&amp;"_"&amp;$D917&amp;"."&amp;$E917&amp;"_Tray#"&amp;TEXT($G917,"0000")&amp;"_"&amp;"Pot#"&amp;TEXT($F917,"00000"),"")</f>
        <v/>
      </c>
      <c r="U917" s="0" t="str">
        <f aca="false">IF($A917&lt;&gt;"",VLOOKUP($F917,d110cc_csv_computations!$A$2:$O$1001,2),"")</f>
        <v/>
      </c>
      <c r="V917" s="0" t="str">
        <f aca="false">IF($A917&lt;&gt;"",VLOOKUP($U917,LineNames!$A$2:$B$111,2),"")</f>
        <v/>
      </c>
      <c r="W917" s="11"/>
      <c r="X917" s="0" t="str">
        <f aca="false">IF($A917&lt;&gt;"",VLOOKUP($U917,LineNames!$A$2:$C$111,3),"")</f>
        <v/>
      </c>
      <c r="Y917" s="0" t="str">
        <f aca="false">IF($A917&lt;&gt;"",VLOOKUP($F917,d110cc_csv_computations!$A$2:$O$1001,5),"")</f>
        <v/>
      </c>
      <c r="Z917" s="0" t="str">
        <f aca="false">IF($A917&lt;&gt;"",VLOOKUP($F917,d110cc_csv_computations!$A$2:$O$1001,15),"")</f>
        <v/>
      </c>
    </row>
    <row collapsed="false" customFormat="false" customHeight="true" hidden="false" ht="15" outlineLevel="0" r="918">
      <c r="A918" s="0" t="str">
        <f aca="false">IF((ROW()-1)&lt;='Project Description'!$B$14,'Project Description'!$B$1, "")</f>
        <v/>
      </c>
      <c r="B918" s="0" t="str">
        <f aca="false">IF($A918&lt;&gt;"",'Project Description'!$B$2, "")</f>
        <v/>
      </c>
      <c r="C918" s="0" t="str">
        <f aca="false">IF($A918&lt;&gt;"",'Project Description'!$B$3, "")</f>
        <v/>
      </c>
      <c r="D918" s="0" t="str">
        <f aca="false">IF($A918&lt;&gt;"",VLOOKUP($G918,'Tray sheet'!$E$2:$G$121,2), "")</f>
        <v/>
      </c>
      <c r="E918" s="0" t="str">
        <f aca="false">IF($A918&lt;&gt;"",VLOOKUP($G918,'Tray sheet'!$E$2:$G$121,3), "")</f>
        <v/>
      </c>
      <c r="F918" s="0" t="str">
        <f aca="false">IF($A918&lt;&gt;"",ROW()-1,"")</f>
        <v/>
      </c>
      <c r="G918" s="0" t="str">
        <f aca="false">IF($A918&lt;&gt;"",VLOOKUP($F918,d110cc_csv_computations!$A$2:$O$1001,12),"")</f>
        <v/>
      </c>
      <c r="H918" s="0" t="str">
        <f aca="false">IF($A918&lt;&gt;"",VLOOKUP($F918,d110cc_csv_computations!$A$2:$O$1001,13),"")</f>
        <v/>
      </c>
      <c r="I918" s="0" t="str">
        <f aca="false">IF($A918&lt;&gt;"",VLOOKUP($F918,d110cc_csv_computations!$A$2:$O$1001,7),"")</f>
        <v/>
      </c>
      <c r="J918" s="0" t="str">
        <f aca="false">IF($A918&lt;&gt;"",VLOOKUP($I918,ColumnNames!$A$2:$B$5,2),"")</f>
        <v/>
      </c>
      <c r="K918" s="0" t="str">
        <f aca="false">IF($A918&lt;&gt;"",VLOOKUP($F918,d110cc_csv_computations!$A$2:$O$1001,6),"")</f>
        <v/>
      </c>
      <c r="L918" s="0" t="str">
        <f aca="false">IF($A918&lt;&gt;"",VLOOKUP($F918,d110cc_csv_computations!$A$2:$O$1001,3),"")</f>
        <v/>
      </c>
      <c r="M918" s="0" t="str">
        <f aca="false">IF($A918&lt;&gt;"",VLOOKUP($F918,d110cc_csv_computations!$A$2:$O$1001,8),"")</f>
        <v/>
      </c>
      <c r="N918" s="0" t="str">
        <f aca="false">IF($A918&lt;&gt;"",VLOOKUP($F918,d110cc_csv_computations!$A$2:$O$1001,4),"")</f>
        <v/>
      </c>
      <c r="O918" s="32" t="str">
        <f aca="false">IF($A918&lt;&gt;"",INDEX('Tray sheet'!$H$2:$H$10000, $G918),"")</f>
        <v/>
      </c>
      <c r="P918" s="32" t="str">
        <f aca="false">IF($A918&lt;&gt;"",INDEX('Tray sheet'!$J$2:$J$10000,$G918),"")</f>
        <v/>
      </c>
      <c r="Q918" s="0" t="str">
        <f aca="false">IF($A918&lt;&gt;"",VLOOKUP($F918,d110cc_csv_computations!$A$2:$O$1001,9),"")</f>
        <v/>
      </c>
      <c r="R918" s="32" t="str">
        <f aca="false">IF($A918&lt;&gt;"",INDEX('Tray sheet'!$I$2:$I$10000,$G918),"")</f>
        <v/>
      </c>
      <c r="S918" s="32" t="str">
        <f aca="false">$J918&amp;$K918</f>
        <v/>
      </c>
      <c r="T918" s="0" t="str">
        <f aca="false">IF($A918&lt;&gt;"","Project#"&amp;$A918&amp;"-"&amp;TEXT($B918,"0000")&amp;"_Experiment#"&amp;TEXT($C918,"0000")&amp;"_"&amp;$D918&amp;"."&amp;$E918&amp;"_Tray#"&amp;TEXT($G918,"0000")&amp;"_"&amp;"Pot#"&amp;TEXT($F918,"00000"),"")</f>
        <v/>
      </c>
      <c r="U918" s="0" t="str">
        <f aca="false">IF($A918&lt;&gt;"",VLOOKUP($F918,d110cc_csv_computations!$A$2:$O$1001,2),"")</f>
        <v/>
      </c>
      <c r="V918" s="0" t="str">
        <f aca="false">IF($A918&lt;&gt;"",VLOOKUP($U918,LineNames!$A$2:$B$111,2),"")</f>
        <v/>
      </c>
      <c r="W918" s="11"/>
      <c r="X918" s="0" t="str">
        <f aca="false">IF($A918&lt;&gt;"",VLOOKUP($U918,LineNames!$A$2:$C$111,3),"")</f>
        <v/>
      </c>
      <c r="Y918" s="0" t="str">
        <f aca="false">IF($A918&lt;&gt;"",VLOOKUP($F918,d110cc_csv_computations!$A$2:$O$1001,5),"")</f>
        <v/>
      </c>
      <c r="Z918" s="0" t="str">
        <f aca="false">IF($A918&lt;&gt;"",VLOOKUP($F918,d110cc_csv_computations!$A$2:$O$1001,15),"")</f>
        <v/>
      </c>
    </row>
    <row collapsed="false" customFormat="false" customHeight="true" hidden="false" ht="15" outlineLevel="0" r="919">
      <c r="A919" s="0" t="str">
        <f aca="false">IF((ROW()-1)&lt;='Project Description'!$B$14,'Project Description'!$B$1, "")</f>
        <v/>
      </c>
      <c r="B919" s="0" t="str">
        <f aca="false">IF($A919&lt;&gt;"",'Project Description'!$B$2, "")</f>
        <v/>
      </c>
      <c r="C919" s="0" t="str">
        <f aca="false">IF($A919&lt;&gt;"",'Project Description'!$B$3, "")</f>
        <v/>
      </c>
      <c r="D919" s="0" t="str">
        <f aca="false">IF($A919&lt;&gt;"",VLOOKUP($G919,'Tray sheet'!$E$2:$G$121,2), "")</f>
        <v/>
      </c>
      <c r="E919" s="0" t="str">
        <f aca="false">IF($A919&lt;&gt;"",VLOOKUP($G919,'Tray sheet'!$E$2:$G$121,3), "")</f>
        <v/>
      </c>
      <c r="F919" s="0" t="str">
        <f aca="false">IF($A919&lt;&gt;"",ROW()-1,"")</f>
        <v/>
      </c>
      <c r="G919" s="0" t="str">
        <f aca="false">IF($A919&lt;&gt;"",VLOOKUP($F919,d110cc_csv_computations!$A$2:$O$1001,12),"")</f>
        <v/>
      </c>
      <c r="H919" s="0" t="str">
        <f aca="false">IF($A919&lt;&gt;"",VLOOKUP($F919,d110cc_csv_computations!$A$2:$O$1001,13),"")</f>
        <v/>
      </c>
      <c r="I919" s="0" t="str">
        <f aca="false">IF($A919&lt;&gt;"",VLOOKUP($F919,d110cc_csv_computations!$A$2:$O$1001,7),"")</f>
        <v/>
      </c>
      <c r="J919" s="0" t="str">
        <f aca="false">IF($A919&lt;&gt;"",VLOOKUP($I919,ColumnNames!$A$2:$B$5,2),"")</f>
        <v/>
      </c>
      <c r="K919" s="0" t="str">
        <f aca="false">IF($A919&lt;&gt;"",VLOOKUP($F919,d110cc_csv_computations!$A$2:$O$1001,6),"")</f>
        <v/>
      </c>
      <c r="L919" s="0" t="str">
        <f aca="false">IF($A919&lt;&gt;"",VLOOKUP($F919,d110cc_csv_computations!$A$2:$O$1001,3),"")</f>
        <v/>
      </c>
      <c r="M919" s="0" t="str">
        <f aca="false">IF($A919&lt;&gt;"",VLOOKUP($F919,d110cc_csv_computations!$A$2:$O$1001,8),"")</f>
        <v/>
      </c>
      <c r="N919" s="0" t="str">
        <f aca="false">IF($A919&lt;&gt;"",VLOOKUP($F919,d110cc_csv_computations!$A$2:$O$1001,4),"")</f>
        <v/>
      </c>
      <c r="O919" s="32" t="str">
        <f aca="false">IF($A919&lt;&gt;"",INDEX('Tray sheet'!$H$2:$H$10000, $G919),"")</f>
        <v/>
      </c>
      <c r="P919" s="32" t="str">
        <f aca="false">IF($A919&lt;&gt;"",INDEX('Tray sheet'!$J$2:$J$10000,$G919),"")</f>
        <v/>
      </c>
      <c r="Q919" s="0" t="str">
        <f aca="false">IF($A919&lt;&gt;"",VLOOKUP($F919,d110cc_csv_computations!$A$2:$O$1001,9),"")</f>
        <v/>
      </c>
      <c r="R919" s="32" t="str">
        <f aca="false">IF($A919&lt;&gt;"",INDEX('Tray sheet'!$I$2:$I$10000,$G919),"")</f>
        <v/>
      </c>
      <c r="S919" s="32" t="str">
        <f aca="false">$J919&amp;$K919</f>
        <v/>
      </c>
      <c r="T919" s="0" t="str">
        <f aca="false">IF($A919&lt;&gt;"","Project#"&amp;$A919&amp;"-"&amp;TEXT($B919,"0000")&amp;"_Experiment#"&amp;TEXT($C919,"0000")&amp;"_"&amp;$D919&amp;"."&amp;$E919&amp;"_Tray#"&amp;TEXT($G919,"0000")&amp;"_"&amp;"Pot#"&amp;TEXT($F919,"00000"),"")</f>
        <v/>
      </c>
      <c r="U919" s="0" t="str">
        <f aca="false">IF($A919&lt;&gt;"",VLOOKUP($F919,d110cc_csv_computations!$A$2:$O$1001,2),"")</f>
        <v/>
      </c>
      <c r="V919" s="0" t="str">
        <f aca="false">IF($A919&lt;&gt;"",VLOOKUP($U919,LineNames!$A$2:$B$111,2),"")</f>
        <v/>
      </c>
      <c r="W919" s="11"/>
      <c r="X919" s="0" t="str">
        <f aca="false">IF($A919&lt;&gt;"",VLOOKUP($U919,LineNames!$A$2:$C$111,3),"")</f>
        <v/>
      </c>
      <c r="Y919" s="0" t="str">
        <f aca="false">IF($A919&lt;&gt;"",VLOOKUP($F919,d110cc_csv_computations!$A$2:$O$1001,5),"")</f>
        <v/>
      </c>
      <c r="Z919" s="0" t="str">
        <f aca="false">IF($A919&lt;&gt;"",VLOOKUP($F919,d110cc_csv_computations!$A$2:$O$1001,15),"")</f>
        <v/>
      </c>
    </row>
    <row collapsed="false" customFormat="false" customHeight="true" hidden="false" ht="15" outlineLevel="0" r="920">
      <c r="A920" s="0" t="str">
        <f aca="false">IF((ROW()-1)&lt;='Project Description'!$B$14,'Project Description'!$B$1, "")</f>
        <v/>
      </c>
      <c r="B920" s="0" t="str">
        <f aca="false">IF($A920&lt;&gt;"",'Project Description'!$B$2, "")</f>
        <v/>
      </c>
      <c r="C920" s="0" t="str">
        <f aca="false">IF($A920&lt;&gt;"",'Project Description'!$B$3, "")</f>
        <v/>
      </c>
      <c r="D920" s="0" t="str">
        <f aca="false">IF($A920&lt;&gt;"",VLOOKUP($G920,'Tray sheet'!$E$2:$G$121,2), "")</f>
        <v/>
      </c>
      <c r="E920" s="0" t="str">
        <f aca="false">IF($A920&lt;&gt;"",VLOOKUP($G920,'Tray sheet'!$E$2:$G$121,3), "")</f>
        <v/>
      </c>
      <c r="F920" s="0" t="str">
        <f aca="false">IF($A920&lt;&gt;"",ROW()-1,"")</f>
        <v/>
      </c>
      <c r="G920" s="0" t="str">
        <f aca="false">IF($A920&lt;&gt;"",VLOOKUP($F920,d110cc_csv_computations!$A$2:$O$1001,12),"")</f>
        <v/>
      </c>
      <c r="H920" s="0" t="str">
        <f aca="false">IF($A920&lt;&gt;"",VLOOKUP($F920,d110cc_csv_computations!$A$2:$O$1001,13),"")</f>
        <v/>
      </c>
      <c r="I920" s="0" t="str">
        <f aca="false">IF($A920&lt;&gt;"",VLOOKUP($F920,d110cc_csv_computations!$A$2:$O$1001,7),"")</f>
        <v/>
      </c>
      <c r="J920" s="0" t="str">
        <f aca="false">IF($A920&lt;&gt;"",VLOOKUP($I920,ColumnNames!$A$2:$B$5,2),"")</f>
        <v/>
      </c>
      <c r="K920" s="0" t="str">
        <f aca="false">IF($A920&lt;&gt;"",VLOOKUP($F920,d110cc_csv_computations!$A$2:$O$1001,6),"")</f>
        <v/>
      </c>
      <c r="L920" s="0" t="str">
        <f aca="false">IF($A920&lt;&gt;"",VLOOKUP($F920,d110cc_csv_computations!$A$2:$O$1001,3),"")</f>
        <v/>
      </c>
      <c r="M920" s="0" t="str">
        <f aca="false">IF($A920&lt;&gt;"",VLOOKUP($F920,d110cc_csv_computations!$A$2:$O$1001,8),"")</f>
        <v/>
      </c>
      <c r="N920" s="0" t="str">
        <f aca="false">IF($A920&lt;&gt;"",VLOOKUP($F920,d110cc_csv_computations!$A$2:$O$1001,4),"")</f>
        <v/>
      </c>
      <c r="O920" s="32" t="str">
        <f aca="false">IF($A920&lt;&gt;"",INDEX('Tray sheet'!$H$2:$H$10000, $G920),"")</f>
        <v/>
      </c>
      <c r="P920" s="32" t="str">
        <f aca="false">IF($A920&lt;&gt;"",INDEX('Tray sheet'!$J$2:$J$10000,$G920),"")</f>
        <v/>
      </c>
      <c r="Q920" s="0" t="str">
        <f aca="false">IF($A920&lt;&gt;"",VLOOKUP($F920,d110cc_csv_computations!$A$2:$O$1001,9),"")</f>
        <v/>
      </c>
      <c r="R920" s="32" t="str">
        <f aca="false">IF($A920&lt;&gt;"",INDEX('Tray sheet'!$I$2:$I$10000,$G920),"")</f>
        <v/>
      </c>
      <c r="S920" s="32" t="str">
        <f aca="false">$J920&amp;$K920</f>
        <v/>
      </c>
      <c r="T920" s="0" t="str">
        <f aca="false">IF($A920&lt;&gt;"","Project#"&amp;$A920&amp;"-"&amp;TEXT($B920,"0000")&amp;"_Experiment#"&amp;TEXT($C920,"0000")&amp;"_"&amp;$D920&amp;"."&amp;$E920&amp;"_Tray#"&amp;TEXT($G920,"0000")&amp;"_"&amp;"Pot#"&amp;TEXT($F920,"00000"),"")</f>
        <v/>
      </c>
      <c r="U920" s="0" t="str">
        <f aca="false">IF($A920&lt;&gt;"",VLOOKUP($F920,d110cc_csv_computations!$A$2:$O$1001,2),"")</f>
        <v/>
      </c>
      <c r="V920" s="0" t="str">
        <f aca="false">IF($A920&lt;&gt;"",VLOOKUP($U920,LineNames!$A$2:$B$111,2),"")</f>
        <v/>
      </c>
      <c r="W920" s="11"/>
      <c r="X920" s="0" t="str">
        <f aca="false">IF($A920&lt;&gt;"",VLOOKUP($U920,LineNames!$A$2:$C$111,3),"")</f>
        <v/>
      </c>
      <c r="Y920" s="0" t="str">
        <f aca="false">IF($A920&lt;&gt;"",VLOOKUP($F920,d110cc_csv_computations!$A$2:$O$1001,5),"")</f>
        <v/>
      </c>
      <c r="Z920" s="0" t="str">
        <f aca="false">IF($A920&lt;&gt;"",VLOOKUP($F920,d110cc_csv_computations!$A$2:$O$1001,15),"")</f>
        <v/>
      </c>
    </row>
    <row collapsed="false" customFormat="false" customHeight="true" hidden="false" ht="15" outlineLevel="0" r="921">
      <c r="A921" s="0" t="str">
        <f aca="false">IF((ROW()-1)&lt;='Project Description'!$B$14,'Project Description'!$B$1, "")</f>
        <v/>
      </c>
      <c r="B921" s="0" t="str">
        <f aca="false">IF($A921&lt;&gt;"",'Project Description'!$B$2, "")</f>
        <v/>
      </c>
      <c r="C921" s="0" t="str">
        <f aca="false">IF($A921&lt;&gt;"",'Project Description'!$B$3, "")</f>
        <v/>
      </c>
      <c r="D921" s="0" t="str">
        <f aca="false">IF($A921&lt;&gt;"",VLOOKUP($G921,'Tray sheet'!$E$2:$G$121,2), "")</f>
        <v/>
      </c>
      <c r="E921" s="0" t="str">
        <f aca="false">IF($A921&lt;&gt;"",VLOOKUP($G921,'Tray sheet'!$E$2:$G$121,3), "")</f>
        <v/>
      </c>
      <c r="F921" s="0" t="str">
        <f aca="false">IF($A921&lt;&gt;"",ROW()-1,"")</f>
        <v/>
      </c>
      <c r="G921" s="0" t="str">
        <f aca="false">IF($A921&lt;&gt;"",VLOOKUP($F921,d110cc_csv_computations!$A$2:$O$1001,12),"")</f>
        <v/>
      </c>
      <c r="H921" s="0" t="str">
        <f aca="false">IF($A921&lt;&gt;"",VLOOKUP($F921,d110cc_csv_computations!$A$2:$O$1001,13),"")</f>
        <v/>
      </c>
      <c r="I921" s="0" t="str">
        <f aca="false">IF($A921&lt;&gt;"",VLOOKUP($F921,d110cc_csv_computations!$A$2:$O$1001,7),"")</f>
        <v/>
      </c>
      <c r="J921" s="0" t="str">
        <f aca="false">IF($A921&lt;&gt;"",VLOOKUP($I921,ColumnNames!$A$2:$B$5,2),"")</f>
        <v/>
      </c>
      <c r="K921" s="0" t="str">
        <f aca="false">IF($A921&lt;&gt;"",VLOOKUP($F921,d110cc_csv_computations!$A$2:$O$1001,6),"")</f>
        <v/>
      </c>
      <c r="L921" s="0" t="str">
        <f aca="false">IF($A921&lt;&gt;"",VLOOKUP($F921,d110cc_csv_computations!$A$2:$O$1001,3),"")</f>
        <v/>
      </c>
      <c r="M921" s="0" t="str">
        <f aca="false">IF($A921&lt;&gt;"",VLOOKUP($F921,d110cc_csv_computations!$A$2:$O$1001,8),"")</f>
        <v/>
      </c>
      <c r="N921" s="0" t="str">
        <f aca="false">IF($A921&lt;&gt;"",VLOOKUP($F921,d110cc_csv_computations!$A$2:$O$1001,4),"")</f>
        <v/>
      </c>
      <c r="O921" s="32" t="str">
        <f aca="false">IF($A921&lt;&gt;"",INDEX('Tray sheet'!$H$2:$H$10000, $G921),"")</f>
        <v/>
      </c>
      <c r="P921" s="32" t="str">
        <f aca="false">IF($A921&lt;&gt;"",INDEX('Tray sheet'!$J$2:$J$10000,$G921),"")</f>
        <v/>
      </c>
      <c r="Q921" s="0" t="str">
        <f aca="false">IF($A921&lt;&gt;"",VLOOKUP($F921,d110cc_csv_computations!$A$2:$O$1001,9),"")</f>
        <v/>
      </c>
      <c r="R921" s="32" t="str">
        <f aca="false">IF($A921&lt;&gt;"",INDEX('Tray sheet'!$I$2:$I$10000,$G921),"")</f>
        <v/>
      </c>
      <c r="S921" s="32" t="str">
        <f aca="false">$J921&amp;$K921</f>
        <v/>
      </c>
      <c r="T921" s="0" t="str">
        <f aca="false">IF($A921&lt;&gt;"","Project#"&amp;$A921&amp;"-"&amp;TEXT($B921,"0000")&amp;"_Experiment#"&amp;TEXT($C921,"0000")&amp;"_"&amp;$D921&amp;"."&amp;$E921&amp;"_Tray#"&amp;TEXT($G921,"0000")&amp;"_"&amp;"Pot#"&amp;TEXT($F921,"00000"),"")</f>
        <v/>
      </c>
      <c r="U921" s="0" t="str">
        <f aca="false">IF($A921&lt;&gt;"",VLOOKUP($F921,d110cc_csv_computations!$A$2:$O$1001,2),"")</f>
        <v/>
      </c>
      <c r="V921" s="0" t="str">
        <f aca="false">IF($A921&lt;&gt;"",VLOOKUP($U921,LineNames!$A$2:$B$111,2),"")</f>
        <v/>
      </c>
      <c r="W921" s="11"/>
      <c r="X921" s="0" t="str">
        <f aca="false">IF($A921&lt;&gt;"",VLOOKUP($U921,LineNames!$A$2:$C$111,3),"")</f>
        <v/>
      </c>
      <c r="Y921" s="0" t="str">
        <f aca="false">IF($A921&lt;&gt;"",VLOOKUP($F921,d110cc_csv_computations!$A$2:$O$1001,5),"")</f>
        <v/>
      </c>
      <c r="Z921" s="0" t="str">
        <f aca="false">IF($A921&lt;&gt;"",VLOOKUP($F921,d110cc_csv_computations!$A$2:$O$1001,15),"")</f>
        <v/>
      </c>
    </row>
    <row collapsed="false" customFormat="false" customHeight="true" hidden="false" ht="15" outlineLevel="0" r="922">
      <c r="A922" s="0" t="str">
        <f aca="false">IF((ROW()-1)&lt;='Project Description'!$B$14,'Project Description'!$B$1, "")</f>
        <v/>
      </c>
      <c r="B922" s="0" t="str">
        <f aca="false">IF($A922&lt;&gt;"",'Project Description'!$B$2, "")</f>
        <v/>
      </c>
      <c r="C922" s="0" t="str">
        <f aca="false">IF($A922&lt;&gt;"",'Project Description'!$B$3, "")</f>
        <v/>
      </c>
      <c r="D922" s="0" t="str">
        <f aca="false">IF($A922&lt;&gt;"",VLOOKUP($G922,'Tray sheet'!$E$2:$G$121,2), "")</f>
        <v/>
      </c>
      <c r="E922" s="0" t="str">
        <f aca="false">IF($A922&lt;&gt;"",VLOOKUP($G922,'Tray sheet'!$E$2:$G$121,3), "")</f>
        <v/>
      </c>
      <c r="F922" s="0" t="str">
        <f aca="false">IF($A922&lt;&gt;"",ROW()-1,"")</f>
        <v/>
      </c>
      <c r="G922" s="0" t="str">
        <f aca="false">IF($A922&lt;&gt;"",VLOOKUP($F922,d110cc_csv_computations!$A$2:$O$1001,12),"")</f>
        <v/>
      </c>
      <c r="H922" s="0" t="str">
        <f aca="false">IF($A922&lt;&gt;"",VLOOKUP($F922,d110cc_csv_computations!$A$2:$O$1001,13),"")</f>
        <v/>
      </c>
      <c r="I922" s="0" t="str">
        <f aca="false">IF($A922&lt;&gt;"",VLOOKUP($F922,d110cc_csv_computations!$A$2:$O$1001,7),"")</f>
        <v/>
      </c>
      <c r="J922" s="0" t="str">
        <f aca="false">IF($A922&lt;&gt;"",VLOOKUP($I922,ColumnNames!$A$2:$B$5,2),"")</f>
        <v/>
      </c>
      <c r="K922" s="0" t="str">
        <f aca="false">IF($A922&lt;&gt;"",VLOOKUP($F922,d110cc_csv_computations!$A$2:$O$1001,6),"")</f>
        <v/>
      </c>
      <c r="L922" s="0" t="str">
        <f aca="false">IF($A922&lt;&gt;"",VLOOKUP($F922,d110cc_csv_computations!$A$2:$O$1001,3),"")</f>
        <v/>
      </c>
      <c r="M922" s="0" t="str">
        <f aca="false">IF($A922&lt;&gt;"",VLOOKUP($F922,d110cc_csv_computations!$A$2:$O$1001,8),"")</f>
        <v/>
      </c>
      <c r="N922" s="0" t="str">
        <f aca="false">IF($A922&lt;&gt;"",VLOOKUP($F922,d110cc_csv_computations!$A$2:$O$1001,4),"")</f>
        <v/>
      </c>
      <c r="O922" s="32" t="str">
        <f aca="false">IF($A922&lt;&gt;"",INDEX('Tray sheet'!$H$2:$H$10000, $G922),"")</f>
        <v/>
      </c>
      <c r="P922" s="32" t="str">
        <f aca="false">IF($A922&lt;&gt;"",INDEX('Tray sheet'!$J$2:$J$10000,$G922),"")</f>
        <v/>
      </c>
      <c r="Q922" s="0" t="str">
        <f aca="false">IF($A922&lt;&gt;"",VLOOKUP($F922,d110cc_csv_computations!$A$2:$O$1001,9),"")</f>
        <v/>
      </c>
      <c r="R922" s="32" t="str">
        <f aca="false">IF($A922&lt;&gt;"",INDEX('Tray sheet'!$I$2:$I$10000,$G922),"")</f>
        <v/>
      </c>
      <c r="S922" s="32" t="str">
        <f aca="false">$J922&amp;$K922</f>
        <v/>
      </c>
      <c r="T922" s="0" t="str">
        <f aca="false">IF($A922&lt;&gt;"","Project#"&amp;$A922&amp;"-"&amp;TEXT($B922,"0000")&amp;"_Experiment#"&amp;TEXT($C922,"0000")&amp;"_"&amp;$D922&amp;"."&amp;$E922&amp;"_Tray#"&amp;TEXT($G922,"0000")&amp;"_"&amp;"Pot#"&amp;TEXT($F922,"00000"),"")</f>
        <v/>
      </c>
      <c r="U922" s="0" t="str">
        <f aca="false">IF($A922&lt;&gt;"",VLOOKUP($F922,d110cc_csv_computations!$A$2:$O$1001,2),"")</f>
        <v/>
      </c>
      <c r="V922" s="0" t="str">
        <f aca="false">IF($A922&lt;&gt;"",VLOOKUP($U922,LineNames!$A$2:$B$111,2),"")</f>
        <v/>
      </c>
      <c r="W922" s="11"/>
      <c r="X922" s="0" t="str">
        <f aca="false">IF($A922&lt;&gt;"",VLOOKUP($U922,LineNames!$A$2:$C$111,3),"")</f>
        <v/>
      </c>
      <c r="Y922" s="0" t="str">
        <f aca="false">IF($A922&lt;&gt;"",VLOOKUP($F922,d110cc_csv_computations!$A$2:$O$1001,5),"")</f>
        <v/>
      </c>
      <c r="Z922" s="0" t="str">
        <f aca="false">IF($A922&lt;&gt;"",VLOOKUP($F922,d110cc_csv_computations!$A$2:$O$1001,15),"")</f>
        <v/>
      </c>
    </row>
    <row collapsed="false" customFormat="false" customHeight="true" hidden="false" ht="15" outlineLevel="0" r="923">
      <c r="A923" s="0" t="str">
        <f aca="false">IF((ROW()-1)&lt;='Project Description'!$B$14,'Project Description'!$B$1, "")</f>
        <v/>
      </c>
      <c r="B923" s="0" t="str">
        <f aca="false">IF($A923&lt;&gt;"",'Project Description'!$B$2, "")</f>
        <v/>
      </c>
      <c r="C923" s="0" t="str">
        <f aca="false">IF($A923&lt;&gt;"",'Project Description'!$B$3, "")</f>
        <v/>
      </c>
      <c r="D923" s="0" t="str">
        <f aca="false">IF($A923&lt;&gt;"",VLOOKUP($G923,'Tray sheet'!$E$2:$G$121,2), "")</f>
        <v/>
      </c>
      <c r="E923" s="0" t="str">
        <f aca="false">IF($A923&lt;&gt;"",VLOOKUP($G923,'Tray sheet'!$E$2:$G$121,3), "")</f>
        <v/>
      </c>
      <c r="F923" s="0" t="str">
        <f aca="false">IF($A923&lt;&gt;"",ROW()-1,"")</f>
        <v/>
      </c>
      <c r="G923" s="0" t="str">
        <f aca="false">IF($A923&lt;&gt;"",VLOOKUP($F923,d110cc_csv_computations!$A$2:$O$1001,12),"")</f>
        <v/>
      </c>
      <c r="H923" s="0" t="str">
        <f aca="false">IF($A923&lt;&gt;"",VLOOKUP($F923,d110cc_csv_computations!$A$2:$O$1001,13),"")</f>
        <v/>
      </c>
      <c r="I923" s="0" t="str">
        <f aca="false">IF($A923&lt;&gt;"",VLOOKUP($F923,d110cc_csv_computations!$A$2:$O$1001,7),"")</f>
        <v/>
      </c>
      <c r="J923" s="0" t="str">
        <f aca="false">IF($A923&lt;&gt;"",VLOOKUP($I923,ColumnNames!$A$2:$B$5,2),"")</f>
        <v/>
      </c>
      <c r="K923" s="0" t="str">
        <f aca="false">IF($A923&lt;&gt;"",VLOOKUP($F923,d110cc_csv_computations!$A$2:$O$1001,6),"")</f>
        <v/>
      </c>
      <c r="L923" s="0" t="str">
        <f aca="false">IF($A923&lt;&gt;"",VLOOKUP($F923,d110cc_csv_computations!$A$2:$O$1001,3),"")</f>
        <v/>
      </c>
      <c r="M923" s="0" t="str">
        <f aca="false">IF($A923&lt;&gt;"",VLOOKUP($F923,d110cc_csv_computations!$A$2:$O$1001,8),"")</f>
        <v/>
      </c>
      <c r="N923" s="0" t="str">
        <f aca="false">IF($A923&lt;&gt;"",VLOOKUP($F923,d110cc_csv_computations!$A$2:$O$1001,4),"")</f>
        <v/>
      </c>
      <c r="O923" s="32" t="str">
        <f aca="false">IF($A923&lt;&gt;"",INDEX('Tray sheet'!$H$2:$H$10000, $G923),"")</f>
        <v/>
      </c>
      <c r="P923" s="32" t="str">
        <f aca="false">IF($A923&lt;&gt;"",INDEX('Tray sheet'!$J$2:$J$10000,$G923),"")</f>
        <v/>
      </c>
      <c r="Q923" s="0" t="str">
        <f aca="false">IF($A923&lt;&gt;"",VLOOKUP($F923,d110cc_csv_computations!$A$2:$O$1001,9),"")</f>
        <v/>
      </c>
      <c r="R923" s="32" t="str">
        <f aca="false">IF($A923&lt;&gt;"",INDEX('Tray sheet'!$I$2:$I$10000,$G923),"")</f>
        <v/>
      </c>
      <c r="S923" s="32" t="str">
        <f aca="false">$J923&amp;$K923</f>
        <v/>
      </c>
      <c r="T923" s="0" t="str">
        <f aca="false">IF($A923&lt;&gt;"","Project#"&amp;$A923&amp;"-"&amp;TEXT($B923,"0000")&amp;"_Experiment#"&amp;TEXT($C923,"0000")&amp;"_"&amp;$D923&amp;"."&amp;$E923&amp;"_Tray#"&amp;TEXT($G923,"0000")&amp;"_"&amp;"Pot#"&amp;TEXT($F923,"00000"),"")</f>
        <v/>
      </c>
      <c r="U923" s="0" t="str">
        <f aca="false">IF($A923&lt;&gt;"",VLOOKUP($F923,d110cc_csv_computations!$A$2:$O$1001,2),"")</f>
        <v/>
      </c>
      <c r="V923" s="0" t="str">
        <f aca="false">IF($A923&lt;&gt;"",VLOOKUP($U923,LineNames!$A$2:$B$111,2),"")</f>
        <v/>
      </c>
      <c r="W923" s="11"/>
      <c r="X923" s="0" t="str">
        <f aca="false">IF($A923&lt;&gt;"",VLOOKUP($U923,LineNames!$A$2:$C$111,3),"")</f>
        <v/>
      </c>
      <c r="Y923" s="0" t="str">
        <f aca="false">IF($A923&lt;&gt;"",VLOOKUP($F923,d110cc_csv_computations!$A$2:$O$1001,5),"")</f>
        <v/>
      </c>
      <c r="Z923" s="0" t="str">
        <f aca="false">IF($A923&lt;&gt;"",VLOOKUP($F923,d110cc_csv_computations!$A$2:$O$1001,15),"")</f>
        <v/>
      </c>
    </row>
    <row collapsed="false" customFormat="false" customHeight="true" hidden="false" ht="15" outlineLevel="0" r="924">
      <c r="A924" s="0" t="str">
        <f aca="false">IF((ROW()-1)&lt;='Project Description'!$B$14,'Project Description'!$B$1, "")</f>
        <v/>
      </c>
      <c r="B924" s="0" t="str">
        <f aca="false">IF($A924&lt;&gt;"",'Project Description'!$B$2, "")</f>
        <v/>
      </c>
      <c r="C924" s="0" t="str">
        <f aca="false">IF($A924&lt;&gt;"",'Project Description'!$B$3, "")</f>
        <v/>
      </c>
      <c r="D924" s="0" t="str">
        <f aca="false">IF($A924&lt;&gt;"",VLOOKUP($G924,'Tray sheet'!$E$2:$G$121,2), "")</f>
        <v/>
      </c>
      <c r="E924" s="0" t="str">
        <f aca="false">IF($A924&lt;&gt;"",VLOOKUP($G924,'Tray sheet'!$E$2:$G$121,3), "")</f>
        <v/>
      </c>
      <c r="F924" s="0" t="str">
        <f aca="false">IF($A924&lt;&gt;"",ROW()-1,"")</f>
        <v/>
      </c>
      <c r="G924" s="0" t="str">
        <f aca="false">IF($A924&lt;&gt;"",VLOOKUP($F924,d110cc_csv_computations!$A$2:$O$1001,12),"")</f>
        <v/>
      </c>
      <c r="H924" s="0" t="str">
        <f aca="false">IF($A924&lt;&gt;"",VLOOKUP($F924,d110cc_csv_computations!$A$2:$O$1001,13),"")</f>
        <v/>
      </c>
      <c r="I924" s="0" t="str">
        <f aca="false">IF($A924&lt;&gt;"",VLOOKUP($F924,d110cc_csv_computations!$A$2:$O$1001,7),"")</f>
        <v/>
      </c>
      <c r="J924" s="0" t="str">
        <f aca="false">IF($A924&lt;&gt;"",VLOOKUP($I924,ColumnNames!$A$2:$B$5,2),"")</f>
        <v/>
      </c>
      <c r="K924" s="0" t="str">
        <f aca="false">IF($A924&lt;&gt;"",VLOOKUP($F924,d110cc_csv_computations!$A$2:$O$1001,6),"")</f>
        <v/>
      </c>
      <c r="L924" s="0" t="str">
        <f aca="false">IF($A924&lt;&gt;"",VLOOKUP($F924,d110cc_csv_computations!$A$2:$O$1001,3),"")</f>
        <v/>
      </c>
      <c r="M924" s="0" t="str">
        <f aca="false">IF($A924&lt;&gt;"",VLOOKUP($F924,d110cc_csv_computations!$A$2:$O$1001,8),"")</f>
        <v/>
      </c>
      <c r="N924" s="0" t="str">
        <f aca="false">IF($A924&lt;&gt;"",VLOOKUP($F924,d110cc_csv_computations!$A$2:$O$1001,4),"")</f>
        <v/>
      </c>
      <c r="O924" s="32" t="str">
        <f aca="false">IF($A924&lt;&gt;"",INDEX('Tray sheet'!$H$2:$H$10000, $G924),"")</f>
        <v/>
      </c>
      <c r="P924" s="32" t="str">
        <f aca="false">IF($A924&lt;&gt;"",INDEX('Tray sheet'!$J$2:$J$10000,$G924),"")</f>
        <v/>
      </c>
      <c r="Q924" s="0" t="str">
        <f aca="false">IF($A924&lt;&gt;"",VLOOKUP($F924,d110cc_csv_computations!$A$2:$O$1001,9),"")</f>
        <v/>
      </c>
      <c r="R924" s="32" t="str">
        <f aca="false">IF($A924&lt;&gt;"",INDEX('Tray sheet'!$I$2:$I$10000,$G924),"")</f>
        <v/>
      </c>
      <c r="S924" s="32" t="str">
        <f aca="false">$J924&amp;$K924</f>
        <v/>
      </c>
      <c r="T924" s="0" t="str">
        <f aca="false">IF($A924&lt;&gt;"","Project#"&amp;$A924&amp;"-"&amp;TEXT($B924,"0000")&amp;"_Experiment#"&amp;TEXT($C924,"0000")&amp;"_"&amp;$D924&amp;"."&amp;$E924&amp;"_Tray#"&amp;TEXT($G924,"0000")&amp;"_"&amp;"Pot#"&amp;TEXT($F924,"00000"),"")</f>
        <v/>
      </c>
      <c r="U924" s="0" t="str">
        <f aca="false">IF($A924&lt;&gt;"",VLOOKUP($F924,d110cc_csv_computations!$A$2:$O$1001,2),"")</f>
        <v/>
      </c>
      <c r="V924" s="0" t="str">
        <f aca="false">IF($A924&lt;&gt;"",VLOOKUP($U924,LineNames!$A$2:$B$111,2),"")</f>
        <v/>
      </c>
      <c r="W924" s="11"/>
      <c r="X924" s="0" t="str">
        <f aca="false">IF($A924&lt;&gt;"",VLOOKUP($U924,LineNames!$A$2:$C$111,3),"")</f>
        <v/>
      </c>
      <c r="Y924" s="0" t="str">
        <f aca="false">IF($A924&lt;&gt;"",VLOOKUP($F924,d110cc_csv_computations!$A$2:$O$1001,5),"")</f>
        <v/>
      </c>
      <c r="Z924" s="0" t="str">
        <f aca="false">IF($A924&lt;&gt;"",VLOOKUP($F924,d110cc_csv_computations!$A$2:$O$1001,15),"")</f>
        <v/>
      </c>
    </row>
    <row collapsed="false" customFormat="false" customHeight="true" hidden="false" ht="15" outlineLevel="0" r="925">
      <c r="A925" s="0" t="str">
        <f aca="false">IF((ROW()-1)&lt;='Project Description'!$B$14,'Project Description'!$B$1, "")</f>
        <v/>
      </c>
      <c r="B925" s="0" t="str">
        <f aca="false">IF($A925&lt;&gt;"",'Project Description'!$B$2, "")</f>
        <v/>
      </c>
      <c r="C925" s="0" t="str">
        <f aca="false">IF($A925&lt;&gt;"",'Project Description'!$B$3, "")</f>
        <v/>
      </c>
      <c r="D925" s="0" t="str">
        <f aca="false">IF($A925&lt;&gt;"",VLOOKUP($G925,'Tray sheet'!$E$2:$G$121,2), "")</f>
        <v/>
      </c>
      <c r="E925" s="0" t="str">
        <f aca="false">IF($A925&lt;&gt;"",VLOOKUP($G925,'Tray sheet'!$E$2:$G$121,3), "")</f>
        <v/>
      </c>
      <c r="F925" s="0" t="str">
        <f aca="false">IF($A925&lt;&gt;"",ROW()-1,"")</f>
        <v/>
      </c>
      <c r="G925" s="0" t="str">
        <f aca="false">IF($A925&lt;&gt;"",VLOOKUP($F925,d110cc_csv_computations!$A$2:$O$1001,12),"")</f>
        <v/>
      </c>
      <c r="H925" s="0" t="str">
        <f aca="false">IF($A925&lt;&gt;"",VLOOKUP($F925,d110cc_csv_computations!$A$2:$O$1001,13),"")</f>
        <v/>
      </c>
      <c r="I925" s="0" t="str">
        <f aca="false">IF($A925&lt;&gt;"",VLOOKUP($F925,d110cc_csv_computations!$A$2:$O$1001,7),"")</f>
        <v/>
      </c>
      <c r="J925" s="0" t="str">
        <f aca="false">IF($A925&lt;&gt;"",VLOOKUP($I925,ColumnNames!$A$2:$B$5,2),"")</f>
        <v/>
      </c>
      <c r="K925" s="0" t="str">
        <f aca="false">IF($A925&lt;&gt;"",VLOOKUP($F925,d110cc_csv_computations!$A$2:$O$1001,6),"")</f>
        <v/>
      </c>
      <c r="L925" s="0" t="str">
        <f aca="false">IF($A925&lt;&gt;"",VLOOKUP($F925,d110cc_csv_computations!$A$2:$O$1001,3),"")</f>
        <v/>
      </c>
      <c r="M925" s="0" t="str">
        <f aca="false">IF($A925&lt;&gt;"",VLOOKUP($F925,d110cc_csv_computations!$A$2:$O$1001,8),"")</f>
        <v/>
      </c>
      <c r="N925" s="0" t="str">
        <f aca="false">IF($A925&lt;&gt;"",VLOOKUP($F925,d110cc_csv_computations!$A$2:$O$1001,4),"")</f>
        <v/>
      </c>
      <c r="O925" s="32" t="str">
        <f aca="false">IF($A925&lt;&gt;"",INDEX('Tray sheet'!$H$2:$H$10000, $G925),"")</f>
        <v/>
      </c>
      <c r="P925" s="32" t="str">
        <f aca="false">IF($A925&lt;&gt;"",INDEX('Tray sheet'!$J$2:$J$10000,$G925),"")</f>
        <v/>
      </c>
      <c r="Q925" s="0" t="str">
        <f aca="false">IF($A925&lt;&gt;"",VLOOKUP($F925,d110cc_csv_computations!$A$2:$O$1001,9),"")</f>
        <v/>
      </c>
      <c r="R925" s="32" t="str">
        <f aca="false">IF($A925&lt;&gt;"",INDEX('Tray sheet'!$I$2:$I$10000,$G925),"")</f>
        <v/>
      </c>
      <c r="S925" s="32" t="str">
        <f aca="false">$J925&amp;$K925</f>
        <v/>
      </c>
      <c r="T925" s="0" t="str">
        <f aca="false">IF($A925&lt;&gt;"","Project#"&amp;$A925&amp;"-"&amp;TEXT($B925,"0000")&amp;"_Experiment#"&amp;TEXT($C925,"0000")&amp;"_"&amp;$D925&amp;"."&amp;$E925&amp;"_Tray#"&amp;TEXT($G925,"0000")&amp;"_"&amp;"Pot#"&amp;TEXT($F925,"00000"),"")</f>
        <v/>
      </c>
      <c r="U925" s="0" t="str">
        <f aca="false">IF($A925&lt;&gt;"",VLOOKUP($F925,d110cc_csv_computations!$A$2:$O$1001,2),"")</f>
        <v/>
      </c>
      <c r="V925" s="0" t="str">
        <f aca="false">IF($A925&lt;&gt;"",VLOOKUP($U925,LineNames!$A$2:$B$111,2),"")</f>
        <v/>
      </c>
      <c r="W925" s="11"/>
      <c r="X925" s="0" t="str">
        <f aca="false">IF($A925&lt;&gt;"",VLOOKUP($U925,LineNames!$A$2:$C$111,3),"")</f>
        <v/>
      </c>
      <c r="Y925" s="0" t="str">
        <f aca="false">IF($A925&lt;&gt;"",VLOOKUP($F925,d110cc_csv_computations!$A$2:$O$1001,5),"")</f>
        <v/>
      </c>
      <c r="Z925" s="0" t="str">
        <f aca="false">IF($A925&lt;&gt;"",VLOOKUP($F925,d110cc_csv_computations!$A$2:$O$1001,15),"")</f>
        <v/>
      </c>
    </row>
    <row collapsed="false" customFormat="false" customHeight="true" hidden="false" ht="15" outlineLevel="0" r="926">
      <c r="A926" s="0" t="str">
        <f aca="false">IF((ROW()-1)&lt;='Project Description'!$B$14,'Project Description'!$B$1, "")</f>
        <v/>
      </c>
      <c r="B926" s="0" t="str">
        <f aca="false">IF($A926&lt;&gt;"",'Project Description'!$B$2, "")</f>
        <v/>
      </c>
      <c r="C926" s="0" t="str">
        <f aca="false">IF($A926&lt;&gt;"",'Project Description'!$B$3, "")</f>
        <v/>
      </c>
      <c r="D926" s="0" t="str">
        <f aca="false">IF($A926&lt;&gt;"",VLOOKUP($G926,'Tray sheet'!$E$2:$G$121,2), "")</f>
        <v/>
      </c>
      <c r="E926" s="0" t="str">
        <f aca="false">IF($A926&lt;&gt;"",VLOOKUP($G926,'Tray sheet'!$E$2:$G$121,3), "")</f>
        <v/>
      </c>
      <c r="F926" s="0" t="str">
        <f aca="false">IF($A926&lt;&gt;"",ROW()-1,"")</f>
        <v/>
      </c>
      <c r="G926" s="0" t="str">
        <f aca="false">IF($A926&lt;&gt;"",VLOOKUP($F926,d110cc_csv_computations!$A$2:$O$1001,12),"")</f>
        <v/>
      </c>
      <c r="H926" s="0" t="str">
        <f aca="false">IF($A926&lt;&gt;"",VLOOKUP($F926,d110cc_csv_computations!$A$2:$O$1001,13),"")</f>
        <v/>
      </c>
      <c r="I926" s="0" t="str">
        <f aca="false">IF($A926&lt;&gt;"",VLOOKUP($F926,d110cc_csv_computations!$A$2:$O$1001,7),"")</f>
        <v/>
      </c>
      <c r="J926" s="0" t="str">
        <f aca="false">IF($A926&lt;&gt;"",VLOOKUP($I926,ColumnNames!$A$2:$B$5,2),"")</f>
        <v/>
      </c>
      <c r="K926" s="0" t="str">
        <f aca="false">IF($A926&lt;&gt;"",VLOOKUP($F926,d110cc_csv_computations!$A$2:$O$1001,6),"")</f>
        <v/>
      </c>
      <c r="L926" s="0" t="str">
        <f aca="false">IF($A926&lt;&gt;"",VLOOKUP($F926,d110cc_csv_computations!$A$2:$O$1001,3),"")</f>
        <v/>
      </c>
      <c r="M926" s="0" t="str">
        <f aca="false">IF($A926&lt;&gt;"",VLOOKUP($F926,d110cc_csv_computations!$A$2:$O$1001,8),"")</f>
        <v/>
      </c>
      <c r="N926" s="0" t="str">
        <f aca="false">IF($A926&lt;&gt;"",VLOOKUP($F926,d110cc_csv_computations!$A$2:$O$1001,4),"")</f>
        <v/>
      </c>
      <c r="O926" s="32" t="str">
        <f aca="false">IF($A926&lt;&gt;"",INDEX('Tray sheet'!$H$2:$H$10000, $G926),"")</f>
        <v/>
      </c>
      <c r="P926" s="32" t="str">
        <f aca="false">IF($A926&lt;&gt;"",INDEX('Tray sheet'!$J$2:$J$10000,$G926),"")</f>
        <v/>
      </c>
      <c r="Q926" s="0" t="str">
        <f aca="false">IF($A926&lt;&gt;"",VLOOKUP($F926,d110cc_csv_computations!$A$2:$O$1001,9),"")</f>
        <v/>
      </c>
      <c r="R926" s="32" t="str">
        <f aca="false">IF($A926&lt;&gt;"",INDEX('Tray sheet'!$I$2:$I$10000,$G926),"")</f>
        <v/>
      </c>
      <c r="S926" s="32" t="str">
        <f aca="false">$J926&amp;$K926</f>
        <v/>
      </c>
      <c r="T926" s="0" t="str">
        <f aca="false">IF($A926&lt;&gt;"","Project#"&amp;$A926&amp;"-"&amp;TEXT($B926,"0000")&amp;"_Experiment#"&amp;TEXT($C926,"0000")&amp;"_"&amp;$D926&amp;"."&amp;$E926&amp;"_Tray#"&amp;TEXT($G926,"0000")&amp;"_"&amp;"Pot#"&amp;TEXT($F926,"00000"),"")</f>
        <v/>
      </c>
      <c r="U926" s="0" t="str">
        <f aca="false">IF($A926&lt;&gt;"",VLOOKUP($F926,d110cc_csv_computations!$A$2:$O$1001,2),"")</f>
        <v/>
      </c>
      <c r="V926" s="0" t="str">
        <f aca="false">IF($A926&lt;&gt;"",VLOOKUP($U926,LineNames!$A$2:$B$111,2),"")</f>
        <v/>
      </c>
      <c r="W926" s="11"/>
      <c r="X926" s="0" t="str">
        <f aca="false">IF($A926&lt;&gt;"",VLOOKUP($U926,LineNames!$A$2:$C$111,3),"")</f>
        <v/>
      </c>
      <c r="Y926" s="0" t="str">
        <f aca="false">IF($A926&lt;&gt;"",VLOOKUP($F926,d110cc_csv_computations!$A$2:$O$1001,5),"")</f>
        <v/>
      </c>
      <c r="Z926" s="0" t="str">
        <f aca="false">IF($A926&lt;&gt;"",VLOOKUP($F926,d110cc_csv_computations!$A$2:$O$1001,15),"")</f>
        <v/>
      </c>
    </row>
    <row collapsed="false" customFormat="false" customHeight="true" hidden="false" ht="15" outlineLevel="0" r="927">
      <c r="A927" s="0" t="str">
        <f aca="false">IF((ROW()-1)&lt;='Project Description'!$B$14,'Project Description'!$B$1, "")</f>
        <v/>
      </c>
      <c r="B927" s="0" t="str">
        <f aca="false">IF($A927&lt;&gt;"",'Project Description'!$B$2, "")</f>
        <v/>
      </c>
      <c r="C927" s="0" t="str">
        <f aca="false">IF($A927&lt;&gt;"",'Project Description'!$B$3, "")</f>
        <v/>
      </c>
      <c r="D927" s="0" t="str">
        <f aca="false">IF($A927&lt;&gt;"",VLOOKUP($G927,'Tray sheet'!$E$2:$G$121,2), "")</f>
        <v/>
      </c>
      <c r="E927" s="0" t="str">
        <f aca="false">IF($A927&lt;&gt;"",VLOOKUP($G927,'Tray sheet'!$E$2:$G$121,3), "")</f>
        <v/>
      </c>
      <c r="F927" s="0" t="str">
        <f aca="false">IF($A927&lt;&gt;"",ROW()-1,"")</f>
        <v/>
      </c>
      <c r="G927" s="0" t="str">
        <f aca="false">IF($A927&lt;&gt;"",VLOOKUP($F927,d110cc_csv_computations!$A$2:$O$1001,12),"")</f>
        <v/>
      </c>
      <c r="H927" s="0" t="str">
        <f aca="false">IF($A927&lt;&gt;"",VLOOKUP($F927,d110cc_csv_computations!$A$2:$O$1001,13),"")</f>
        <v/>
      </c>
      <c r="I927" s="0" t="str">
        <f aca="false">IF($A927&lt;&gt;"",VLOOKUP($F927,d110cc_csv_computations!$A$2:$O$1001,7),"")</f>
        <v/>
      </c>
      <c r="J927" s="0" t="str">
        <f aca="false">IF($A927&lt;&gt;"",VLOOKUP($I927,ColumnNames!$A$2:$B$5,2),"")</f>
        <v/>
      </c>
      <c r="K927" s="0" t="str">
        <f aca="false">IF($A927&lt;&gt;"",VLOOKUP($F927,d110cc_csv_computations!$A$2:$O$1001,6),"")</f>
        <v/>
      </c>
      <c r="L927" s="0" t="str">
        <f aca="false">IF($A927&lt;&gt;"",VLOOKUP($F927,d110cc_csv_computations!$A$2:$O$1001,3),"")</f>
        <v/>
      </c>
      <c r="M927" s="0" t="str">
        <f aca="false">IF($A927&lt;&gt;"",VLOOKUP($F927,d110cc_csv_computations!$A$2:$O$1001,8),"")</f>
        <v/>
      </c>
      <c r="N927" s="0" t="str">
        <f aca="false">IF($A927&lt;&gt;"",VLOOKUP($F927,d110cc_csv_computations!$A$2:$O$1001,4),"")</f>
        <v/>
      </c>
      <c r="O927" s="32" t="str">
        <f aca="false">IF($A927&lt;&gt;"",INDEX('Tray sheet'!$H$2:$H$10000, $G927),"")</f>
        <v/>
      </c>
      <c r="P927" s="32" t="str">
        <f aca="false">IF($A927&lt;&gt;"",INDEX('Tray sheet'!$J$2:$J$10000,$G927),"")</f>
        <v/>
      </c>
      <c r="Q927" s="0" t="str">
        <f aca="false">IF($A927&lt;&gt;"",VLOOKUP($F927,d110cc_csv_computations!$A$2:$O$1001,9),"")</f>
        <v/>
      </c>
      <c r="R927" s="32" t="str">
        <f aca="false">IF($A927&lt;&gt;"",INDEX('Tray sheet'!$I$2:$I$10000,$G927),"")</f>
        <v/>
      </c>
      <c r="S927" s="32" t="str">
        <f aca="false">$J927&amp;$K927</f>
        <v/>
      </c>
      <c r="T927" s="0" t="str">
        <f aca="false">IF($A927&lt;&gt;"","Project#"&amp;$A927&amp;"-"&amp;TEXT($B927,"0000")&amp;"_Experiment#"&amp;TEXT($C927,"0000")&amp;"_"&amp;$D927&amp;"."&amp;$E927&amp;"_Tray#"&amp;TEXT($G927,"0000")&amp;"_"&amp;"Pot#"&amp;TEXT($F927,"00000"),"")</f>
        <v/>
      </c>
      <c r="U927" s="0" t="str">
        <f aca="false">IF($A927&lt;&gt;"",VLOOKUP($F927,d110cc_csv_computations!$A$2:$O$1001,2),"")</f>
        <v/>
      </c>
      <c r="V927" s="0" t="str">
        <f aca="false">IF($A927&lt;&gt;"",VLOOKUP($U927,LineNames!$A$2:$B$111,2),"")</f>
        <v/>
      </c>
      <c r="W927" s="11"/>
      <c r="X927" s="0" t="str">
        <f aca="false">IF($A927&lt;&gt;"",VLOOKUP($U927,LineNames!$A$2:$C$111,3),"")</f>
        <v/>
      </c>
      <c r="Y927" s="0" t="str">
        <f aca="false">IF($A927&lt;&gt;"",VLOOKUP($F927,d110cc_csv_computations!$A$2:$O$1001,5),"")</f>
        <v/>
      </c>
      <c r="Z927" s="0" t="str">
        <f aca="false">IF($A927&lt;&gt;"",VLOOKUP($F927,d110cc_csv_computations!$A$2:$O$1001,15),"")</f>
        <v/>
      </c>
    </row>
    <row collapsed="false" customFormat="false" customHeight="true" hidden="false" ht="15" outlineLevel="0" r="928">
      <c r="A928" s="0" t="str">
        <f aca="false">IF((ROW()-1)&lt;='Project Description'!$B$14,'Project Description'!$B$1, "")</f>
        <v/>
      </c>
      <c r="B928" s="0" t="str">
        <f aca="false">IF($A928&lt;&gt;"",'Project Description'!$B$2, "")</f>
        <v/>
      </c>
      <c r="C928" s="0" t="str">
        <f aca="false">IF($A928&lt;&gt;"",'Project Description'!$B$3, "")</f>
        <v/>
      </c>
      <c r="D928" s="0" t="str">
        <f aca="false">IF($A928&lt;&gt;"",VLOOKUP($G928,'Tray sheet'!$E$2:$G$121,2), "")</f>
        <v/>
      </c>
      <c r="E928" s="0" t="str">
        <f aca="false">IF($A928&lt;&gt;"",VLOOKUP($G928,'Tray sheet'!$E$2:$G$121,3), "")</f>
        <v/>
      </c>
      <c r="F928" s="0" t="str">
        <f aca="false">IF($A928&lt;&gt;"",ROW()-1,"")</f>
        <v/>
      </c>
      <c r="G928" s="0" t="str">
        <f aca="false">IF($A928&lt;&gt;"",VLOOKUP($F928,d110cc_csv_computations!$A$2:$O$1001,12),"")</f>
        <v/>
      </c>
      <c r="H928" s="0" t="str">
        <f aca="false">IF($A928&lt;&gt;"",VLOOKUP($F928,d110cc_csv_computations!$A$2:$O$1001,13),"")</f>
        <v/>
      </c>
      <c r="I928" s="0" t="str">
        <f aca="false">IF($A928&lt;&gt;"",VLOOKUP($F928,d110cc_csv_computations!$A$2:$O$1001,7),"")</f>
        <v/>
      </c>
      <c r="J928" s="0" t="str">
        <f aca="false">IF($A928&lt;&gt;"",VLOOKUP($I928,ColumnNames!$A$2:$B$5,2),"")</f>
        <v/>
      </c>
      <c r="K928" s="0" t="str">
        <f aca="false">IF($A928&lt;&gt;"",VLOOKUP($F928,d110cc_csv_computations!$A$2:$O$1001,6),"")</f>
        <v/>
      </c>
      <c r="L928" s="0" t="str">
        <f aca="false">IF($A928&lt;&gt;"",VLOOKUP($F928,d110cc_csv_computations!$A$2:$O$1001,3),"")</f>
        <v/>
      </c>
      <c r="M928" s="0" t="str">
        <f aca="false">IF($A928&lt;&gt;"",VLOOKUP($F928,d110cc_csv_computations!$A$2:$O$1001,8),"")</f>
        <v/>
      </c>
      <c r="N928" s="0" t="str">
        <f aca="false">IF($A928&lt;&gt;"",VLOOKUP($F928,d110cc_csv_computations!$A$2:$O$1001,4),"")</f>
        <v/>
      </c>
      <c r="O928" s="32" t="str">
        <f aca="false">IF($A928&lt;&gt;"",INDEX('Tray sheet'!$H$2:$H$10000, $G928),"")</f>
        <v/>
      </c>
      <c r="P928" s="32" t="str">
        <f aca="false">IF($A928&lt;&gt;"",INDEX('Tray sheet'!$J$2:$J$10000,$G928),"")</f>
        <v/>
      </c>
      <c r="Q928" s="0" t="str">
        <f aca="false">IF($A928&lt;&gt;"",VLOOKUP($F928,d110cc_csv_computations!$A$2:$O$1001,9),"")</f>
        <v/>
      </c>
      <c r="R928" s="32" t="str">
        <f aca="false">IF($A928&lt;&gt;"",INDEX('Tray sheet'!$I$2:$I$10000,$G928),"")</f>
        <v/>
      </c>
      <c r="S928" s="32" t="str">
        <f aca="false">$J928&amp;$K928</f>
        <v/>
      </c>
      <c r="T928" s="0" t="str">
        <f aca="false">IF($A928&lt;&gt;"","Project#"&amp;$A928&amp;"-"&amp;TEXT($B928,"0000")&amp;"_Experiment#"&amp;TEXT($C928,"0000")&amp;"_"&amp;$D928&amp;"."&amp;$E928&amp;"_Tray#"&amp;TEXT($G928,"0000")&amp;"_"&amp;"Pot#"&amp;TEXT($F928,"00000"),"")</f>
        <v/>
      </c>
      <c r="U928" s="0" t="str">
        <f aca="false">IF($A928&lt;&gt;"",VLOOKUP($F928,d110cc_csv_computations!$A$2:$O$1001,2),"")</f>
        <v/>
      </c>
      <c r="V928" s="0" t="str">
        <f aca="false">IF($A928&lt;&gt;"",VLOOKUP($U928,LineNames!$A$2:$B$111,2),"")</f>
        <v/>
      </c>
      <c r="W928" s="11"/>
      <c r="X928" s="0" t="str">
        <f aca="false">IF($A928&lt;&gt;"",VLOOKUP($U928,LineNames!$A$2:$C$111,3),"")</f>
        <v/>
      </c>
      <c r="Y928" s="0" t="str">
        <f aca="false">IF($A928&lt;&gt;"",VLOOKUP($F928,d110cc_csv_computations!$A$2:$O$1001,5),"")</f>
        <v/>
      </c>
      <c r="Z928" s="0" t="str">
        <f aca="false">IF($A928&lt;&gt;"",VLOOKUP($F928,d110cc_csv_computations!$A$2:$O$1001,15),"")</f>
        <v/>
      </c>
    </row>
    <row collapsed="false" customFormat="false" customHeight="true" hidden="false" ht="15" outlineLevel="0" r="929">
      <c r="A929" s="0" t="str">
        <f aca="false">IF((ROW()-1)&lt;='Project Description'!$B$14,'Project Description'!$B$1, "")</f>
        <v/>
      </c>
      <c r="B929" s="0" t="str">
        <f aca="false">IF($A929&lt;&gt;"",'Project Description'!$B$2, "")</f>
        <v/>
      </c>
      <c r="C929" s="0" t="str">
        <f aca="false">IF($A929&lt;&gt;"",'Project Description'!$B$3, "")</f>
        <v/>
      </c>
      <c r="D929" s="0" t="str">
        <f aca="false">IF($A929&lt;&gt;"",VLOOKUP($G929,'Tray sheet'!$E$2:$G$121,2), "")</f>
        <v/>
      </c>
      <c r="E929" s="0" t="str">
        <f aca="false">IF($A929&lt;&gt;"",VLOOKUP($G929,'Tray sheet'!$E$2:$G$121,3), "")</f>
        <v/>
      </c>
      <c r="F929" s="0" t="str">
        <f aca="false">IF($A929&lt;&gt;"",ROW()-1,"")</f>
        <v/>
      </c>
      <c r="G929" s="0" t="str">
        <f aca="false">IF($A929&lt;&gt;"",VLOOKUP($F929,d110cc_csv_computations!$A$2:$O$1001,12),"")</f>
        <v/>
      </c>
      <c r="H929" s="0" t="str">
        <f aca="false">IF($A929&lt;&gt;"",VLOOKUP($F929,d110cc_csv_computations!$A$2:$O$1001,13),"")</f>
        <v/>
      </c>
      <c r="I929" s="0" t="str">
        <f aca="false">IF($A929&lt;&gt;"",VLOOKUP($F929,d110cc_csv_computations!$A$2:$O$1001,7),"")</f>
        <v/>
      </c>
      <c r="J929" s="0" t="str">
        <f aca="false">IF($A929&lt;&gt;"",VLOOKUP($I929,ColumnNames!$A$2:$B$5,2),"")</f>
        <v/>
      </c>
      <c r="K929" s="0" t="str">
        <f aca="false">IF($A929&lt;&gt;"",VLOOKUP($F929,d110cc_csv_computations!$A$2:$O$1001,6),"")</f>
        <v/>
      </c>
      <c r="L929" s="0" t="str">
        <f aca="false">IF($A929&lt;&gt;"",VLOOKUP($F929,d110cc_csv_computations!$A$2:$O$1001,3),"")</f>
        <v/>
      </c>
      <c r="M929" s="0" t="str">
        <f aca="false">IF($A929&lt;&gt;"",VLOOKUP($F929,d110cc_csv_computations!$A$2:$O$1001,8),"")</f>
        <v/>
      </c>
      <c r="N929" s="0" t="str">
        <f aca="false">IF($A929&lt;&gt;"",VLOOKUP($F929,d110cc_csv_computations!$A$2:$O$1001,4),"")</f>
        <v/>
      </c>
      <c r="O929" s="32" t="str">
        <f aca="false">IF($A929&lt;&gt;"",INDEX('Tray sheet'!$H$2:$H$10000, $G929),"")</f>
        <v/>
      </c>
      <c r="P929" s="32" t="str">
        <f aca="false">IF($A929&lt;&gt;"",INDEX('Tray sheet'!$J$2:$J$10000,$G929),"")</f>
        <v/>
      </c>
      <c r="Q929" s="0" t="str">
        <f aca="false">IF($A929&lt;&gt;"",VLOOKUP($F929,d110cc_csv_computations!$A$2:$O$1001,9),"")</f>
        <v/>
      </c>
      <c r="R929" s="32" t="str">
        <f aca="false">IF($A929&lt;&gt;"",INDEX('Tray sheet'!$I$2:$I$10000,$G929),"")</f>
        <v/>
      </c>
      <c r="S929" s="32" t="str">
        <f aca="false">$J929&amp;$K929</f>
        <v/>
      </c>
      <c r="T929" s="0" t="str">
        <f aca="false">IF($A929&lt;&gt;"","Project#"&amp;$A929&amp;"-"&amp;TEXT($B929,"0000")&amp;"_Experiment#"&amp;TEXT($C929,"0000")&amp;"_"&amp;$D929&amp;"."&amp;$E929&amp;"_Tray#"&amp;TEXT($G929,"0000")&amp;"_"&amp;"Pot#"&amp;TEXT($F929,"00000"),"")</f>
        <v/>
      </c>
      <c r="U929" s="0" t="str">
        <f aca="false">IF($A929&lt;&gt;"",VLOOKUP($F929,d110cc_csv_computations!$A$2:$O$1001,2),"")</f>
        <v/>
      </c>
      <c r="V929" s="0" t="str">
        <f aca="false">IF($A929&lt;&gt;"",VLOOKUP($U929,LineNames!$A$2:$B$111,2),"")</f>
        <v/>
      </c>
      <c r="W929" s="11"/>
      <c r="X929" s="0" t="str">
        <f aca="false">IF($A929&lt;&gt;"",VLOOKUP($U929,LineNames!$A$2:$C$111,3),"")</f>
        <v/>
      </c>
      <c r="Y929" s="0" t="str">
        <f aca="false">IF($A929&lt;&gt;"",VLOOKUP($F929,d110cc_csv_computations!$A$2:$O$1001,5),"")</f>
        <v/>
      </c>
      <c r="Z929" s="0" t="str">
        <f aca="false">IF($A929&lt;&gt;"",VLOOKUP($F929,d110cc_csv_computations!$A$2:$O$1001,15),"")</f>
        <v/>
      </c>
    </row>
    <row collapsed="false" customFormat="false" customHeight="true" hidden="false" ht="15" outlineLevel="0" r="930">
      <c r="A930" s="0" t="str">
        <f aca="false">IF((ROW()-1)&lt;='Project Description'!$B$14,'Project Description'!$B$1, "")</f>
        <v/>
      </c>
      <c r="B930" s="0" t="str">
        <f aca="false">IF($A930&lt;&gt;"",'Project Description'!$B$2, "")</f>
        <v/>
      </c>
      <c r="C930" s="0" t="str">
        <f aca="false">IF($A930&lt;&gt;"",'Project Description'!$B$3, "")</f>
        <v/>
      </c>
      <c r="D930" s="0" t="str">
        <f aca="false">IF($A930&lt;&gt;"",VLOOKUP($G930,'Tray sheet'!$E$2:$G$121,2), "")</f>
        <v/>
      </c>
      <c r="E930" s="0" t="str">
        <f aca="false">IF($A930&lt;&gt;"",VLOOKUP($G930,'Tray sheet'!$E$2:$G$121,3), "")</f>
        <v/>
      </c>
      <c r="F930" s="0" t="str">
        <f aca="false">IF($A930&lt;&gt;"",ROW()-1,"")</f>
        <v/>
      </c>
      <c r="G930" s="0" t="str">
        <f aca="false">IF($A930&lt;&gt;"",VLOOKUP($F930,d110cc_csv_computations!$A$2:$O$1001,12),"")</f>
        <v/>
      </c>
      <c r="H930" s="0" t="str">
        <f aca="false">IF($A930&lt;&gt;"",VLOOKUP($F930,d110cc_csv_computations!$A$2:$O$1001,13),"")</f>
        <v/>
      </c>
      <c r="I930" s="0" t="str">
        <f aca="false">IF($A930&lt;&gt;"",VLOOKUP($F930,d110cc_csv_computations!$A$2:$O$1001,7),"")</f>
        <v/>
      </c>
      <c r="J930" s="0" t="str">
        <f aca="false">IF($A930&lt;&gt;"",VLOOKUP($I930,ColumnNames!$A$2:$B$5,2),"")</f>
        <v/>
      </c>
      <c r="K930" s="0" t="str">
        <f aca="false">IF($A930&lt;&gt;"",VLOOKUP($F930,d110cc_csv_computations!$A$2:$O$1001,6),"")</f>
        <v/>
      </c>
      <c r="L930" s="0" t="str">
        <f aca="false">IF($A930&lt;&gt;"",VLOOKUP($F930,d110cc_csv_computations!$A$2:$O$1001,3),"")</f>
        <v/>
      </c>
      <c r="M930" s="0" t="str">
        <f aca="false">IF($A930&lt;&gt;"",VLOOKUP($F930,d110cc_csv_computations!$A$2:$O$1001,8),"")</f>
        <v/>
      </c>
      <c r="N930" s="0" t="str">
        <f aca="false">IF($A930&lt;&gt;"",VLOOKUP($F930,d110cc_csv_computations!$A$2:$O$1001,4),"")</f>
        <v/>
      </c>
      <c r="O930" s="32" t="str">
        <f aca="false">IF($A930&lt;&gt;"",INDEX('Tray sheet'!$H$2:$H$10000, $G930),"")</f>
        <v/>
      </c>
      <c r="P930" s="32" t="str">
        <f aca="false">IF($A930&lt;&gt;"",INDEX('Tray sheet'!$J$2:$J$10000,$G930),"")</f>
        <v/>
      </c>
      <c r="Q930" s="0" t="str">
        <f aca="false">IF($A930&lt;&gt;"",VLOOKUP($F930,d110cc_csv_computations!$A$2:$O$1001,9),"")</f>
        <v/>
      </c>
      <c r="R930" s="32" t="str">
        <f aca="false">IF($A930&lt;&gt;"",INDEX('Tray sheet'!$I$2:$I$10000,$G930),"")</f>
        <v/>
      </c>
      <c r="S930" s="32" t="str">
        <f aca="false">$J930&amp;$K930</f>
        <v/>
      </c>
      <c r="T930" s="0" t="str">
        <f aca="false">IF($A930&lt;&gt;"","Project#"&amp;$A930&amp;"-"&amp;TEXT($B930,"0000")&amp;"_Experiment#"&amp;TEXT($C930,"0000")&amp;"_"&amp;$D930&amp;"."&amp;$E930&amp;"_Tray#"&amp;TEXT($G930,"0000")&amp;"_"&amp;"Pot#"&amp;TEXT($F930,"00000"),"")</f>
        <v/>
      </c>
      <c r="U930" s="0" t="str">
        <f aca="false">IF($A930&lt;&gt;"",VLOOKUP($F930,d110cc_csv_computations!$A$2:$O$1001,2),"")</f>
        <v/>
      </c>
      <c r="V930" s="0" t="str">
        <f aca="false">IF($A930&lt;&gt;"",VLOOKUP($U930,LineNames!$A$2:$B$111,2),"")</f>
        <v/>
      </c>
      <c r="W930" s="11"/>
      <c r="X930" s="0" t="str">
        <f aca="false">IF($A930&lt;&gt;"",VLOOKUP($U930,LineNames!$A$2:$C$111,3),"")</f>
        <v/>
      </c>
      <c r="Y930" s="0" t="str">
        <f aca="false">IF($A930&lt;&gt;"",VLOOKUP($F930,d110cc_csv_computations!$A$2:$O$1001,5),"")</f>
        <v/>
      </c>
      <c r="Z930" s="0" t="str">
        <f aca="false">IF($A930&lt;&gt;"",VLOOKUP($F930,d110cc_csv_computations!$A$2:$O$1001,15),"")</f>
        <v/>
      </c>
    </row>
    <row collapsed="false" customFormat="false" customHeight="true" hidden="false" ht="15" outlineLevel="0" r="931">
      <c r="A931" s="0" t="str">
        <f aca="false">IF((ROW()-1)&lt;='Project Description'!$B$14,'Project Description'!$B$1, "")</f>
        <v/>
      </c>
      <c r="B931" s="0" t="str">
        <f aca="false">IF($A931&lt;&gt;"",'Project Description'!$B$2, "")</f>
        <v/>
      </c>
      <c r="C931" s="0" t="str">
        <f aca="false">IF($A931&lt;&gt;"",'Project Description'!$B$3, "")</f>
        <v/>
      </c>
      <c r="D931" s="0" t="str">
        <f aca="false">IF($A931&lt;&gt;"",VLOOKUP($G931,'Tray sheet'!$E$2:$G$121,2), "")</f>
        <v/>
      </c>
      <c r="E931" s="0" t="str">
        <f aca="false">IF($A931&lt;&gt;"",VLOOKUP($G931,'Tray sheet'!$E$2:$G$121,3), "")</f>
        <v/>
      </c>
      <c r="F931" s="0" t="str">
        <f aca="false">IF($A931&lt;&gt;"",ROW()-1,"")</f>
        <v/>
      </c>
      <c r="G931" s="0" t="str">
        <f aca="false">IF($A931&lt;&gt;"",VLOOKUP($F931,d110cc_csv_computations!$A$2:$O$1001,12),"")</f>
        <v/>
      </c>
      <c r="H931" s="0" t="str">
        <f aca="false">IF($A931&lt;&gt;"",VLOOKUP($F931,d110cc_csv_computations!$A$2:$O$1001,13),"")</f>
        <v/>
      </c>
      <c r="I931" s="0" t="str">
        <f aca="false">IF($A931&lt;&gt;"",VLOOKUP($F931,d110cc_csv_computations!$A$2:$O$1001,7),"")</f>
        <v/>
      </c>
      <c r="J931" s="0" t="str">
        <f aca="false">IF($A931&lt;&gt;"",VLOOKUP($I931,ColumnNames!$A$2:$B$5,2),"")</f>
        <v/>
      </c>
      <c r="K931" s="0" t="str">
        <f aca="false">IF($A931&lt;&gt;"",VLOOKUP($F931,d110cc_csv_computations!$A$2:$O$1001,6),"")</f>
        <v/>
      </c>
      <c r="L931" s="0" t="str">
        <f aca="false">IF($A931&lt;&gt;"",VLOOKUP($F931,d110cc_csv_computations!$A$2:$O$1001,3),"")</f>
        <v/>
      </c>
      <c r="M931" s="0" t="str">
        <f aca="false">IF($A931&lt;&gt;"",VLOOKUP($F931,d110cc_csv_computations!$A$2:$O$1001,8),"")</f>
        <v/>
      </c>
      <c r="N931" s="0" t="str">
        <f aca="false">IF($A931&lt;&gt;"",VLOOKUP($F931,d110cc_csv_computations!$A$2:$O$1001,4),"")</f>
        <v/>
      </c>
      <c r="O931" s="32" t="str">
        <f aca="false">IF($A931&lt;&gt;"",INDEX('Tray sheet'!$H$2:$H$10000, $G931),"")</f>
        <v/>
      </c>
      <c r="P931" s="32" t="str">
        <f aca="false">IF($A931&lt;&gt;"",INDEX('Tray sheet'!$J$2:$J$10000,$G931),"")</f>
        <v/>
      </c>
      <c r="Q931" s="0" t="str">
        <f aca="false">IF($A931&lt;&gt;"",VLOOKUP($F931,d110cc_csv_computations!$A$2:$O$1001,9),"")</f>
        <v/>
      </c>
      <c r="R931" s="32" t="str">
        <f aca="false">IF($A931&lt;&gt;"",INDEX('Tray sheet'!$I$2:$I$10000,$G931),"")</f>
        <v/>
      </c>
      <c r="S931" s="32" t="str">
        <f aca="false">$J931&amp;$K931</f>
        <v/>
      </c>
      <c r="T931" s="0" t="str">
        <f aca="false">IF($A931&lt;&gt;"","Project#"&amp;$A931&amp;"-"&amp;TEXT($B931,"0000")&amp;"_Experiment#"&amp;TEXT($C931,"0000")&amp;"_"&amp;$D931&amp;"."&amp;$E931&amp;"_Tray#"&amp;TEXT($G931,"0000")&amp;"_"&amp;"Pot#"&amp;TEXT($F931,"00000"),"")</f>
        <v/>
      </c>
      <c r="U931" s="0" t="str">
        <f aca="false">IF($A931&lt;&gt;"",VLOOKUP($F931,d110cc_csv_computations!$A$2:$O$1001,2),"")</f>
        <v/>
      </c>
      <c r="V931" s="0" t="str">
        <f aca="false">IF($A931&lt;&gt;"",VLOOKUP($U931,LineNames!$A$2:$B$111,2),"")</f>
        <v/>
      </c>
      <c r="W931" s="11"/>
      <c r="X931" s="0" t="str">
        <f aca="false">IF($A931&lt;&gt;"",VLOOKUP($U931,LineNames!$A$2:$C$111,3),"")</f>
        <v/>
      </c>
      <c r="Y931" s="0" t="str">
        <f aca="false">IF($A931&lt;&gt;"",VLOOKUP($F931,d110cc_csv_computations!$A$2:$O$1001,5),"")</f>
        <v/>
      </c>
      <c r="Z931" s="0" t="str">
        <f aca="false">IF($A931&lt;&gt;"",VLOOKUP($F931,d110cc_csv_computations!$A$2:$O$1001,15),"")</f>
        <v/>
      </c>
    </row>
    <row collapsed="false" customFormat="false" customHeight="true" hidden="false" ht="15" outlineLevel="0" r="932">
      <c r="A932" s="0" t="str">
        <f aca="false">IF((ROW()-1)&lt;='Project Description'!$B$14,'Project Description'!$B$1, "")</f>
        <v/>
      </c>
      <c r="B932" s="0" t="str">
        <f aca="false">IF($A932&lt;&gt;"",'Project Description'!$B$2, "")</f>
        <v/>
      </c>
      <c r="C932" s="0" t="str">
        <f aca="false">IF($A932&lt;&gt;"",'Project Description'!$B$3, "")</f>
        <v/>
      </c>
      <c r="D932" s="0" t="str">
        <f aca="false">IF($A932&lt;&gt;"",VLOOKUP($G932,'Tray sheet'!$E$2:$G$121,2), "")</f>
        <v/>
      </c>
      <c r="E932" s="0" t="str">
        <f aca="false">IF($A932&lt;&gt;"",VLOOKUP($G932,'Tray sheet'!$E$2:$G$121,3), "")</f>
        <v/>
      </c>
      <c r="F932" s="0" t="str">
        <f aca="false">IF($A932&lt;&gt;"",ROW()-1,"")</f>
        <v/>
      </c>
      <c r="G932" s="0" t="str">
        <f aca="false">IF($A932&lt;&gt;"",VLOOKUP($F932,d110cc_csv_computations!$A$2:$O$1001,12),"")</f>
        <v/>
      </c>
      <c r="H932" s="0" t="str">
        <f aca="false">IF($A932&lt;&gt;"",VLOOKUP($F932,d110cc_csv_computations!$A$2:$O$1001,13),"")</f>
        <v/>
      </c>
      <c r="I932" s="0" t="str">
        <f aca="false">IF($A932&lt;&gt;"",VLOOKUP($F932,d110cc_csv_computations!$A$2:$O$1001,7),"")</f>
        <v/>
      </c>
      <c r="J932" s="0" t="str">
        <f aca="false">IF($A932&lt;&gt;"",VLOOKUP($I932,ColumnNames!$A$2:$B$5,2),"")</f>
        <v/>
      </c>
      <c r="K932" s="0" t="str">
        <f aca="false">IF($A932&lt;&gt;"",VLOOKUP($F932,d110cc_csv_computations!$A$2:$O$1001,6),"")</f>
        <v/>
      </c>
      <c r="L932" s="0" t="str">
        <f aca="false">IF($A932&lt;&gt;"",VLOOKUP($F932,d110cc_csv_computations!$A$2:$O$1001,3),"")</f>
        <v/>
      </c>
      <c r="M932" s="0" t="str">
        <f aca="false">IF($A932&lt;&gt;"",VLOOKUP($F932,d110cc_csv_computations!$A$2:$O$1001,8),"")</f>
        <v/>
      </c>
      <c r="N932" s="0" t="str">
        <f aca="false">IF($A932&lt;&gt;"",VLOOKUP($F932,d110cc_csv_computations!$A$2:$O$1001,4),"")</f>
        <v/>
      </c>
      <c r="O932" s="32" t="str">
        <f aca="false">IF($A932&lt;&gt;"",INDEX('Tray sheet'!$H$2:$H$10000, $G932),"")</f>
        <v/>
      </c>
      <c r="P932" s="32" t="str">
        <f aca="false">IF($A932&lt;&gt;"",INDEX('Tray sheet'!$J$2:$J$10000,$G932),"")</f>
        <v/>
      </c>
      <c r="Q932" s="0" t="str">
        <f aca="false">IF($A932&lt;&gt;"",VLOOKUP($F932,d110cc_csv_computations!$A$2:$O$1001,9),"")</f>
        <v/>
      </c>
      <c r="R932" s="32" t="str">
        <f aca="false">IF($A932&lt;&gt;"",INDEX('Tray sheet'!$I$2:$I$10000,$G932),"")</f>
        <v/>
      </c>
      <c r="S932" s="32" t="str">
        <f aca="false">$J932&amp;$K932</f>
        <v/>
      </c>
      <c r="T932" s="0" t="str">
        <f aca="false">IF($A932&lt;&gt;"","Project#"&amp;$A932&amp;"-"&amp;TEXT($B932,"0000")&amp;"_Experiment#"&amp;TEXT($C932,"0000")&amp;"_"&amp;$D932&amp;"."&amp;$E932&amp;"_Tray#"&amp;TEXT($G932,"0000")&amp;"_"&amp;"Pot#"&amp;TEXT($F932,"00000"),"")</f>
        <v/>
      </c>
      <c r="U932" s="0" t="str">
        <f aca="false">IF($A932&lt;&gt;"",VLOOKUP($F932,d110cc_csv_computations!$A$2:$O$1001,2),"")</f>
        <v/>
      </c>
      <c r="V932" s="0" t="str">
        <f aca="false">IF($A932&lt;&gt;"",VLOOKUP($U932,LineNames!$A$2:$B$111,2),"")</f>
        <v/>
      </c>
      <c r="W932" s="11"/>
      <c r="X932" s="0" t="str">
        <f aca="false">IF($A932&lt;&gt;"",VLOOKUP($U932,LineNames!$A$2:$C$111,3),"")</f>
        <v/>
      </c>
      <c r="Y932" s="0" t="str">
        <f aca="false">IF($A932&lt;&gt;"",VLOOKUP($F932,d110cc_csv_computations!$A$2:$O$1001,5),"")</f>
        <v/>
      </c>
      <c r="Z932" s="0" t="str">
        <f aca="false">IF($A932&lt;&gt;"",VLOOKUP($F932,d110cc_csv_computations!$A$2:$O$1001,15),"")</f>
        <v/>
      </c>
    </row>
    <row collapsed="false" customFormat="false" customHeight="true" hidden="false" ht="15" outlineLevel="0" r="933">
      <c r="A933" s="0" t="str">
        <f aca="false">IF((ROW()-1)&lt;='Project Description'!$B$14,'Project Description'!$B$1, "")</f>
        <v/>
      </c>
      <c r="B933" s="0" t="str">
        <f aca="false">IF($A933&lt;&gt;"",'Project Description'!$B$2, "")</f>
        <v/>
      </c>
      <c r="C933" s="0" t="str">
        <f aca="false">IF($A933&lt;&gt;"",'Project Description'!$B$3, "")</f>
        <v/>
      </c>
      <c r="D933" s="0" t="str">
        <f aca="false">IF($A933&lt;&gt;"",VLOOKUP($G933,'Tray sheet'!$E$2:$G$121,2), "")</f>
        <v/>
      </c>
      <c r="E933" s="0" t="str">
        <f aca="false">IF($A933&lt;&gt;"",VLOOKUP($G933,'Tray sheet'!$E$2:$G$121,3), "")</f>
        <v/>
      </c>
      <c r="F933" s="0" t="str">
        <f aca="false">IF($A933&lt;&gt;"",ROW()-1,"")</f>
        <v/>
      </c>
      <c r="G933" s="0" t="str">
        <f aca="false">IF($A933&lt;&gt;"",VLOOKUP($F933,d110cc_csv_computations!$A$2:$O$1001,12),"")</f>
        <v/>
      </c>
      <c r="H933" s="0" t="str">
        <f aca="false">IF($A933&lt;&gt;"",VLOOKUP($F933,d110cc_csv_computations!$A$2:$O$1001,13),"")</f>
        <v/>
      </c>
      <c r="I933" s="0" t="str">
        <f aca="false">IF($A933&lt;&gt;"",VLOOKUP($F933,d110cc_csv_computations!$A$2:$O$1001,7),"")</f>
        <v/>
      </c>
      <c r="J933" s="0" t="str">
        <f aca="false">IF($A933&lt;&gt;"",VLOOKUP($I933,ColumnNames!$A$2:$B$5,2),"")</f>
        <v/>
      </c>
      <c r="K933" s="0" t="str">
        <f aca="false">IF($A933&lt;&gt;"",VLOOKUP($F933,d110cc_csv_computations!$A$2:$O$1001,6),"")</f>
        <v/>
      </c>
      <c r="L933" s="0" t="str">
        <f aca="false">IF($A933&lt;&gt;"",VLOOKUP($F933,d110cc_csv_computations!$A$2:$O$1001,3),"")</f>
        <v/>
      </c>
      <c r="M933" s="0" t="str">
        <f aca="false">IF($A933&lt;&gt;"",VLOOKUP($F933,d110cc_csv_computations!$A$2:$O$1001,8),"")</f>
        <v/>
      </c>
      <c r="N933" s="0" t="str">
        <f aca="false">IF($A933&lt;&gt;"",VLOOKUP($F933,d110cc_csv_computations!$A$2:$O$1001,4),"")</f>
        <v/>
      </c>
      <c r="O933" s="32" t="str">
        <f aca="false">IF($A933&lt;&gt;"",INDEX('Tray sheet'!$H$2:$H$10000, $G933),"")</f>
        <v/>
      </c>
      <c r="P933" s="32" t="str">
        <f aca="false">IF($A933&lt;&gt;"",INDEX('Tray sheet'!$J$2:$J$10000,$G933),"")</f>
        <v/>
      </c>
      <c r="Q933" s="0" t="str">
        <f aca="false">IF($A933&lt;&gt;"",VLOOKUP($F933,d110cc_csv_computations!$A$2:$O$1001,9),"")</f>
        <v/>
      </c>
      <c r="R933" s="32" t="str">
        <f aca="false">IF($A933&lt;&gt;"",INDEX('Tray sheet'!$I$2:$I$10000,$G933),"")</f>
        <v/>
      </c>
      <c r="S933" s="32" t="str">
        <f aca="false">$J933&amp;$K933</f>
        <v/>
      </c>
      <c r="T933" s="0" t="str">
        <f aca="false">IF($A933&lt;&gt;"","Project#"&amp;$A933&amp;"-"&amp;TEXT($B933,"0000")&amp;"_Experiment#"&amp;TEXT($C933,"0000")&amp;"_"&amp;$D933&amp;"."&amp;$E933&amp;"_Tray#"&amp;TEXT($G933,"0000")&amp;"_"&amp;"Pot#"&amp;TEXT($F933,"00000"),"")</f>
        <v/>
      </c>
      <c r="U933" s="0" t="str">
        <f aca="false">IF($A933&lt;&gt;"",VLOOKUP($F933,d110cc_csv_computations!$A$2:$O$1001,2),"")</f>
        <v/>
      </c>
      <c r="V933" s="0" t="str">
        <f aca="false">IF($A933&lt;&gt;"",VLOOKUP($U933,LineNames!$A$2:$B$111,2),"")</f>
        <v/>
      </c>
      <c r="W933" s="11"/>
      <c r="X933" s="0" t="str">
        <f aca="false">IF($A933&lt;&gt;"",VLOOKUP($U933,LineNames!$A$2:$C$111,3),"")</f>
        <v/>
      </c>
      <c r="Y933" s="0" t="str">
        <f aca="false">IF($A933&lt;&gt;"",VLOOKUP($F933,d110cc_csv_computations!$A$2:$O$1001,5),"")</f>
        <v/>
      </c>
      <c r="Z933" s="0" t="str">
        <f aca="false">IF($A933&lt;&gt;"",VLOOKUP($F933,d110cc_csv_computations!$A$2:$O$1001,15),"")</f>
        <v/>
      </c>
    </row>
    <row collapsed="false" customFormat="false" customHeight="true" hidden="false" ht="15" outlineLevel="0" r="934">
      <c r="A934" s="0" t="str">
        <f aca="false">IF((ROW()-1)&lt;='Project Description'!$B$14,'Project Description'!$B$1, "")</f>
        <v/>
      </c>
      <c r="B934" s="0" t="str">
        <f aca="false">IF($A934&lt;&gt;"",'Project Description'!$B$2, "")</f>
        <v/>
      </c>
      <c r="C934" s="0" t="str">
        <f aca="false">IF($A934&lt;&gt;"",'Project Description'!$B$3, "")</f>
        <v/>
      </c>
      <c r="D934" s="0" t="str">
        <f aca="false">IF($A934&lt;&gt;"",VLOOKUP($G934,'Tray sheet'!$E$2:$G$121,2), "")</f>
        <v/>
      </c>
      <c r="E934" s="0" t="str">
        <f aca="false">IF($A934&lt;&gt;"",VLOOKUP($G934,'Tray sheet'!$E$2:$G$121,3), "")</f>
        <v/>
      </c>
      <c r="F934" s="0" t="str">
        <f aca="false">IF($A934&lt;&gt;"",ROW()-1,"")</f>
        <v/>
      </c>
      <c r="G934" s="0" t="str">
        <f aca="false">IF($A934&lt;&gt;"",VLOOKUP($F934,d110cc_csv_computations!$A$2:$O$1001,12),"")</f>
        <v/>
      </c>
      <c r="H934" s="0" t="str">
        <f aca="false">IF($A934&lt;&gt;"",VLOOKUP($F934,d110cc_csv_computations!$A$2:$O$1001,13),"")</f>
        <v/>
      </c>
      <c r="I934" s="0" t="str">
        <f aca="false">IF($A934&lt;&gt;"",VLOOKUP($F934,d110cc_csv_computations!$A$2:$O$1001,7),"")</f>
        <v/>
      </c>
      <c r="J934" s="0" t="str">
        <f aca="false">IF($A934&lt;&gt;"",VLOOKUP($I934,ColumnNames!$A$2:$B$5,2),"")</f>
        <v/>
      </c>
      <c r="K934" s="0" t="str">
        <f aca="false">IF($A934&lt;&gt;"",VLOOKUP($F934,d110cc_csv_computations!$A$2:$O$1001,6),"")</f>
        <v/>
      </c>
      <c r="L934" s="0" t="str">
        <f aca="false">IF($A934&lt;&gt;"",VLOOKUP($F934,d110cc_csv_computations!$A$2:$O$1001,3),"")</f>
        <v/>
      </c>
      <c r="M934" s="0" t="str">
        <f aca="false">IF($A934&lt;&gt;"",VLOOKUP($F934,d110cc_csv_computations!$A$2:$O$1001,8),"")</f>
        <v/>
      </c>
      <c r="N934" s="0" t="str">
        <f aca="false">IF($A934&lt;&gt;"",VLOOKUP($F934,d110cc_csv_computations!$A$2:$O$1001,4),"")</f>
        <v/>
      </c>
      <c r="O934" s="32" t="str">
        <f aca="false">IF($A934&lt;&gt;"",INDEX('Tray sheet'!$H$2:$H$10000, $G934),"")</f>
        <v/>
      </c>
      <c r="P934" s="32" t="str">
        <f aca="false">IF($A934&lt;&gt;"",INDEX('Tray sheet'!$J$2:$J$10000,$G934),"")</f>
        <v/>
      </c>
      <c r="Q934" s="0" t="str">
        <f aca="false">IF($A934&lt;&gt;"",VLOOKUP($F934,d110cc_csv_computations!$A$2:$O$1001,9),"")</f>
        <v/>
      </c>
      <c r="R934" s="32" t="str">
        <f aca="false">IF($A934&lt;&gt;"",INDEX('Tray sheet'!$I$2:$I$10000,$G934),"")</f>
        <v/>
      </c>
      <c r="S934" s="32" t="str">
        <f aca="false">$J934&amp;$K934</f>
        <v/>
      </c>
      <c r="T934" s="0" t="str">
        <f aca="false">IF($A934&lt;&gt;"","Project#"&amp;$A934&amp;"-"&amp;TEXT($B934,"0000")&amp;"_Experiment#"&amp;TEXT($C934,"0000")&amp;"_"&amp;$D934&amp;"."&amp;$E934&amp;"_Tray#"&amp;TEXT($G934,"0000")&amp;"_"&amp;"Pot#"&amp;TEXT($F934,"00000"),"")</f>
        <v/>
      </c>
      <c r="U934" s="0" t="str">
        <f aca="false">IF($A934&lt;&gt;"",VLOOKUP($F934,d110cc_csv_computations!$A$2:$O$1001,2),"")</f>
        <v/>
      </c>
      <c r="V934" s="0" t="str">
        <f aca="false">IF($A934&lt;&gt;"",VLOOKUP($U934,LineNames!$A$2:$B$111,2),"")</f>
        <v/>
      </c>
      <c r="W934" s="11"/>
      <c r="X934" s="0" t="str">
        <f aca="false">IF($A934&lt;&gt;"",VLOOKUP($U934,LineNames!$A$2:$C$111,3),"")</f>
        <v/>
      </c>
      <c r="Y934" s="0" t="str">
        <f aca="false">IF($A934&lt;&gt;"",VLOOKUP($F934,d110cc_csv_computations!$A$2:$O$1001,5),"")</f>
        <v/>
      </c>
      <c r="Z934" s="0" t="str">
        <f aca="false">IF($A934&lt;&gt;"",VLOOKUP($F934,d110cc_csv_computations!$A$2:$O$1001,15),"")</f>
        <v/>
      </c>
    </row>
    <row collapsed="false" customFormat="false" customHeight="true" hidden="false" ht="15" outlineLevel="0" r="935">
      <c r="A935" s="0" t="str">
        <f aca="false">IF((ROW()-1)&lt;='Project Description'!$B$14,'Project Description'!$B$1, "")</f>
        <v/>
      </c>
      <c r="B935" s="0" t="str">
        <f aca="false">IF($A935&lt;&gt;"",'Project Description'!$B$2, "")</f>
        <v/>
      </c>
      <c r="C935" s="0" t="str">
        <f aca="false">IF($A935&lt;&gt;"",'Project Description'!$B$3, "")</f>
        <v/>
      </c>
      <c r="D935" s="0" t="str">
        <f aca="false">IF($A935&lt;&gt;"",VLOOKUP($G935,'Tray sheet'!$E$2:$G$121,2), "")</f>
        <v/>
      </c>
      <c r="E935" s="0" t="str">
        <f aca="false">IF($A935&lt;&gt;"",VLOOKUP($G935,'Tray sheet'!$E$2:$G$121,3), "")</f>
        <v/>
      </c>
      <c r="F935" s="0" t="str">
        <f aca="false">IF($A935&lt;&gt;"",ROW()-1,"")</f>
        <v/>
      </c>
      <c r="G935" s="0" t="str">
        <f aca="false">IF($A935&lt;&gt;"",VLOOKUP($F935,d110cc_csv_computations!$A$2:$O$1001,12),"")</f>
        <v/>
      </c>
      <c r="H935" s="0" t="str">
        <f aca="false">IF($A935&lt;&gt;"",VLOOKUP($F935,d110cc_csv_computations!$A$2:$O$1001,13),"")</f>
        <v/>
      </c>
      <c r="I935" s="0" t="str">
        <f aca="false">IF($A935&lt;&gt;"",VLOOKUP($F935,d110cc_csv_computations!$A$2:$O$1001,7),"")</f>
        <v/>
      </c>
      <c r="J935" s="0" t="str">
        <f aca="false">IF($A935&lt;&gt;"",VLOOKUP($I935,ColumnNames!$A$2:$B$5,2),"")</f>
        <v/>
      </c>
      <c r="K935" s="0" t="str">
        <f aca="false">IF($A935&lt;&gt;"",VLOOKUP($F935,d110cc_csv_computations!$A$2:$O$1001,6),"")</f>
        <v/>
      </c>
      <c r="L935" s="0" t="str">
        <f aca="false">IF($A935&lt;&gt;"",VLOOKUP($F935,d110cc_csv_computations!$A$2:$O$1001,3),"")</f>
        <v/>
      </c>
      <c r="M935" s="0" t="str">
        <f aca="false">IF($A935&lt;&gt;"",VLOOKUP($F935,d110cc_csv_computations!$A$2:$O$1001,8),"")</f>
        <v/>
      </c>
      <c r="N935" s="0" t="str">
        <f aca="false">IF($A935&lt;&gt;"",VLOOKUP($F935,d110cc_csv_computations!$A$2:$O$1001,4),"")</f>
        <v/>
      </c>
      <c r="O935" s="32" t="str">
        <f aca="false">IF($A935&lt;&gt;"",INDEX('Tray sheet'!$H$2:$H$10000, $G935),"")</f>
        <v/>
      </c>
      <c r="P935" s="32" t="str">
        <f aca="false">IF($A935&lt;&gt;"",INDEX('Tray sheet'!$J$2:$J$10000,$G935),"")</f>
        <v/>
      </c>
      <c r="Q935" s="0" t="str">
        <f aca="false">IF($A935&lt;&gt;"",VLOOKUP($F935,d110cc_csv_computations!$A$2:$O$1001,9),"")</f>
        <v/>
      </c>
      <c r="R935" s="32" t="str">
        <f aca="false">IF($A935&lt;&gt;"",INDEX('Tray sheet'!$I$2:$I$10000,$G935),"")</f>
        <v/>
      </c>
      <c r="S935" s="32" t="str">
        <f aca="false">$J935&amp;$K935</f>
        <v/>
      </c>
      <c r="T935" s="0" t="str">
        <f aca="false">IF($A935&lt;&gt;"","Project#"&amp;$A935&amp;"-"&amp;TEXT($B935,"0000")&amp;"_Experiment#"&amp;TEXT($C935,"0000")&amp;"_"&amp;$D935&amp;"."&amp;$E935&amp;"_Tray#"&amp;TEXT($G935,"0000")&amp;"_"&amp;"Pot#"&amp;TEXT($F935,"00000"),"")</f>
        <v/>
      </c>
      <c r="U935" s="0" t="str">
        <f aca="false">IF($A935&lt;&gt;"",VLOOKUP($F935,d110cc_csv_computations!$A$2:$O$1001,2),"")</f>
        <v/>
      </c>
      <c r="V935" s="0" t="str">
        <f aca="false">IF($A935&lt;&gt;"",VLOOKUP($U935,LineNames!$A$2:$B$111,2),"")</f>
        <v/>
      </c>
      <c r="W935" s="11"/>
      <c r="X935" s="0" t="str">
        <f aca="false">IF($A935&lt;&gt;"",VLOOKUP($U935,LineNames!$A$2:$C$111,3),"")</f>
        <v/>
      </c>
      <c r="Y935" s="0" t="str">
        <f aca="false">IF($A935&lt;&gt;"",VLOOKUP($F935,d110cc_csv_computations!$A$2:$O$1001,5),"")</f>
        <v/>
      </c>
      <c r="Z935" s="0" t="str">
        <f aca="false">IF($A935&lt;&gt;"",VLOOKUP($F935,d110cc_csv_computations!$A$2:$O$1001,15),"")</f>
        <v/>
      </c>
    </row>
    <row collapsed="false" customFormat="false" customHeight="true" hidden="false" ht="15" outlineLevel="0" r="936">
      <c r="A936" s="0" t="str">
        <f aca="false">IF((ROW()-1)&lt;='Project Description'!$B$14,'Project Description'!$B$1, "")</f>
        <v/>
      </c>
      <c r="B936" s="0" t="str">
        <f aca="false">IF($A936&lt;&gt;"",'Project Description'!$B$2, "")</f>
        <v/>
      </c>
      <c r="C936" s="0" t="str">
        <f aca="false">IF($A936&lt;&gt;"",'Project Description'!$B$3, "")</f>
        <v/>
      </c>
      <c r="D936" s="0" t="str">
        <f aca="false">IF($A936&lt;&gt;"",VLOOKUP($G936,'Tray sheet'!$E$2:$G$121,2), "")</f>
        <v/>
      </c>
      <c r="E936" s="0" t="str">
        <f aca="false">IF($A936&lt;&gt;"",VLOOKUP($G936,'Tray sheet'!$E$2:$G$121,3), "")</f>
        <v/>
      </c>
      <c r="F936" s="0" t="str">
        <f aca="false">IF($A936&lt;&gt;"",ROW()-1,"")</f>
        <v/>
      </c>
      <c r="G936" s="0" t="str">
        <f aca="false">IF($A936&lt;&gt;"",VLOOKUP($F936,d110cc_csv_computations!$A$2:$O$1001,12),"")</f>
        <v/>
      </c>
      <c r="H936" s="0" t="str">
        <f aca="false">IF($A936&lt;&gt;"",VLOOKUP($F936,d110cc_csv_computations!$A$2:$O$1001,13),"")</f>
        <v/>
      </c>
      <c r="I936" s="0" t="str">
        <f aca="false">IF($A936&lt;&gt;"",VLOOKUP($F936,d110cc_csv_computations!$A$2:$O$1001,7),"")</f>
        <v/>
      </c>
      <c r="J936" s="0" t="str">
        <f aca="false">IF($A936&lt;&gt;"",VLOOKUP($I936,ColumnNames!$A$2:$B$5,2),"")</f>
        <v/>
      </c>
      <c r="K936" s="0" t="str">
        <f aca="false">IF($A936&lt;&gt;"",VLOOKUP($F936,d110cc_csv_computations!$A$2:$O$1001,6),"")</f>
        <v/>
      </c>
      <c r="L936" s="0" t="str">
        <f aca="false">IF($A936&lt;&gt;"",VLOOKUP($F936,d110cc_csv_computations!$A$2:$O$1001,3),"")</f>
        <v/>
      </c>
      <c r="M936" s="0" t="str">
        <f aca="false">IF($A936&lt;&gt;"",VLOOKUP($F936,d110cc_csv_computations!$A$2:$O$1001,8),"")</f>
        <v/>
      </c>
      <c r="N936" s="0" t="str">
        <f aca="false">IF($A936&lt;&gt;"",VLOOKUP($F936,d110cc_csv_computations!$A$2:$O$1001,4),"")</f>
        <v/>
      </c>
      <c r="O936" s="32" t="str">
        <f aca="false">IF($A936&lt;&gt;"",INDEX('Tray sheet'!$H$2:$H$10000, $G936),"")</f>
        <v/>
      </c>
      <c r="P936" s="32" t="str">
        <f aca="false">IF($A936&lt;&gt;"",INDEX('Tray sheet'!$J$2:$J$10000,$G936),"")</f>
        <v/>
      </c>
      <c r="Q936" s="0" t="str">
        <f aca="false">IF($A936&lt;&gt;"",VLOOKUP($F936,d110cc_csv_computations!$A$2:$O$1001,9),"")</f>
        <v/>
      </c>
      <c r="R936" s="32" t="str">
        <f aca="false">IF($A936&lt;&gt;"",INDEX('Tray sheet'!$I$2:$I$10000,$G936),"")</f>
        <v/>
      </c>
      <c r="S936" s="32" t="str">
        <f aca="false">$J936&amp;$K936</f>
        <v/>
      </c>
      <c r="T936" s="0" t="str">
        <f aca="false">IF($A936&lt;&gt;"","Project#"&amp;$A936&amp;"-"&amp;TEXT($B936,"0000")&amp;"_Experiment#"&amp;TEXT($C936,"0000")&amp;"_"&amp;$D936&amp;"."&amp;$E936&amp;"_Tray#"&amp;TEXT($G936,"0000")&amp;"_"&amp;"Pot#"&amp;TEXT($F936,"00000"),"")</f>
        <v/>
      </c>
      <c r="U936" s="0" t="str">
        <f aca="false">IF($A936&lt;&gt;"",VLOOKUP($F936,d110cc_csv_computations!$A$2:$O$1001,2),"")</f>
        <v/>
      </c>
      <c r="V936" s="0" t="str">
        <f aca="false">IF($A936&lt;&gt;"",VLOOKUP($U936,LineNames!$A$2:$B$111,2),"")</f>
        <v/>
      </c>
      <c r="W936" s="11"/>
      <c r="X936" s="0" t="str">
        <f aca="false">IF($A936&lt;&gt;"",VLOOKUP($U936,LineNames!$A$2:$C$111,3),"")</f>
        <v/>
      </c>
      <c r="Y936" s="0" t="str">
        <f aca="false">IF($A936&lt;&gt;"",VLOOKUP($F936,d110cc_csv_computations!$A$2:$O$1001,5),"")</f>
        <v/>
      </c>
      <c r="Z936" s="0" t="str">
        <f aca="false">IF($A936&lt;&gt;"",VLOOKUP($F936,d110cc_csv_computations!$A$2:$O$1001,15),"")</f>
        <v/>
      </c>
    </row>
    <row collapsed="false" customFormat="false" customHeight="true" hidden="false" ht="15" outlineLevel="0" r="937">
      <c r="A937" s="0" t="str">
        <f aca="false">IF((ROW()-1)&lt;='Project Description'!$B$14,'Project Description'!$B$1, "")</f>
        <v/>
      </c>
      <c r="B937" s="0" t="str">
        <f aca="false">IF($A937&lt;&gt;"",'Project Description'!$B$2, "")</f>
        <v/>
      </c>
      <c r="C937" s="0" t="str">
        <f aca="false">IF($A937&lt;&gt;"",'Project Description'!$B$3, "")</f>
        <v/>
      </c>
      <c r="D937" s="0" t="str">
        <f aca="false">IF($A937&lt;&gt;"",VLOOKUP($G937,'Tray sheet'!$E$2:$G$121,2), "")</f>
        <v/>
      </c>
      <c r="E937" s="0" t="str">
        <f aca="false">IF($A937&lt;&gt;"",VLOOKUP($G937,'Tray sheet'!$E$2:$G$121,3), "")</f>
        <v/>
      </c>
      <c r="F937" s="0" t="str">
        <f aca="false">IF($A937&lt;&gt;"",ROW()-1,"")</f>
        <v/>
      </c>
      <c r="G937" s="0" t="str">
        <f aca="false">IF($A937&lt;&gt;"",VLOOKUP($F937,d110cc_csv_computations!$A$2:$O$1001,12),"")</f>
        <v/>
      </c>
      <c r="H937" s="0" t="str">
        <f aca="false">IF($A937&lt;&gt;"",VLOOKUP($F937,d110cc_csv_computations!$A$2:$O$1001,13),"")</f>
        <v/>
      </c>
      <c r="I937" s="0" t="str">
        <f aca="false">IF($A937&lt;&gt;"",VLOOKUP($F937,d110cc_csv_computations!$A$2:$O$1001,7),"")</f>
        <v/>
      </c>
      <c r="J937" s="0" t="str">
        <f aca="false">IF($A937&lt;&gt;"",VLOOKUP($I937,ColumnNames!$A$2:$B$5,2),"")</f>
        <v/>
      </c>
      <c r="K937" s="0" t="str">
        <f aca="false">IF($A937&lt;&gt;"",VLOOKUP($F937,d110cc_csv_computations!$A$2:$O$1001,6),"")</f>
        <v/>
      </c>
      <c r="L937" s="0" t="str">
        <f aca="false">IF($A937&lt;&gt;"",VLOOKUP($F937,d110cc_csv_computations!$A$2:$O$1001,3),"")</f>
        <v/>
      </c>
      <c r="M937" s="0" t="str">
        <f aca="false">IF($A937&lt;&gt;"",VLOOKUP($F937,d110cc_csv_computations!$A$2:$O$1001,8),"")</f>
        <v/>
      </c>
      <c r="N937" s="0" t="str">
        <f aca="false">IF($A937&lt;&gt;"",VLOOKUP($F937,d110cc_csv_computations!$A$2:$O$1001,4),"")</f>
        <v/>
      </c>
      <c r="O937" s="32" t="str">
        <f aca="false">IF($A937&lt;&gt;"",INDEX('Tray sheet'!$H$2:$H$10000, $G937),"")</f>
        <v/>
      </c>
      <c r="P937" s="32" t="str">
        <f aca="false">IF($A937&lt;&gt;"",INDEX('Tray sheet'!$J$2:$J$10000,$G937),"")</f>
        <v/>
      </c>
      <c r="Q937" s="0" t="str">
        <f aca="false">IF($A937&lt;&gt;"",VLOOKUP($F937,d110cc_csv_computations!$A$2:$O$1001,9),"")</f>
        <v/>
      </c>
      <c r="R937" s="32" t="str">
        <f aca="false">IF($A937&lt;&gt;"",INDEX('Tray sheet'!$I$2:$I$10000,$G937),"")</f>
        <v/>
      </c>
      <c r="S937" s="32" t="str">
        <f aca="false">$J937&amp;$K937</f>
        <v/>
      </c>
      <c r="T937" s="0" t="str">
        <f aca="false">IF($A937&lt;&gt;"","Project#"&amp;$A937&amp;"-"&amp;TEXT($B937,"0000")&amp;"_Experiment#"&amp;TEXT($C937,"0000")&amp;"_"&amp;$D937&amp;"."&amp;$E937&amp;"_Tray#"&amp;TEXT($G937,"0000")&amp;"_"&amp;"Pot#"&amp;TEXT($F937,"00000"),"")</f>
        <v/>
      </c>
      <c r="U937" s="0" t="str">
        <f aca="false">IF($A937&lt;&gt;"",VLOOKUP($F937,d110cc_csv_computations!$A$2:$O$1001,2),"")</f>
        <v/>
      </c>
      <c r="V937" s="0" t="str">
        <f aca="false">IF($A937&lt;&gt;"",VLOOKUP($U937,LineNames!$A$2:$B$111,2),"")</f>
        <v/>
      </c>
      <c r="W937" s="11"/>
      <c r="X937" s="0" t="str">
        <f aca="false">IF($A937&lt;&gt;"",VLOOKUP($U937,LineNames!$A$2:$C$111,3),"")</f>
        <v/>
      </c>
      <c r="Y937" s="0" t="str">
        <f aca="false">IF($A937&lt;&gt;"",VLOOKUP($F937,d110cc_csv_computations!$A$2:$O$1001,5),"")</f>
        <v/>
      </c>
      <c r="Z937" s="0" t="str">
        <f aca="false">IF($A937&lt;&gt;"",VLOOKUP($F937,d110cc_csv_computations!$A$2:$O$1001,15),"")</f>
        <v/>
      </c>
    </row>
    <row collapsed="false" customFormat="false" customHeight="true" hidden="false" ht="15" outlineLevel="0" r="938">
      <c r="A938" s="0" t="str">
        <f aca="false">IF((ROW()-1)&lt;='Project Description'!$B$14,'Project Description'!$B$1, "")</f>
        <v/>
      </c>
      <c r="B938" s="0" t="str">
        <f aca="false">IF($A938&lt;&gt;"",'Project Description'!$B$2, "")</f>
        <v/>
      </c>
      <c r="C938" s="0" t="str">
        <f aca="false">IF($A938&lt;&gt;"",'Project Description'!$B$3, "")</f>
        <v/>
      </c>
      <c r="D938" s="0" t="str">
        <f aca="false">IF($A938&lt;&gt;"",VLOOKUP($G938,'Tray sheet'!$E$2:$G$121,2), "")</f>
        <v/>
      </c>
      <c r="E938" s="0" t="str">
        <f aca="false">IF($A938&lt;&gt;"",VLOOKUP($G938,'Tray sheet'!$E$2:$G$121,3), "")</f>
        <v/>
      </c>
      <c r="F938" s="0" t="str">
        <f aca="false">IF($A938&lt;&gt;"",ROW()-1,"")</f>
        <v/>
      </c>
      <c r="G938" s="0" t="str">
        <f aca="false">IF($A938&lt;&gt;"",VLOOKUP($F938,d110cc_csv_computations!$A$2:$O$1001,12),"")</f>
        <v/>
      </c>
      <c r="H938" s="0" t="str">
        <f aca="false">IF($A938&lt;&gt;"",VLOOKUP($F938,d110cc_csv_computations!$A$2:$O$1001,13),"")</f>
        <v/>
      </c>
      <c r="I938" s="0" t="str">
        <f aca="false">IF($A938&lt;&gt;"",VLOOKUP($F938,d110cc_csv_computations!$A$2:$O$1001,7),"")</f>
        <v/>
      </c>
      <c r="J938" s="0" t="str">
        <f aca="false">IF($A938&lt;&gt;"",VLOOKUP($I938,ColumnNames!$A$2:$B$5,2),"")</f>
        <v/>
      </c>
      <c r="K938" s="0" t="str">
        <f aca="false">IF($A938&lt;&gt;"",VLOOKUP($F938,d110cc_csv_computations!$A$2:$O$1001,6),"")</f>
        <v/>
      </c>
      <c r="L938" s="0" t="str">
        <f aca="false">IF($A938&lt;&gt;"",VLOOKUP($F938,d110cc_csv_computations!$A$2:$O$1001,3),"")</f>
        <v/>
      </c>
      <c r="M938" s="0" t="str">
        <f aca="false">IF($A938&lt;&gt;"",VLOOKUP($F938,d110cc_csv_computations!$A$2:$O$1001,8),"")</f>
        <v/>
      </c>
      <c r="N938" s="0" t="str">
        <f aca="false">IF($A938&lt;&gt;"",VLOOKUP($F938,d110cc_csv_computations!$A$2:$O$1001,4),"")</f>
        <v/>
      </c>
      <c r="O938" s="32" t="str">
        <f aca="false">IF($A938&lt;&gt;"",INDEX('Tray sheet'!$H$2:$H$10000, $G938),"")</f>
        <v/>
      </c>
      <c r="P938" s="32" t="str">
        <f aca="false">IF($A938&lt;&gt;"",INDEX('Tray sheet'!$J$2:$J$10000,$G938),"")</f>
        <v/>
      </c>
      <c r="Q938" s="0" t="str">
        <f aca="false">IF($A938&lt;&gt;"",VLOOKUP($F938,d110cc_csv_computations!$A$2:$O$1001,9),"")</f>
        <v/>
      </c>
      <c r="R938" s="32" t="str">
        <f aca="false">IF($A938&lt;&gt;"",INDEX('Tray sheet'!$I$2:$I$10000,$G938),"")</f>
        <v/>
      </c>
      <c r="S938" s="32" t="str">
        <f aca="false">$J938&amp;$K938</f>
        <v/>
      </c>
      <c r="T938" s="0" t="str">
        <f aca="false">IF($A938&lt;&gt;"","Project#"&amp;$A938&amp;"-"&amp;TEXT($B938,"0000")&amp;"_Experiment#"&amp;TEXT($C938,"0000")&amp;"_"&amp;$D938&amp;"."&amp;$E938&amp;"_Tray#"&amp;TEXT($G938,"0000")&amp;"_"&amp;"Pot#"&amp;TEXT($F938,"00000"),"")</f>
        <v/>
      </c>
      <c r="U938" s="0" t="str">
        <f aca="false">IF($A938&lt;&gt;"",VLOOKUP($F938,d110cc_csv_computations!$A$2:$O$1001,2),"")</f>
        <v/>
      </c>
      <c r="V938" s="0" t="str">
        <f aca="false">IF($A938&lt;&gt;"",VLOOKUP($U938,LineNames!$A$2:$B$111,2),"")</f>
        <v/>
      </c>
      <c r="W938" s="11"/>
      <c r="X938" s="0" t="str">
        <f aca="false">IF($A938&lt;&gt;"",VLOOKUP($U938,LineNames!$A$2:$C$111,3),"")</f>
        <v/>
      </c>
      <c r="Y938" s="0" t="str">
        <f aca="false">IF($A938&lt;&gt;"",VLOOKUP($F938,d110cc_csv_computations!$A$2:$O$1001,5),"")</f>
        <v/>
      </c>
      <c r="Z938" s="0" t="str">
        <f aca="false">IF($A938&lt;&gt;"",VLOOKUP($F938,d110cc_csv_computations!$A$2:$O$1001,15),"")</f>
        <v/>
      </c>
    </row>
    <row collapsed="false" customFormat="false" customHeight="true" hidden="false" ht="15" outlineLevel="0" r="939">
      <c r="A939" s="0" t="str">
        <f aca="false">IF((ROW()-1)&lt;='Project Description'!$B$14,'Project Description'!$B$1, "")</f>
        <v/>
      </c>
      <c r="B939" s="0" t="str">
        <f aca="false">IF($A939&lt;&gt;"",'Project Description'!$B$2, "")</f>
        <v/>
      </c>
      <c r="C939" s="0" t="str">
        <f aca="false">IF($A939&lt;&gt;"",'Project Description'!$B$3, "")</f>
        <v/>
      </c>
      <c r="D939" s="0" t="str">
        <f aca="false">IF($A939&lt;&gt;"",VLOOKUP($G939,'Tray sheet'!$E$2:$G$121,2), "")</f>
        <v/>
      </c>
      <c r="E939" s="0" t="str">
        <f aca="false">IF($A939&lt;&gt;"",VLOOKUP($G939,'Tray sheet'!$E$2:$G$121,3), "")</f>
        <v/>
      </c>
      <c r="F939" s="0" t="str">
        <f aca="false">IF($A939&lt;&gt;"",ROW()-1,"")</f>
        <v/>
      </c>
      <c r="G939" s="0" t="str">
        <f aca="false">IF($A939&lt;&gt;"",VLOOKUP($F939,d110cc_csv_computations!$A$2:$O$1001,12),"")</f>
        <v/>
      </c>
      <c r="H939" s="0" t="str">
        <f aca="false">IF($A939&lt;&gt;"",VLOOKUP($F939,d110cc_csv_computations!$A$2:$O$1001,13),"")</f>
        <v/>
      </c>
      <c r="I939" s="0" t="str">
        <f aca="false">IF($A939&lt;&gt;"",VLOOKUP($F939,d110cc_csv_computations!$A$2:$O$1001,7),"")</f>
        <v/>
      </c>
      <c r="J939" s="0" t="str">
        <f aca="false">IF($A939&lt;&gt;"",VLOOKUP($I939,ColumnNames!$A$2:$B$5,2),"")</f>
        <v/>
      </c>
      <c r="K939" s="0" t="str">
        <f aca="false">IF($A939&lt;&gt;"",VLOOKUP($F939,d110cc_csv_computations!$A$2:$O$1001,6),"")</f>
        <v/>
      </c>
      <c r="L939" s="0" t="str">
        <f aca="false">IF($A939&lt;&gt;"",VLOOKUP($F939,d110cc_csv_computations!$A$2:$O$1001,3),"")</f>
        <v/>
      </c>
      <c r="M939" s="0" t="str">
        <f aca="false">IF($A939&lt;&gt;"",VLOOKUP($F939,d110cc_csv_computations!$A$2:$O$1001,8),"")</f>
        <v/>
      </c>
      <c r="N939" s="0" t="str">
        <f aca="false">IF($A939&lt;&gt;"",VLOOKUP($F939,d110cc_csv_computations!$A$2:$O$1001,4),"")</f>
        <v/>
      </c>
      <c r="O939" s="32" t="str">
        <f aca="false">IF($A939&lt;&gt;"",INDEX('Tray sheet'!$H$2:$H$10000, $G939),"")</f>
        <v/>
      </c>
      <c r="P939" s="32" t="str">
        <f aca="false">IF($A939&lt;&gt;"",INDEX('Tray sheet'!$J$2:$J$10000,$G939),"")</f>
        <v/>
      </c>
      <c r="Q939" s="0" t="str">
        <f aca="false">IF($A939&lt;&gt;"",VLOOKUP($F939,d110cc_csv_computations!$A$2:$O$1001,9),"")</f>
        <v/>
      </c>
      <c r="R939" s="32" t="str">
        <f aca="false">IF($A939&lt;&gt;"",INDEX('Tray sheet'!$I$2:$I$10000,$G939),"")</f>
        <v/>
      </c>
      <c r="S939" s="32" t="str">
        <f aca="false">$J939&amp;$K939</f>
        <v/>
      </c>
      <c r="T939" s="0" t="str">
        <f aca="false">IF($A939&lt;&gt;"","Project#"&amp;$A939&amp;"-"&amp;TEXT($B939,"0000")&amp;"_Experiment#"&amp;TEXT($C939,"0000")&amp;"_"&amp;$D939&amp;"."&amp;$E939&amp;"_Tray#"&amp;TEXT($G939,"0000")&amp;"_"&amp;"Pot#"&amp;TEXT($F939,"00000"),"")</f>
        <v/>
      </c>
      <c r="U939" s="0" t="str">
        <f aca="false">IF($A939&lt;&gt;"",VLOOKUP($F939,d110cc_csv_computations!$A$2:$O$1001,2),"")</f>
        <v/>
      </c>
      <c r="V939" s="0" t="str">
        <f aca="false">IF($A939&lt;&gt;"",VLOOKUP($U939,LineNames!$A$2:$B$111,2),"")</f>
        <v/>
      </c>
      <c r="W939" s="11"/>
      <c r="X939" s="0" t="str">
        <f aca="false">IF($A939&lt;&gt;"",VLOOKUP($U939,LineNames!$A$2:$C$111,3),"")</f>
        <v/>
      </c>
      <c r="Y939" s="0" t="str">
        <f aca="false">IF($A939&lt;&gt;"",VLOOKUP($F939,d110cc_csv_computations!$A$2:$O$1001,5),"")</f>
        <v/>
      </c>
      <c r="Z939" s="0" t="str">
        <f aca="false">IF($A939&lt;&gt;"",VLOOKUP($F939,d110cc_csv_computations!$A$2:$O$1001,15),"")</f>
        <v/>
      </c>
    </row>
    <row collapsed="false" customFormat="false" customHeight="true" hidden="false" ht="15" outlineLevel="0" r="940">
      <c r="A940" s="0" t="str">
        <f aca="false">IF((ROW()-1)&lt;='Project Description'!$B$14,'Project Description'!$B$1, "")</f>
        <v/>
      </c>
      <c r="B940" s="0" t="str">
        <f aca="false">IF($A940&lt;&gt;"",'Project Description'!$B$2, "")</f>
        <v/>
      </c>
      <c r="C940" s="0" t="str">
        <f aca="false">IF($A940&lt;&gt;"",'Project Description'!$B$3, "")</f>
        <v/>
      </c>
      <c r="D940" s="0" t="str">
        <f aca="false">IF($A940&lt;&gt;"",VLOOKUP($G940,'Tray sheet'!$E$2:$G$121,2), "")</f>
        <v/>
      </c>
      <c r="E940" s="0" t="str">
        <f aca="false">IF($A940&lt;&gt;"",VLOOKUP($G940,'Tray sheet'!$E$2:$G$121,3), "")</f>
        <v/>
      </c>
      <c r="F940" s="0" t="str">
        <f aca="false">IF($A940&lt;&gt;"",ROW()-1,"")</f>
        <v/>
      </c>
      <c r="G940" s="0" t="str">
        <f aca="false">IF($A940&lt;&gt;"",VLOOKUP($F940,d110cc_csv_computations!$A$2:$O$1001,12),"")</f>
        <v/>
      </c>
      <c r="H940" s="0" t="str">
        <f aca="false">IF($A940&lt;&gt;"",VLOOKUP($F940,d110cc_csv_computations!$A$2:$O$1001,13),"")</f>
        <v/>
      </c>
      <c r="I940" s="0" t="str">
        <f aca="false">IF($A940&lt;&gt;"",VLOOKUP($F940,d110cc_csv_computations!$A$2:$O$1001,7),"")</f>
        <v/>
      </c>
      <c r="J940" s="0" t="str">
        <f aca="false">IF($A940&lt;&gt;"",VLOOKUP($I940,ColumnNames!$A$2:$B$5,2),"")</f>
        <v/>
      </c>
      <c r="K940" s="0" t="str">
        <f aca="false">IF($A940&lt;&gt;"",VLOOKUP($F940,d110cc_csv_computations!$A$2:$O$1001,6),"")</f>
        <v/>
      </c>
      <c r="L940" s="0" t="str">
        <f aca="false">IF($A940&lt;&gt;"",VLOOKUP($F940,d110cc_csv_computations!$A$2:$O$1001,3),"")</f>
        <v/>
      </c>
      <c r="M940" s="0" t="str">
        <f aca="false">IF($A940&lt;&gt;"",VLOOKUP($F940,d110cc_csv_computations!$A$2:$O$1001,8),"")</f>
        <v/>
      </c>
      <c r="N940" s="0" t="str">
        <f aca="false">IF($A940&lt;&gt;"",VLOOKUP($F940,d110cc_csv_computations!$A$2:$O$1001,4),"")</f>
        <v/>
      </c>
      <c r="O940" s="32" t="str">
        <f aca="false">IF($A940&lt;&gt;"",INDEX('Tray sheet'!$H$2:$H$10000, $G940),"")</f>
        <v/>
      </c>
      <c r="P940" s="32" t="str">
        <f aca="false">IF($A940&lt;&gt;"",INDEX('Tray sheet'!$J$2:$J$10000,$G940),"")</f>
        <v/>
      </c>
      <c r="Q940" s="0" t="str">
        <f aca="false">IF($A940&lt;&gt;"",VLOOKUP($F940,d110cc_csv_computations!$A$2:$O$1001,9),"")</f>
        <v/>
      </c>
      <c r="R940" s="32" t="str">
        <f aca="false">IF($A940&lt;&gt;"",INDEX('Tray sheet'!$I$2:$I$10000,$G940),"")</f>
        <v/>
      </c>
      <c r="S940" s="32" t="str">
        <f aca="false">$J940&amp;$K940</f>
        <v/>
      </c>
      <c r="T940" s="0" t="str">
        <f aca="false">IF($A940&lt;&gt;"","Project#"&amp;$A940&amp;"-"&amp;TEXT($B940,"0000")&amp;"_Experiment#"&amp;TEXT($C940,"0000")&amp;"_"&amp;$D940&amp;"."&amp;$E940&amp;"_Tray#"&amp;TEXT($G940,"0000")&amp;"_"&amp;"Pot#"&amp;TEXT($F940,"00000"),"")</f>
        <v/>
      </c>
      <c r="U940" s="0" t="str">
        <f aca="false">IF($A940&lt;&gt;"",VLOOKUP($F940,d110cc_csv_computations!$A$2:$O$1001,2),"")</f>
        <v/>
      </c>
      <c r="V940" s="0" t="str">
        <f aca="false">IF($A940&lt;&gt;"",VLOOKUP($U940,LineNames!$A$2:$B$111,2),"")</f>
        <v/>
      </c>
      <c r="W940" s="11"/>
      <c r="X940" s="0" t="str">
        <f aca="false">IF($A940&lt;&gt;"",VLOOKUP($U940,LineNames!$A$2:$C$111,3),"")</f>
        <v/>
      </c>
      <c r="Y940" s="0" t="str">
        <f aca="false">IF($A940&lt;&gt;"",VLOOKUP($F940,d110cc_csv_computations!$A$2:$O$1001,5),"")</f>
        <v/>
      </c>
      <c r="Z940" s="0" t="str">
        <f aca="false">IF($A940&lt;&gt;"",VLOOKUP($F940,d110cc_csv_computations!$A$2:$O$1001,15),"")</f>
        <v/>
      </c>
    </row>
    <row collapsed="false" customFormat="false" customHeight="true" hidden="false" ht="15" outlineLevel="0" r="941">
      <c r="A941" s="0" t="str">
        <f aca="false">IF((ROW()-1)&lt;='Project Description'!$B$14,'Project Description'!$B$1, "")</f>
        <v/>
      </c>
      <c r="B941" s="0" t="str">
        <f aca="false">IF($A941&lt;&gt;"",'Project Description'!$B$2, "")</f>
        <v/>
      </c>
      <c r="C941" s="0" t="str">
        <f aca="false">IF($A941&lt;&gt;"",'Project Description'!$B$3, "")</f>
        <v/>
      </c>
      <c r="D941" s="0" t="str">
        <f aca="false">IF($A941&lt;&gt;"",VLOOKUP($G941,'Tray sheet'!$E$2:$G$121,2), "")</f>
        <v/>
      </c>
      <c r="E941" s="0" t="str">
        <f aca="false">IF($A941&lt;&gt;"",VLOOKUP($G941,'Tray sheet'!$E$2:$G$121,3), "")</f>
        <v/>
      </c>
      <c r="F941" s="0" t="str">
        <f aca="false">IF($A941&lt;&gt;"",ROW()-1,"")</f>
        <v/>
      </c>
      <c r="G941" s="0" t="str">
        <f aca="false">IF($A941&lt;&gt;"",VLOOKUP($F941,d110cc_csv_computations!$A$2:$O$1001,12),"")</f>
        <v/>
      </c>
      <c r="H941" s="0" t="str">
        <f aca="false">IF($A941&lt;&gt;"",VLOOKUP($F941,d110cc_csv_computations!$A$2:$O$1001,13),"")</f>
        <v/>
      </c>
      <c r="I941" s="0" t="str">
        <f aca="false">IF($A941&lt;&gt;"",VLOOKUP($F941,d110cc_csv_computations!$A$2:$O$1001,7),"")</f>
        <v/>
      </c>
      <c r="J941" s="0" t="str">
        <f aca="false">IF($A941&lt;&gt;"",VLOOKUP($I941,ColumnNames!$A$2:$B$5,2),"")</f>
        <v/>
      </c>
      <c r="K941" s="0" t="str">
        <f aca="false">IF($A941&lt;&gt;"",VLOOKUP($F941,d110cc_csv_computations!$A$2:$O$1001,6),"")</f>
        <v/>
      </c>
      <c r="L941" s="0" t="str">
        <f aca="false">IF($A941&lt;&gt;"",VLOOKUP($F941,d110cc_csv_computations!$A$2:$O$1001,3),"")</f>
        <v/>
      </c>
      <c r="M941" s="0" t="str">
        <f aca="false">IF($A941&lt;&gt;"",VLOOKUP($F941,d110cc_csv_computations!$A$2:$O$1001,8),"")</f>
        <v/>
      </c>
      <c r="N941" s="0" t="str">
        <f aca="false">IF($A941&lt;&gt;"",VLOOKUP($F941,d110cc_csv_computations!$A$2:$O$1001,4),"")</f>
        <v/>
      </c>
      <c r="O941" s="32" t="str">
        <f aca="false">IF($A941&lt;&gt;"",INDEX('Tray sheet'!$H$2:$H$10000, $G941),"")</f>
        <v/>
      </c>
      <c r="P941" s="32" t="str">
        <f aca="false">IF($A941&lt;&gt;"",INDEX('Tray sheet'!$J$2:$J$10000,$G941),"")</f>
        <v/>
      </c>
      <c r="Q941" s="0" t="str">
        <f aca="false">IF($A941&lt;&gt;"",VLOOKUP($F941,d110cc_csv_computations!$A$2:$O$1001,9),"")</f>
        <v/>
      </c>
      <c r="R941" s="32" t="str">
        <f aca="false">IF($A941&lt;&gt;"",INDEX('Tray sheet'!$I$2:$I$10000,$G941),"")</f>
        <v/>
      </c>
      <c r="S941" s="32" t="str">
        <f aca="false">$J941&amp;$K941</f>
        <v/>
      </c>
      <c r="T941" s="0" t="str">
        <f aca="false">IF($A941&lt;&gt;"","Project#"&amp;$A941&amp;"-"&amp;TEXT($B941,"0000")&amp;"_Experiment#"&amp;TEXT($C941,"0000")&amp;"_"&amp;$D941&amp;"."&amp;$E941&amp;"_Tray#"&amp;TEXT($G941,"0000")&amp;"_"&amp;"Pot#"&amp;TEXT($F941,"00000"),"")</f>
        <v/>
      </c>
      <c r="U941" s="0" t="str">
        <f aca="false">IF($A941&lt;&gt;"",VLOOKUP($F941,d110cc_csv_computations!$A$2:$O$1001,2),"")</f>
        <v/>
      </c>
      <c r="V941" s="0" t="str">
        <f aca="false">IF($A941&lt;&gt;"",VLOOKUP($U941,LineNames!$A$2:$B$111,2),"")</f>
        <v/>
      </c>
      <c r="W941" s="11"/>
      <c r="X941" s="0" t="str">
        <f aca="false">IF($A941&lt;&gt;"",VLOOKUP($U941,LineNames!$A$2:$C$111,3),"")</f>
        <v/>
      </c>
      <c r="Y941" s="0" t="str">
        <f aca="false">IF($A941&lt;&gt;"",VLOOKUP($F941,d110cc_csv_computations!$A$2:$O$1001,5),"")</f>
        <v/>
      </c>
      <c r="Z941" s="0" t="str">
        <f aca="false">IF($A941&lt;&gt;"",VLOOKUP($F941,d110cc_csv_computations!$A$2:$O$1001,15),"")</f>
        <v/>
      </c>
    </row>
    <row collapsed="false" customFormat="false" customHeight="true" hidden="false" ht="15" outlineLevel="0" r="942">
      <c r="A942" s="0" t="str">
        <f aca="false">IF((ROW()-1)&lt;='Project Description'!$B$14,'Project Description'!$B$1, "")</f>
        <v/>
      </c>
      <c r="B942" s="0" t="str">
        <f aca="false">IF($A942&lt;&gt;"",'Project Description'!$B$2, "")</f>
        <v/>
      </c>
      <c r="C942" s="0" t="str">
        <f aca="false">IF($A942&lt;&gt;"",'Project Description'!$B$3, "")</f>
        <v/>
      </c>
      <c r="D942" s="0" t="str">
        <f aca="false">IF($A942&lt;&gt;"",VLOOKUP($G942,'Tray sheet'!$E$2:$G$121,2), "")</f>
        <v/>
      </c>
      <c r="E942" s="0" t="str">
        <f aca="false">IF($A942&lt;&gt;"",VLOOKUP($G942,'Tray sheet'!$E$2:$G$121,3), "")</f>
        <v/>
      </c>
      <c r="F942" s="0" t="str">
        <f aca="false">IF($A942&lt;&gt;"",ROW()-1,"")</f>
        <v/>
      </c>
      <c r="G942" s="0" t="str">
        <f aca="false">IF($A942&lt;&gt;"",VLOOKUP($F942,d110cc_csv_computations!$A$2:$O$1001,12),"")</f>
        <v/>
      </c>
      <c r="H942" s="0" t="str">
        <f aca="false">IF($A942&lt;&gt;"",VLOOKUP($F942,d110cc_csv_computations!$A$2:$O$1001,13),"")</f>
        <v/>
      </c>
      <c r="I942" s="0" t="str">
        <f aca="false">IF($A942&lt;&gt;"",VLOOKUP($F942,d110cc_csv_computations!$A$2:$O$1001,7),"")</f>
        <v/>
      </c>
      <c r="J942" s="0" t="str">
        <f aca="false">IF($A942&lt;&gt;"",VLOOKUP($I942,ColumnNames!$A$2:$B$5,2),"")</f>
        <v/>
      </c>
      <c r="K942" s="0" t="str">
        <f aca="false">IF($A942&lt;&gt;"",VLOOKUP($F942,d110cc_csv_computations!$A$2:$O$1001,6),"")</f>
        <v/>
      </c>
      <c r="L942" s="0" t="str">
        <f aca="false">IF($A942&lt;&gt;"",VLOOKUP($F942,d110cc_csv_computations!$A$2:$O$1001,3),"")</f>
        <v/>
      </c>
      <c r="M942" s="0" t="str">
        <f aca="false">IF($A942&lt;&gt;"",VLOOKUP($F942,d110cc_csv_computations!$A$2:$O$1001,8),"")</f>
        <v/>
      </c>
      <c r="N942" s="0" t="str">
        <f aca="false">IF($A942&lt;&gt;"",VLOOKUP($F942,d110cc_csv_computations!$A$2:$O$1001,4),"")</f>
        <v/>
      </c>
      <c r="O942" s="32" t="str">
        <f aca="false">IF($A942&lt;&gt;"",INDEX('Tray sheet'!$H$2:$H$10000, $G942),"")</f>
        <v/>
      </c>
      <c r="P942" s="32" t="str">
        <f aca="false">IF($A942&lt;&gt;"",INDEX('Tray sheet'!$J$2:$J$10000,$G942),"")</f>
        <v/>
      </c>
      <c r="Q942" s="0" t="str">
        <f aca="false">IF($A942&lt;&gt;"",VLOOKUP($F942,d110cc_csv_computations!$A$2:$O$1001,9),"")</f>
        <v/>
      </c>
      <c r="R942" s="32" t="str">
        <f aca="false">IF($A942&lt;&gt;"",INDEX('Tray sheet'!$I$2:$I$10000,$G942),"")</f>
        <v/>
      </c>
      <c r="S942" s="32" t="str">
        <f aca="false">$J942&amp;$K942</f>
        <v/>
      </c>
      <c r="T942" s="0" t="str">
        <f aca="false">IF($A942&lt;&gt;"","Project#"&amp;$A942&amp;"-"&amp;TEXT($B942,"0000")&amp;"_Experiment#"&amp;TEXT($C942,"0000")&amp;"_"&amp;$D942&amp;"."&amp;$E942&amp;"_Tray#"&amp;TEXT($G942,"0000")&amp;"_"&amp;"Pot#"&amp;TEXT($F942,"00000"),"")</f>
        <v/>
      </c>
      <c r="U942" s="0" t="str">
        <f aca="false">IF($A942&lt;&gt;"",VLOOKUP($F942,d110cc_csv_computations!$A$2:$O$1001,2),"")</f>
        <v/>
      </c>
      <c r="V942" s="0" t="str">
        <f aca="false">IF($A942&lt;&gt;"",VLOOKUP($U942,LineNames!$A$2:$B$111,2),"")</f>
        <v/>
      </c>
      <c r="W942" s="11"/>
      <c r="X942" s="0" t="str">
        <f aca="false">IF($A942&lt;&gt;"",VLOOKUP($U942,LineNames!$A$2:$C$111,3),"")</f>
        <v/>
      </c>
      <c r="Y942" s="0" t="str">
        <f aca="false">IF($A942&lt;&gt;"",VLOOKUP($F942,d110cc_csv_computations!$A$2:$O$1001,5),"")</f>
        <v/>
      </c>
      <c r="Z942" s="0" t="str">
        <f aca="false">IF($A942&lt;&gt;"",VLOOKUP($F942,d110cc_csv_computations!$A$2:$O$1001,15),"")</f>
        <v/>
      </c>
    </row>
    <row collapsed="false" customFormat="false" customHeight="true" hidden="false" ht="15" outlineLevel="0" r="943">
      <c r="A943" s="0" t="str">
        <f aca="false">IF((ROW()-1)&lt;='Project Description'!$B$14,'Project Description'!$B$1, "")</f>
        <v/>
      </c>
      <c r="B943" s="0" t="str">
        <f aca="false">IF($A943&lt;&gt;"",'Project Description'!$B$2, "")</f>
        <v/>
      </c>
      <c r="C943" s="0" t="str">
        <f aca="false">IF($A943&lt;&gt;"",'Project Description'!$B$3, "")</f>
        <v/>
      </c>
      <c r="D943" s="0" t="str">
        <f aca="false">IF($A943&lt;&gt;"",VLOOKUP($G943,'Tray sheet'!$E$2:$G$121,2), "")</f>
        <v/>
      </c>
      <c r="E943" s="0" t="str">
        <f aca="false">IF($A943&lt;&gt;"",VLOOKUP($G943,'Tray sheet'!$E$2:$G$121,3), "")</f>
        <v/>
      </c>
      <c r="F943" s="0" t="str">
        <f aca="false">IF($A943&lt;&gt;"",ROW()-1,"")</f>
        <v/>
      </c>
      <c r="G943" s="0" t="str">
        <f aca="false">IF($A943&lt;&gt;"",VLOOKUP($F943,d110cc_csv_computations!$A$2:$O$1001,12),"")</f>
        <v/>
      </c>
      <c r="H943" s="0" t="str">
        <f aca="false">IF($A943&lt;&gt;"",VLOOKUP($F943,d110cc_csv_computations!$A$2:$O$1001,13),"")</f>
        <v/>
      </c>
      <c r="I943" s="0" t="str">
        <f aca="false">IF($A943&lt;&gt;"",VLOOKUP($F943,d110cc_csv_computations!$A$2:$O$1001,7),"")</f>
        <v/>
      </c>
      <c r="J943" s="0" t="str">
        <f aca="false">IF($A943&lt;&gt;"",VLOOKUP($I943,ColumnNames!$A$2:$B$5,2),"")</f>
        <v/>
      </c>
      <c r="K943" s="0" t="str">
        <f aca="false">IF($A943&lt;&gt;"",VLOOKUP($F943,d110cc_csv_computations!$A$2:$O$1001,6),"")</f>
        <v/>
      </c>
      <c r="L943" s="0" t="str">
        <f aca="false">IF($A943&lt;&gt;"",VLOOKUP($F943,d110cc_csv_computations!$A$2:$O$1001,3),"")</f>
        <v/>
      </c>
      <c r="M943" s="0" t="str">
        <f aca="false">IF($A943&lt;&gt;"",VLOOKUP($F943,d110cc_csv_computations!$A$2:$O$1001,8),"")</f>
        <v/>
      </c>
      <c r="N943" s="0" t="str">
        <f aca="false">IF($A943&lt;&gt;"",VLOOKUP($F943,d110cc_csv_computations!$A$2:$O$1001,4),"")</f>
        <v/>
      </c>
      <c r="O943" s="32" t="str">
        <f aca="false">IF($A943&lt;&gt;"",INDEX('Tray sheet'!$H$2:$H$10000, $G943),"")</f>
        <v/>
      </c>
      <c r="P943" s="32" t="str">
        <f aca="false">IF($A943&lt;&gt;"",INDEX('Tray sheet'!$J$2:$J$10000,$G943),"")</f>
        <v/>
      </c>
      <c r="Q943" s="0" t="str">
        <f aca="false">IF($A943&lt;&gt;"",VLOOKUP($F943,d110cc_csv_computations!$A$2:$O$1001,9),"")</f>
        <v/>
      </c>
      <c r="R943" s="32" t="str">
        <f aca="false">IF($A943&lt;&gt;"",INDEX('Tray sheet'!$I$2:$I$10000,$G943),"")</f>
        <v/>
      </c>
      <c r="S943" s="32" t="str">
        <f aca="false">$J943&amp;$K943</f>
        <v/>
      </c>
      <c r="T943" s="0" t="str">
        <f aca="false">IF($A943&lt;&gt;"","Project#"&amp;$A943&amp;"-"&amp;TEXT($B943,"0000")&amp;"_Experiment#"&amp;TEXT($C943,"0000")&amp;"_"&amp;$D943&amp;"."&amp;$E943&amp;"_Tray#"&amp;TEXT($G943,"0000")&amp;"_"&amp;"Pot#"&amp;TEXT($F943,"00000"),"")</f>
        <v/>
      </c>
      <c r="U943" s="0" t="str">
        <f aca="false">IF($A943&lt;&gt;"",VLOOKUP($F943,d110cc_csv_computations!$A$2:$O$1001,2),"")</f>
        <v/>
      </c>
      <c r="V943" s="0" t="str">
        <f aca="false">IF($A943&lt;&gt;"",VLOOKUP($U943,LineNames!$A$2:$B$111,2),"")</f>
        <v/>
      </c>
      <c r="W943" s="11"/>
      <c r="X943" s="0" t="str">
        <f aca="false">IF($A943&lt;&gt;"",VLOOKUP($U943,LineNames!$A$2:$C$111,3),"")</f>
        <v/>
      </c>
      <c r="Y943" s="0" t="str">
        <f aca="false">IF($A943&lt;&gt;"",VLOOKUP($F943,d110cc_csv_computations!$A$2:$O$1001,5),"")</f>
        <v/>
      </c>
      <c r="Z943" s="0" t="str">
        <f aca="false">IF($A943&lt;&gt;"",VLOOKUP($F943,d110cc_csv_computations!$A$2:$O$1001,15),"")</f>
        <v/>
      </c>
    </row>
    <row collapsed="false" customFormat="false" customHeight="true" hidden="false" ht="15" outlineLevel="0" r="944">
      <c r="A944" s="0" t="str">
        <f aca="false">IF((ROW()-1)&lt;='Project Description'!$B$14,'Project Description'!$B$1, "")</f>
        <v/>
      </c>
      <c r="B944" s="0" t="str">
        <f aca="false">IF($A944&lt;&gt;"",'Project Description'!$B$2, "")</f>
        <v/>
      </c>
      <c r="C944" s="0" t="str">
        <f aca="false">IF($A944&lt;&gt;"",'Project Description'!$B$3, "")</f>
        <v/>
      </c>
      <c r="D944" s="0" t="str">
        <f aca="false">IF($A944&lt;&gt;"",VLOOKUP($G944,'Tray sheet'!$E$2:$G$121,2), "")</f>
        <v/>
      </c>
      <c r="E944" s="0" t="str">
        <f aca="false">IF($A944&lt;&gt;"",VLOOKUP($G944,'Tray sheet'!$E$2:$G$121,3), "")</f>
        <v/>
      </c>
      <c r="F944" s="0" t="str">
        <f aca="false">IF($A944&lt;&gt;"",ROW()-1,"")</f>
        <v/>
      </c>
      <c r="G944" s="0" t="str">
        <f aca="false">IF($A944&lt;&gt;"",VLOOKUP($F944,d110cc_csv_computations!$A$2:$O$1001,12),"")</f>
        <v/>
      </c>
      <c r="H944" s="0" t="str">
        <f aca="false">IF($A944&lt;&gt;"",VLOOKUP($F944,d110cc_csv_computations!$A$2:$O$1001,13),"")</f>
        <v/>
      </c>
      <c r="I944" s="0" t="str">
        <f aca="false">IF($A944&lt;&gt;"",VLOOKUP($F944,d110cc_csv_computations!$A$2:$O$1001,7),"")</f>
        <v/>
      </c>
      <c r="J944" s="0" t="str">
        <f aca="false">IF($A944&lt;&gt;"",VLOOKUP($I944,ColumnNames!$A$2:$B$5,2),"")</f>
        <v/>
      </c>
      <c r="K944" s="0" t="str">
        <f aca="false">IF($A944&lt;&gt;"",VLOOKUP($F944,d110cc_csv_computations!$A$2:$O$1001,6),"")</f>
        <v/>
      </c>
      <c r="L944" s="0" t="str">
        <f aca="false">IF($A944&lt;&gt;"",VLOOKUP($F944,d110cc_csv_computations!$A$2:$O$1001,3),"")</f>
        <v/>
      </c>
      <c r="M944" s="0" t="str">
        <f aca="false">IF($A944&lt;&gt;"",VLOOKUP($F944,d110cc_csv_computations!$A$2:$O$1001,8),"")</f>
        <v/>
      </c>
      <c r="N944" s="0" t="str">
        <f aca="false">IF($A944&lt;&gt;"",VLOOKUP($F944,d110cc_csv_computations!$A$2:$O$1001,4),"")</f>
        <v/>
      </c>
      <c r="O944" s="32" t="str">
        <f aca="false">IF($A944&lt;&gt;"",INDEX('Tray sheet'!$H$2:$H$10000, $G944),"")</f>
        <v/>
      </c>
      <c r="P944" s="32" t="str">
        <f aca="false">IF($A944&lt;&gt;"",INDEX('Tray sheet'!$J$2:$J$10000,$G944),"")</f>
        <v/>
      </c>
      <c r="Q944" s="0" t="str">
        <f aca="false">IF($A944&lt;&gt;"",VLOOKUP($F944,d110cc_csv_computations!$A$2:$O$1001,9),"")</f>
        <v/>
      </c>
      <c r="R944" s="32" t="str">
        <f aca="false">IF($A944&lt;&gt;"",INDEX('Tray sheet'!$I$2:$I$10000,$G944),"")</f>
        <v/>
      </c>
      <c r="S944" s="32" t="str">
        <f aca="false">$J944&amp;$K944</f>
        <v/>
      </c>
      <c r="T944" s="0" t="str">
        <f aca="false">IF($A944&lt;&gt;"","Project#"&amp;$A944&amp;"-"&amp;TEXT($B944,"0000")&amp;"_Experiment#"&amp;TEXT($C944,"0000")&amp;"_"&amp;$D944&amp;"."&amp;$E944&amp;"_Tray#"&amp;TEXT($G944,"0000")&amp;"_"&amp;"Pot#"&amp;TEXT($F944,"00000"),"")</f>
        <v/>
      </c>
      <c r="U944" s="0" t="str">
        <f aca="false">IF($A944&lt;&gt;"",VLOOKUP($F944,d110cc_csv_computations!$A$2:$O$1001,2),"")</f>
        <v/>
      </c>
      <c r="V944" s="0" t="str">
        <f aca="false">IF($A944&lt;&gt;"",VLOOKUP($U944,LineNames!$A$2:$B$111,2),"")</f>
        <v/>
      </c>
      <c r="W944" s="11"/>
      <c r="X944" s="0" t="str">
        <f aca="false">IF($A944&lt;&gt;"",VLOOKUP($U944,LineNames!$A$2:$C$111,3),"")</f>
        <v/>
      </c>
      <c r="Y944" s="0" t="str">
        <f aca="false">IF($A944&lt;&gt;"",VLOOKUP($F944,d110cc_csv_computations!$A$2:$O$1001,5),"")</f>
        <v/>
      </c>
      <c r="Z944" s="0" t="str">
        <f aca="false">IF($A944&lt;&gt;"",VLOOKUP($F944,d110cc_csv_computations!$A$2:$O$1001,15),"")</f>
        <v/>
      </c>
    </row>
    <row collapsed="false" customFormat="false" customHeight="true" hidden="false" ht="15" outlineLevel="0" r="945">
      <c r="A945" s="0" t="str">
        <f aca="false">IF((ROW()-1)&lt;='Project Description'!$B$14,'Project Description'!$B$1, "")</f>
        <v/>
      </c>
      <c r="B945" s="0" t="str">
        <f aca="false">IF($A945&lt;&gt;"",'Project Description'!$B$2, "")</f>
        <v/>
      </c>
      <c r="C945" s="0" t="str">
        <f aca="false">IF($A945&lt;&gt;"",'Project Description'!$B$3, "")</f>
        <v/>
      </c>
      <c r="D945" s="0" t="str">
        <f aca="false">IF($A945&lt;&gt;"",VLOOKUP($G945,'Tray sheet'!$E$2:$G$121,2), "")</f>
        <v/>
      </c>
      <c r="E945" s="0" t="str">
        <f aca="false">IF($A945&lt;&gt;"",VLOOKUP($G945,'Tray sheet'!$E$2:$G$121,3), "")</f>
        <v/>
      </c>
      <c r="F945" s="0" t="str">
        <f aca="false">IF($A945&lt;&gt;"",ROW()-1,"")</f>
        <v/>
      </c>
      <c r="G945" s="0" t="str">
        <f aca="false">IF($A945&lt;&gt;"",VLOOKUP($F945,d110cc_csv_computations!$A$2:$O$1001,12),"")</f>
        <v/>
      </c>
      <c r="H945" s="0" t="str">
        <f aca="false">IF($A945&lt;&gt;"",VLOOKUP($F945,d110cc_csv_computations!$A$2:$O$1001,13),"")</f>
        <v/>
      </c>
      <c r="I945" s="0" t="str">
        <f aca="false">IF($A945&lt;&gt;"",VLOOKUP($F945,d110cc_csv_computations!$A$2:$O$1001,7),"")</f>
        <v/>
      </c>
      <c r="J945" s="0" t="str">
        <f aca="false">IF($A945&lt;&gt;"",VLOOKUP($I945,ColumnNames!$A$2:$B$5,2),"")</f>
        <v/>
      </c>
      <c r="K945" s="0" t="str">
        <f aca="false">IF($A945&lt;&gt;"",VLOOKUP($F945,d110cc_csv_computations!$A$2:$O$1001,6),"")</f>
        <v/>
      </c>
      <c r="L945" s="0" t="str">
        <f aca="false">IF($A945&lt;&gt;"",VLOOKUP($F945,d110cc_csv_computations!$A$2:$O$1001,3),"")</f>
        <v/>
      </c>
      <c r="M945" s="0" t="str">
        <f aca="false">IF($A945&lt;&gt;"",VLOOKUP($F945,d110cc_csv_computations!$A$2:$O$1001,8),"")</f>
        <v/>
      </c>
      <c r="N945" s="0" t="str">
        <f aca="false">IF($A945&lt;&gt;"",VLOOKUP($F945,d110cc_csv_computations!$A$2:$O$1001,4),"")</f>
        <v/>
      </c>
      <c r="O945" s="32" t="str">
        <f aca="false">IF($A945&lt;&gt;"",INDEX('Tray sheet'!$H$2:$H$10000, $G945),"")</f>
        <v/>
      </c>
      <c r="P945" s="32" t="str">
        <f aca="false">IF($A945&lt;&gt;"",INDEX('Tray sheet'!$J$2:$J$10000,$G945),"")</f>
        <v/>
      </c>
      <c r="Q945" s="0" t="str">
        <f aca="false">IF($A945&lt;&gt;"",VLOOKUP($F945,d110cc_csv_computations!$A$2:$O$1001,9),"")</f>
        <v/>
      </c>
      <c r="R945" s="32" t="str">
        <f aca="false">IF($A945&lt;&gt;"",INDEX('Tray sheet'!$I$2:$I$10000,$G945),"")</f>
        <v/>
      </c>
      <c r="S945" s="32" t="str">
        <f aca="false">$J945&amp;$K945</f>
        <v/>
      </c>
      <c r="T945" s="0" t="str">
        <f aca="false">IF($A945&lt;&gt;"","Project#"&amp;$A945&amp;"-"&amp;TEXT($B945,"0000")&amp;"_Experiment#"&amp;TEXT($C945,"0000")&amp;"_"&amp;$D945&amp;"."&amp;$E945&amp;"_Tray#"&amp;TEXT($G945,"0000")&amp;"_"&amp;"Pot#"&amp;TEXT($F945,"00000"),"")</f>
        <v/>
      </c>
      <c r="U945" s="0" t="str">
        <f aca="false">IF($A945&lt;&gt;"",VLOOKUP($F945,d110cc_csv_computations!$A$2:$O$1001,2),"")</f>
        <v/>
      </c>
      <c r="V945" s="0" t="str">
        <f aca="false">IF($A945&lt;&gt;"",VLOOKUP($U945,LineNames!$A$2:$B$111,2),"")</f>
        <v/>
      </c>
      <c r="W945" s="11"/>
      <c r="X945" s="0" t="str">
        <f aca="false">IF($A945&lt;&gt;"",VLOOKUP($U945,LineNames!$A$2:$C$111,3),"")</f>
        <v/>
      </c>
      <c r="Y945" s="0" t="str">
        <f aca="false">IF($A945&lt;&gt;"",VLOOKUP($F945,d110cc_csv_computations!$A$2:$O$1001,5),"")</f>
        <v/>
      </c>
      <c r="Z945" s="0" t="str">
        <f aca="false">IF($A945&lt;&gt;"",VLOOKUP($F945,d110cc_csv_computations!$A$2:$O$1001,15),"")</f>
        <v/>
      </c>
    </row>
    <row collapsed="false" customFormat="false" customHeight="true" hidden="false" ht="15" outlineLevel="0" r="946">
      <c r="A946" s="0" t="str">
        <f aca="false">IF((ROW()-1)&lt;='Project Description'!$B$14,'Project Description'!$B$1, "")</f>
        <v/>
      </c>
      <c r="B946" s="0" t="str">
        <f aca="false">IF($A946&lt;&gt;"",'Project Description'!$B$2, "")</f>
        <v/>
      </c>
      <c r="C946" s="0" t="str">
        <f aca="false">IF($A946&lt;&gt;"",'Project Description'!$B$3, "")</f>
        <v/>
      </c>
      <c r="D946" s="0" t="str">
        <f aca="false">IF($A946&lt;&gt;"",VLOOKUP($G946,'Tray sheet'!$E$2:$G$121,2), "")</f>
        <v/>
      </c>
      <c r="E946" s="0" t="str">
        <f aca="false">IF($A946&lt;&gt;"",VLOOKUP($G946,'Tray sheet'!$E$2:$G$121,3), "")</f>
        <v/>
      </c>
      <c r="F946" s="0" t="str">
        <f aca="false">IF($A946&lt;&gt;"",ROW()-1,"")</f>
        <v/>
      </c>
      <c r="G946" s="0" t="str">
        <f aca="false">IF($A946&lt;&gt;"",VLOOKUP($F946,d110cc_csv_computations!$A$2:$O$1001,12),"")</f>
        <v/>
      </c>
      <c r="H946" s="0" t="str">
        <f aca="false">IF($A946&lt;&gt;"",VLOOKUP($F946,d110cc_csv_computations!$A$2:$O$1001,13),"")</f>
        <v/>
      </c>
      <c r="I946" s="0" t="str">
        <f aca="false">IF($A946&lt;&gt;"",VLOOKUP($F946,d110cc_csv_computations!$A$2:$O$1001,7),"")</f>
        <v/>
      </c>
      <c r="J946" s="0" t="str">
        <f aca="false">IF($A946&lt;&gt;"",VLOOKUP($I946,ColumnNames!$A$2:$B$5,2),"")</f>
        <v/>
      </c>
      <c r="K946" s="0" t="str">
        <f aca="false">IF($A946&lt;&gt;"",VLOOKUP($F946,d110cc_csv_computations!$A$2:$O$1001,6),"")</f>
        <v/>
      </c>
      <c r="L946" s="0" t="str">
        <f aca="false">IF($A946&lt;&gt;"",VLOOKUP($F946,d110cc_csv_computations!$A$2:$O$1001,3),"")</f>
        <v/>
      </c>
      <c r="M946" s="0" t="str">
        <f aca="false">IF($A946&lt;&gt;"",VLOOKUP($F946,d110cc_csv_computations!$A$2:$O$1001,8),"")</f>
        <v/>
      </c>
      <c r="N946" s="0" t="str">
        <f aca="false">IF($A946&lt;&gt;"",VLOOKUP($F946,d110cc_csv_computations!$A$2:$O$1001,4),"")</f>
        <v/>
      </c>
      <c r="O946" s="32" t="str">
        <f aca="false">IF($A946&lt;&gt;"",INDEX('Tray sheet'!$H$2:$H$10000, $G946),"")</f>
        <v/>
      </c>
      <c r="P946" s="32" t="str">
        <f aca="false">IF($A946&lt;&gt;"",INDEX('Tray sheet'!$J$2:$J$10000,$G946),"")</f>
        <v/>
      </c>
      <c r="Q946" s="0" t="str">
        <f aca="false">IF($A946&lt;&gt;"",VLOOKUP($F946,d110cc_csv_computations!$A$2:$O$1001,9),"")</f>
        <v/>
      </c>
      <c r="R946" s="32" t="str">
        <f aca="false">IF($A946&lt;&gt;"",INDEX('Tray sheet'!$I$2:$I$10000,$G946),"")</f>
        <v/>
      </c>
      <c r="S946" s="32" t="str">
        <f aca="false">$J946&amp;$K946</f>
        <v/>
      </c>
      <c r="T946" s="0" t="str">
        <f aca="false">IF($A946&lt;&gt;"","Project#"&amp;$A946&amp;"-"&amp;TEXT($B946,"0000")&amp;"_Experiment#"&amp;TEXT($C946,"0000")&amp;"_"&amp;$D946&amp;"."&amp;$E946&amp;"_Tray#"&amp;TEXT($G946,"0000")&amp;"_"&amp;"Pot#"&amp;TEXT($F946,"00000"),"")</f>
        <v/>
      </c>
      <c r="U946" s="0" t="str">
        <f aca="false">IF($A946&lt;&gt;"",VLOOKUP($F946,d110cc_csv_computations!$A$2:$O$1001,2),"")</f>
        <v/>
      </c>
      <c r="V946" s="0" t="str">
        <f aca="false">IF($A946&lt;&gt;"",VLOOKUP($U946,LineNames!$A$2:$B$111,2),"")</f>
        <v/>
      </c>
      <c r="W946" s="11"/>
      <c r="X946" s="0" t="str">
        <f aca="false">IF($A946&lt;&gt;"",VLOOKUP($U946,LineNames!$A$2:$C$111,3),"")</f>
        <v/>
      </c>
      <c r="Y946" s="0" t="str">
        <f aca="false">IF($A946&lt;&gt;"",VLOOKUP($F946,d110cc_csv_computations!$A$2:$O$1001,5),"")</f>
        <v/>
      </c>
      <c r="Z946" s="0" t="str">
        <f aca="false">IF($A946&lt;&gt;"",VLOOKUP($F946,d110cc_csv_computations!$A$2:$O$1001,15),"")</f>
        <v/>
      </c>
    </row>
    <row collapsed="false" customFormat="false" customHeight="true" hidden="false" ht="15" outlineLevel="0" r="947">
      <c r="A947" s="0" t="str">
        <f aca="false">IF((ROW()-1)&lt;='Project Description'!$B$14,'Project Description'!$B$1, "")</f>
        <v/>
      </c>
      <c r="B947" s="0" t="str">
        <f aca="false">IF($A947&lt;&gt;"",'Project Description'!$B$2, "")</f>
        <v/>
      </c>
      <c r="C947" s="0" t="str">
        <f aca="false">IF($A947&lt;&gt;"",'Project Description'!$B$3, "")</f>
        <v/>
      </c>
      <c r="D947" s="0" t="str">
        <f aca="false">IF($A947&lt;&gt;"",VLOOKUP($G947,'Tray sheet'!$E$2:$G$121,2), "")</f>
        <v/>
      </c>
      <c r="E947" s="0" t="str">
        <f aca="false">IF($A947&lt;&gt;"",VLOOKUP($G947,'Tray sheet'!$E$2:$G$121,3), "")</f>
        <v/>
      </c>
      <c r="F947" s="0" t="str">
        <f aca="false">IF($A947&lt;&gt;"",ROW()-1,"")</f>
        <v/>
      </c>
      <c r="G947" s="0" t="str">
        <f aca="false">IF($A947&lt;&gt;"",VLOOKUP($F947,d110cc_csv_computations!$A$2:$O$1001,12),"")</f>
        <v/>
      </c>
      <c r="H947" s="0" t="str">
        <f aca="false">IF($A947&lt;&gt;"",VLOOKUP($F947,d110cc_csv_computations!$A$2:$O$1001,13),"")</f>
        <v/>
      </c>
      <c r="I947" s="0" t="str">
        <f aca="false">IF($A947&lt;&gt;"",VLOOKUP($F947,d110cc_csv_computations!$A$2:$O$1001,7),"")</f>
        <v/>
      </c>
      <c r="J947" s="0" t="str">
        <f aca="false">IF($A947&lt;&gt;"",VLOOKUP($I947,ColumnNames!$A$2:$B$5,2),"")</f>
        <v/>
      </c>
      <c r="K947" s="0" t="str">
        <f aca="false">IF($A947&lt;&gt;"",VLOOKUP($F947,d110cc_csv_computations!$A$2:$O$1001,6),"")</f>
        <v/>
      </c>
      <c r="L947" s="0" t="str">
        <f aca="false">IF($A947&lt;&gt;"",VLOOKUP($F947,d110cc_csv_computations!$A$2:$O$1001,3),"")</f>
        <v/>
      </c>
      <c r="M947" s="0" t="str">
        <f aca="false">IF($A947&lt;&gt;"",VLOOKUP($F947,d110cc_csv_computations!$A$2:$O$1001,8),"")</f>
        <v/>
      </c>
      <c r="N947" s="0" t="str">
        <f aca="false">IF($A947&lt;&gt;"",VLOOKUP($F947,d110cc_csv_computations!$A$2:$O$1001,4),"")</f>
        <v/>
      </c>
      <c r="O947" s="32" t="str">
        <f aca="false">IF($A947&lt;&gt;"",INDEX('Tray sheet'!$H$2:$H$10000, $G947),"")</f>
        <v/>
      </c>
      <c r="P947" s="32" t="str">
        <f aca="false">IF($A947&lt;&gt;"",INDEX('Tray sheet'!$J$2:$J$10000,$G947),"")</f>
        <v/>
      </c>
      <c r="Q947" s="0" t="str">
        <f aca="false">IF($A947&lt;&gt;"",VLOOKUP($F947,d110cc_csv_computations!$A$2:$O$1001,9),"")</f>
        <v/>
      </c>
      <c r="R947" s="32" t="str">
        <f aca="false">IF($A947&lt;&gt;"",INDEX('Tray sheet'!$I$2:$I$10000,$G947),"")</f>
        <v/>
      </c>
      <c r="S947" s="32" t="str">
        <f aca="false">$J947&amp;$K947</f>
        <v/>
      </c>
      <c r="T947" s="0" t="str">
        <f aca="false">IF($A947&lt;&gt;"","Project#"&amp;$A947&amp;"-"&amp;TEXT($B947,"0000")&amp;"_Experiment#"&amp;TEXT($C947,"0000")&amp;"_"&amp;$D947&amp;"."&amp;$E947&amp;"_Tray#"&amp;TEXT($G947,"0000")&amp;"_"&amp;"Pot#"&amp;TEXT($F947,"00000"),"")</f>
        <v/>
      </c>
      <c r="U947" s="0" t="str">
        <f aca="false">IF($A947&lt;&gt;"",VLOOKUP($F947,d110cc_csv_computations!$A$2:$O$1001,2),"")</f>
        <v/>
      </c>
      <c r="V947" s="0" t="str">
        <f aca="false">IF($A947&lt;&gt;"",VLOOKUP($U947,LineNames!$A$2:$B$111,2),"")</f>
        <v/>
      </c>
      <c r="W947" s="11"/>
      <c r="X947" s="0" t="str">
        <f aca="false">IF($A947&lt;&gt;"",VLOOKUP($U947,LineNames!$A$2:$C$111,3),"")</f>
        <v/>
      </c>
      <c r="Y947" s="0" t="str">
        <f aca="false">IF($A947&lt;&gt;"",VLOOKUP($F947,d110cc_csv_computations!$A$2:$O$1001,5),"")</f>
        <v/>
      </c>
      <c r="Z947" s="0" t="str">
        <f aca="false">IF($A947&lt;&gt;"",VLOOKUP($F947,d110cc_csv_computations!$A$2:$O$1001,15),"")</f>
        <v/>
      </c>
    </row>
    <row collapsed="false" customFormat="false" customHeight="true" hidden="false" ht="15" outlineLevel="0" r="948">
      <c r="A948" s="0" t="str">
        <f aca="false">IF((ROW()-1)&lt;='Project Description'!$B$14,'Project Description'!$B$1, "")</f>
        <v/>
      </c>
      <c r="B948" s="0" t="str">
        <f aca="false">IF($A948&lt;&gt;"",'Project Description'!$B$2, "")</f>
        <v/>
      </c>
      <c r="C948" s="0" t="str">
        <f aca="false">IF($A948&lt;&gt;"",'Project Description'!$B$3, "")</f>
        <v/>
      </c>
      <c r="D948" s="0" t="str">
        <f aca="false">IF($A948&lt;&gt;"",VLOOKUP($G948,'Tray sheet'!$E$2:$G$121,2), "")</f>
        <v/>
      </c>
      <c r="E948" s="0" t="str">
        <f aca="false">IF($A948&lt;&gt;"",VLOOKUP($G948,'Tray sheet'!$E$2:$G$121,3), "")</f>
        <v/>
      </c>
      <c r="F948" s="0" t="str">
        <f aca="false">IF($A948&lt;&gt;"",ROW()-1,"")</f>
        <v/>
      </c>
      <c r="G948" s="0" t="str">
        <f aca="false">IF($A948&lt;&gt;"",VLOOKUP($F948,d110cc_csv_computations!$A$2:$O$1001,12),"")</f>
        <v/>
      </c>
      <c r="H948" s="0" t="str">
        <f aca="false">IF($A948&lt;&gt;"",VLOOKUP($F948,d110cc_csv_computations!$A$2:$O$1001,13),"")</f>
        <v/>
      </c>
      <c r="I948" s="0" t="str">
        <f aca="false">IF($A948&lt;&gt;"",VLOOKUP($F948,d110cc_csv_computations!$A$2:$O$1001,7),"")</f>
        <v/>
      </c>
      <c r="J948" s="0" t="str">
        <f aca="false">IF($A948&lt;&gt;"",VLOOKUP($I948,ColumnNames!$A$2:$B$5,2),"")</f>
        <v/>
      </c>
      <c r="K948" s="0" t="str">
        <f aca="false">IF($A948&lt;&gt;"",VLOOKUP($F948,d110cc_csv_computations!$A$2:$O$1001,6),"")</f>
        <v/>
      </c>
      <c r="L948" s="0" t="str">
        <f aca="false">IF($A948&lt;&gt;"",VLOOKUP($F948,d110cc_csv_computations!$A$2:$O$1001,3),"")</f>
        <v/>
      </c>
      <c r="M948" s="0" t="str">
        <f aca="false">IF($A948&lt;&gt;"",VLOOKUP($F948,d110cc_csv_computations!$A$2:$O$1001,8),"")</f>
        <v/>
      </c>
      <c r="N948" s="0" t="str">
        <f aca="false">IF($A948&lt;&gt;"",VLOOKUP($F948,d110cc_csv_computations!$A$2:$O$1001,4),"")</f>
        <v/>
      </c>
      <c r="O948" s="32" t="str">
        <f aca="false">IF($A948&lt;&gt;"",INDEX('Tray sheet'!$H$2:$H$10000, $G948),"")</f>
        <v/>
      </c>
      <c r="P948" s="32" t="str">
        <f aca="false">IF($A948&lt;&gt;"",INDEX('Tray sheet'!$J$2:$J$10000,$G948),"")</f>
        <v/>
      </c>
      <c r="Q948" s="0" t="str">
        <f aca="false">IF($A948&lt;&gt;"",VLOOKUP($F948,d110cc_csv_computations!$A$2:$O$1001,9),"")</f>
        <v/>
      </c>
      <c r="R948" s="32" t="str">
        <f aca="false">IF($A948&lt;&gt;"",INDEX('Tray sheet'!$I$2:$I$10000,$G948),"")</f>
        <v/>
      </c>
      <c r="S948" s="32" t="str">
        <f aca="false">$J948&amp;$K948</f>
        <v/>
      </c>
      <c r="T948" s="0" t="str">
        <f aca="false">IF($A948&lt;&gt;"","Project#"&amp;$A948&amp;"-"&amp;TEXT($B948,"0000")&amp;"_Experiment#"&amp;TEXT($C948,"0000")&amp;"_"&amp;$D948&amp;"."&amp;$E948&amp;"_Tray#"&amp;TEXT($G948,"0000")&amp;"_"&amp;"Pot#"&amp;TEXT($F948,"00000"),"")</f>
        <v/>
      </c>
      <c r="U948" s="0" t="str">
        <f aca="false">IF($A948&lt;&gt;"",VLOOKUP($F948,d110cc_csv_computations!$A$2:$O$1001,2),"")</f>
        <v/>
      </c>
      <c r="V948" s="0" t="str">
        <f aca="false">IF($A948&lt;&gt;"",VLOOKUP($U948,LineNames!$A$2:$B$111,2),"")</f>
        <v/>
      </c>
      <c r="W948" s="11"/>
      <c r="X948" s="0" t="str">
        <f aca="false">IF($A948&lt;&gt;"",VLOOKUP($U948,LineNames!$A$2:$C$111,3),"")</f>
        <v/>
      </c>
      <c r="Y948" s="0" t="str">
        <f aca="false">IF($A948&lt;&gt;"",VLOOKUP($F948,d110cc_csv_computations!$A$2:$O$1001,5),"")</f>
        <v/>
      </c>
      <c r="Z948" s="0" t="str">
        <f aca="false">IF($A948&lt;&gt;"",VLOOKUP($F948,d110cc_csv_computations!$A$2:$O$1001,15),"")</f>
        <v/>
      </c>
    </row>
    <row collapsed="false" customFormat="false" customHeight="true" hidden="false" ht="15" outlineLevel="0" r="949">
      <c r="A949" s="0" t="str">
        <f aca="false">IF((ROW()-1)&lt;='Project Description'!$B$14,'Project Description'!$B$1, "")</f>
        <v/>
      </c>
      <c r="B949" s="0" t="str">
        <f aca="false">IF($A949&lt;&gt;"",'Project Description'!$B$2, "")</f>
        <v/>
      </c>
      <c r="C949" s="0" t="str">
        <f aca="false">IF($A949&lt;&gt;"",'Project Description'!$B$3, "")</f>
        <v/>
      </c>
      <c r="D949" s="0" t="str">
        <f aca="false">IF($A949&lt;&gt;"",VLOOKUP($G949,'Tray sheet'!$E$2:$G$121,2), "")</f>
        <v/>
      </c>
      <c r="E949" s="0" t="str">
        <f aca="false">IF($A949&lt;&gt;"",VLOOKUP($G949,'Tray sheet'!$E$2:$G$121,3), "")</f>
        <v/>
      </c>
      <c r="F949" s="0" t="str">
        <f aca="false">IF($A949&lt;&gt;"",ROW()-1,"")</f>
        <v/>
      </c>
      <c r="G949" s="0" t="str">
        <f aca="false">IF($A949&lt;&gt;"",VLOOKUP($F949,d110cc_csv_computations!$A$2:$O$1001,12),"")</f>
        <v/>
      </c>
      <c r="H949" s="0" t="str">
        <f aca="false">IF($A949&lt;&gt;"",VLOOKUP($F949,d110cc_csv_computations!$A$2:$O$1001,13),"")</f>
        <v/>
      </c>
      <c r="I949" s="0" t="str">
        <f aca="false">IF($A949&lt;&gt;"",VLOOKUP($F949,d110cc_csv_computations!$A$2:$O$1001,7),"")</f>
        <v/>
      </c>
      <c r="J949" s="0" t="str">
        <f aca="false">IF($A949&lt;&gt;"",VLOOKUP($I949,ColumnNames!$A$2:$B$5,2),"")</f>
        <v/>
      </c>
      <c r="K949" s="0" t="str">
        <f aca="false">IF($A949&lt;&gt;"",VLOOKUP($F949,d110cc_csv_computations!$A$2:$O$1001,6),"")</f>
        <v/>
      </c>
      <c r="L949" s="0" t="str">
        <f aca="false">IF($A949&lt;&gt;"",VLOOKUP($F949,d110cc_csv_computations!$A$2:$O$1001,3),"")</f>
        <v/>
      </c>
      <c r="M949" s="0" t="str">
        <f aca="false">IF($A949&lt;&gt;"",VLOOKUP($F949,d110cc_csv_computations!$A$2:$O$1001,8),"")</f>
        <v/>
      </c>
      <c r="N949" s="0" t="str">
        <f aca="false">IF($A949&lt;&gt;"",VLOOKUP($F949,d110cc_csv_computations!$A$2:$O$1001,4),"")</f>
        <v/>
      </c>
      <c r="O949" s="32" t="str">
        <f aca="false">IF($A949&lt;&gt;"",INDEX('Tray sheet'!$H$2:$H$10000, $G949),"")</f>
        <v/>
      </c>
      <c r="P949" s="32" t="str">
        <f aca="false">IF($A949&lt;&gt;"",INDEX('Tray sheet'!$J$2:$J$10000,$G949),"")</f>
        <v/>
      </c>
      <c r="Q949" s="0" t="str">
        <f aca="false">IF($A949&lt;&gt;"",VLOOKUP($F949,d110cc_csv_computations!$A$2:$O$1001,9),"")</f>
        <v/>
      </c>
      <c r="R949" s="32" t="str">
        <f aca="false">IF($A949&lt;&gt;"",INDEX('Tray sheet'!$I$2:$I$10000,$G949),"")</f>
        <v/>
      </c>
      <c r="S949" s="32" t="str">
        <f aca="false">$J949&amp;$K949</f>
        <v/>
      </c>
      <c r="T949" s="0" t="str">
        <f aca="false">IF($A949&lt;&gt;"","Project#"&amp;$A949&amp;"-"&amp;TEXT($B949,"0000")&amp;"_Experiment#"&amp;TEXT($C949,"0000")&amp;"_"&amp;$D949&amp;"."&amp;$E949&amp;"_Tray#"&amp;TEXT($G949,"0000")&amp;"_"&amp;"Pot#"&amp;TEXT($F949,"00000"),"")</f>
        <v/>
      </c>
      <c r="U949" s="0" t="str">
        <f aca="false">IF($A949&lt;&gt;"",VLOOKUP($F949,d110cc_csv_computations!$A$2:$O$1001,2),"")</f>
        <v/>
      </c>
      <c r="V949" s="0" t="str">
        <f aca="false">IF($A949&lt;&gt;"",VLOOKUP($U949,LineNames!$A$2:$B$111,2),"")</f>
        <v/>
      </c>
      <c r="W949" s="11"/>
      <c r="X949" s="0" t="str">
        <f aca="false">IF($A949&lt;&gt;"",VLOOKUP($U949,LineNames!$A$2:$C$111,3),"")</f>
        <v/>
      </c>
      <c r="Y949" s="0" t="str">
        <f aca="false">IF($A949&lt;&gt;"",VLOOKUP($F949,d110cc_csv_computations!$A$2:$O$1001,5),"")</f>
        <v/>
      </c>
      <c r="Z949" s="0" t="str">
        <f aca="false">IF($A949&lt;&gt;"",VLOOKUP($F949,d110cc_csv_computations!$A$2:$O$1001,15),"")</f>
        <v/>
      </c>
    </row>
    <row collapsed="false" customFormat="false" customHeight="true" hidden="false" ht="15" outlineLevel="0" r="950">
      <c r="A950" s="0" t="str">
        <f aca="false">IF((ROW()-1)&lt;='Project Description'!$B$14,'Project Description'!$B$1, "")</f>
        <v/>
      </c>
      <c r="B950" s="0" t="str">
        <f aca="false">IF($A950&lt;&gt;"",'Project Description'!$B$2, "")</f>
        <v/>
      </c>
      <c r="C950" s="0" t="str">
        <f aca="false">IF($A950&lt;&gt;"",'Project Description'!$B$3, "")</f>
        <v/>
      </c>
      <c r="D950" s="0" t="str">
        <f aca="false">IF($A950&lt;&gt;"",VLOOKUP($G950,'Tray sheet'!$E$2:$G$121,2), "")</f>
        <v/>
      </c>
      <c r="E950" s="0" t="str">
        <f aca="false">IF($A950&lt;&gt;"",VLOOKUP($G950,'Tray sheet'!$E$2:$G$121,3), "")</f>
        <v/>
      </c>
      <c r="F950" s="0" t="str">
        <f aca="false">IF($A950&lt;&gt;"",ROW()-1,"")</f>
        <v/>
      </c>
      <c r="G950" s="0" t="str">
        <f aca="false">IF($A950&lt;&gt;"",VLOOKUP($F950,d110cc_csv_computations!$A$2:$O$1001,12),"")</f>
        <v/>
      </c>
      <c r="H950" s="0" t="str">
        <f aca="false">IF($A950&lt;&gt;"",VLOOKUP($F950,d110cc_csv_computations!$A$2:$O$1001,13),"")</f>
        <v/>
      </c>
      <c r="I950" s="0" t="str">
        <f aca="false">IF($A950&lt;&gt;"",VLOOKUP($F950,d110cc_csv_computations!$A$2:$O$1001,7),"")</f>
        <v/>
      </c>
      <c r="J950" s="0" t="str">
        <f aca="false">IF($A950&lt;&gt;"",VLOOKUP($I950,ColumnNames!$A$2:$B$5,2),"")</f>
        <v/>
      </c>
      <c r="K950" s="0" t="str">
        <f aca="false">IF($A950&lt;&gt;"",VLOOKUP($F950,d110cc_csv_computations!$A$2:$O$1001,6),"")</f>
        <v/>
      </c>
      <c r="L950" s="0" t="str">
        <f aca="false">IF($A950&lt;&gt;"",VLOOKUP($F950,d110cc_csv_computations!$A$2:$O$1001,3),"")</f>
        <v/>
      </c>
      <c r="M950" s="0" t="str">
        <f aca="false">IF($A950&lt;&gt;"",VLOOKUP($F950,d110cc_csv_computations!$A$2:$O$1001,8),"")</f>
        <v/>
      </c>
      <c r="N950" s="0" t="str">
        <f aca="false">IF($A950&lt;&gt;"",VLOOKUP($F950,d110cc_csv_computations!$A$2:$O$1001,4),"")</f>
        <v/>
      </c>
      <c r="O950" s="32" t="str">
        <f aca="false">IF($A950&lt;&gt;"",INDEX('Tray sheet'!$H$2:$H$10000, $G950),"")</f>
        <v/>
      </c>
      <c r="P950" s="32" t="str">
        <f aca="false">IF($A950&lt;&gt;"",INDEX('Tray sheet'!$J$2:$J$10000,$G950),"")</f>
        <v/>
      </c>
      <c r="Q950" s="0" t="str">
        <f aca="false">IF($A950&lt;&gt;"",VLOOKUP($F950,d110cc_csv_computations!$A$2:$O$1001,9),"")</f>
        <v/>
      </c>
      <c r="R950" s="32" t="str">
        <f aca="false">IF($A950&lt;&gt;"",INDEX('Tray sheet'!$I$2:$I$10000,$G950),"")</f>
        <v/>
      </c>
      <c r="S950" s="32" t="str">
        <f aca="false">$J950&amp;$K950</f>
        <v/>
      </c>
      <c r="T950" s="0" t="str">
        <f aca="false">IF($A950&lt;&gt;"","Project#"&amp;$A950&amp;"-"&amp;TEXT($B950,"0000")&amp;"_Experiment#"&amp;TEXT($C950,"0000")&amp;"_"&amp;$D950&amp;"."&amp;$E950&amp;"_Tray#"&amp;TEXT($G950,"0000")&amp;"_"&amp;"Pot#"&amp;TEXT($F950,"00000"),"")</f>
        <v/>
      </c>
      <c r="U950" s="0" t="str">
        <f aca="false">IF($A950&lt;&gt;"",VLOOKUP($F950,d110cc_csv_computations!$A$2:$O$1001,2),"")</f>
        <v/>
      </c>
      <c r="V950" s="0" t="str">
        <f aca="false">IF($A950&lt;&gt;"",VLOOKUP($U950,LineNames!$A$2:$B$111,2),"")</f>
        <v/>
      </c>
      <c r="W950" s="11"/>
      <c r="X950" s="0" t="str">
        <f aca="false">IF($A950&lt;&gt;"",VLOOKUP($U950,LineNames!$A$2:$C$111,3),"")</f>
        <v/>
      </c>
      <c r="Y950" s="0" t="str">
        <f aca="false">IF($A950&lt;&gt;"",VLOOKUP($F950,d110cc_csv_computations!$A$2:$O$1001,5),"")</f>
        <v/>
      </c>
      <c r="Z950" s="0" t="str">
        <f aca="false">IF($A950&lt;&gt;"",VLOOKUP($F950,d110cc_csv_computations!$A$2:$O$1001,15),"")</f>
        <v/>
      </c>
    </row>
    <row collapsed="false" customFormat="false" customHeight="true" hidden="false" ht="15" outlineLevel="0" r="951">
      <c r="A951" s="0" t="str">
        <f aca="false">IF((ROW()-1)&lt;='Project Description'!$B$14,'Project Description'!$B$1, "")</f>
        <v/>
      </c>
      <c r="B951" s="0" t="str">
        <f aca="false">IF($A951&lt;&gt;"",'Project Description'!$B$2, "")</f>
        <v/>
      </c>
      <c r="C951" s="0" t="str">
        <f aca="false">IF($A951&lt;&gt;"",'Project Description'!$B$3, "")</f>
        <v/>
      </c>
      <c r="D951" s="0" t="str">
        <f aca="false">IF($A951&lt;&gt;"",VLOOKUP($G951,'Tray sheet'!$E$2:$G$121,2), "")</f>
        <v/>
      </c>
      <c r="E951" s="0" t="str">
        <f aca="false">IF($A951&lt;&gt;"",VLOOKUP($G951,'Tray sheet'!$E$2:$G$121,3), "")</f>
        <v/>
      </c>
      <c r="F951" s="0" t="str">
        <f aca="false">IF($A951&lt;&gt;"",ROW()-1,"")</f>
        <v/>
      </c>
      <c r="G951" s="0" t="str">
        <f aca="false">IF($A951&lt;&gt;"",VLOOKUP($F951,d110cc_csv_computations!$A$2:$O$1001,12),"")</f>
        <v/>
      </c>
      <c r="H951" s="0" t="str">
        <f aca="false">IF($A951&lt;&gt;"",VLOOKUP($F951,d110cc_csv_computations!$A$2:$O$1001,13),"")</f>
        <v/>
      </c>
      <c r="I951" s="0" t="str">
        <f aca="false">IF($A951&lt;&gt;"",VLOOKUP($F951,d110cc_csv_computations!$A$2:$O$1001,7),"")</f>
        <v/>
      </c>
      <c r="J951" s="0" t="str">
        <f aca="false">IF($A951&lt;&gt;"",VLOOKUP($I951,ColumnNames!$A$2:$B$5,2),"")</f>
        <v/>
      </c>
      <c r="K951" s="0" t="str">
        <f aca="false">IF($A951&lt;&gt;"",VLOOKUP($F951,d110cc_csv_computations!$A$2:$O$1001,6),"")</f>
        <v/>
      </c>
      <c r="L951" s="0" t="str">
        <f aca="false">IF($A951&lt;&gt;"",VLOOKUP($F951,d110cc_csv_computations!$A$2:$O$1001,3),"")</f>
        <v/>
      </c>
      <c r="M951" s="0" t="str">
        <f aca="false">IF($A951&lt;&gt;"",VLOOKUP($F951,d110cc_csv_computations!$A$2:$O$1001,8),"")</f>
        <v/>
      </c>
      <c r="N951" s="0" t="str">
        <f aca="false">IF($A951&lt;&gt;"",VLOOKUP($F951,d110cc_csv_computations!$A$2:$O$1001,4),"")</f>
        <v/>
      </c>
      <c r="O951" s="32" t="str">
        <f aca="false">IF($A951&lt;&gt;"",INDEX('Tray sheet'!$H$2:$H$10000, $G951),"")</f>
        <v/>
      </c>
      <c r="P951" s="32" t="str">
        <f aca="false">IF($A951&lt;&gt;"",INDEX('Tray sheet'!$J$2:$J$10000,$G951),"")</f>
        <v/>
      </c>
      <c r="Q951" s="0" t="str">
        <f aca="false">IF($A951&lt;&gt;"",VLOOKUP($F951,d110cc_csv_computations!$A$2:$O$1001,9),"")</f>
        <v/>
      </c>
      <c r="R951" s="32" t="str">
        <f aca="false">IF($A951&lt;&gt;"",INDEX('Tray sheet'!$I$2:$I$10000,$G951),"")</f>
        <v/>
      </c>
      <c r="S951" s="32" t="str">
        <f aca="false">$J951&amp;$K951</f>
        <v/>
      </c>
      <c r="T951" s="0" t="str">
        <f aca="false">IF($A951&lt;&gt;"","Project#"&amp;$A951&amp;"-"&amp;TEXT($B951,"0000")&amp;"_Experiment#"&amp;TEXT($C951,"0000")&amp;"_"&amp;$D951&amp;"."&amp;$E951&amp;"_Tray#"&amp;TEXT($G951,"0000")&amp;"_"&amp;"Pot#"&amp;TEXT($F951,"00000"),"")</f>
        <v/>
      </c>
      <c r="U951" s="0" t="str">
        <f aca="false">IF($A951&lt;&gt;"",VLOOKUP($F951,d110cc_csv_computations!$A$2:$O$1001,2),"")</f>
        <v/>
      </c>
      <c r="V951" s="0" t="str">
        <f aca="false">IF($A951&lt;&gt;"",VLOOKUP($U951,LineNames!$A$2:$B$111,2),"")</f>
        <v/>
      </c>
      <c r="W951" s="11"/>
      <c r="X951" s="0" t="str">
        <f aca="false">IF($A951&lt;&gt;"",VLOOKUP($U951,LineNames!$A$2:$C$111,3),"")</f>
        <v/>
      </c>
      <c r="Y951" s="0" t="str">
        <f aca="false">IF($A951&lt;&gt;"",VLOOKUP($F951,d110cc_csv_computations!$A$2:$O$1001,5),"")</f>
        <v/>
      </c>
      <c r="Z951" s="0" t="str">
        <f aca="false">IF($A951&lt;&gt;"",VLOOKUP($F951,d110cc_csv_computations!$A$2:$O$1001,15),"")</f>
        <v/>
      </c>
    </row>
    <row collapsed="false" customFormat="false" customHeight="true" hidden="false" ht="15" outlineLevel="0" r="952">
      <c r="A952" s="0" t="str">
        <f aca="false">IF((ROW()-1)&lt;='Project Description'!$B$14,'Project Description'!$B$1, "")</f>
        <v/>
      </c>
      <c r="B952" s="0" t="str">
        <f aca="false">IF($A952&lt;&gt;"",'Project Description'!$B$2, "")</f>
        <v/>
      </c>
      <c r="C952" s="0" t="str">
        <f aca="false">IF($A952&lt;&gt;"",'Project Description'!$B$3, "")</f>
        <v/>
      </c>
      <c r="D952" s="0" t="str">
        <f aca="false">IF($A952&lt;&gt;"",VLOOKUP($G952,'Tray sheet'!$E$2:$G$121,2), "")</f>
        <v/>
      </c>
      <c r="E952" s="0" t="str">
        <f aca="false">IF($A952&lt;&gt;"",VLOOKUP($G952,'Tray sheet'!$E$2:$G$121,3), "")</f>
        <v/>
      </c>
      <c r="F952" s="0" t="str">
        <f aca="false">IF($A952&lt;&gt;"",ROW()-1,"")</f>
        <v/>
      </c>
      <c r="G952" s="0" t="str">
        <f aca="false">IF($A952&lt;&gt;"",VLOOKUP($F952,d110cc_csv_computations!$A$2:$O$1001,12),"")</f>
        <v/>
      </c>
      <c r="H952" s="0" t="str">
        <f aca="false">IF($A952&lt;&gt;"",VLOOKUP($F952,d110cc_csv_computations!$A$2:$O$1001,13),"")</f>
        <v/>
      </c>
      <c r="I952" s="0" t="str">
        <f aca="false">IF($A952&lt;&gt;"",VLOOKUP($F952,d110cc_csv_computations!$A$2:$O$1001,7),"")</f>
        <v/>
      </c>
      <c r="J952" s="0" t="str">
        <f aca="false">IF($A952&lt;&gt;"",VLOOKUP($I952,ColumnNames!$A$2:$B$5,2),"")</f>
        <v/>
      </c>
      <c r="K952" s="0" t="str">
        <f aca="false">IF($A952&lt;&gt;"",VLOOKUP($F952,d110cc_csv_computations!$A$2:$O$1001,6),"")</f>
        <v/>
      </c>
      <c r="L952" s="0" t="str">
        <f aca="false">IF($A952&lt;&gt;"",VLOOKUP($F952,d110cc_csv_computations!$A$2:$O$1001,3),"")</f>
        <v/>
      </c>
      <c r="M952" s="0" t="str">
        <f aca="false">IF($A952&lt;&gt;"",VLOOKUP($F952,d110cc_csv_computations!$A$2:$O$1001,8),"")</f>
        <v/>
      </c>
      <c r="N952" s="0" t="str">
        <f aca="false">IF($A952&lt;&gt;"",VLOOKUP($F952,d110cc_csv_computations!$A$2:$O$1001,4),"")</f>
        <v/>
      </c>
      <c r="O952" s="32" t="str">
        <f aca="false">IF($A952&lt;&gt;"",INDEX('Tray sheet'!$H$2:$H$10000, $G952),"")</f>
        <v/>
      </c>
      <c r="P952" s="32" t="str">
        <f aca="false">IF($A952&lt;&gt;"",INDEX('Tray sheet'!$J$2:$J$10000,$G952),"")</f>
        <v/>
      </c>
      <c r="Q952" s="0" t="str">
        <f aca="false">IF($A952&lt;&gt;"",VLOOKUP($F952,d110cc_csv_computations!$A$2:$O$1001,9),"")</f>
        <v/>
      </c>
      <c r="R952" s="32" t="str">
        <f aca="false">IF($A952&lt;&gt;"",INDEX('Tray sheet'!$I$2:$I$10000,$G952),"")</f>
        <v/>
      </c>
      <c r="S952" s="32" t="str">
        <f aca="false">$J952&amp;$K952</f>
        <v/>
      </c>
      <c r="T952" s="0" t="str">
        <f aca="false">IF($A952&lt;&gt;"","Project#"&amp;$A952&amp;"-"&amp;TEXT($B952,"0000")&amp;"_Experiment#"&amp;TEXT($C952,"0000")&amp;"_"&amp;$D952&amp;"."&amp;$E952&amp;"_Tray#"&amp;TEXT($G952,"0000")&amp;"_"&amp;"Pot#"&amp;TEXT($F952,"00000"),"")</f>
        <v/>
      </c>
      <c r="U952" s="0" t="str">
        <f aca="false">IF($A952&lt;&gt;"",VLOOKUP($F952,d110cc_csv_computations!$A$2:$O$1001,2),"")</f>
        <v/>
      </c>
      <c r="V952" s="0" t="str">
        <f aca="false">IF($A952&lt;&gt;"",VLOOKUP($U952,LineNames!$A$2:$B$111,2),"")</f>
        <v/>
      </c>
      <c r="W952" s="11"/>
      <c r="X952" s="0" t="str">
        <f aca="false">IF($A952&lt;&gt;"",VLOOKUP($U952,LineNames!$A$2:$C$111,3),"")</f>
        <v/>
      </c>
      <c r="Y952" s="0" t="str">
        <f aca="false">IF($A952&lt;&gt;"",VLOOKUP($F952,d110cc_csv_computations!$A$2:$O$1001,5),"")</f>
        <v/>
      </c>
      <c r="Z952" s="0" t="str">
        <f aca="false">IF($A952&lt;&gt;"",VLOOKUP($F952,d110cc_csv_computations!$A$2:$O$1001,15),"")</f>
        <v/>
      </c>
    </row>
    <row collapsed="false" customFormat="false" customHeight="true" hidden="false" ht="15" outlineLevel="0" r="953">
      <c r="A953" s="0" t="str">
        <f aca="false">IF((ROW()-1)&lt;='Project Description'!$B$14,'Project Description'!$B$1, "")</f>
        <v/>
      </c>
      <c r="B953" s="0" t="str">
        <f aca="false">IF($A953&lt;&gt;"",'Project Description'!$B$2, "")</f>
        <v/>
      </c>
      <c r="C953" s="0" t="str">
        <f aca="false">IF($A953&lt;&gt;"",'Project Description'!$B$3, "")</f>
        <v/>
      </c>
      <c r="D953" s="0" t="str">
        <f aca="false">IF($A953&lt;&gt;"",VLOOKUP($G953,'Tray sheet'!$E$2:$G$121,2), "")</f>
        <v/>
      </c>
      <c r="E953" s="0" t="str">
        <f aca="false">IF($A953&lt;&gt;"",VLOOKUP($G953,'Tray sheet'!$E$2:$G$121,3), "")</f>
        <v/>
      </c>
      <c r="F953" s="0" t="str">
        <f aca="false">IF($A953&lt;&gt;"",ROW()-1,"")</f>
        <v/>
      </c>
      <c r="G953" s="0" t="str">
        <f aca="false">IF($A953&lt;&gt;"",VLOOKUP($F953,d110cc_csv_computations!$A$2:$O$1001,12),"")</f>
        <v/>
      </c>
      <c r="H953" s="0" t="str">
        <f aca="false">IF($A953&lt;&gt;"",VLOOKUP($F953,d110cc_csv_computations!$A$2:$O$1001,13),"")</f>
        <v/>
      </c>
      <c r="I953" s="0" t="str">
        <f aca="false">IF($A953&lt;&gt;"",VLOOKUP($F953,d110cc_csv_computations!$A$2:$O$1001,7),"")</f>
        <v/>
      </c>
      <c r="J953" s="0" t="str">
        <f aca="false">IF($A953&lt;&gt;"",VLOOKUP($I953,ColumnNames!$A$2:$B$5,2),"")</f>
        <v/>
      </c>
      <c r="K953" s="0" t="str">
        <f aca="false">IF($A953&lt;&gt;"",VLOOKUP($F953,d110cc_csv_computations!$A$2:$O$1001,6),"")</f>
        <v/>
      </c>
      <c r="L953" s="0" t="str">
        <f aca="false">IF($A953&lt;&gt;"",VLOOKUP($F953,d110cc_csv_computations!$A$2:$O$1001,3),"")</f>
        <v/>
      </c>
      <c r="M953" s="0" t="str">
        <f aca="false">IF($A953&lt;&gt;"",VLOOKUP($F953,d110cc_csv_computations!$A$2:$O$1001,8),"")</f>
        <v/>
      </c>
      <c r="N953" s="0" t="str">
        <f aca="false">IF($A953&lt;&gt;"",VLOOKUP($F953,d110cc_csv_computations!$A$2:$O$1001,4),"")</f>
        <v/>
      </c>
      <c r="O953" s="32" t="str">
        <f aca="false">IF($A953&lt;&gt;"",INDEX('Tray sheet'!$H$2:$H$10000, $G953),"")</f>
        <v/>
      </c>
      <c r="P953" s="32" t="str">
        <f aca="false">IF($A953&lt;&gt;"",INDEX('Tray sheet'!$J$2:$J$10000,$G953),"")</f>
        <v/>
      </c>
      <c r="Q953" s="0" t="str">
        <f aca="false">IF($A953&lt;&gt;"",VLOOKUP($F953,d110cc_csv_computations!$A$2:$O$1001,9),"")</f>
        <v/>
      </c>
      <c r="R953" s="32" t="str">
        <f aca="false">IF($A953&lt;&gt;"",INDEX('Tray sheet'!$I$2:$I$10000,$G953),"")</f>
        <v/>
      </c>
      <c r="S953" s="32" t="str">
        <f aca="false">$J953&amp;$K953</f>
        <v/>
      </c>
      <c r="T953" s="0" t="str">
        <f aca="false">IF($A953&lt;&gt;"","Project#"&amp;$A953&amp;"-"&amp;TEXT($B953,"0000")&amp;"_Experiment#"&amp;TEXT($C953,"0000")&amp;"_"&amp;$D953&amp;"."&amp;$E953&amp;"_Tray#"&amp;TEXT($G953,"0000")&amp;"_"&amp;"Pot#"&amp;TEXT($F953,"00000"),"")</f>
        <v/>
      </c>
      <c r="U953" s="0" t="str">
        <f aca="false">IF($A953&lt;&gt;"",VLOOKUP($F953,d110cc_csv_computations!$A$2:$O$1001,2),"")</f>
        <v/>
      </c>
      <c r="V953" s="0" t="str">
        <f aca="false">IF($A953&lt;&gt;"",VLOOKUP($U953,LineNames!$A$2:$B$111,2),"")</f>
        <v/>
      </c>
      <c r="W953" s="11"/>
      <c r="X953" s="0" t="str">
        <f aca="false">IF($A953&lt;&gt;"",VLOOKUP($U953,LineNames!$A$2:$C$111,3),"")</f>
        <v/>
      </c>
      <c r="Y953" s="0" t="str">
        <f aca="false">IF($A953&lt;&gt;"",VLOOKUP($F953,d110cc_csv_computations!$A$2:$O$1001,5),"")</f>
        <v/>
      </c>
      <c r="Z953" s="0" t="str">
        <f aca="false">IF($A953&lt;&gt;"",VLOOKUP($F953,d110cc_csv_computations!$A$2:$O$1001,15),"")</f>
        <v/>
      </c>
    </row>
    <row collapsed="false" customFormat="false" customHeight="true" hidden="false" ht="15" outlineLevel="0" r="954">
      <c r="A954" s="0" t="str">
        <f aca="false">IF((ROW()-1)&lt;='Project Description'!$B$14,'Project Description'!$B$1, "")</f>
        <v/>
      </c>
      <c r="B954" s="0" t="str">
        <f aca="false">IF($A954&lt;&gt;"",'Project Description'!$B$2, "")</f>
        <v/>
      </c>
      <c r="C954" s="0" t="str">
        <f aca="false">IF($A954&lt;&gt;"",'Project Description'!$B$3, "")</f>
        <v/>
      </c>
      <c r="D954" s="0" t="str">
        <f aca="false">IF($A954&lt;&gt;"",VLOOKUP($G954,'Tray sheet'!$E$2:$G$121,2), "")</f>
        <v/>
      </c>
      <c r="E954" s="0" t="str">
        <f aca="false">IF($A954&lt;&gt;"",VLOOKUP($G954,'Tray sheet'!$E$2:$G$121,3), "")</f>
        <v/>
      </c>
      <c r="F954" s="0" t="str">
        <f aca="false">IF($A954&lt;&gt;"",ROW()-1,"")</f>
        <v/>
      </c>
      <c r="G954" s="0" t="str">
        <f aca="false">IF($A954&lt;&gt;"",VLOOKUP($F954,d110cc_csv_computations!$A$2:$O$1001,12),"")</f>
        <v/>
      </c>
      <c r="H954" s="0" t="str">
        <f aca="false">IF($A954&lt;&gt;"",VLOOKUP($F954,d110cc_csv_computations!$A$2:$O$1001,13),"")</f>
        <v/>
      </c>
      <c r="I954" s="0" t="str">
        <f aca="false">IF($A954&lt;&gt;"",VLOOKUP($F954,d110cc_csv_computations!$A$2:$O$1001,7),"")</f>
        <v/>
      </c>
      <c r="J954" s="0" t="str">
        <f aca="false">IF($A954&lt;&gt;"",VLOOKUP($I954,ColumnNames!$A$2:$B$5,2),"")</f>
        <v/>
      </c>
      <c r="K954" s="0" t="str">
        <f aca="false">IF($A954&lt;&gt;"",VLOOKUP($F954,d110cc_csv_computations!$A$2:$O$1001,6),"")</f>
        <v/>
      </c>
      <c r="L954" s="0" t="str">
        <f aca="false">IF($A954&lt;&gt;"",VLOOKUP($F954,d110cc_csv_computations!$A$2:$O$1001,3),"")</f>
        <v/>
      </c>
      <c r="M954" s="0" t="str">
        <f aca="false">IF($A954&lt;&gt;"",VLOOKUP($F954,d110cc_csv_computations!$A$2:$O$1001,8),"")</f>
        <v/>
      </c>
      <c r="N954" s="0" t="str">
        <f aca="false">IF($A954&lt;&gt;"",VLOOKUP($F954,d110cc_csv_computations!$A$2:$O$1001,4),"")</f>
        <v/>
      </c>
      <c r="O954" s="32" t="str">
        <f aca="false">IF($A954&lt;&gt;"",INDEX('Tray sheet'!$H$2:$H$10000, $G954),"")</f>
        <v/>
      </c>
      <c r="P954" s="32" t="str">
        <f aca="false">IF($A954&lt;&gt;"",INDEX('Tray sheet'!$J$2:$J$10000,$G954),"")</f>
        <v/>
      </c>
      <c r="Q954" s="0" t="str">
        <f aca="false">IF($A954&lt;&gt;"",VLOOKUP($F954,d110cc_csv_computations!$A$2:$O$1001,9),"")</f>
        <v/>
      </c>
      <c r="R954" s="32" t="str">
        <f aca="false">IF($A954&lt;&gt;"",INDEX('Tray sheet'!$I$2:$I$10000,$G954),"")</f>
        <v/>
      </c>
      <c r="S954" s="32" t="str">
        <f aca="false">$J954&amp;$K954</f>
        <v/>
      </c>
      <c r="T954" s="0" t="str">
        <f aca="false">IF($A954&lt;&gt;"","Project#"&amp;$A954&amp;"-"&amp;TEXT($B954,"0000")&amp;"_Experiment#"&amp;TEXT($C954,"0000")&amp;"_"&amp;$D954&amp;"."&amp;$E954&amp;"_Tray#"&amp;TEXT($G954,"0000")&amp;"_"&amp;"Pot#"&amp;TEXT($F954,"00000"),"")</f>
        <v/>
      </c>
      <c r="U954" s="0" t="str">
        <f aca="false">IF($A954&lt;&gt;"",VLOOKUP($F954,d110cc_csv_computations!$A$2:$O$1001,2),"")</f>
        <v/>
      </c>
      <c r="V954" s="0" t="str">
        <f aca="false">IF($A954&lt;&gt;"",VLOOKUP($U954,LineNames!$A$2:$B$111,2),"")</f>
        <v/>
      </c>
      <c r="W954" s="11"/>
      <c r="X954" s="0" t="str">
        <f aca="false">IF($A954&lt;&gt;"",VLOOKUP($U954,LineNames!$A$2:$C$111,3),"")</f>
        <v/>
      </c>
      <c r="Y954" s="0" t="str">
        <f aca="false">IF($A954&lt;&gt;"",VLOOKUP($F954,d110cc_csv_computations!$A$2:$O$1001,5),"")</f>
        <v/>
      </c>
      <c r="Z954" s="0" t="str">
        <f aca="false">IF($A954&lt;&gt;"",VLOOKUP($F954,d110cc_csv_computations!$A$2:$O$1001,15),"")</f>
        <v/>
      </c>
    </row>
    <row collapsed="false" customFormat="false" customHeight="true" hidden="false" ht="15" outlineLevel="0" r="955">
      <c r="A955" s="0" t="str">
        <f aca="false">IF((ROW()-1)&lt;='Project Description'!$B$14,'Project Description'!$B$1, "")</f>
        <v/>
      </c>
      <c r="B955" s="0" t="str">
        <f aca="false">IF($A955&lt;&gt;"",'Project Description'!$B$2, "")</f>
        <v/>
      </c>
      <c r="C955" s="0" t="str">
        <f aca="false">IF($A955&lt;&gt;"",'Project Description'!$B$3, "")</f>
        <v/>
      </c>
      <c r="D955" s="0" t="str">
        <f aca="false">IF($A955&lt;&gt;"",VLOOKUP($G955,'Tray sheet'!$E$2:$G$121,2), "")</f>
        <v/>
      </c>
      <c r="E955" s="0" t="str">
        <f aca="false">IF($A955&lt;&gt;"",VLOOKUP($G955,'Tray sheet'!$E$2:$G$121,3), "")</f>
        <v/>
      </c>
      <c r="F955" s="0" t="str">
        <f aca="false">IF($A955&lt;&gt;"",ROW()-1,"")</f>
        <v/>
      </c>
      <c r="G955" s="0" t="str">
        <f aca="false">IF($A955&lt;&gt;"",VLOOKUP($F955,d110cc_csv_computations!$A$2:$O$1001,12),"")</f>
        <v/>
      </c>
      <c r="H955" s="0" t="str">
        <f aca="false">IF($A955&lt;&gt;"",VLOOKUP($F955,d110cc_csv_computations!$A$2:$O$1001,13),"")</f>
        <v/>
      </c>
      <c r="I955" s="0" t="str">
        <f aca="false">IF($A955&lt;&gt;"",VLOOKUP($F955,d110cc_csv_computations!$A$2:$O$1001,7),"")</f>
        <v/>
      </c>
      <c r="J955" s="0" t="str">
        <f aca="false">IF($A955&lt;&gt;"",VLOOKUP($I955,ColumnNames!$A$2:$B$5,2),"")</f>
        <v/>
      </c>
      <c r="K955" s="0" t="str">
        <f aca="false">IF($A955&lt;&gt;"",VLOOKUP($F955,d110cc_csv_computations!$A$2:$O$1001,6),"")</f>
        <v/>
      </c>
      <c r="L955" s="0" t="str">
        <f aca="false">IF($A955&lt;&gt;"",VLOOKUP($F955,d110cc_csv_computations!$A$2:$O$1001,3),"")</f>
        <v/>
      </c>
      <c r="M955" s="0" t="str">
        <f aca="false">IF($A955&lt;&gt;"",VLOOKUP($F955,d110cc_csv_computations!$A$2:$O$1001,8),"")</f>
        <v/>
      </c>
      <c r="N955" s="0" t="str">
        <f aca="false">IF($A955&lt;&gt;"",VLOOKUP($F955,d110cc_csv_computations!$A$2:$O$1001,4),"")</f>
        <v/>
      </c>
      <c r="O955" s="32" t="str">
        <f aca="false">IF($A955&lt;&gt;"",INDEX('Tray sheet'!$H$2:$H$10000, $G955),"")</f>
        <v/>
      </c>
      <c r="P955" s="32" t="str">
        <f aca="false">IF($A955&lt;&gt;"",INDEX('Tray sheet'!$J$2:$J$10000,$G955),"")</f>
        <v/>
      </c>
      <c r="Q955" s="0" t="str">
        <f aca="false">IF($A955&lt;&gt;"",VLOOKUP($F955,d110cc_csv_computations!$A$2:$O$1001,9),"")</f>
        <v/>
      </c>
      <c r="R955" s="32" t="str">
        <f aca="false">IF($A955&lt;&gt;"",INDEX('Tray sheet'!$I$2:$I$10000,$G955),"")</f>
        <v/>
      </c>
      <c r="S955" s="32" t="str">
        <f aca="false">$J955&amp;$K955</f>
        <v/>
      </c>
      <c r="T955" s="0" t="str">
        <f aca="false">IF($A955&lt;&gt;"","Project#"&amp;$A955&amp;"-"&amp;TEXT($B955,"0000")&amp;"_Experiment#"&amp;TEXT($C955,"0000")&amp;"_"&amp;$D955&amp;"."&amp;$E955&amp;"_Tray#"&amp;TEXT($G955,"0000")&amp;"_"&amp;"Pot#"&amp;TEXT($F955,"00000"),"")</f>
        <v/>
      </c>
      <c r="U955" s="0" t="str">
        <f aca="false">IF($A955&lt;&gt;"",VLOOKUP($F955,d110cc_csv_computations!$A$2:$O$1001,2),"")</f>
        <v/>
      </c>
      <c r="V955" s="0" t="str">
        <f aca="false">IF($A955&lt;&gt;"",VLOOKUP($U955,LineNames!$A$2:$B$111,2),"")</f>
        <v/>
      </c>
      <c r="W955" s="11"/>
      <c r="X955" s="0" t="str">
        <f aca="false">IF($A955&lt;&gt;"",VLOOKUP($U955,LineNames!$A$2:$C$111,3),"")</f>
        <v/>
      </c>
      <c r="Y955" s="0" t="str">
        <f aca="false">IF($A955&lt;&gt;"",VLOOKUP($F955,d110cc_csv_computations!$A$2:$O$1001,5),"")</f>
        <v/>
      </c>
      <c r="Z955" s="0" t="str">
        <f aca="false">IF($A955&lt;&gt;"",VLOOKUP($F955,d110cc_csv_computations!$A$2:$O$1001,15),"")</f>
        <v/>
      </c>
    </row>
    <row collapsed="false" customFormat="false" customHeight="true" hidden="false" ht="15" outlineLevel="0" r="956">
      <c r="A956" s="0" t="str">
        <f aca="false">IF((ROW()-1)&lt;='Project Description'!$B$14,'Project Description'!$B$1, "")</f>
        <v/>
      </c>
      <c r="B956" s="0" t="str">
        <f aca="false">IF($A956&lt;&gt;"",'Project Description'!$B$2, "")</f>
        <v/>
      </c>
      <c r="C956" s="0" t="str">
        <f aca="false">IF($A956&lt;&gt;"",'Project Description'!$B$3, "")</f>
        <v/>
      </c>
      <c r="D956" s="0" t="str">
        <f aca="false">IF($A956&lt;&gt;"",VLOOKUP($G956,'Tray sheet'!$E$2:$G$121,2), "")</f>
        <v/>
      </c>
      <c r="E956" s="0" t="str">
        <f aca="false">IF($A956&lt;&gt;"",VLOOKUP($G956,'Tray sheet'!$E$2:$G$121,3), "")</f>
        <v/>
      </c>
      <c r="F956" s="0" t="str">
        <f aca="false">IF($A956&lt;&gt;"",ROW()-1,"")</f>
        <v/>
      </c>
      <c r="G956" s="0" t="str">
        <f aca="false">IF($A956&lt;&gt;"",VLOOKUP($F956,d110cc_csv_computations!$A$2:$O$1001,12),"")</f>
        <v/>
      </c>
      <c r="H956" s="0" t="str">
        <f aca="false">IF($A956&lt;&gt;"",VLOOKUP($F956,d110cc_csv_computations!$A$2:$O$1001,13),"")</f>
        <v/>
      </c>
      <c r="I956" s="0" t="str">
        <f aca="false">IF($A956&lt;&gt;"",VLOOKUP($F956,d110cc_csv_computations!$A$2:$O$1001,7),"")</f>
        <v/>
      </c>
      <c r="J956" s="0" t="str">
        <f aca="false">IF($A956&lt;&gt;"",VLOOKUP($I956,ColumnNames!$A$2:$B$5,2),"")</f>
        <v/>
      </c>
      <c r="K956" s="0" t="str">
        <f aca="false">IF($A956&lt;&gt;"",VLOOKUP($F956,d110cc_csv_computations!$A$2:$O$1001,6),"")</f>
        <v/>
      </c>
      <c r="L956" s="0" t="str">
        <f aca="false">IF($A956&lt;&gt;"",VLOOKUP($F956,d110cc_csv_computations!$A$2:$O$1001,3),"")</f>
        <v/>
      </c>
      <c r="M956" s="0" t="str">
        <f aca="false">IF($A956&lt;&gt;"",VLOOKUP($F956,d110cc_csv_computations!$A$2:$O$1001,8),"")</f>
        <v/>
      </c>
      <c r="N956" s="0" t="str">
        <f aca="false">IF($A956&lt;&gt;"",VLOOKUP($F956,d110cc_csv_computations!$A$2:$O$1001,4),"")</f>
        <v/>
      </c>
      <c r="O956" s="32" t="str">
        <f aca="false">IF($A956&lt;&gt;"",INDEX('Tray sheet'!$H$2:$H$10000, $G956),"")</f>
        <v/>
      </c>
      <c r="P956" s="32" t="str">
        <f aca="false">IF($A956&lt;&gt;"",INDEX('Tray sheet'!$J$2:$J$10000,$G956),"")</f>
        <v/>
      </c>
      <c r="Q956" s="0" t="str">
        <f aca="false">IF($A956&lt;&gt;"",VLOOKUP($F956,d110cc_csv_computations!$A$2:$O$1001,9),"")</f>
        <v/>
      </c>
      <c r="R956" s="32" t="str">
        <f aca="false">IF($A956&lt;&gt;"",INDEX('Tray sheet'!$I$2:$I$10000,$G956),"")</f>
        <v/>
      </c>
      <c r="S956" s="32" t="str">
        <f aca="false">$J956&amp;$K956</f>
        <v/>
      </c>
      <c r="T956" s="0" t="str">
        <f aca="false">IF($A956&lt;&gt;"","Project#"&amp;$A956&amp;"-"&amp;TEXT($B956,"0000")&amp;"_Experiment#"&amp;TEXT($C956,"0000")&amp;"_"&amp;$D956&amp;"."&amp;$E956&amp;"_Tray#"&amp;TEXT($G956,"0000")&amp;"_"&amp;"Pot#"&amp;TEXT($F956,"00000"),"")</f>
        <v/>
      </c>
      <c r="U956" s="0" t="str">
        <f aca="false">IF($A956&lt;&gt;"",VLOOKUP($F956,d110cc_csv_computations!$A$2:$O$1001,2),"")</f>
        <v/>
      </c>
      <c r="V956" s="0" t="str">
        <f aca="false">IF($A956&lt;&gt;"",VLOOKUP($U956,LineNames!$A$2:$B$111,2),"")</f>
        <v/>
      </c>
      <c r="W956" s="11"/>
      <c r="X956" s="0" t="str">
        <f aca="false">IF($A956&lt;&gt;"",VLOOKUP($U956,LineNames!$A$2:$C$111,3),"")</f>
        <v/>
      </c>
      <c r="Y956" s="0" t="str">
        <f aca="false">IF($A956&lt;&gt;"",VLOOKUP($F956,d110cc_csv_computations!$A$2:$O$1001,5),"")</f>
        <v/>
      </c>
      <c r="Z956" s="0" t="str">
        <f aca="false">IF($A956&lt;&gt;"",VLOOKUP($F956,d110cc_csv_computations!$A$2:$O$1001,15),"")</f>
        <v/>
      </c>
    </row>
    <row collapsed="false" customFormat="false" customHeight="true" hidden="false" ht="15" outlineLevel="0" r="957">
      <c r="A957" s="0" t="str">
        <f aca="false">IF((ROW()-1)&lt;='Project Description'!$B$14,'Project Description'!$B$1, "")</f>
        <v/>
      </c>
      <c r="B957" s="0" t="str">
        <f aca="false">IF($A957&lt;&gt;"",'Project Description'!$B$2, "")</f>
        <v/>
      </c>
      <c r="C957" s="0" t="str">
        <f aca="false">IF($A957&lt;&gt;"",'Project Description'!$B$3, "")</f>
        <v/>
      </c>
      <c r="D957" s="0" t="str">
        <f aca="false">IF($A957&lt;&gt;"",VLOOKUP($G957,'Tray sheet'!$E$2:$G$121,2), "")</f>
        <v/>
      </c>
      <c r="E957" s="0" t="str">
        <f aca="false">IF($A957&lt;&gt;"",VLOOKUP($G957,'Tray sheet'!$E$2:$G$121,3), "")</f>
        <v/>
      </c>
      <c r="F957" s="0" t="str">
        <f aca="false">IF($A957&lt;&gt;"",ROW()-1,"")</f>
        <v/>
      </c>
      <c r="G957" s="0" t="str">
        <f aca="false">IF($A957&lt;&gt;"",VLOOKUP($F957,d110cc_csv_computations!$A$2:$O$1001,12),"")</f>
        <v/>
      </c>
      <c r="H957" s="0" t="str">
        <f aca="false">IF($A957&lt;&gt;"",VLOOKUP($F957,d110cc_csv_computations!$A$2:$O$1001,13),"")</f>
        <v/>
      </c>
      <c r="I957" s="0" t="str">
        <f aca="false">IF($A957&lt;&gt;"",VLOOKUP($F957,d110cc_csv_computations!$A$2:$O$1001,7),"")</f>
        <v/>
      </c>
      <c r="J957" s="0" t="str">
        <f aca="false">IF($A957&lt;&gt;"",VLOOKUP($I957,ColumnNames!$A$2:$B$5,2),"")</f>
        <v/>
      </c>
      <c r="K957" s="0" t="str">
        <f aca="false">IF($A957&lt;&gt;"",VLOOKUP($F957,d110cc_csv_computations!$A$2:$O$1001,6),"")</f>
        <v/>
      </c>
      <c r="L957" s="0" t="str">
        <f aca="false">IF($A957&lt;&gt;"",VLOOKUP($F957,d110cc_csv_computations!$A$2:$O$1001,3),"")</f>
        <v/>
      </c>
      <c r="M957" s="0" t="str">
        <f aca="false">IF($A957&lt;&gt;"",VLOOKUP($F957,d110cc_csv_computations!$A$2:$O$1001,8),"")</f>
        <v/>
      </c>
      <c r="N957" s="0" t="str">
        <f aca="false">IF($A957&lt;&gt;"",VLOOKUP($F957,d110cc_csv_computations!$A$2:$O$1001,4),"")</f>
        <v/>
      </c>
      <c r="O957" s="32" t="str">
        <f aca="false">IF($A957&lt;&gt;"",INDEX('Tray sheet'!$H$2:$H$10000, $G957),"")</f>
        <v/>
      </c>
      <c r="P957" s="32" t="str">
        <f aca="false">IF($A957&lt;&gt;"",INDEX('Tray sheet'!$J$2:$J$10000,$G957),"")</f>
        <v/>
      </c>
      <c r="Q957" s="0" t="str">
        <f aca="false">IF($A957&lt;&gt;"",VLOOKUP($F957,d110cc_csv_computations!$A$2:$O$1001,9),"")</f>
        <v/>
      </c>
      <c r="R957" s="32" t="str">
        <f aca="false">IF($A957&lt;&gt;"",INDEX('Tray sheet'!$I$2:$I$10000,$G957),"")</f>
        <v/>
      </c>
      <c r="S957" s="32" t="str">
        <f aca="false">$J957&amp;$K957</f>
        <v/>
      </c>
      <c r="T957" s="0" t="str">
        <f aca="false">IF($A957&lt;&gt;"","Project#"&amp;$A957&amp;"-"&amp;TEXT($B957,"0000")&amp;"_Experiment#"&amp;TEXT($C957,"0000")&amp;"_"&amp;$D957&amp;"."&amp;$E957&amp;"_Tray#"&amp;TEXT($G957,"0000")&amp;"_"&amp;"Pot#"&amp;TEXT($F957,"00000"),"")</f>
        <v/>
      </c>
      <c r="U957" s="0" t="str">
        <f aca="false">IF($A957&lt;&gt;"",VLOOKUP($F957,d110cc_csv_computations!$A$2:$O$1001,2),"")</f>
        <v/>
      </c>
      <c r="V957" s="0" t="str">
        <f aca="false">IF($A957&lt;&gt;"",VLOOKUP($U957,LineNames!$A$2:$B$111,2),"")</f>
        <v/>
      </c>
      <c r="W957" s="11"/>
      <c r="X957" s="0" t="str">
        <f aca="false">IF($A957&lt;&gt;"",VLOOKUP($U957,LineNames!$A$2:$C$111,3),"")</f>
        <v/>
      </c>
      <c r="Y957" s="0" t="str">
        <f aca="false">IF($A957&lt;&gt;"",VLOOKUP($F957,d110cc_csv_computations!$A$2:$O$1001,5),"")</f>
        <v/>
      </c>
      <c r="Z957" s="0" t="str">
        <f aca="false">IF($A957&lt;&gt;"",VLOOKUP($F957,d110cc_csv_computations!$A$2:$O$1001,15),"")</f>
        <v/>
      </c>
    </row>
    <row collapsed="false" customFormat="false" customHeight="true" hidden="false" ht="15" outlineLevel="0" r="958">
      <c r="A958" s="0" t="str">
        <f aca="false">IF((ROW()-1)&lt;='Project Description'!$B$14,'Project Description'!$B$1, "")</f>
        <v/>
      </c>
      <c r="B958" s="0" t="str">
        <f aca="false">IF($A958&lt;&gt;"",'Project Description'!$B$2, "")</f>
        <v/>
      </c>
      <c r="C958" s="0" t="str">
        <f aca="false">IF($A958&lt;&gt;"",'Project Description'!$B$3, "")</f>
        <v/>
      </c>
      <c r="D958" s="0" t="str">
        <f aca="false">IF($A958&lt;&gt;"",VLOOKUP($G958,'Tray sheet'!$E$2:$G$121,2), "")</f>
        <v/>
      </c>
      <c r="E958" s="0" t="str">
        <f aca="false">IF($A958&lt;&gt;"",VLOOKUP($G958,'Tray sheet'!$E$2:$G$121,3), "")</f>
        <v/>
      </c>
      <c r="F958" s="0" t="str">
        <f aca="false">IF($A958&lt;&gt;"",ROW()-1,"")</f>
        <v/>
      </c>
      <c r="G958" s="0" t="str">
        <f aca="false">IF($A958&lt;&gt;"",VLOOKUP($F958,d110cc_csv_computations!$A$2:$O$1001,12),"")</f>
        <v/>
      </c>
      <c r="H958" s="0" t="str">
        <f aca="false">IF($A958&lt;&gt;"",VLOOKUP($F958,d110cc_csv_computations!$A$2:$O$1001,13),"")</f>
        <v/>
      </c>
      <c r="I958" s="0" t="str">
        <f aca="false">IF($A958&lt;&gt;"",VLOOKUP($F958,d110cc_csv_computations!$A$2:$O$1001,7),"")</f>
        <v/>
      </c>
      <c r="J958" s="0" t="str">
        <f aca="false">IF($A958&lt;&gt;"",VLOOKUP($I958,ColumnNames!$A$2:$B$5,2),"")</f>
        <v/>
      </c>
      <c r="K958" s="0" t="str">
        <f aca="false">IF($A958&lt;&gt;"",VLOOKUP($F958,d110cc_csv_computations!$A$2:$O$1001,6),"")</f>
        <v/>
      </c>
      <c r="L958" s="0" t="str">
        <f aca="false">IF($A958&lt;&gt;"",VLOOKUP($F958,d110cc_csv_computations!$A$2:$O$1001,3),"")</f>
        <v/>
      </c>
      <c r="M958" s="0" t="str">
        <f aca="false">IF($A958&lt;&gt;"",VLOOKUP($F958,d110cc_csv_computations!$A$2:$O$1001,8),"")</f>
        <v/>
      </c>
      <c r="N958" s="0" t="str">
        <f aca="false">IF($A958&lt;&gt;"",VLOOKUP($F958,d110cc_csv_computations!$A$2:$O$1001,4),"")</f>
        <v/>
      </c>
      <c r="O958" s="32" t="str">
        <f aca="false">IF($A958&lt;&gt;"",INDEX('Tray sheet'!$H$2:$H$10000, $G958),"")</f>
        <v/>
      </c>
      <c r="P958" s="32" t="str">
        <f aca="false">IF($A958&lt;&gt;"",INDEX('Tray sheet'!$J$2:$J$10000,$G958),"")</f>
        <v/>
      </c>
      <c r="Q958" s="0" t="str">
        <f aca="false">IF($A958&lt;&gt;"",VLOOKUP($F958,d110cc_csv_computations!$A$2:$O$1001,9),"")</f>
        <v/>
      </c>
      <c r="R958" s="32" t="str">
        <f aca="false">IF($A958&lt;&gt;"",INDEX('Tray sheet'!$I$2:$I$10000,$G958),"")</f>
        <v/>
      </c>
      <c r="S958" s="32" t="str">
        <f aca="false">$J958&amp;$K958</f>
        <v/>
      </c>
      <c r="T958" s="0" t="str">
        <f aca="false">IF($A958&lt;&gt;"","Project#"&amp;$A958&amp;"-"&amp;TEXT($B958,"0000")&amp;"_Experiment#"&amp;TEXT($C958,"0000")&amp;"_"&amp;$D958&amp;"."&amp;$E958&amp;"_Tray#"&amp;TEXT($G958,"0000")&amp;"_"&amp;"Pot#"&amp;TEXT($F958,"00000"),"")</f>
        <v/>
      </c>
      <c r="U958" s="0" t="str">
        <f aca="false">IF($A958&lt;&gt;"",VLOOKUP($F958,d110cc_csv_computations!$A$2:$O$1001,2),"")</f>
        <v/>
      </c>
      <c r="V958" s="0" t="str">
        <f aca="false">IF($A958&lt;&gt;"",VLOOKUP($U958,LineNames!$A$2:$B$111,2),"")</f>
        <v/>
      </c>
      <c r="W958" s="11"/>
      <c r="X958" s="0" t="str">
        <f aca="false">IF($A958&lt;&gt;"",VLOOKUP($U958,LineNames!$A$2:$C$111,3),"")</f>
        <v/>
      </c>
      <c r="Y958" s="0" t="str">
        <f aca="false">IF($A958&lt;&gt;"",VLOOKUP($F958,d110cc_csv_computations!$A$2:$O$1001,5),"")</f>
        <v/>
      </c>
      <c r="Z958" s="0" t="str">
        <f aca="false">IF($A958&lt;&gt;"",VLOOKUP($F958,d110cc_csv_computations!$A$2:$O$1001,15),"")</f>
        <v/>
      </c>
    </row>
    <row collapsed="false" customFormat="false" customHeight="true" hidden="false" ht="15" outlineLevel="0" r="959">
      <c r="A959" s="0" t="str">
        <f aca="false">IF((ROW()-1)&lt;='Project Description'!$B$14,'Project Description'!$B$1, "")</f>
        <v/>
      </c>
      <c r="B959" s="0" t="str">
        <f aca="false">IF($A959&lt;&gt;"",'Project Description'!$B$2, "")</f>
        <v/>
      </c>
      <c r="C959" s="0" t="str">
        <f aca="false">IF($A959&lt;&gt;"",'Project Description'!$B$3, "")</f>
        <v/>
      </c>
      <c r="D959" s="0" t="str">
        <f aca="false">IF($A959&lt;&gt;"",VLOOKUP($G959,'Tray sheet'!$E$2:$G$121,2), "")</f>
        <v/>
      </c>
      <c r="E959" s="0" t="str">
        <f aca="false">IF($A959&lt;&gt;"",VLOOKUP($G959,'Tray sheet'!$E$2:$G$121,3), "")</f>
        <v/>
      </c>
      <c r="F959" s="0" t="str">
        <f aca="false">IF($A959&lt;&gt;"",ROW()-1,"")</f>
        <v/>
      </c>
      <c r="G959" s="0" t="str">
        <f aca="false">IF($A959&lt;&gt;"",VLOOKUP($F959,d110cc_csv_computations!$A$2:$O$1001,12),"")</f>
        <v/>
      </c>
      <c r="H959" s="0" t="str">
        <f aca="false">IF($A959&lt;&gt;"",VLOOKUP($F959,d110cc_csv_computations!$A$2:$O$1001,13),"")</f>
        <v/>
      </c>
      <c r="I959" s="0" t="str">
        <f aca="false">IF($A959&lt;&gt;"",VLOOKUP($F959,d110cc_csv_computations!$A$2:$O$1001,7),"")</f>
        <v/>
      </c>
      <c r="J959" s="0" t="str">
        <f aca="false">IF($A959&lt;&gt;"",VLOOKUP($I959,ColumnNames!$A$2:$B$5,2),"")</f>
        <v/>
      </c>
      <c r="K959" s="0" t="str">
        <f aca="false">IF($A959&lt;&gt;"",VLOOKUP($F959,d110cc_csv_computations!$A$2:$O$1001,6),"")</f>
        <v/>
      </c>
      <c r="L959" s="0" t="str">
        <f aca="false">IF($A959&lt;&gt;"",VLOOKUP($F959,d110cc_csv_computations!$A$2:$O$1001,3),"")</f>
        <v/>
      </c>
      <c r="M959" s="0" t="str">
        <f aca="false">IF($A959&lt;&gt;"",VLOOKUP($F959,d110cc_csv_computations!$A$2:$O$1001,8),"")</f>
        <v/>
      </c>
      <c r="N959" s="0" t="str">
        <f aca="false">IF($A959&lt;&gt;"",VLOOKUP($F959,d110cc_csv_computations!$A$2:$O$1001,4),"")</f>
        <v/>
      </c>
      <c r="O959" s="32" t="str">
        <f aca="false">IF($A959&lt;&gt;"",INDEX('Tray sheet'!$H$2:$H$10000, $G959),"")</f>
        <v/>
      </c>
      <c r="P959" s="32" t="str">
        <f aca="false">IF($A959&lt;&gt;"",INDEX('Tray sheet'!$J$2:$J$10000,$G959),"")</f>
        <v/>
      </c>
      <c r="Q959" s="0" t="str">
        <f aca="false">IF($A959&lt;&gt;"",VLOOKUP($F959,d110cc_csv_computations!$A$2:$O$1001,9),"")</f>
        <v/>
      </c>
      <c r="R959" s="32" t="str">
        <f aca="false">IF($A959&lt;&gt;"",INDEX('Tray sheet'!$I$2:$I$10000,$G959),"")</f>
        <v/>
      </c>
      <c r="S959" s="32" t="str">
        <f aca="false">$J959&amp;$K959</f>
        <v/>
      </c>
      <c r="T959" s="0" t="str">
        <f aca="false">IF($A959&lt;&gt;"","Project#"&amp;$A959&amp;"-"&amp;TEXT($B959,"0000")&amp;"_Experiment#"&amp;TEXT($C959,"0000")&amp;"_"&amp;$D959&amp;"."&amp;$E959&amp;"_Tray#"&amp;TEXT($G959,"0000")&amp;"_"&amp;"Pot#"&amp;TEXT($F959,"00000"),"")</f>
        <v/>
      </c>
      <c r="U959" s="0" t="str">
        <f aca="false">IF($A959&lt;&gt;"",VLOOKUP($F959,d110cc_csv_computations!$A$2:$O$1001,2),"")</f>
        <v/>
      </c>
      <c r="V959" s="0" t="str">
        <f aca="false">IF($A959&lt;&gt;"",VLOOKUP($U959,LineNames!$A$2:$B$111,2),"")</f>
        <v/>
      </c>
      <c r="W959" s="11"/>
      <c r="X959" s="0" t="str">
        <f aca="false">IF($A959&lt;&gt;"",VLOOKUP($U959,LineNames!$A$2:$C$111,3),"")</f>
        <v/>
      </c>
      <c r="Y959" s="0" t="str">
        <f aca="false">IF($A959&lt;&gt;"",VLOOKUP($F959,d110cc_csv_computations!$A$2:$O$1001,5),"")</f>
        <v/>
      </c>
      <c r="Z959" s="0" t="str">
        <f aca="false">IF($A959&lt;&gt;"",VLOOKUP($F959,d110cc_csv_computations!$A$2:$O$1001,15),"")</f>
        <v/>
      </c>
    </row>
    <row collapsed="false" customFormat="false" customHeight="true" hidden="false" ht="15" outlineLevel="0" r="960">
      <c r="A960" s="0" t="str">
        <f aca="false">IF((ROW()-1)&lt;='Project Description'!$B$14,'Project Description'!$B$1, "")</f>
        <v/>
      </c>
      <c r="B960" s="0" t="str">
        <f aca="false">IF($A960&lt;&gt;"",'Project Description'!$B$2, "")</f>
        <v/>
      </c>
      <c r="C960" s="0" t="str">
        <f aca="false">IF($A960&lt;&gt;"",'Project Description'!$B$3, "")</f>
        <v/>
      </c>
      <c r="D960" s="0" t="str">
        <f aca="false">IF($A960&lt;&gt;"",VLOOKUP($G960,'Tray sheet'!$E$2:$G$121,2), "")</f>
        <v/>
      </c>
      <c r="E960" s="0" t="str">
        <f aca="false">IF($A960&lt;&gt;"",VLOOKUP($G960,'Tray sheet'!$E$2:$G$121,3), "")</f>
        <v/>
      </c>
      <c r="F960" s="0" t="str">
        <f aca="false">IF($A960&lt;&gt;"",ROW()-1,"")</f>
        <v/>
      </c>
      <c r="G960" s="0" t="str">
        <f aca="false">IF($A960&lt;&gt;"",VLOOKUP($F960,d110cc_csv_computations!$A$2:$O$1001,12),"")</f>
        <v/>
      </c>
      <c r="H960" s="0" t="str">
        <f aca="false">IF($A960&lt;&gt;"",VLOOKUP($F960,d110cc_csv_computations!$A$2:$O$1001,13),"")</f>
        <v/>
      </c>
      <c r="I960" s="0" t="str">
        <f aca="false">IF($A960&lt;&gt;"",VLOOKUP($F960,d110cc_csv_computations!$A$2:$O$1001,7),"")</f>
        <v/>
      </c>
      <c r="J960" s="0" t="str">
        <f aca="false">IF($A960&lt;&gt;"",VLOOKUP($I960,ColumnNames!$A$2:$B$5,2),"")</f>
        <v/>
      </c>
      <c r="K960" s="0" t="str">
        <f aca="false">IF($A960&lt;&gt;"",VLOOKUP($F960,d110cc_csv_computations!$A$2:$O$1001,6),"")</f>
        <v/>
      </c>
      <c r="L960" s="0" t="str">
        <f aca="false">IF($A960&lt;&gt;"",VLOOKUP($F960,d110cc_csv_computations!$A$2:$O$1001,3),"")</f>
        <v/>
      </c>
      <c r="M960" s="0" t="str">
        <f aca="false">IF($A960&lt;&gt;"",VLOOKUP($F960,d110cc_csv_computations!$A$2:$O$1001,8),"")</f>
        <v/>
      </c>
      <c r="N960" s="0" t="str">
        <f aca="false">IF($A960&lt;&gt;"",VLOOKUP($F960,d110cc_csv_computations!$A$2:$O$1001,4),"")</f>
        <v/>
      </c>
      <c r="O960" s="32" t="str">
        <f aca="false">IF($A960&lt;&gt;"",INDEX('Tray sheet'!$H$2:$H$10000, $G960),"")</f>
        <v/>
      </c>
      <c r="P960" s="32" t="str">
        <f aca="false">IF($A960&lt;&gt;"",INDEX('Tray sheet'!$J$2:$J$10000,$G960),"")</f>
        <v/>
      </c>
      <c r="Q960" s="0" t="str">
        <f aca="false">IF($A960&lt;&gt;"",VLOOKUP($F960,d110cc_csv_computations!$A$2:$O$1001,9),"")</f>
        <v/>
      </c>
      <c r="R960" s="32" t="str">
        <f aca="false">IF($A960&lt;&gt;"",INDEX('Tray sheet'!$I$2:$I$10000,$G960),"")</f>
        <v/>
      </c>
      <c r="S960" s="32" t="str">
        <f aca="false">$J960&amp;$K960</f>
        <v/>
      </c>
      <c r="T960" s="0" t="str">
        <f aca="false">IF($A960&lt;&gt;"","Project#"&amp;$A960&amp;"-"&amp;TEXT($B960,"0000")&amp;"_Experiment#"&amp;TEXT($C960,"0000")&amp;"_"&amp;$D960&amp;"."&amp;$E960&amp;"_Tray#"&amp;TEXT($G960,"0000")&amp;"_"&amp;"Pot#"&amp;TEXT($F960,"00000"),"")</f>
        <v/>
      </c>
      <c r="U960" s="0" t="str">
        <f aca="false">IF($A960&lt;&gt;"",VLOOKUP($F960,d110cc_csv_computations!$A$2:$O$1001,2),"")</f>
        <v/>
      </c>
      <c r="V960" s="0" t="str">
        <f aca="false">IF($A960&lt;&gt;"",VLOOKUP($U960,LineNames!$A$2:$B$111,2),"")</f>
        <v/>
      </c>
      <c r="W960" s="11"/>
      <c r="X960" s="0" t="str">
        <f aca="false">IF($A960&lt;&gt;"",VLOOKUP($U960,LineNames!$A$2:$C$111,3),"")</f>
        <v/>
      </c>
      <c r="Y960" s="0" t="str">
        <f aca="false">IF($A960&lt;&gt;"",VLOOKUP($F960,d110cc_csv_computations!$A$2:$O$1001,5),"")</f>
        <v/>
      </c>
      <c r="Z960" s="0" t="str">
        <f aca="false">IF($A960&lt;&gt;"",VLOOKUP($F960,d110cc_csv_computations!$A$2:$O$1001,15),"")</f>
        <v/>
      </c>
    </row>
    <row collapsed="false" customFormat="false" customHeight="true" hidden="false" ht="15" outlineLevel="0" r="961">
      <c r="A961" s="0" t="str">
        <f aca="false">IF((ROW()-1)&lt;='Project Description'!$B$14,'Project Description'!$B$1, "")</f>
        <v/>
      </c>
      <c r="B961" s="0" t="str">
        <f aca="false">IF($A961&lt;&gt;"",'Project Description'!$B$2, "")</f>
        <v/>
      </c>
      <c r="C961" s="0" t="str">
        <f aca="false">IF($A961&lt;&gt;"",'Project Description'!$B$3, "")</f>
        <v/>
      </c>
      <c r="D961" s="0" t="str">
        <f aca="false">IF($A961&lt;&gt;"",VLOOKUP($G961,'Tray sheet'!$E$2:$G$121,2), "")</f>
        <v/>
      </c>
      <c r="E961" s="0" t="str">
        <f aca="false">IF($A961&lt;&gt;"",VLOOKUP($G961,'Tray sheet'!$E$2:$G$121,3), "")</f>
        <v/>
      </c>
      <c r="F961" s="0" t="str">
        <f aca="false">IF($A961&lt;&gt;"",ROW()-1,"")</f>
        <v/>
      </c>
      <c r="G961" s="0" t="str">
        <f aca="false">IF($A961&lt;&gt;"",VLOOKUP($F961,d110cc_csv_computations!$A$2:$O$1001,12),"")</f>
        <v/>
      </c>
      <c r="H961" s="0" t="str">
        <f aca="false">IF($A961&lt;&gt;"",VLOOKUP($F961,d110cc_csv_computations!$A$2:$O$1001,13),"")</f>
        <v/>
      </c>
      <c r="I961" s="0" t="str">
        <f aca="false">IF($A961&lt;&gt;"",VLOOKUP($F961,d110cc_csv_computations!$A$2:$O$1001,7),"")</f>
        <v/>
      </c>
      <c r="J961" s="0" t="str">
        <f aca="false">IF($A961&lt;&gt;"",VLOOKUP($I961,ColumnNames!$A$2:$B$5,2),"")</f>
        <v/>
      </c>
      <c r="K961" s="0" t="str">
        <f aca="false">IF($A961&lt;&gt;"",VLOOKUP($F961,d110cc_csv_computations!$A$2:$O$1001,6),"")</f>
        <v/>
      </c>
      <c r="L961" s="0" t="str">
        <f aca="false">IF($A961&lt;&gt;"",VLOOKUP($F961,d110cc_csv_computations!$A$2:$O$1001,3),"")</f>
        <v/>
      </c>
      <c r="M961" s="0" t="str">
        <f aca="false">IF($A961&lt;&gt;"",VLOOKUP($F961,d110cc_csv_computations!$A$2:$O$1001,8),"")</f>
        <v/>
      </c>
      <c r="N961" s="0" t="str">
        <f aca="false">IF($A961&lt;&gt;"",VLOOKUP($F961,d110cc_csv_computations!$A$2:$O$1001,4),"")</f>
        <v/>
      </c>
      <c r="O961" s="32" t="str">
        <f aca="false">IF($A961&lt;&gt;"",INDEX('Tray sheet'!$H$2:$H$10000, $G961),"")</f>
        <v/>
      </c>
      <c r="P961" s="32" t="str">
        <f aca="false">IF($A961&lt;&gt;"",INDEX('Tray sheet'!$J$2:$J$10000,$G961),"")</f>
        <v/>
      </c>
      <c r="Q961" s="0" t="str">
        <f aca="false">IF($A961&lt;&gt;"",VLOOKUP($F961,d110cc_csv_computations!$A$2:$O$1001,9),"")</f>
        <v/>
      </c>
      <c r="R961" s="32" t="str">
        <f aca="false">IF($A961&lt;&gt;"",INDEX('Tray sheet'!$I$2:$I$10000,$G961),"")</f>
        <v/>
      </c>
      <c r="S961" s="32" t="str">
        <f aca="false">$J961&amp;$K961</f>
        <v/>
      </c>
      <c r="T961" s="0" t="str">
        <f aca="false">IF($A961&lt;&gt;"","Project#"&amp;$A961&amp;"-"&amp;TEXT($B961,"0000")&amp;"_Experiment#"&amp;TEXT($C961,"0000")&amp;"_"&amp;$D961&amp;"."&amp;$E961&amp;"_Tray#"&amp;TEXT($G961,"0000")&amp;"_"&amp;"Pot#"&amp;TEXT($F961,"00000"),"")</f>
        <v/>
      </c>
      <c r="U961" s="0" t="str">
        <f aca="false">IF($A961&lt;&gt;"",VLOOKUP($F961,d110cc_csv_computations!$A$2:$O$1001,2),"")</f>
        <v/>
      </c>
      <c r="V961" s="0" t="str">
        <f aca="false">IF($A961&lt;&gt;"",VLOOKUP($U961,LineNames!$A$2:$B$111,2),"")</f>
        <v/>
      </c>
      <c r="W961" s="11"/>
      <c r="X961" s="0" t="str">
        <f aca="false">IF($A961&lt;&gt;"",VLOOKUP($U961,LineNames!$A$2:$C$111,3),"")</f>
        <v/>
      </c>
      <c r="Y961" s="0" t="str">
        <f aca="false">IF($A961&lt;&gt;"",VLOOKUP($F961,d110cc_csv_computations!$A$2:$O$1001,5),"")</f>
        <v/>
      </c>
      <c r="Z961" s="0" t="str">
        <f aca="false">IF($A961&lt;&gt;"",VLOOKUP($F961,d110cc_csv_computations!$A$2:$O$1001,15),"")</f>
        <v/>
      </c>
    </row>
    <row collapsed="false" customFormat="false" customHeight="true" hidden="false" ht="15" outlineLevel="0" r="962">
      <c r="A962" s="0" t="str">
        <f aca="false">IF((ROW()-1)&lt;='Project Description'!$B$14,'Project Description'!$B$1, "")</f>
        <v/>
      </c>
      <c r="B962" s="0" t="str">
        <f aca="false">IF($A962&lt;&gt;"",'Project Description'!$B$2, "")</f>
        <v/>
      </c>
      <c r="C962" s="0" t="str">
        <f aca="false">IF($A962&lt;&gt;"",'Project Description'!$B$3, "")</f>
        <v/>
      </c>
      <c r="D962" s="0" t="str">
        <f aca="false">IF($A962&lt;&gt;"",VLOOKUP($G962,'Tray sheet'!$E$2:$G$121,2), "")</f>
        <v/>
      </c>
      <c r="E962" s="0" t="str">
        <f aca="false">IF($A962&lt;&gt;"",VLOOKUP($G962,'Tray sheet'!$E$2:$G$121,3), "")</f>
        <v/>
      </c>
      <c r="F962" s="0" t="str">
        <f aca="false">IF($A962&lt;&gt;"",ROW()-1,"")</f>
        <v/>
      </c>
      <c r="G962" s="0" t="str">
        <f aca="false">IF($A962&lt;&gt;"",VLOOKUP($F962,d110cc_csv_computations!$A$2:$O$1001,12),"")</f>
        <v/>
      </c>
      <c r="H962" s="0" t="str">
        <f aca="false">IF($A962&lt;&gt;"",VLOOKUP($F962,d110cc_csv_computations!$A$2:$O$1001,13),"")</f>
        <v/>
      </c>
      <c r="I962" s="0" t="str">
        <f aca="false">IF($A962&lt;&gt;"",VLOOKUP($F962,d110cc_csv_computations!$A$2:$O$1001,7),"")</f>
        <v/>
      </c>
      <c r="J962" s="0" t="str">
        <f aca="false">IF($A962&lt;&gt;"",VLOOKUP($I962,ColumnNames!$A$2:$B$5,2),"")</f>
        <v/>
      </c>
      <c r="K962" s="0" t="str">
        <f aca="false">IF($A962&lt;&gt;"",VLOOKUP($F962,d110cc_csv_computations!$A$2:$O$1001,6),"")</f>
        <v/>
      </c>
      <c r="L962" s="0" t="str">
        <f aca="false">IF($A962&lt;&gt;"",VLOOKUP($F962,d110cc_csv_computations!$A$2:$O$1001,3),"")</f>
        <v/>
      </c>
      <c r="M962" s="0" t="str">
        <f aca="false">IF($A962&lt;&gt;"",VLOOKUP($F962,d110cc_csv_computations!$A$2:$O$1001,8),"")</f>
        <v/>
      </c>
      <c r="N962" s="0" t="str">
        <f aca="false">IF($A962&lt;&gt;"",VLOOKUP($F962,d110cc_csv_computations!$A$2:$O$1001,4),"")</f>
        <v/>
      </c>
      <c r="O962" s="32" t="str">
        <f aca="false">IF($A962&lt;&gt;"",INDEX('Tray sheet'!$H$2:$H$10000, $G962),"")</f>
        <v/>
      </c>
      <c r="P962" s="32" t="str">
        <f aca="false">IF($A962&lt;&gt;"",INDEX('Tray sheet'!$J$2:$J$10000,$G962),"")</f>
        <v/>
      </c>
      <c r="Q962" s="0" t="str">
        <f aca="false">IF($A962&lt;&gt;"",VLOOKUP($F962,d110cc_csv_computations!$A$2:$O$1001,9),"")</f>
        <v/>
      </c>
      <c r="R962" s="32" t="str">
        <f aca="false">IF($A962&lt;&gt;"",INDEX('Tray sheet'!$I$2:$I$10000,$G962),"")</f>
        <v/>
      </c>
      <c r="S962" s="32" t="str">
        <f aca="false">$J962&amp;$K962</f>
        <v/>
      </c>
      <c r="T962" s="0" t="str">
        <f aca="false">IF($A962&lt;&gt;"","Project#"&amp;$A962&amp;"-"&amp;TEXT($B962,"0000")&amp;"_Experiment#"&amp;TEXT($C962,"0000")&amp;"_"&amp;$D962&amp;"."&amp;$E962&amp;"_Tray#"&amp;TEXT($G962,"0000")&amp;"_"&amp;"Pot#"&amp;TEXT($F962,"00000"),"")</f>
        <v/>
      </c>
      <c r="U962" s="0" t="str">
        <f aca="false">IF($A962&lt;&gt;"",VLOOKUP($F962,d110cc_csv_computations!$A$2:$O$1001,2),"")</f>
        <v/>
      </c>
      <c r="V962" s="0" t="str">
        <f aca="false">IF($A962&lt;&gt;"",VLOOKUP($U962,LineNames!$A$2:$B$111,2),"")</f>
        <v/>
      </c>
      <c r="W962" s="11"/>
      <c r="X962" s="0" t="str">
        <f aca="false">IF($A962&lt;&gt;"",VLOOKUP($U962,LineNames!$A$2:$C$111,3),"")</f>
        <v/>
      </c>
      <c r="Y962" s="0" t="str">
        <f aca="false">IF($A962&lt;&gt;"",VLOOKUP($F962,d110cc_csv_computations!$A$2:$O$1001,5),"")</f>
        <v/>
      </c>
      <c r="Z962" s="0" t="str">
        <f aca="false">IF($A962&lt;&gt;"",VLOOKUP($F962,d110cc_csv_computations!$A$2:$O$1001,15),"")</f>
        <v/>
      </c>
    </row>
    <row collapsed="false" customFormat="false" customHeight="true" hidden="false" ht="15" outlineLevel="0" r="963">
      <c r="A963" s="0" t="str">
        <f aca="false">IF((ROW()-1)&lt;='Project Description'!$B$14,'Project Description'!$B$1, "")</f>
        <v/>
      </c>
      <c r="B963" s="0" t="str">
        <f aca="false">IF($A963&lt;&gt;"",'Project Description'!$B$2, "")</f>
        <v/>
      </c>
      <c r="C963" s="0" t="str">
        <f aca="false">IF($A963&lt;&gt;"",'Project Description'!$B$3, "")</f>
        <v/>
      </c>
      <c r="D963" s="0" t="str">
        <f aca="false">IF($A963&lt;&gt;"",VLOOKUP($G963,'Tray sheet'!$E$2:$G$121,2), "")</f>
        <v/>
      </c>
      <c r="E963" s="0" t="str">
        <f aca="false">IF($A963&lt;&gt;"",VLOOKUP($G963,'Tray sheet'!$E$2:$G$121,3), "")</f>
        <v/>
      </c>
      <c r="F963" s="0" t="str">
        <f aca="false">IF($A963&lt;&gt;"",ROW()-1,"")</f>
        <v/>
      </c>
      <c r="G963" s="0" t="str">
        <f aca="false">IF($A963&lt;&gt;"",VLOOKUP($F963,d110cc_csv_computations!$A$2:$O$1001,12),"")</f>
        <v/>
      </c>
      <c r="H963" s="0" t="str">
        <f aca="false">IF($A963&lt;&gt;"",VLOOKUP($F963,d110cc_csv_computations!$A$2:$O$1001,13),"")</f>
        <v/>
      </c>
      <c r="I963" s="0" t="str">
        <f aca="false">IF($A963&lt;&gt;"",VLOOKUP($F963,d110cc_csv_computations!$A$2:$O$1001,7),"")</f>
        <v/>
      </c>
      <c r="J963" s="0" t="str">
        <f aca="false">IF($A963&lt;&gt;"",VLOOKUP($I963,ColumnNames!$A$2:$B$5,2),"")</f>
        <v/>
      </c>
      <c r="K963" s="0" t="str">
        <f aca="false">IF($A963&lt;&gt;"",VLOOKUP($F963,d110cc_csv_computations!$A$2:$O$1001,6),"")</f>
        <v/>
      </c>
      <c r="L963" s="0" t="str">
        <f aca="false">IF($A963&lt;&gt;"",VLOOKUP($F963,d110cc_csv_computations!$A$2:$O$1001,3),"")</f>
        <v/>
      </c>
      <c r="M963" s="0" t="str">
        <f aca="false">IF($A963&lt;&gt;"",VLOOKUP($F963,d110cc_csv_computations!$A$2:$O$1001,8),"")</f>
        <v/>
      </c>
      <c r="N963" s="0" t="str">
        <f aca="false">IF($A963&lt;&gt;"",VLOOKUP($F963,d110cc_csv_computations!$A$2:$O$1001,4),"")</f>
        <v/>
      </c>
      <c r="O963" s="32" t="str">
        <f aca="false">IF($A963&lt;&gt;"",INDEX('Tray sheet'!$H$2:$H$10000, $G963),"")</f>
        <v/>
      </c>
      <c r="P963" s="32" t="str">
        <f aca="false">IF($A963&lt;&gt;"",INDEX('Tray sheet'!$J$2:$J$10000,$G963),"")</f>
        <v/>
      </c>
      <c r="Q963" s="0" t="str">
        <f aca="false">IF($A963&lt;&gt;"",VLOOKUP($F963,d110cc_csv_computations!$A$2:$O$1001,9),"")</f>
        <v/>
      </c>
      <c r="R963" s="32" t="str">
        <f aca="false">IF($A963&lt;&gt;"",INDEX('Tray sheet'!$I$2:$I$10000,$G963),"")</f>
        <v/>
      </c>
      <c r="S963" s="32" t="str">
        <f aca="false">$J963&amp;$K963</f>
        <v/>
      </c>
      <c r="T963" s="0" t="str">
        <f aca="false">IF($A963&lt;&gt;"","Project#"&amp;$A963&amp;"-"&amp;TEXT($B963,"0000")&amp;"_Experiment#"&amp;TEXT($C963,"0000")&amp;"_"&amp;$D963&amp;"."&amp;$E963&amp;"_Tray#"&amp;TEXT($G963,"0000")&amp;"_"&amp;"Pot#"&amp;TEXT($F963,"00000"),"")</f>
        <v/>
      </c>
      <c r="U963" s="0" t="str">
        <f aca="false">IF($A963&lt;&gt;"",VLOOKUP($F963,d110cc_csv_computations!$A$2:$O$1001,2),"")</f>
        <v/>
      </c>
      <c r="V963" s="0" t="str">
        <f aca="false">IF($A963&lt;&gt;"",VLOOKUP($U963,LineNames!$A$2:$B$111,2),"")</f>
        <v/>
      </c>
      <c r="W963" s="11"/>
      <c r="X963" s="0" t="str">
        <f aca="false">IF($A963&lt;&gt;"",VLOOKUP($U963,LineNames!$A$2:$C$111,3),"")</f>
        <v/>
      </c>
      <c r="Y963" s="0" t="str">
        <f aca="false">IF($A963&lt;&gt;"",VLOOKUP($F963,d110cc_csv_computations!$A$2:$O$1001,5),"")</f>
        <v/>
      </c>
      <c r="Z963" s="0" t="str">
        <f aca="false">IF($A963&lt;&gt;"",VLOOKUP($F963,d110cc_csv_computations!$A$2:$O$1001,15),"")</f>
        <v/>
      </c>
    </row>
    <row collapsed="false" customFormat="false" customHeight="true" hidden="false" ht="15" outlineLevel="0" r="964">
      <c r="A964" s="0" t="str">
        <f aca="false">IF((ROW()-1)&lt;='Project Description'!$B$14,'Project Description'!$B$1, "")</f>
        <v/>
      </c>
      <c r="B964" s="0" t="str">
        <f aca="false">IF($A964&lt;&gt;"",'Project Description'!$B$2, "")</f>
        <v/>
      </c>
      <c r="C964" s="0" t="str">
        <f aca="false">IF($A964&lt;&gt;"",'Project Description'!$B$3, "")</f>
        <v/>
      </c>
      <c r="D964" s="0" t="str">
        <f aca="false">IF($A964&lt;&gt;"",VLOOKUP($G964,'Tray sheet'!$E$2:$G$121,2), "")</f>
        <v/>
      </c>
      <c r="E964" s="0" t="str">
        <f aca="false">IF($A964&lt;&gt;"",VLOOKUP($G964,'Tray sheet'!$E$2:$G$121,3), "")</f>
        <v/>
      </c>
      <c r="F964" s="0" t="str">
        <f aca="false">IF($A964&lt;&gt;"",ROW()-1,"")</f>
        <v/>
      </c>
      <c r="G964" s="0" t="str">
        <f aca="false">IF($A964&lt;&gt;"",VLOOKUP($F964,d110cc_csv_computations!$A$2:$O$1001,12),"")</f>
        <v/>
      </c>
      <c r="H964" s="0" t="str">
        <f aca="false">IF($A964&lt;&gt;"",VLOOKUP($F964,d110cc_csv_computations!$A$2:$O$1001,13),"")</f>
        <v/>
      </c>
      <c r="I964" s="0" t="str">
        <f aca="false">IF($A964&lt;&gt;"",VLOOKUP($F964,d110cc_csv_computations!$A$2:$O$1001,7),"")</f>
        <v/>
      </c>
      <c r="J964" s="0" t="str">
        <f aca="false">IF($A964&lt;&gt;"",VLOOKUP($I964,ColumnNames!$A$2:$B$5,2),"")</f>
        <v/>
      </c>
      <c r="K964" s="0" t="str">
        <f aca="false">IF($A964&lt;&gt;"",VLOOKUP($F964,d110cc_csv_computations!$A$2:$O$1001,6),"")</f>
        <v/>
      </c>
      <c r="L964" s="0" t="str">
        <f aca="false">IF($A964&lt;&gt;"",VLOOKUP($F964,d110cc_csv_computations!$A$2:$O$1001,3),"")</f>
        <v/>
      </c>
      <c r="M964" s="0" t="str">
        <f aca="false">IF($A964&lt;&gt;"",VLOOKUP($F964,d110cc_csv_computations!$A$2:$O$1001,8),"")</f>
        <v/>
      </c>
      <c r="N964" s="0" t="str">
        <f aca="false">IF($A964&lt;&gt;"",VLOOKUP($F964,d110cc_csv_computations!$A$2:$O$1001,4),"")</f>
        <v/>
      </c>
      <c r="O964" s="32" t="str">
        <f aca="false">IF($A964&lt;&gt;"",INDEX('Tray sheet'!$H$2:$H$10000, $G964),"")</f>
        <v/>
      </c>
      <c r="P964" s="32" t="str">
        <f aca="false">IF($A964&lt;&gt;"",INDEX('Tray sheet'!$J$2:$J$10000,$G964),"")</f>
        <v/>
      </c>
      <c r="Q964" s="0" t="str">
        <f aca="false">IF($A964&lt;&gt;"",VLOOKUP($F964,d110cc_csv_computations!$A$2:$O$1001,9),"")</f>
        <v/>
      </c>
      <c r="R964" s="32" t="str">
        <f aca="false">IF($A964&lt;&gt;"",INDEX('Tray sheet'!$I$2:$I$10000,$G964),"")</f>
        <v/>
      </c>
      <c r="S964" s="32" t="str">
        <f aca="false">$J964&amp;$K964</f>
        <v/>
      </c>
      <c r="T964" s="0" t="str">
        <f aca="false">IF($A964&lt;&gt;"","Project#"&amp;$A964&amp;"-"&amp;TEXT($B964,"0000")&amp;"_Experiment#"&amp;TEXT($C964,"0000")&amp;"_"&amp;$D964&amp;"."&amp;$E964&amp;"_Tray#"&amp;TEXT($G964,"0000")&amp;"_"&amp;"Pot#"&amp;TEXT($F964,"00000"),"")</f>
        <v/>
      </c>
      <c r="U964" s="0" t="str">
        <f aca="false">IF($A964&lt;&gt;"",VLOOKUP($F964,d110cc_csv_computations!$A$2:$O$1001,2),"")</f>
        <v/>
      </c>
      <c r="V964" s="0" t="str">
        <f aca="false">IF($A964&lt;&gt;"",VLOOKUP($U964,LineNames!$A$2:$B$111,2),"")</f>
        <v/>
      </c>
      <c r="W964" s="11"/>
      <c r="X964" s="0" t="str">
        <f aca="false">IF($A964&lt;&gt;"",VLOOKUP($U964,LineNames!$A$2:$C$111,3),"")</f>
        <v/>
      </c>
      <c r="Y964" s="0" t="str">
        <f aca="false">IF($A964&lt;&gt;"",VLOOKUP($F964,d110cc_csv_computations!$A$2:$O$1001,5),"")</f>
        <v/>
      </c>
      <c r="Z964" s="0" t="str">
        <f aca="false">IF($A964&lt;&gt;"",VLOOKUP($F964,d110cc_csv_computations!$A$2:$O$1001,15),"")</f>
        <v/>
      </c>
    </row>
    <row collapsed="false" customFormat="false" customHeight="true" hidden="false" ht="15" outlineLevel="0" r="965">
      <c r="A965" s="0" t="str">
        <f aca="false">IF((ROW()-1)&lt;='Project Description'!$B$14,'Project Description'!$B$1, "")</f>
        <v/>
      </c>
      <c r="B965" s="0" t="str">
        <f aca="false">IF($A965&lt;&gt;"",'Project Description'!$B$2, "")</f>
        <v/>
      </c>
      <c r="C965" s="0" t="str">
        <f aca="false">IF($A965&lt;&gt;"",'Project Description'!$B$3, "")</f>
        <v/>
      </c>
      <c r="D965" s="0" t="str">
        <f aca="false">IF($A965&lt;&gt;"",VLOOKUP($G965,'Tray sheet'!$E$2:$G$121,2), "")</f>
        <v/>
      </c>
      <c r="E965" s="0" t="str">
        <f aca="false">IF($A965&lt;&gt;"",VLOOKUP($G965,'Tray sheet'!$E$2:$G$121,3), "")</f>
        <v/>
      </c>
      <c r="F965" s="0" t="str">
        <f aca="false">IF($A965&lt;&gt;"",ROW()-1,"")</f>
        <v/>
      </c>
      <c r="G965" s="0" t="str">
        <f aca="false">IF($A965&lt;&gt;"",VLOOKUP($F965,d110cc_csv_computations!$A$2:$O$1001,12),"")</f>
        <v/>
      </c>
      <c r="H965" s="0" t="str">
        <f aca="false">IF($A965&lt;&gt;"",VLOOKUP($F965,d110cc_csv_computations!$A$2:$O$1001,13),"")</f>
        <v/>
      </c>
      <c r="I965" s="0" t="str">
        <f aca="false">IF($A965&lt;&gt;"",VLOOKUP($F965,d110cc_csv_computations!$A$2:$O$1001,7),"")</f>
        <v/>
      </c>
      <c r="J965" s="0" t="str">
        <f aca="false">IF($A965&lt;&gt;"",VLOOKUP($I965,ColumnNames!$A$2:$B$5,2),"")</f>
        <v/>
      </c>
      <c r="K965" s="0" t="str">
        <f aca="false">IF($A965&lt;&gt;"",VLOOKUP($F965,d110cc_csv_computations!$A$2:$O$1001,6),"")</f>
        <v/>
      </c>
      <c r="L965" s="0" t="str">
        <f aca="false">IF($A965&lt;&gt;"",VLOOKUP($F965,d110cc_csv_computations!$A$2:$O$1001,3),"")</f>
        <v/>
      </c>
      <c r="M965" s="0" t="str">
        <f aca="false">IF($A965&lt;&gt;"",VLOOKUP($F965,d110cc_csv_computations!$A$2:$O$1001,8),"")</f>
        <v/>
      </c>
      <c r="N965" s="0" t="str">
        <f aca="false">IF($A965&lt;&gt;"",VLOOKUP($F965,d110cc_csv_computations!$A$2:$O$1001,4),"")</f>
        <v/>
      </c>
      <c r="O965" s="32" t="str">
        <f aca="false">IF($A965&lt;&gt;"",INDEX('Tray sheet'!$H$2:$H$10000, $G965),"")</f>
        <v/>
      </c>
      <c r="P965" s="32" t="str">
        <f aca="false">IF($A965&lt;&gt;"",INDEX('Tray sheet'!$J$2:$J$10000,$G965),"")</f>
        <v/>
      </c>
      <c r="Q965" s="0" t="str">
        <f aca="false">IF($A965&lt;&gt;"",VLOOKUP($F965,d110cc_csv_computations!$A$2:$O$1001,9),"")</f>
        <v/>
      </c>
      <c r="R965" s="32" t="str">
        <f aca="false">IF($A965&lt;&gt;"",INDEX('Tray sheet'!$I$2:$I$10000,$G965),"")</f>
        <v/>
      </c>
      <c r="S965" s="32" t="str">
        <f aca="false">$J965&amp;$K965</f>
        <v/>
      </c>
      <c r="T965" s="0" t="str">
        <f aca="false">IF($A965&lt;&gt;"","Project#"&amp;$A965&amp;"-"&amp;TEXT($B965,"0000")&amp;"_Experiment#"&amp;TEXT($C965,"0000")&amp;"_"&amp;$D965&amp;"."&amp;$E965&amp;"_Tray#"&amp;TEXT($G965,"0000")&amp;"_"&amp;"Pot#"&amp;TEXT($F965,"00000"),"")</f>
        <v/>
      </c>
      <c r="U965" s="0" t="str">
        <f aca="false">IF($A965&lt;&gt;"",VLOOKUP($F965,d110cc_csv_computations!$A$2:$O$1001,2),"")</f>
        <v/>
      </c>
      <c r="V965" s="0" t="str">
        <f aca="false">IF($A965&lt;&gt;"",VLOOKUP($U965,LineNames!$A$2:$B$111,2),"")</f>
        <v/>
      </c>
      <c r="W965" s="11"/>
      <c r="X965" s="0" t="str">
        <f aca="false">IF($A965&lt;&gt;"",VLOOKUP($U965,LineNames!$A$2:$C$111,3),"")</f>
        <v/>
      </c>
      <c r="Y965" s="0" t="str">
        <f aca="false">IF($A965&lt;&gt;"",VLOOKUP($F965,d110cc_csv_computations!$A$2:$O$1001,5),"")</f>
        <v/>
      </c>
      <c r="Z965" s="0" t="str">
        <f aca="false">IF($A965&lt;&gt;"",VLOOKUP($F965,d110cc_csv_computations!$A$2:$O$1001,15),"")</f>
        <v/>
      </c>
    </row>
    <row collapsed="false" customFormat="false" customHeight="true" hidden="false" ht="15" outlineLevel="0" r="966">
      <c r="A966" s="0" t="str">
        <f aca="false">IF((ROW()-1)&lt;='Project Description'!$B$14,'Project Description'!$B$1, "")</f>
        <v/>
      </c>
      <c r="B966" s="0" t="str">
        <f aca="false">IF($A966&lt;&gt;"",'Project Description'!$B$2, "")</f>
        <v/>
      </c>
      <c r="C966" s="0" t="str">
        <f aca="false">IF($A966&lt;&gt;"",'Project Description'!$B$3, "")</f>
        <v/>
      </c>
      <c r="D966" s="0" t="str">
        <f aca="false">IF($A966&lt;&gt;"",VLOOKUP($G966,'Tray sheet'!$E$2:$G$121,2), "")</f>
        <v/>
      </c>
      <c r="E966" s="0" t="str">
        <f aca="false">IF($A966&lt;&gt;"",VLOOKUP($G966,'Tray sheet'!$E$2:$G$121,3), "")</f>
        <v/>
      </c>
      <c r="F966" s="0" t="str">
        <f aca="false">IF($A966&lt;&gt;"",ROW()-1,"")</f>
        <v/>
      </c>
      <c r="G966" s="0" t="str">
        <f aca="false">IF($A966&lt;&gt;"",VLOOKUP($F966,d110cc_csv_computations!$A$2:$O$1001,12),"")</f>
        <v/>
      </c>
      <c r="H966" s="0" t="str">
        <f aca="false">IF($A966&lt;&gt;"",VLOOKUP($F966,d110cc_csv_computations!$A$2:$O$1001,13),"")</f>
        <v/>
      </c>
      <c r="I966" s="0" t="str">
        <f aca="false">IF($A966&lt;&gt;"",VLOOKUP($F966,d110cc_csv_computations!$A$2:$O$1001,7),"")</f>
        <v/>
      </c>
      <c r="J966" s="0" t="str">
        <f aca="false">IF($A966&lt;&gt;"",VLOOKUP($I966,ColumnNames!$A$2:$B$5,2),"")</f>
        <v/>
      </c>
      <c r="K966" s="0" t="str">
        <f aca="false">IF($A966&lt;&gt;"",VLOOKUP($F966,d110cc_csv_computations!$A$2:$O$1001,6),"")</f>
        <v/>
      </c>
      <c r="L966" s="0" t="str">
        <f aca="false">IF($A966&lt;&gt;"",VLOOKUP($F966,d110cc_csv_computations!$A$2:$O$1001,3),"")</f>
        <v/>
      </c>
      <c r="M966" s="0" t="str">
        <f aca="false">IF($A966&lt;&gt;"",VLOOKUP($F966,d110cc_csv_computations!$A$2:$O$1001,8),"")</f>
        <v/>
      </c>
      <c r="N966" s="0" t="str">
        <f aca="false">IF($A966&lt;&gt;"",VLOOKUP($F966,d110cc_csv_computations!$A$2:$O$1001,4),"")</f>
        <v/>
      </c>
      <c r="O966" s="32" t="str">
        <f aca="false">IF($A966&lt;&gt;"",INDEX('Tray sheet'!$H$2:$H$10000, $G966),"")</f>
        <v/>
      </c>
      <c r="P966" s="32" t="str">
        <f aca="false">IF($A966&lt;&gt;"",INDEX('Tray sheet'!$J$2:$J$10000,$G966),"")</f>
        <v/>
      </c>
      <c r="Q966" s="0" t="str">
        <f aca="false">IF($A966&lt;&gt;"",VLOOKUP($F966,d110cc_csv_computations!$A$2:$O$1001,9),"")</f>
        <v/>
      </c>
      <c r="R966" s="32" t="str">
        <f aca="false">IF($A966&lt;&gt;"",INDEX('Tray sheet'!$I$2:$I$10000,$G966),"")</f>
        <v/>
      </c>
      <c r="S966" s="32" t="str">
        <f aca="false">$J966&amp;$K966</f>
        <v/>
      </c>
      <c r="T966" s="0" t="str">
        <f aca="false">IF($A966&lt;&gt;"","Project#"&amp;$A966&amp;"-"&amp;TEXT($B966,"0000")&amp;"_Experiment#"&amp;TEXT($C966,"0000")&amp;"_"&amp;$D966&amp;"."&amp;$E966&amp;"_Tray#"&amp;TEXT($G966,"0000")&amp;"_"&amp;"Pot#"&amp;TEXT($F966,"00000"),"")</f>
        <v/>
      </c>
      <c r="U966" s="0" t="str">
        <f aca="false">IF($A966&lt;&gt;"",VLOOKUP($F966,d110cc_csv_computations!$A$2:$O$1001,2),"")</f>
        <v/>
      </c>
      <c r="V966" s="0" t="str">
        <f aca="false">IF($A966&lt;&gt;"",VLOOKUP($U966,LineNames!$A$2:$B$111,2),"")</f>
        <v/>
      </c>
      <c r="W966" s="11"/>
      <c r="X966" s="0" t="str">
        <f aca="false">IF($A966&lt;&gt;"",VLOOKUP($U966,LineNames!$A$2:$C$111,3),"")</f>
        <v/>
      </c>
      <c r="Y966" s="0" t="str">
        <f aca="false">IF($A966&lt;&gt;"",VLOOKUP($F966,d110cc_csv_computations!$A$2:$O$1001,5),"")</f>
        <v/>
      </c>
      <c r="Z966" s="0" t="str">
        <f aca="false">IF($A966&lt;&gt;"",VLOOKUP($F966,d110cc_csv_computations!$A$2:$O$1001,15),"")</f>
        <v/>
      </c>
    </row>
    <row collapsed="false" customFormat="false" customHeight="true" hidden="false" ht="15" outlineLevel="0" r="967">
      <c r="A967" s="0" t="str">
        <f aca="false">IF((ROW()-1)&lt;='Project Description'!$B$14,'Project Description'!$B$1, "")</f>
        <v/>
      </c>
      <c r="B967" s="0" t="str">
        <f aca="false">IF($A967&lt;&gt;"",'Project Description'!$B$2, "")</f>
        <v/>
      </c>
      <c r="C967" s="0" t="str">
        <f aca="false">IF($A967&lt;&gt;"",'Project Description'!$B$3, "")</f>
        <v/>
      </c>
      <c r="D967" s="0" t="str">
        <f aca="false">IF($A967&lt;&gt;"",VLOOKUP($G967,'Tray sheet'!$E$2:$G$121,2), "")</f>
        <v/>
      </c>
      <c r="E967" s="0" t="str">
        <f aca="false">IF($A967&lt;&gt;"",VLOOKUP($G967,'Tray sheet'!$E$2:$G$121,3), "")</f>
        <v/>
      </c>
      <c r="F967" s="0" t="str">
        <f aca="false">IF($A967&lt;&gt;"",ROW()-1,"")</f>
        <v/>
      </c>
      <c r="G967" s="0" t="str">
        <f aca="false">IF($A967&lt;&gt;"",VLOOKUP($F967,d110cc_csv_computations!$A$2:$O$1001,12),"")</f>
        <v/>
      </c>
      <c r="H967" s="0" t="str">
        <f aca="false">IF($A967&lt;&gt;"",VLOOKUP($F967,d110cc_csv_computations!$A$2:$O$1001,13),"")</f>
        <v/>
      </c>
      <c r="I967" s="0" t="str">
        <f aca="false">IF($A967&lt;&gt;"",VLOOKUP($F967,d110cc_csv_computations!$A$2:$O$1001,7),"")</f>
        <v/>
      </c>
      <c r="J967" s="0" t="str">
        <f aca="false">IF($A967&lt;&gt;"",VLOOKUP($I967,ColumnNames!$A$2:$B$5,2),"")</f>
        <v/>
      </c>
      <c r="K967" s="0" t="str">
        <f aca="false">IF($A967&lt;&gt;"",VLOOKUP($F967,d110cc_csv_computations!$A$2:$O$1001,6),"")</f>
        <v/>
      </c>
      <c r="L967" s="0" t="str">
        <f aca="false">IF($A967&lt;&gt;"",VLOOKUP($F967,d110cc_csv_computations!$A$2:$O$1001,3),"")</f>
        <v/>
      </c>
      <c r="M967" s="0" t="str">
        <f aca="false">IF($A967&lt;&gt;"",VLOOKUP($F967,d110cc_csv_computations!$A$2:$O$1001,8),"")</f>
        <v/>
      </c>
      <c r="N967" s="0" t="str">
        <f aca="false">IF($A967&lt;&gt;"",VLOOKUP($F967,d110cc_csv_computations!$A$2:$O$1001,4),"")</f>
        <v/>
      </c>
      <c r="O967" s="32" t="str">
        <f aca="false">IF($A967&lt;&gt;"",INDEX('Tray sheet'!$H$2:$H$10000, $G967),"")</f>
        <v/>
      </c>
      <c r="P967" s="32" t="str">
        <f aca="false">IF($A967&lt;&gt;"",INDEX('Tray sheet'!$J$2:$J$10000,$G967),"")</f>
        <v/>
      </c>
      <c r="Q967" s="0" t="str">
        <f aca="false">IF($A967&lt;&gt;"",VLOOKUP($F967,d110cc_csv_computations!$A$2:$O$1001,9),"")</f>
        <v/>
      </c>
      <c r="R967" s="32" t="str">
        <f aca="false">IF($A967&lt;&gt;"",INDEX('Tray sheet'!$I$2:$I$10000,$G967),"")</f>
        <v/>
      </c>
      <c r="S967" s="32" t="str">
        <f aca="false">$J967&amp;$K967</f>
        <v/>
      </c>
      <c r="T967" s="0" t="str">
        <f aca="false">IF($A967&lt;&gt;"","Project#"&amp;$A967&amp;"-"&amp;TEXT($B967,"0000")&amp;"_Experiment#"&amp;TEXT($C967,"0000")&amp;"_"&amp;$D967&amp;"."&amp;$E967&amp;"_Tray#"&amp;TEXT($G967,"0000")&amp;"_"&amp;"Pot#"&amp;TEXT($F967,"00000"),"")</f>
        <v/>
      </c>
      <c r="U967" s="0" t="str">
        <f aca="false">IF($A967&lt;&gt;"",VLOOKUP($F967,d110cc_csv_computations!$A$2:$O$1001,2),"")</f>
        <v/>
      </c>
      <c r="V967" s="0" t="str">
        <f aca="false">IF($A967&lt;&gt;"",VLOOKUP($U967,LineNames!$A$2:$B$111,2),"")</f>
        <v/>
      </c>
      <c r="W967" s="11"/>
      <c r="X967" s="0" t="str">
        <f aca="false">IF($A967&lt;&gt;"",VLOOKUP($U967,LineNames!$A$2:$C$111,3),"")</f>
        <v/>
      </c>
      <c r="Y967" s="0" t="str">
        <f aca="false">IF($A967&lt;&gt;"",VLOOKUP($F967,d110cc_csv_computations!$A$2:$O$1001,5),"")</f>
        <v/>
      </c>
      <c r="Z967" s="0" t="str">
        <f aca="false">IF($A967&lt;&gt;"",VLOOKUP($F967,d110cc_csv_computations!$A$2:$O$1001,15),"")</f>
        <v/>
      </c>
    </row>
    <row collapsed="false" customFormat="false" customHeight="true" hidden="false" ht="15" outlineLevel="0" r="968">
      <c r="A968" s="0" t="str">
        <f aca="false">IF((ROW()-1)&lt;='Project Description'!$B$14,'Project Description'!$B$1, "")</f>
        <v/>
      </c>
      <c r="B968" s="0" t="str">
        <f aca="false">IF($A968&lt;&gt;"",'Project Description'!$B$2, "")</f>
        <v/>
      </c>
      <c r="C968" s="0" t="str">
        <f aca="false">IF($A968&lt;&gt;"",'Project Description'!$B$3, "")</f>
        <v/>
      </c>
      <c r="D968" s="0" t="str">
        <f aca="false">IF($A968&lt;&gt;"",VLOOKUP($G968,'Tray sheet'!$E$2:$G$121,2), "")</f>
        <v/>
      </c>
      <c r="E968" s="0" t="str">
        <f aca="false">IF($A968&lt;&gt;"",VLOOKUP($G968,'Tray sheet'!$E$2:$G$121,3), "")</f>
        <v/>
      </c>
      <c r="F968" s="0" t="str">
        <f aca="false">IF($A968&lt;&gt;"",ROW()-1,"")</f>
        <v/>
      </c>
      <c r="G968" s="0" t="str">
        <f aca="false">IF($A968&lt;&gt;"",VLOOKUP($F968,d110cc_csv_computations!$A$2:$O$1001,12),"")</f>
        <v/>
      </c>
      <c r="H968" s="0" t="str">
        <f aca="false">IF($A968&lt;&gt;"",VLOOKUP($F968,d110cc_csv_computations!$A$2:$O$1001,13),"")</f>
        <v/>
      </c>
      <c r="I968" s="0" t="str">
        <f aca="false">IF($A968&lt;&gt;"",VLOOKUP($F968,d110cc_csv_computations!$A$2:$O$1001,7),"")</f>
        <v/>
      </c>
      <c r="J968" s="0" t="str">
        <f aca="false">IF($A968&lt;&gt;"",VLOOKUP($I968,ColumnNames!$A$2:$B$5,2),"")</f>
        <v/>
      </c>
      <c r="K968" s="0" t="str">
        <f aca="false">IF($A968&lt;&gt;"",VLOOKUP($F968,d110cc_csv_computations!$A$2:$O$1001,6),"")</f>
        <v/>
      </c>
      <c r="L968" s="0" t="str">
        <f aca="false">IF($A968&lt;&gt;"",VLOOKUP($F968,d110cc_csv_computations!$A$2:$O$1001,3),"")</f>
        <v/>
      </c>
      <c r="M968" s="0" t="str">
        <f aca="false">IF($A968&lt;&gt;"",VLOOKUP($F968,d110cc_csv_computations!$A$2:$O$1001,8),"")</f>
        <v/>
      </c>
      <c r="N968" s="0" t="str">
        <f aca="false">IF($A968&lt;&gt;"",VLOOKUP($F968,d110cc_csv_computations!$A$2:$O$1001,4),"")</f>
        <v/>
      </c>
      <c r="O968" s="32" t="str">
        <f aca="false">IF($A968&lt;&gt;"",INDEX('Tray sheet'!$H$2:$H$10000, $G968),"")</f>
        <v/>
      </c>
      <c r="P968" s="32" t="str">
        <f aca="false">IF($A968&lt;&gt;"",INDEX('Tray sheet'!$J$2:$J$10000,$G968),"")</f>
        <v/>
      </c>
      <c r="Q968" s="0" t="str">
        <f aca="false">IF($A968&lt;&gt;"",VLOOKUP($F968,d110cc_csv_computations!$A$2:$O$1001,9),"")</f>
        <v/>
      </c>
      <c r="R968" s="32" t="str">
        <f aca="false">IF($A968&lt;&gt;"",INDEX('Tray sheet'!$I$2:$I$10000,$G968),"")</f>
        <v/>
      </c>
      <c r="S968" s="32" t="str">
        <f aca="false">$J968&amp;$K968</f>
        <v/>
      </c>
      <c r="T968" s="0" t="str">
        <f aca="false">IF($A968&lt;&gt;"","Project#"&amp;$A968&amp;"-"&amp;TEXT($B968,"0000")&amp;"_Experiment#"&amp;TEXT($C968,"0000")&amp;"_"&amp;$D968&amp;"."&amp;$E968&amp;"_Tray#"&amp;TEXT($G968,"0000")&amp;"_"&amp;"Pot#"&amp;TEXT($F968,"00000"),"")</f>
        <v/>
      </c>
      <c r="U968" s="0" t="str">
        <f aca="false">IF($A968&lt;&gt;"",VLOOKUP($F968,d110cc_csv_computations!$A$2:$O$1001,2),"")</f>
        <v/>
      </c>
      <c r="V968" s="0" t="str">
        <f aca="false">IF($A968&lt;&gt;"",VLOOKUP($U968,LineNames!$A$2:$B$111,2),"")</f>
        <v/>
      </c>
      <c r="W968" s="11"/>
      <c r="X968" s="0" t="str">
        <f aca="false">IF($A968&lt;&gt;"",VLOOKUP($U968,LineNames!$A$2:$C$111,3),"")</f>
        <v/>
      </c>
      <c r="Y968" s="0" t="str">
        <f aca="false">IF($A968&lt;&gt;"",VLOOKUP($F968,d110cc_csv_computations!$A$2:$O$1001,5),"")</f>
        <v/>
      </c>
      <c r="Z968" s="0" t="str">
        <f aca="false">IF($A968&lt;&gt;"",VLOOKUP($F968,d110cc_csv_computations!$A$2:$O$1001,15),"")</f>
        <v/>
      </c>
    </row>
    <row collapsed="false" customFormat="false" customHeight="true" hidden="false" ht="15" outlineLevel="0" r="969">
      <c r="A969" s="0" t="str">
        <f aca="false">IF((ROW()-1)&lt;='Project Description'!$B$14,'Project Description'!$B$1, "")</f>
        <v/>
      </c>
      <c r="B969" s="0" t="str">
        <f aca="false">IF($A969&lt;&gt;"",'Project Description'!$B$2, "")</f>
        <v/>
      </c>
      <c r="C969" s="0" t="str">
        <f aca="false">IF($A969&lt;&gt;"",'Project Description'!$B$3, "")</f>
        <v/>
      </c>
      <c r="D969" s="0" t="str">
        <f aca="false">IF($A969&lt;&gt;"",VLOOKUP($G969,'Tray sheet'!$E$2:$G$121,2), "")</f>
        <v/>
      </c>
      <c r="E969" s="0" t="str">
        <f aca="false">IF($A969&lt;&gt;"",VLOOKUP($G969,'Tray sheet'!$E$2:$G$121,3), "")</f>
        <v/>
      </c>
      <c r="F969" s="0" t="str">
        <f aca="false">IF($A969&lt;&gt;"",ROW()-1,"")</f>
        <v/>
      </c>
      <c r="G969" s="0" t="str">
        <f aca="false">IF($A969&lt;&gt;"",VLOOKUP($F969,d110cc_csv_computations!$A$2:$O$1001,12),"")</f>
        <v/>
      </c>
      <c r="H969" s="0" t="str">
        <f aca="false">IF($A969&lt;&gt;"",VLOOKUP($F969,d110cc_csv_computations!$A$2:$O$1001,13),"")</f>
        <v/>
      </c>
      <c r="I969" s="0" t="str">
        <f aca="false">IF($A969&lt;&gt;"",VLOOKUP($F969,d110cc_csv_computations!$A$2:$O$1001,7),"")</f>
        <v/>
      </c>
      <c r="J969" s="0" t="str">
        <f aca="false">IF($A969&lt;&gt;"",VLOOKUP($I969,ColumnNames!$A$2:$B$5,2),"")</f>
        <v/>
      </c>
      <c r="K969" s="0" t="str">
        <f aca="false">IF($A969&lt;&gt;"",VLOOKUP($F969,d110cc_csv_computations!$A$2:$O$1001,6),"")</f>
        <v/>
      </c>
      <c r="L969" s="0" t="str">
        <f aca="false">IF($A969&lt;&gt;"",VLOOKUP($F969,d110cc_csv_computations!$A$2:$O$1001,3),"")</f>
        <v/>
      </c>
      <c r="M969" s="0" t="str">
        <f aca="false">IF($A969&lt;&gt;"",VLOOKUP($F969,d110cc_csv_computations!$A$2:$O$1001,8),"")</f>
        <v/>
      </c>
      <c r="N969" s="0" t="str">
        <f aca="false">IF($A969&lt;&gt;"",VLOOKUP($F969,d110cc_csv_computations!$A$2:$O$1001,4),"")</f>
        <v/>
      </c>
      <c r="O969" s="32" t="str">
        <f aca="false">IF($A969&lt;&gt;"",INDEX('Tray sheet'!$H$2:$H$10000, $G969),"")</f>
        <v/>
      </c>
      <c r="P969" s="32" t="str">
        <f aca="false">IF($A969&lt;&gt;"",INDEX('Tray sheet'!$J$2:$J$10000,$G969),"")</f>
        <v/>
      </c>
      <c r="Q969" s="0" t="str">
        <f aca="false">IF($A969&lt;&gt;"",VLOOKUP($F969,d110cc_csv_computations!$A$2:$O$1001,9),"")</f>
        <v/>
      </c>
      <c r="R969" s="32" t="str">
        <f aca="false">IF($A969&lt;&gt;"",INDEX('Tray sheet'!$I$2:$I$10000,$G969),"")</f>
        <v/>
      </c>
      <c r="S969" s="32" t="str">
        <f aca="false">$J969&amp;$K969</f>
        <v/>
      </c>
      <c r="T969" s="0" t="str">
        <f aca="false">IF($A969&lt;&gt;"","Project#"&amp;$A969&amp;"-"&amp;TEXT($B969,"0000")&amp;"_Experiment#"&amp;TEXT($C969,"0000")&amp;"_"&amp;$D969&amp;"."&amp;$E969&amp;"_Tray#"&amp;TEXT($G969,"0000")&amp;"_"&amp;"Pot#"&amp;TEXT($F969,"00000"),"")</f>
        <v/>
      </c>
      <c r="U969" s="0" t="str">
        <f aca="false">IF($A969&lt;&gt;"",VLOOKUP($F969,d110cc_csv_computations!$A$2:$O$1001,2),"")</f>
        <v/>
      </c>
      <c r="V969" s="0" t="str">
        <f aca="false">IF($A969&lt;&gt;"",VLOOKUP($U969,LineNames!$A$2:$B$111,2),"")</f>
        <v/>
      </c>
      <c r="W969" s="11"/>
      <c r="X969" s="0" t="str">
        <f aca="false">IF($A969&lt;&gt;"",VLOOKUP($U969,LineNames!$A$2:$C$111,3),"")</f>
        <v/>
      </c>
      <c r="Y969" s="0" t="str">
        <f aca="false">IF($A969&lt;&gt;"",VLOOKUP($F969,d110cc_csv_computations!$A$2:$O$1001,5),"")</f>
        <v/>
      </c>
      <c r="Z969" s="0" t="str">
        <f aca="false">IF($A969&lt;&gt;"",VLOOKUP($F969,d110cc_csv_computations!$A$2:$O$1001,15),"")</f>
        <v/>
      </c>
    </row>
    <row collapsed="false" customFormat="false" customHeight="true" hidden="false" ht="15" outlineLevel="0" r="970">
      <c r="A970" s="0" t="str">
        <f aca="false">IF((ROW()-1)&lt;='Project Description'!$B$14,'Project Description'!$B$1, "")</f>
        <v/>
      </c>
      <c r="B970" s="0" t="str">
        <f aca="false">IF($A970&lt;&gt;"",'Project Description'!$B$2, "")</f>
        <v/>
      </c>
      <c r="C970" s="0" t="str">
        <f aca="false">IF($A970&lt;&gt;"",'Project Description'!$B$3, "")</f>
        <v/>
      </c>
      <c r="D970" s="0" t="str">
        <f aca="false">IF($A970&lt;&gt;"",VLOOKUP($G970,'Tray sheet'!$E$2:$G$121,2), "")</f>
        <v/>
      </c>
      <c r="E970" s="0" t="str">
        <f aca="false">IF($A970&lt;&gt;"",VLOOKUP($G970,'Tray sheet'!$E$2:$G$121,3), "")</f>
        <v/>
      </c>
      <c r="F970" s="0" t="str">
        <f aca="false">IF($A970&lt;&gt;"",ROW()-1,"")</f>
        <v/>
      </c>
      <c r="G970" s="0" t="str">
        <f aca="false">IF($A970&lt;&gt;"",VLOOKUP($F970,d110cc_csv_computations!$A$2:$O$1001,12),"")</f>
        <v/>
      </c>
      <c r="H970" s="0" t="str">
        <f aca="false">IF($A970&lt;&gt;"",VLOOKUP($F970,d110cc_csv_computations!$A$2:$O$1001,13),"")</f>
        <v/>
      </c>
      <c r="I970" s="0" t="str">
        <f aca="false">IF($A970&lt;&gt;"",VLOOKUP($F970,d110cc_csv_computations!$A$2:$O$1001,7),"")</f>
        <v/>
      </c>
      <c r="J970" s="0" t="str">
        <f aca="false">IF($A970&lt;&gt;"",VLOOKUP($I970,ColumnNames!$A$2:$B$5,2),"")</f>
        <v/>
      </c>
      <c r="K970" s="0" t="str">
        <f aca="false">IF($A970&lt;&gt;"",VLOOKUP($F970,d110cc_csv_computations!$A$2:$O$1001,6),"")</f>
        <v/>
      </c>
      <c r="L970" s="0" t="str">
        <f aca="false">IF($A970&lt;&gt;"",VLOOKUP($F970,d110cc_csv_computations!$A$2:$O$1001,3),"")</f>
        <v/>
      </c>
      <c r="M970" s="0" t="str">
        <f aca="false">IF($A970&lt;&gt;"",VLOOKUP($F970,d110cc_csv_computations!$A$2:$O$1001,8),"")</f>
        <v/>
      </c>
      <c r="N970" s="0" t="str">
        <f aca="false">IF($A970&lt;&gt;"",VLOOKUP($F970,d110cc_csv_computations!$A$2:$O$1001,4),"")</f>
        <v/>
      </c>
      <c r="O970" s="32" t="str">
        <f aca="false">IF($A970&lt;&gt;"",INDEX('Tray sheet'!$H$2:$H$10000, $G970),"")</f>
        <v/>
      </c>
      <c r="P970" s="32" t="str">
        <f aca="false">IF($A970&lt;&gt;"",INDEX('Tray sheet'!$J$2:$J$10000,$G970),"")</f>
        <v/>
      </c>
      <c r="Q970" s="0" t="str">
        <f aca="false">IF($A970&lt;&gt;"",VLOOKUP($F970,d110cc_csv_computations!$A$2:$O$1001,9),"")</f>
        <v/>
      </c>
      <c r="R970" s="32" t="str">
        <f aca="false">IF($A970&lt;&gt;"",INDEX('Tray sheet'!$I$2:$I$10000,$G970),"")</f>
        <v/>
      </c>
      <c r="S970" s="32" t="str">
        <f aca="false">$J970&amp;$K970</f>
        <v/>
      </c>
      <c r="T970" s="0" t="str">
        <f aca="false">IF($A970&lt;&gt;"","Project#"&amp;$A970&amp;"-"&amp;TEXT($B970,"0000")&amp;"_Experiment#"&amp;TEXT($C970,"0000")&amp;"_"&amp;$D970&amp;"."&amp;$E970&amp;"_Tray#"&amp;TEXT($G970,"0000")&amp;"_"&amp;"Pot#"&amp;TEXT($F970,"00000"),"")</f>
        <v/>
      </c>
      <c r="U970" s="0" t="str">
        <f aca="false">IF($A970&lt;&gt;"",VLOOKUP($F970,d110cc_csv_computations!$A$2:$O$1001,2),"")</f>
        <v/>
      </c>
      <c r="V970" s="0" t="str">
        <f aca="false">IF($A970&lt;&gt;"",VLOOKUP($U970,LineNames!$A$2:$B$111,2),"")</f>
        <v/>
      </c>
      <c r="W970" s="11"/>
      <c r="X970" s="0" t="str">
        <f aca="false">IF($A970&lt;&gt;"",VLOOKUP($U970,LineNames!$A$2:$C$111,3),"")</f>
        <v/>
      </c>
      <c r="Y970" s="0" t="str">
        <f aca="false">IF($A970&lt;&gt;"",VLOOKUP($F970,d110cc_csv_computations!$A$2:$O$1001,5),"")</f>
        <v/>
      </c>
      <c r="Z970" s="0" t="str">
        <f aca="false">IF($A970&lt;&gt;"",VLOOKUP($F970,d110cc_csv_computations!$A$2:$O$1001,15),"")</f>
        <v/>
      </c>
    </row>
    <row collapsed="false" customFormat="false" customHeight="true" hidden="false" ht="15" outlineLevel="0" r="971">
      <c r="A971" s="0" t="str">
        <f aca="false">IF((ROW()-1)&lt;='Project Description'!$B$14,'Project Description'!$B$1, "")</f>
        <v/>
      </c>
      <c r="B971" s="0" t="str">
        <f aca="false">IF($A971&lt;&gt;"",'Project Description'!$B$2, "")</f>
        <v/>
      </c>
      <c r="C971" s="0" t="str">
        <f aca="false">IF($A971&lt;&gt;"",'Project Description'!$B$3, "")</f>
        <v/>
      </c>
      <c r="D971" s="0" t="str">
        <f aca="false">IF($A971&lt;&gt;"",VLOOKUP($G971,'Tray sheet'!$E$2:$G$121,2), "")</f>
        <v/>
      </c>
      <c r="E971" s="0" t="str">
        <f aca="false">IF($A971&lt;&gt;"",VLOOKUP($G971,'Tray sheet'!$E$2:$G$121,3), "")</f>
        <v/>
      </c>
      <c r="F971" s="0" t="str">
        <f aca="false">IF($A971&lt;&gt;"",ROW()-1,"")</f>
        <v/>
      </c>
      <c r="G971" s="0" t="str">
        <f aca="false">IF($A971&lt;&gt;"",VLOOKUP($F971,d110cc_csv_computations!$A$2:$O$1001,12),"")</f>
        <v/>
      </c>
      <c r="H971" s="0" t="str">
        <f aca="false">IF($A971&lt;&gt;"",VLOOKUP($F971,d110cc_csv_computations!$A$2:$O$1001,13),"")</f>
        <v/>
      </c>
      <c r="I971" s="0" t="str">
        <f aca="false">IF($A971&lt;&gt;"",VLOOKUP($F971,d110cc_csv_computations!$A$2:$O$1001,7),"")</f>
        <v/>
      </c>
      <c r="J971" s="0" t="str">
        <f aca="false">IF($A971&lt;&gt;"",VLOOKUP($I971,ColumnNames!$A$2:$B$5,2),"")</f>
        <v/>
      </c>
      <c r="K971" s="0" t="str">
        <f aca="false">IF($A971&lt;&gt;"",VLOOKUP($F971,d110cc_csv_computations!$A$2:$O$1001,6),"")</f>
        <v/>
      </c>
      <c r="L971" s="0" t="str">
        <f aca="false">IF($A971&lt;&gt;"",VLOOKUP($F971,d110cc_csv_computations!$A$2:$O$1001,3),"")</f>
        <v/>
      </c>
      <c r="M971" s="0" t="str">
        <f aca="false">IF($A971&lt;&gt;"",VLOOKUP($F971,d110cc_csv_computations!$A$2:$O$1001,8),"")</f>
        <v/>
      </c>
      <c r="N971" s="0" t="str">
        <f aca="false">IF($A971&lt;&gt;"",VLOOKUP($F971,d110cc_csv_computations!$A$2:$O$1001,4),"")</f>
        <v/>
      </c>
      <c r="O971" s="32" t="str">
        <f aca="false">IF($A971&lt;&gt;"",INDEX('Tray sheet'!$H$2:$H$10000, $G971),"")</f>
        <v/>
      </c>
      <c r="P971" s="32" t="str">
        <f aca="false">IF($A971&lt;&gt;"",INDEX('Tray sheet'!$J$2:$J$10000,$G971),"")</f>
        <v/>
      </c>
      <c r="Q971" s="0" t="str">
        <f aca="false">IF($A971&lt;&gt;"",VLOOKUP($F971,d110cc_csv_computations!$A$2:$O$1001,9),"")</f>
        <v/>
      </c>
      <c r="R971" s="32" t="str">
        <f aca="false">IF($A971&lt;&gt;"",INDEX('Tray sheet'!$I$2:$I$10000,$G971),"")</f>
        <v/>
      </c>
      <c r="S971" s="32" t="str">
        <f aca="false">$J971&amp;$K971</f>
        <v/>
      </c>
      <c r="T971" s="0" t="str">
        <f aca="false">IF($A971&lt;&gt;"","Project#"&amp;$A971&amp;"-"&amp;TEXT($B971,"0000")&amp;"_Experiment#"&amp;TEXT($C971,"0000")&amp;"_"&amp;$D971&amp;"."&amp;$E971&amp;"_Tray#"&amp;TEXT($G971,"0000")&amp;"_"&amp;"Pot#"&amp;TEXT($F971,"00000"),"")</f>
        <v/>
      </c>
      <c r="U971" s="0" t="str">
        <f aca="false">IF($A971&lt;&gt;"",VLOOKUP($F971,d110cc_csv_computations!$A$2:$O$1001,2),"")</f>
        <v/>
      </c>
      <c r="V971" s="0" t="str">
        <f aca="false">IF($A971&lt;&gt;"",VLOOKUP($U971,LineNames!$A$2:$B$111,2),"")</f>
        <v/>
      </c>
      <c r="W971" s="11"/>
      <c r="X971" s="0" t="str">
        <f aca="false">IF($A971&lt;&gt;"",VLOOKUP($U971,LineNames!$A$2:$C$111,3),"")</f>
        <v/>
      </c>
      <c r="Y971" s="0" t="str">
        <f aca="false">IF($A971&lt;&gt;"",VLOOKUP($F971,d110cc_csv_computations!$A$2:$O$1001,5),"")</f>
        <v/>
      </c>
      <c r="Z971" s="0" t="str">
        <f aca="false">IF($A971&lt;&gt;"",VLOOKUP($F971,d110cc_csv_computations!$A$2:$O$1001,15),"")</f>
        <v/>
      </c>
    </row>
    <row collapsed="false" customFormat="false" customHeight="true" hidden="false" ht="15" outlineLevel="0" r="972">
      <c r="A972" s="0" t="str">
        <f aca="false">IF((ROW()-1)&lt;='Project Description'!$B$14,'Project Description'!$B$1, "")</f>
        <v/>
      </c>
      <c r="B972" s="0" t="str">
        <f aca="false">IF($A972&lt;&gt;"",'Project Description'!$B$2, "")</f>
        <v/>
      </c>
      <c r="C972" s="0" t="str">
        <f aca="false">IF($A972&lt;&gt;"",'Project Description'!$B$3, "")</f>
        <v/>
      </c>
      <c r="D972" s="0" t="str">
        <f aca="false">IF($A972&lt;&gt;"",VLOOKUP($G972,'Tray sheet'!$E$2:$G$121,2), "")</f>
        <v/>
      </c>
      <c r="E972" s="0" t="str">
        <f aca="false">IF($A972&lt;&gt;"",VLOOKUP($G972,'Tray sheet'!$E$2:$G$121,3), "")</f>
        <v/>
      </c>
      <c r="F972" s="0" t="str">
        <f aca="false">IF($A972&lt;&gt;"",ROW()-1,"")</f>
        <v/>
      </c>
      <c r="G972" s="0" t="str">
        <f aca="false">IF($A972&lt;&gt;"",VLOOKUP($F972,d110cc_csv_computations!$A$2:$O$1001,12),"")</f>
        <v/>
      </c>
      <c r="H972" s="0" t="str">
        <f aca="false">IF($A972&lt;&gt;"",VLOOKUP($F972,d110cc_csv_computations!$A$2:$O$1001,13),"")</f>
        <v/>
      </c>
      <c r="I972" s="0" t="str">
        <f aca="false">IF($A972&lt;&gt;"",VLOOKUP($F972,d110cc_csv_computations!$A$2:$O$1001,7),"")</f>
        <v/>
      </c>
      <c r="J972" s="0" t="str">
        <f aca="false">IF($A972&lt;&gt;"",VLOOKUP($I972,ColumnNames!$A$2:$B$5,2),"")</f>
        <v/>
      </c>
      <c r="K972" s="0" t="str">
        <f aca="false">IF($A972&lt;&gt;"",VLOOKUP($F972,d110cc_csv_computations!$A$2:$O$1001,6),"")</f>
        <v/>
      </c>
      <c r="L972" s="0" t="str">
        <f aca="false">IF($A972&lt;&gt;"",VLOOKUP($F972,d110cc_csv_computations!$A$2:$O$1001,3),"")</f>
        <v/>
      </c>
      <c r="M972" s="0" t="str">
        <f aca="false">IF($A972&lt;&gt;"",VLOOKUP($F972,d110cc_csv_computations!$A$2:$O$1001,8),"")</f>
        <v/>
      </c>
      <c r="N972" s="0" t="str">
        <f aca="false">IF($A972&lt;&gt;"",VLOOKUP($F972,d110cc_csv_computations!$A$2:$O$1001,4),"")</f>
        <v/>
      </c>
      <c r="O972" s="32" t="str">
        <f aca="false">IF($A972&lt;&gt;"",INDEX('Tray sheet'!$H$2:$H$10000, $G972),"")</f>
        <v/>
      </c>
      <c r="P972" s="32" t="str">
        <f aca="false">IF($A972&lt;&gt;"",INDEX('Tray sheet'!$J$2:$J$10000,$G972),"")</f>
        <v/>
      </c>
      <c r="Q972" s="0" t="str">
        <f aca="false">IF($A972&lt;&gt;"",VLOOKUP($F972,d110cc_csv_computations!$A$2:$O$1001,9),"")</f>
        <v/>
      </c>
      <c r="R972" s="32" t="str">
        <f aca="false">IF($A972&lt;&gt;"",INDEX('Tray sheet'!$I$2:$I$10000,$G972),"")</f>
        <v/>
      </c>
      <c r="S972" s="32" t="str">
        <f aca="false">$J972&amp;$K972</f>
        <v/>
      </c>
      <c r="T972" s="0" t="str">
        <f aca="false">IF($A972&lt;&gt;"","Project#"&amp;$A972&amp;"-"&amp;TEXT($B972,"0000")&amp;"_Experiment#"&amp;TEXT($C972,"0000")&amp;"_"&amp;$D972&amp;"."&amp;$E972&amp;"_Tray#"&amp;TEXT($G972,"0000")&amp;"_"&amp;"Pot#"&amp;TEXT($F972,"00000"),"")</f>
        <v/>
      </c>
      <c r="U972" s="0" t="str">
        <f aca="false">IF($A972&lt;&gt;"",VLOOKUP($F972,d110cc_csv_computations!$A$2:$O$1001,2),"")</f>
        <v/>
      </c>
      <c r="V972" s="0" t="str">
        <f aca="false">IF($A972&lt;&gt;"",VLOOKUP($U972,LineNames!$A$2:$B$111,2),"")</f>
        <v/>
      </c>
      <c r="W972" s="11"/>
      <c r="X972" s="0" t="str">
        <f aca="false">IF($A972&lt;&gt;"",VLOOKUP($U972,LineNames!$A$2:$C$111,3),"")</f>
        <v/>
      </c>
      <c r="Y972" s="0" t="str">
        <f aca="false">IF($A972&lt;&gt;"",VLOOKUP($F972,d110cc_csv_computations!$A$2:$O$1001,5),"")</f>
        <v/>
      </c>
      <c r="Z972" s="0" t="str">
        <f aca="false">IF($A972&lt;&gt;"",VLOOKUP($F972,d110cc_csv_computations!$A$2:$O$1001,15),"")</f>
        <v/>
      </c>
    </row>
    <row collapsed="false" customFormat="false" customHeight="true" hidden="false" ht="15" outlineLevel="0" r="973">
      <c r="A973" s="0" t="str">
        <f aca="false">IF((ROW()-1)&lt;='Project Description'!$B$14,'Project Description'!$B$1, "")</f>
        <v/>
      </c>
      <c r="B973" s="0" t="str">
        <f aca="false">IF($A973&lt;&gt;"",'Project Description'!$B$2, "")</f>
        <v/>
      </c>
      <c r="C973" s="0" t="str">
        <f aca="false">IF($A973&lt;&gt;"",'Project Description'!$B$3, "")</f>
        <v/>
      </c>
      <c r="D973" s="0" t="str">
        <f aca="false">IF($A973&lt;&gt;"",VLOOKUP($G973,'Tray sheet'!$E$2:$G$121,2), "")</f>
        <v/>
      </c>
      <c r="E973" s="0" t="str">
        <f aca="false">IF($A973&lt;&gt;"",VLOOKUP($G973,'Tray sheet'!$E$2:$G$121,3), "")</f>
        <v/>
      </c>
      <c r="F973" s="0" t="str">
        <f aca="false">IF($A973&lt;&gt;"",ROW()-1,"")</f>
        <v/>
      </c>
      <c r="G973" s="0" t="str">
        <f aca="false">IF($A973&lt;&gt;"",VLOOKUP($F973,d110cc_csv_computations!$A$2:$O$1001,12),"")</f>
        <v/>
      </c>
      <c r="H973" s="0" t="str">
        <f aca="false">IF($A973&lt;&gt;"",VLOOKUP($F973,d110cc_csv_computations!$A$2:$O$1001,13),"")</f>
        <v/>
      </c>
      <c r="I973" s="0" t="str">
        <f aca="false">IF($A973&lt;&gt;"",VLOOKUP($F973,d110cc_csv_computations!$A$2:$O$1001,7),"")</f>
        <v/>
      </c>
      <c r="J973" s="0" t="str">
        <f aca="false">IF($A973&lt;&gt;"",VLOOKUP($I973,ColumnNames!$A$2:$B$5,2),"")</f>
        <v/>
      </c>
      <c r="K973" s="0" t="str">
        <f aca="false">IF($A973&lt;&gt;"",VLOOKUP($F973,d110cc_csv_computations!$A$2:$O$1001,6),"")</f>
        <v/>
      </c>
      <c r="L973" s="0" t="str">
        <f aca="false">IF($A973&lt;&gt;"",VLOOKUP($F973,d110cc_csv_computations!$A$2:$O$1001,3),"")</f>
        <v/>
      </c>
      <c r="M973" s="0" t="str">
        <f aca="false">IF($A973&lt;&gt;"",VLOOKUP($F973,d110cc_csv_computations!$A$2:$O$1001,8),"")</f>
        <v/>
      </c>
      <c r="N973" s="0" t="str">
        <f aca="false">IF($A973&lt;&gt;"",VLOOKUP($F973,d110cc_csv_computations!$A$2:$O$1001,4),"")</f>
        <v/>
      </c>
      <c r="O973" s="32" t="str">
        <f aca="false">IF($A973&lt;&gt;"",INDEX('Tray sheet'!$H$2:$H$10000, $G973),"")</f>
        <v/>
      </c>
      <c r="P973" s="32" t="str">
        <f aca="false">IF($A973&lt;&gt;"",INDEX('Tray sheet'!$J$2:$J$10000,$G973),"")</f>
        <v/>
      </c>
      <c r="Q973" s="0" t="str">
        <f aca="false">IF($A973&lt;&gt;"",VLOOKUP($F973,d110cc_csv_computations!$A$2:$O$1001,9),"")</f>
        <v/>
      </c>
      <c r="R973" s="32" t="str">
        <f aca="false">IF($A973&lt;&gt;"",INDEX('Tray sheet'!$I$2:$I$10000,$G973),"")</f>
        <v/>
      </c>
      <c r="S973" s="32" t="str">
        <f aca="false">$J973&amp;$K973</f>
        <v/>
      </c>
      <c r="T973" s="0" t="str">
        <f aca="false">IF($A973&lt;&gt;"","Project#"&amp;$A973&amp;"-"&amp;TEXT($B973,"0000")&amp;"_Experiment#"&amp;TEXT($C973,"0000")&amp;"_"&amp;$D973&amp;"."&amp;$E973&amp;"_Tray#"&amp;TEXT($G973,"0000")&amp;"_"&amp;"Pot#"&amp;TEXT($F973,"00000"),"")</f>
        <v/>
      </c>
      <c r="U973" s="0" t="str">
        <f aca="false">IF($A973&lt;&gt;"",VLOOKUP($F973,d110cc_csv_computations!$A$2:$O$1001,2),"")</f>
        <v/>
      </c>
      <c r="V973" s="0" t="str">
        <f aca="false">IF($A973&lt;&gt;"",VLOOKUP($U973,LineNames!$A$2:$B$111,2),"")</f>
        <v/>
      </c>
      <c r="W973" s="11"/>
      <c r="X973" s="0" t="str">
        <f aca="false">IF($A973&lt;&gt;"",VLOOKUP($U973,LineNames!$A$2:$C$111,3),"")</f>
        <v/>
      </c>
      <c r="Y973" s="0" t="str">
        <f aca="false">IF($A973&lt;&gt;"",VLOOKUP($F973,d110cc_csv_computations!$A$2:$O$1001,5),"")</f>
        <v/>
      </c>
      <c r="Z973" s="0" t="str">
        <f aca="false">IF($A973&lt;&gt;"",VLOOKUP($F973,d110cc_csv_computations!$A$2:$O$1001,15),"")</f>
        <v/>
      </c>
    </row>
    <row collapsed="false" customFormat="false" customHeight="true" hidden="false" ht="15" outlineLevel="0" r="974">
      <c r="A974" s="0" t="str">
        <f aca="false">IF((ROW()-1)&lt;='Project Description'!$B$14,'Project Description'!$B$1, "")</f>
        <v/>
      </c>
      <c r="B974" s="0" t="str">
        <f aca="false">IF($A974&lt;&gt;"",'Project Description'!$B$2, "")</f>
        <v/>
      </c>
      <c r="C974" s="0" t="str">
        <f aca="false">IF($A974&lt;&gt;"",'Project Description'!$B$3, "")</f>
        <v/>
      </c>
      <c r="D974" s="0" t="str">
        <f aca="false">IF($A974&lt;&gt;"",VLOOKUP($G974,'Tray sheet'!$E$2:$G$121,2), "")</f>
        <v/>
      </c>
      <c r="E974" s="0" t="str">
        <f aca="false">IF($A974&lt;&gt;"",VLOOKUP($G974,'Tray sheet'!$E$2:$G$121,3), "")</f>
        <v/>
      </c>
      <c r="F974" s="0" t="str">
        <f aca="false">IF($A974&lt;&gt;"",ROW()-1,"")</f>
        <v/>
      </c>
      <c r="G974" s="0" t="str">
        <f aca="false">IF($A974&lt;&gt;"",VLOOKUP($F974,d110cc_csv_computations!$A$2:$O$1001,12),"")</f>
        <v/>
      </c>
      <c r="H974" s="0" t="str">
        <f aca="false">IF($A974&lt;&gt;"",VLOOKUP($F974,d110cc_csv_computations!$A$2:$O$1001,13),"")</f>
        <v/>
      </c>
      <c r="I974" s="0" t="str">
        <f aca="false">IF($A974&lt;&gt;"",VLOOKUP($F974,d110cc_csv_computations!$A$2:$O$1001,7),"")</f>
        <v/>
      </c>
      <c r="J974" s="0" t="str">
        <f aca="false">IF($A974&lt;&gt;"",VLOOKUP($I974,ColumnNames!$A$2:$B$5,2),"")</f>
        <v/>
      </c>
      <c r="K974" s="0" t="str">
        <f aca="false">IF($A974&lt;&gt;"",VLOOKUP($F974,d110cc_csv_computations!$A$2:$O$1001,6),"")</f>
        <v/>
      </c>
      <c r="L974" s="0" t="str">
        <f aca="false">IF($A974&lt;&gt;"",VLOOKUP($F974,d110cc_csv_computations!$A$2:$O$1001,3),"")</f>
        <v/>
      </c>
      <c r="M974" s="0" t="str">
        <f aca="false">IF($A974&lt;&gt;"",VLOOKUP($F974,d110cc_csv_computations!$A$2:$O$1001,8),"")</f>
        <v/>
      </c>
      <c r="N974" s="0" t="str">
        <f aca="false">IF($A974&lt;&gt;"",VLOOKUP($F974,d110cc_csv_computations!$A$2:$O$1001,4),"")</f>
        <v/>
      </c>
      <c r="O974" s="32" t="str">
        <f aca="false">IF($A974&lt;&gt;"",INDEX('Tray sheet'!$H$2:$H$10000, $G974),"")</f>
        <v/>
      </c>
      <c r="P974" s="32" t="str">
        <f aca="false">IF($A974&lt;&gt;"",INDEX('Tray sheet'!$J$2:$J$10000,$G974),"")</f>
        <v/>
      </c>
      <c r="Q974" s="0" t="str">
        <f aca="false">IF($A974&lt;&gt;"",VLOOKUP($F974,d110cc_csv_computations!$A$2:$O$1001,9),"")</f>
        <v/>
      </c>
      <c r="R974" s="32" t="str">
        <f aca="false">IF($A974&lt;&gt;"",INDEX('Tray sheet'!$I$2:$I$10000,$G974),"")</f>
        <v/>
      </c>
      <c r="S974" s="32" t="str">
        <f aca="false">$J974&amp;$K974</f>
        <v/>
      </c>
      <c r="T974" s="0" t="str">
        <f aca="false">IF($A974&lt;&gt;"","Project#"&amp;$A974&amp;"-"&amp;TEXT($B974,"0000")&amp;"_Experiment#"&amp;TEXT($C974,"0000")&amp;"_"&amp;$D974&amp;"."&amp;$E974&amp;"_Tray#"&amp;TEXT($G974,"0000")&amp;"_"&amp;"Pot#"&amp;TEXT($F974,"00000"),"")</f>
        <v/>
      </c>
      <c r="U974" s="0" t="str">
        <f aca="false">IF($A974&lt;&gt;"",VLOOKUP($F974,d110cc_csv_computations!$A$2:$O$1001,2),"")</f>
        <v/>
      </c>
      <c r="V974" s="0" t="str">
        <f aca="false">IF($A974&lt;&gt;"",VLOOKUP($U974,LineNames!$A$2:$B$111,2),"")</f>
        <v/>
      </c>
      <c r="W974" s="11"/>
      <c r="X974" s="0" t="str">
        <f aca="false">IF($A974&lt;&gt;"",VLOOKUP($U974,LineNames!$A$2:$C$111,3),"")</f>
        <v/>
      </c>
      <c r="Y974" s="0" t="str">
        <f aca="false">IF($A974&lt;&gt;"",VLOOKUP($F974,d110cc_csv_computations!$A$2:$O$1001,5),"")</f>
        <v/>
      </c>
      <c r="Z974" s="0" t="str">
        <f aca="false">IF($A974&lt;&gt;"",VLOOKUP($F974,d110cc_csv_computations!$A$2:$O$1001,15),"")</f>
        <v/>
      </c>
    </row>
    <row collapsed="false" customFormat="false" customHeight="true" hidden="false" ht="15" outlineLevel="0" r="975">
      <c r="A975" s="0" t="str">
        <f aca="false">IF((ROW()-1)&lt;='Project Description'!$B$14,'Project Description'!$B$1, "")</f>
        <v/>
      </c>
      <c r="B975" s="0" t="str">
        <f aca="false">IF($A975&lt;&gt;"",'Project Description'!$B$2, "")</f>
        <v/>
      </c>
      <c r="C975" s="0" t="str">
        <f aca="false">IF($A975&lt;&gt;"",'Project Description'!$B$3, "")</f>
        <v/>
      </c>
      <c r="D975" s="0" t="str">
        <f aca="false">IF($A975&lt;&gt;"",VLOOKUP($G975,'Tray sheet'!$E$2:$G$121,2), "")</f>
        <v/>
      </c>
      <c r="E975" s="0" t="str">
        <f aca="false">IF($A975&lt;&gt;"",VLOOKUP($G975,'Tray sheet'!$E$2:$G$121,3), "")</f>
        <v/>
      </c>
      <c r="F975" s="0" t="str">
        <f aca="false">IF($A975&lt;&gt;"",ROW()-1,"")</f>
        <v/>
      </c>
      <c r="G975" s="0" t="str">
        <f aca="false">IF($A975&lt;&gt;"",VLOOKUP($F975,d110cc_csv_computations!$A$2:$O$1001,12),"")</f>
        <v/>
      </c>
      <c r="H975" s="0" t="str">
        <f aca="false">IF($A975&lt;&gt;"",VLOOKUP($F975,d110cc_csv_computations!$A$2:$O$1001,13),"")</f>
        <v/>
      </c>
      <c r="I975" s="0" t="str">
        <f aca="false">IF($A975&lt;&gt;"",VLOOKUP($F975,d110cc_csv_computations!$A$2:$O$1001,7),"")</f>
        <v/>
      </c>
      <c r="J975" s="0" t="str">
        <f aca="false">IF($A975&lt;&gt;"",VLOOKUP($I975,ColumnNames!$A$2:$B$5,2),"")</f>
        <v/>
      </c>
      <c r="K975" s="0" t="str">
        <f aca="false">IF($A975&lt;&gt;"",VLOOKUP($F975,d110cc_csv_computations!$A$2:$O$1001,6),"")</f>
        <v/>
      </c>
      <c r="L975" s="0" t="str">
        <f aca="false">IF($A975&lt;&gt;"",VLOOKUP($F975,d110cc_csv_computations!$A$2:$O$1001,3),"")</f>
        <v/>
      </c>
      <c r="M975" s="0" t="str">
        <f aca="false">IF($A975&lt;&gt;"",VLOOKUP($F975,d110cc_csv_computations!$A$2:$O$1001,8),"")</f>
        <v/>
      </c>
      <c r="N975" s="0" t="str">
        <f aca="false">IF($A975&lt;&gt;"",VLOOKUP($F975,d110cc_csv_computations!$A$2:$O$1001,4),"")</f>
        <v/>
      </c>
      <c r="O975" s="32" t="str">
        <f aca="false">IF($A975&lt;&gt;"",INDEX('Tray sheet'!$H$2:$H$10000, $G975),"")</f>
        <v/>
      </c>
      <c r="P975" s="32" t="str">
        <f aca="false">IF($A975&lt;&gt;"",INDEX('Tray sheet'!$J$2:$J$10000,$G975),"")</f>
        <v/>
      </c>
      <c r="Q975" s="0" t="str">
        <f aca="false">IF($A975&lt;&gt;"",VLOOKUP($F975,d110cc_csv_computations!$A$2:$O$1001,9),"")</f>
        <v/>
      </c>
      <c r="R975" s="32" t="str">
        <f aca="false">IF($A975&lt;&gt;"",INDEX('Tray sheet'!$I$2:$I$10000,$G975),"")</f>
        <v/>
      </c>
      <c r="S975" s="32" t="str">
        <f aca="false">$J975&amp;$K975</f>
        <v/>
      </c>
      <c r="T975" s="0" t="str">
        <f aca="false">IF($A975&lt;&gt;"","Project#"&amp;$A975&amp;"-"&amp;TEXT($B975,"0000")&amp;"_Experiment#"&amp;TEXT($C975,"0000")&amp;"_"&amp;$D975&amp;"."&amp;$E975&amp;"_Tray#"&amp;TEXT($G975,"0000")&amp;"_"&amp;"Pot#"&amp;TEXT($F975,"00000"),"")</f>
        <v/>
      </c>
      <c r="U975" s="0" t="str">
        <f aca="false">IF($A975&lt;&gt;"",VLOOKUP($F975,d110cc_csv_computations!$A$2:$O$1001,2),"")</f>
        <v/>
      </c>
      <c r="V975" s="0" t="str">
        <f aca="false">IF($A975&lt;&gt;"",VLOOKUP($U975,LineNames!$A$2:$B$111,2),"")</f>
        <v/>
      </c>
      <c r="W975" s="11"/>
      <c r="X975" s="0" t="str">
        <f aca="false">IF($A975&lt;&gt;"",VLOOKUP($U975,LineNames!$A$2:$C$111,3),"")</f>
        <v/>
      </c>
      <c r="Y975" s="0" t="str">
        <f aca="false">IF($A975&lt;&gt;"",VLOOKUP($F975,d110cc_csv_computations!$A$2:$O$1001,5),"")</f>
        <v/>
      </c>
      <c r="Z975" s="0" t="str">
        <f aca="false">IF($A975&lt;&gt;"",VLOOKUP($F975,d110cc_csv_computations!$A$2:$O$1001,15),"")</f>
        <v/>
      </c>
    </row>
    <row collapsed="false" customFormat="false" customHeight="true" hidden="false" ht="15" outlineLevel="0" r="976">
      <c r="A976" s="0" t="str">
        <f aca="false">IF((ROW()-1)&lt;='Project Description'!$B$14,'Project Description'!$B$1, "")</f>
        <v/>
      </c>
      <c r="B976" s="0" t="str">
        <f aca="false">IF($A976&lt;&gt;"",'Project Description'!$B$2, "")</f>
        <v/>
      </c>
      <c r="C976" s="0" t="str">
        <f aca="false">IF($A976&lt;&gt;"",'Project Description'!$B$3, "")</f>
        <v/>
      </c>
      <c r="D976" s="0" t="str">
        <f aca="false">IF($A976&lt;&gt;"",VLOOKUP($G976,'Tray sheet'!$E$2:$G$121,2), "")</f>
        <v/>
      </c>
      <c r="E976" s="0" t="str">
        <f aca="false">IF($A976&lt;&gt;"",VLOOKUP($G976,'Tray sheet'!$E$2:$G$121,3), "")</f>
        <v/>
      </c>
      <c r="F976" s="0" t="str">
        <f aca="false">IF($A976&lt;&gt;"",ROW()-1,"")</f>
        <v/>
      </c>
      <c r="G976" s="0" t="str">
        <f aca="false">IF($A976&lt;&gt;"",VLOOKUP($F976,d110cc_csv_computations!$A$2:$O$1001,12),"")</f>
        <v/>
      </c>
      <c r="H976" s="0" t="str">
        <f aca="false">IF($A976&lt;&gt;"",VLOOKUP($F976,d110cc_csv_computations!$A$2:$O$1001,13),"")</f>
        <v/>
      </c>
      <c r="I976" s="0" t="str">
        <f aca="false">IF($A976&lt;&gt;"",VLOOKUP($F976,d110cc_csv_computations!$A$2:$O$1001,7),"")</f>
        <v/>
      </c>
      <c r="J976" s="0" t="str">
        <f aca="false">IF($A976&lt;&gt;"",VLOOKUP($I976,ColumnNames!$A$2:$B$5,2),"")</f>
        <v/>
      </c>
      <c r="K976" s="0" t="str">
        <f aca="false">IF($A976&lt;&gt;"",VLOOKUP($F976,d110cc_csv_computations!$A$2:$O$1001,6),"")</f>
        <v/>
      </c>
      <c r="L976" s="0" t="str">
        <f aca="false">IF($A976&lt;&gt;"",VLOOKUP($F976,d110cc_csv_computations!$A$2:$O$1001,3),"")</f>
        <v/>
      </c>
      <c r="M976" s="0" t="str">
        <f aca="false">IF($A976&lt;&gt;"",VLOOKUP($F976,d110cc_csv_computations!$A$2:$O$1001,8),"")</f>
        <v/>
      </c>
      <c r="N976" s="0" t="str">
        <f aca="false">IF($A976&lt;&gt;"",VLOOKUP($F976,d110cc_csv_computations!$A$2:$O$1001,4),"")</f>
        <v/>
      </c>
      <c r="O976" s="32" t="str">
        <f aca="false">IF($A976&lt;&gt;"",INDEX('Tray sheet'!$H$2:$H$10000, $G976),"")</f>
        <v/>
      </c>
      <c r="P976" s="32" t="str">
        <f aca="false">IF($A976&lt;&gt;"",INDEX('Tray sheet'!$J$2:$J$10000,$G976),"")</f>
        <v/>
      </c>
      <c r="Q976" s="0" t="str">
        <f aca="false">IF($A976&lt;&gt;"",VLOOKUP($F976,d110cc_csv_computations!$A$2:$O$1001,9),"")</f>
        <v/>
      </c>
      <c r="R976" s="32" t="str">
        <f aca="false">IF($A976&lt;&gt;"",INDEX('Tray sheet'!$I$2:$I$10000,$G976),"")</f>
        <v/>
      </c>
      <c r="S976" s="32" t="str">
        <f aca="false">$J976&amp;$K976</f>
        <v/>
      </c>
      <c r="T976" s="0" t="str">
        <f aca="false">IF($A976&lt;&gt;"","Project#"&amp;$A976&amp;"-"&amp;TEXT($B976,"0000")&amp;"_Experiment#"&amp;TEXT($C976,"0000")&amp;"_"&amp;$D976&amp;"."&amp;$E976&amp;"_Tray#"&amp;TEXT($G976,"0000")&amp;"_"&amp;"Pot#"&amp;TEXT($F976,"00000"),"")</f>
        <v/>
      </c>
      <c r="U976" s="0" t="str">
        <f aca="false">IF($A976&lt;&gt;"",VLOOKUP($F976,d110cc_csv_computations!$A$2:$O$1001,2),"")</f>
        <v/>
      </c>
      <c r="V976" s="0" t="str">
        <f aca="false">IF($A976&lt;&gt;"",VLOOKUP($U976,LineNames!$A$2:$B$111,2),"")</f>
        <v/>
      </c>
      <c r="W976" s="11"/>
      <c r="X976" s="0" t="str">
        <f aca="false">IF($A976&lt;&gt;"",VLOOKUP($U976,LineNames!$A$2:$C$111,3),"")</f>
        <v/>
      </c>
      <c r="Y976" s="0" t="str">
        <f aca="false">IF($A976&lt;&gt;"",VLOOKUP($F976,d110cc_csv_computations!$A$2:$O$1001,5),"")</f>
        <v/>
      </c>
      <c r="Z976" s="0" t="str">
        <f aca="false">IF($A976&lt;&gt;"",VLOOKUP($F976,d110cc_csv_computations!$A$2:$O$1001,15),"")</f>
        <v/>
      </c>
    </row>
    <row collapsed="false" customFormat="false" customHeight="true" hidden="false" ht="15" outlineLevel="0" r="977">
      <c r="A977" s="0" t="str">
        <f aca="false">IF((ROW()-1)&lt;='Project Description'!$B$14,'Project Description'!$B$1, "")</f>
        <v/>
      </c>
      <c r="B977" s="0" t="str">
        <f aca="false">IF($A977&lt;&gt;"",'Project Description'!$B$2, "")</f>
        <v/>
      </c>
      <c r="C977" s="0" t="str">
        <f aca="false">IF($A977&lt;&gt;"",'Project Description'!$B$3, "")</f>
        <v/>
      </c>
      <c r="D977" s="0" t="str">
        <f aca="false">IF($A977&lt;&gt;"",VLOOKUP($G977,'Tray sheet'!$E$2:$G$121,2), "")</f>
        <v/>
      </c>
      <c r="E977" s="0" t="str">
        <f aca="false">IF($A977&lt;&gt;"",VLOOKUP($G977,'Tray sheet'!$E$2:$G$121,3), "")</f>
        <v/>
      </c>
      <c r="F977" s="0" t="str">
        <f aca="false">IF($A977&lt;&gt;"",ROW()-1,"")</f>
        <v/>
      </c>
      <c r="G977" s="0" t="str">
        <f aca="false">IF($A977&lt;&gt;"",VLOOKUP($F977,d110cc_csv_computations!$A$2:$O$1001,12),"")</f>
        <v/>
      </c>
      <c r="H977" s="0" t="str">
        <f aca="false">IF($A977&lt;&gt;"",VLOOKUP($F977,d110cc_csv_computations!$A$2:$O$1001,13),"")</f>
        <v/>
      </c>
      <c r="I977" s="0" t="str">
        <f aca="false">IF($A977&lt;&gt;"",VLOOKUP($F977,d110cc_csv_computations!$A$2:$O$1001,7),"")</f>
        <v/>
      </c>
      <c r="J977" s="0" t="str">
        <f aca="false">IF($A977&lt;&gt;"",VLOOKUP($I977,ColumnNames!$A$2:$B$5,2),"")</f>
        <v/>
      </c>
      <c r="K977" s="0" t="str">
        <f aca="false">IF($A977&lt;&gt;"",VLOOKUP($F977,d110cc_csv_computations!$A$2:$O$1001,6),"")</f>
        <v/>
      </c>
      <c r="L977" s="0" t="str">
        <f aca="false">IF($A977&lt;&gt;"",VLOOKUP($F977,d110cc_csv_computations!$A$2:$O$1001,3),"")</f>
        <v/>
      </c>
      <c r="M977" s="0" t="str">
        <f aca="false">IF($A977&lt;&gt;"",VLOOKUP($F977,d110cc_csv_computations!$A$2:$O$1001,8),"")</f>
        <v/>
      </c>
      <c r="N977" s="0" t="str">
        <f aca="false">IF($A977&lt;&gt;"",VLOOKUP($F977,d110cc_csv_computations!$A$2:$O$1001,4),"")</f>
        <v/>
      </c>
      <c r="O977" s="32" t="str">
        <f aca="false">IF($A977&lt;&gt;"",INDEX('Tray sheet'!$H$2:$H$10000, $G977),"")</f>
        <v/>
      </c>
      <c r="P977" s="32" t="str">
        <f aca="false">IF($A977&lt;&gt;"",INDEX('Tray sheet'!$J$2:$J$10000,$G977),"")</f>
        <v/>
      </c>
      <c r="Q977" s="0" t="str">
        <f aca="false">IF($A977&lt;&gt;"",VLOOKUP($F977,d110cc_csv_computations!$A$2:$O$1001,9),"")</f>
        <v/>
      </c>
      <c r="R977" s="32" t="str">
        <f aca="false">IF($A977&lt;&gt;"",INDEX('Tray sheet'!$I$2:$I$10000,$G977),"")</f>
        <v/>
      </c>
      <c r="S977" s="32" t="str">
        <f aca="false">$J977&amp;$K977</f>
        <v/>
      </c>
      <c r="T977" s="0" t="str">
        <f aca="false">IF($A977&lt;&gt;"","Project#"&amp;$A977&amp;"-"&amp;TEXT($B977,"0000")&amp;"_Experiment#"&amp;TEXT($C977,"0000")&amp;"_"&amp;$D977&amp;"."&amp;$E977&amp;"_Tray#"&amp;TEXT($G977,"0000")&amp;"_"&amp;"Pot#"&amp;TEXT($F977,"00000"),"")</f>
        <v/>
      </c>
      <c r="U977" s="0" t="str">
        <f aca="false">IF($A977&lt;&gt;"",VLOOKUP($F977,d110cc_csv_computations!$A$2:$O$1001,2),"")</f>
        <v/>
      </c>
      <c r="V977" s="0" t="str">
        <f aca="false">IF($A977&lt;&gt;"",VLOOKUP($U977,LineNames!$A$2:$B$111,2),"")</f>
        <v/>
      </c>
      <c r="W977" s="11"/>
      <c r="X977" s="0" t="str">
        <f aca="false">IF($A977&lt;&gt;"",VLOOKUP($U977,LineNames!$A$2:$C$111,3),"")</f>
        <v/>
      </c>
      <c r="Y977" s="0" t="str">
        <f aca="false">IF($A977&lt;&gt;"",VLOOKUP($F977,d110cc_csv_computations!$A$2:$O$1001,5),"")</f>
        <v/>
      </c>
      <c r="Z977" s="0" t="str">
        <f aca="false">IF($A977&lt;&gt;"",VLOOKUP($F977,d110cc_csv_computations!$A$2:$O$1001,15),"")</f>
        <v/>
      </c>
    </row>
    <row collapsed="false" customFormat="false" customHeight="true" hidden="false" ht="15" outlineLevel="0" r="978">
      <c r="A978" s="0" t="str">
        <f aca="false">IF((ROW()-1)&lt;='Project Description'!$B$14,'Project Description'!$B$1, "")</f>
        <v/>
      </c>
      <c r="B978" s="0" t="str">
        <f aca="false">IF($A978&lt;&gt;"",'Project Description'!$B$2, "")</f>
        <v/>
      </c>
      <c r="C978" s="0" t="str">
        <f aca="false">IF($A978&lt;&gt;"",'Project Description'!$B$3, "")</f>
        <v/>
      </c>
      <c r="D978" s="0" t="str">
        <f aca="false">IF($A978&lt;&gt;"",VLOOKUP($G978,'Tray sheet'!$E$2:$G$121,2), "")</f>
        <v/>
      </c>
      <c r="E978" s="0" t="str">
        <f aca="false">IF($A978&lt;&gt;"",VLOOKUP($G978,'Tray sheet'!$E$2:$G$121,3), "")</f>
        <v/>
      </c>
      <c r="F978" s="0" t="str">
        <f aca="false">IF($A978&lt;&gt;"",ROW()-1,"")</f>
        <v/>
      </c>
      <c r="G978" s="0" t="str">
        <f aca="false">IF($A978&lt;&gt;"",VLOOKUP($F978,d110cc_csv_computations!$A$2:$O$1001,12),"")</f>
        <v/>
      </c>
      <c r="H978" s="0" t="str">
        <f aca="false">IF($A978&lt;&gt;"",VLOOKUP($F978,d110cc_csv_computations!$A$2:$O$1001,13),"")</f>
        <v/>
      </c>
      <c r="I978" s="0" t="str">
        <f aca="false">IF($A978&lt;&gt;"",VLOOKUP($F978,d110cc_csv_computations!$A$2:$O$1001,7),"")</f>
        <v/>
      </c>
      <c r="J978" s="0" t="str">
        <f aca="false">IF($A978&lt;&gt;"",VLOOKUP($I978,ColumnNames!$A$2:$B$5,2),"")</f>
        <v/>
      </c>
      <c r="K978" s="0" t="str">
        <f aca="false">IF($A978&lt;&gt;"",VLOOKUP($F978,d110cc_csv_computations!$A$2:$O$1001,6),"")</f>
        <v/>
      </c>
      <c r="L978" s="0" t="str">
        <f aca="false">IF($A978&lt;&gt;"",VLOOKUP($F978,d110cc_csv_computations!$A$2:$O$1001,3),"")</f>
        <v/>
      </c>
      <c r="M978" s="0" t="str">
        <f aca="false">IF($A978&lt;&gt;"",VLOOKUP($F978,d110cc_csv_computations!$A$2:$O$1001,8),"")</f>
        <v/>
      </c>
      <c r="N978" s="0" t="str">
        <f aca="false">IF($A978&lt;&gt;"",VLOOKUP($F978,d110cc_csv_computations!$A$2:$O$1001,4),"")</f>
        <v/>
      </c>
      <c r="O978" s="32" t="str">
        <f aca="false">IF($A978&lt;&gt;"",INDEX('Tray sheet'!$H$2:$H$10000, $G978),"")</f>
        <v/>
      </c>
      <c r="P978" s="32" t="str">
        <f aca="false">IF($A978&lt;&gt;"",INDEX('Tray sheet'!$J$2:$J$10000,$G978),"")</f>
        <v/>
      </c>
      <c r="Q978" s="0" t="str">
        <f aca="false">IF($A978&lt;&gt;"",VLOOKUP($F978,d110cc_csv_computations!$A$2:$O$1001,9),"")</f>
        <v/>
      </c>
      <c r="R978" s="32" t="str">
        <f aca="false">IF($A978&lt;&gt;"",INDEX('Tray sheet'!$I$2:$I$10000,$G978),"")</f>
        <v/>
      </c>
      <c r="S978" s="32" t="str">
        <f aca="false">$J978&amp;$K978</f>
        <v/>
      </c>
      <c r="T978" s="0" t="str">
        <f aca="false">IF($A978&lt;&gt;"","Project#"&amp;$A978&amp;"-"&amp;TEXT($B978,"0000")&amp;"_Experiment#"&amp;TEXT($C978,"0000")&amp;"_"&amp;$D978&amp;"."&amp;$E978&amp;"_Tray#"&amp;TEXT($G978,"0000")&amp;"_"&amp;"Pot#"&amp;TEXT($F978,"00000"),"")</f>
        <v/>
      </c>
      <c r="U978" s="0" t="str">
        <f aca="false">IF($A978&lt;&gt;"",VLOOKUP($F978,d110cc_csv_computations!$A$2:$O$1001,2),"")</f>
        <v/>
      </c>
      <c r="V978" s="0" t="str">
        <f aca="false">IF($A978&lt;&gt;"",VLOOKUP($U978,LineNames!$A$2:$B$111,2),"")</f>
        <v/>
      </c>
      <c r="W978" s="11"/>
      <c r="X978" s="0" t="str">
        <f aca="false">IF($A978&lt;&gt;"",VLOOKUP($U978,LineNames!$A$2:$C$111,3),"")</f>
        <v/>
      </c>
      <c r="Y978" s="0" t="str">
        <f aca="false">IF($A978&lt;&gt;"",VLOOKUP($F978,d110cc_csv_computations!$A$2:$O$1001,5),"")</f>
        <v/>
      </c>
      <c r="Z978" s="0" t="str">
        <f aca="false">IF($A978&lt;&gt;"",VLOOKUP($F978,d110cc_csv_computations!$A$2:$O$1001,15),"")</f>
        <v/>
      </c>
    </row>
    <row collapsed="false" customFormat="false" customHeight="true" hidden="false" ht="15" outlineLevel="0" r="979">
      <c r="A979" s="0" t="str">
        <f aca="false">IF((ROW()-1)&lt;='Project Description'!$B$14,'Project Description'!$B$1, "")</f>
        <v/>
      </c>
      <c r="B979" s="0" t="str">
        <f aca="false">IF($A979&lt;&gt;"",'Project Description'!$B$2, "")</f>
        <v/>
      </c>
      <c r="C979" s="0" t="str">
        <f aca="false">IF($A979&lt;&gt;"",'Project Description'!$B$3, "")</f>
        <v/>
      </c>
      <c r="D979" s="0" t="str">
        <f aca="false">IF($A979&lt;&gt;"",VLOOKUP($G979,'Tray sheet'!$E$2:$G$121,2), "")</f>
        <v/>
      </c>
      <c r="E979" s="0" t="str">
        <f aca="false">IF($A979&lt;&gt;"",VLOOKUP($G979,'Tray sheet'!$E$2:$G$121,3), "")</f>
        <v/>
      </c>
      <c r="F979" s="0" t="str">
        <f aca="false">IF($A979&lt;&gt;"",ROW()-1,"")</f>
        <v/>
      </c>
      <c r="G979" s="0" t="str">
        <f aca="false">IF($A979&lt;&gt;"",VLOOKUP($F979,d110cc_csv_computations!$A$2:$O$1001,12),"")</f>
        <v/>
      </c>
      <c r="H979" s="0" t="str">
        <f aca="false">IF($A979&lt;&gt;"",VLOOKUP($F979,d110cc_csv_computations!$A$2:$O$1001,13),"")</f>
        <v/>
      </c>
      <c r="I979" s="0" t="str">
        <f aca="false">IF($A979&lt;&gt;"",VLOOKUP($F979,d110cc_csv_computations!$A$2:$O$1001,7),"")</f>
        <v/>
      </c>
      <c r="J979" s="0" t="str">
        <f aca="false">IF($A979&lt;&gt;"",VLOOKUP($I979,ColumnNames!$A$2:$B$5,2),"")</f>
        <v/>
      </c>
      <c r="K979" s="0" t="str">
        <f aca="false">IF($A979&lt;&gt;"",VLOOKUP($F979,d110cc_csv_computations!$A$2:$O$1001,6),"")</f>
        <v/>
      </c>
      <c r="L979" s="0" t="str">
        <f aca="false">IF($A979&lt;&gt;"",VLOOKUP($F979,d110cc_csv_computations!$A$2:$O$1001,3),"")</f>
        <v/>
      </c>
      <c r="M979" s="0" t="str">
        <f aca="false">IF($A979&lt;&gt;"",VLOOKUP($F979,d110cc_csv_computations!$A$2:$O$1001,8),"")</f>
        <v/>
      </c>
      <c r="N979" s="0" t="str">
        <f aca="false">IF($A979&lt;&gt;"",VLOOKUP($F979,d110cc_csv_computations!$A$2:$O$1001,4),"")</f>
        <v/>
      </c>
      <c r="O979" s="32" t="str">
        <f aca="false">IF($A979&lt;&gt;"",INDEX('Tray sheet'!$H$2:$H$10000, $G979),"")</f>
        <v/>
      </c>
      <c r="P979" s="32" t="str">
        <f aca="false">IF($A979&lt;&gt;"",INDEX('Tray sheet'!$J$2:$J$10000,$G979),"")</f>
        <v/>
      </c>
      <c r="Q979" s="0" t="str">
        <f aca="false">IF($A979&lt;&gt;"",VLOOKUP($F979,d110cc_csv_computations!$A$2:$O$1001,9),"")</f>
        <v/>
      </c>
      <c r="R979" s="32" t="str">
        <f aca="false">IF($A979&lt;&gt;"",INDEX('Tray sheet'!$I$2:$I$10000,$G979),"")</f>
        <v/>
      </c>
      <c r="S979" s="32" t="str">
        <f aca="false">$J979&amp;$K979</f>
        <v/>
      </c>
      <c r="T979" s="0" t="str">
        <f aca="false">IF($A979&lt;&gt;"","Project#"&amp;$A979&amp;"-"&amp;TEXT($B979,"0000")&amp;"_Experiment#"&amp;TEXT($C979,"0000")&amp;"_"&amp;$D979&amp;"."&amp;$E979&amp;"_Tray#"&amp;TEXT($G979,"0000")&amp;"_"&amp;"Pot#"&amp;TEXT($F979,"00000"),"")</f>
        <v/>
      </c>
      <c r="U979" s="0" t="str">
        <f aca="false">IF($A979&lt;&gt;"",VLOOKUP($F979,d110cc_csv_computations!$A$2:$O$1001,2),"")</f>
        <v/>
      </c>
      <c r="V979" s="0" t="str">
        <f aca="false">IF($A979&lt;&gt;"",VLOOKUP($U979,LineNames!$A$2:$B$111,2),"")</f>
        <v/>
      </c>
      <c r="W979" s="11"/>
      <c r="X979" s="0" t="str">
        <f aca="false">IF($A979&lt;&gt;"",VLOOKUP($U979,LineNames!$A$2:$C$111,3),"")</f>
        <v/>
      </c>
      <c r="Y979" s="0" t="str">
        <f aca="false">IF($A979&lt;&gt;"",VLOOKUP($F979,d110cc_csv_computations!$A$2:$O$1001,5),"")</f>
        <v/>
      </c>
      <c r="Z979" s="0" t="str">
        <f aca="false">IF($A979&lt;&gt;"",VLOOKUP($F979,d110cc_csv_computations!$A$2:$O$1001,15),"")</f>
        <v/>
      </c>
    </row>
    <row collapsed="false" customFormat="false" customHeight="true" hidden="false" ht="15" outlineLevel="0" r="980">
      <c r="A980" s="0" t="str">
        <f aca="false">IF((ROW()-1)&lt;='Project Description'!$B$14,'Project Description'!$B$1, "")</f>
        <v/>
      </c>
      <c r="B980" s="0" t="str">
        <f aca="false">IF($A980&lt;&gt;"",'Project Description'!$B$2, "")</f>
        <v/>
      </c>
      <c r="C980" s="0" t="str">
        <f aca="false">IF($A980&lt;&gt;"",'Project Description'!$B$3, "")</f>
        <v/>
      </c>
      <c r="D980" s="0" t="str">
        <f aca="false">IF($A980&lt;&gt;"",VLOOKUP($G980,'Tray sheet'!$E$2:$G$121,2), "")</f>
        <v/>
      </c>
      <c r="E980" s="0" t="str">
        <f aca="false">IF($A980&lt;&gt;"",VLOOKUP($G980,'Tray sheet'!$E$2:$G$121,3), "")</f>
        <v/>
      </c>
      <c r="F980" s="0" t="str">
        <f aca="false">IF($A980&lt;&gt;"",ROW()-1,"")</f>
        <v/>
      </c>
      <c r="G980" s="0" t="str">
        <f aca="false">IF($A980&lt;&gt;"",VLOOKUP($F980,d110cc_csv_computations!$A$2:$O$1001,12),"")</f>
        <v/>
      </c>
      <c r="H980" s="0" t="str">
        <f aca="false">IF($A980&lt;&gt;"",VLOOKUP($F980,d110cc_csv_computations!$A$2:$O$1001,13),"")</f>
        <v/>
      </c>
      <c r="I980" s="0" t="str">
        <f aca="false">IF($A980&lt;&gt;"",VLOOKUP($F980,d110cc_csv_computations!$A$2:$O$1001,7),"")</f>
        <v/>
      </c>
      <c r="J980" s="0" t="str">
        <f aca="false">IF($A980&lt;&gt;"",VLOOKUP($I980,ColumnNames!$A$2:$B$5,2),"")</f>
        <v/>
      </c>
      <c r="K980" s="0" t="str">
        <f aca="false">IF($A980&lt;&gt;"",VLOOKUP($F980,d110cc_csv_computations!$A$2:$O$1001,6),"")</f>
        <v/>
      </c>
      <c r="L980" s="0" t="str">
        <f aca="false">IF($A980&lt;&gt;"",VLOOKUP($F980,d110cc_csv_computations!$A$2:$O$1001,3),"")</f>
        <v/>
      </c>
      <c r="M980" s="0" t="str">
        <f aca="false">IF($A980&lt;&gt;"",VLOOKUP($F980,d110cc_csv_computations!$A$2:$O$1001,8),"")</f>
        <v/>
      </c>
      <c r="N980" s="0" t="str">
        <f aca="false">IF($A980&lt;&gt;"",VLOOKUP($F980,d110cc_csv_computations!$A$2:$O$1001,4),"")</f>
        <v/>
      </c>
      <c r="O980" s="32" t="str">
        <f aca="false">IF($A980&lt;&gt;"",INDEX('Tray sheet'!$H$2:$H$10000, $G980),"")</f>
        <v/>
      </c>
      <c r="P980" s="32" t="str">
        <f aca="false">IF($A980&lt;&gt;"",INDEX('Tray sheet'!$J$2:$J$10000,$G980),"")</f>
        <v/>
      </c>
      <c r="Q980" s="0" t="str">
        <f aca="false">IF($A980&lt;&gt;"",VLOOKUP($F980,d110cc_csv_computations!$A$2:$O$1001,9),"")</f>
        <v/>
      </c>
      <c r="R980" s="32" t="str">
        <f aca="false">IF($A980&lt;&gt;"",INDEX('Tray sheet'!$I$2:$I$10000,$G980),"")</f>
        <v/>
      </c>
      <c r="S980" s="32" t="str">
        <f aca="false">$J980&amp;$K980</f>
        <v/>
      </c>
      <c r="T980" s="0" t="str">
        <f aca="false">IF($A980&lt;&gt;"","Project#"&amp;$A980&amp;"-"&amp;TEXT($B980,"0000")&amp;"_Experiment#"&amp;TEXT($C980,"0000")&amp;"_"&amp;$D980&amp;"."&amp;$E980&amp;"_Tray#"&amp;TEXT($G980,"0000")&amp;"_"&amp;"Pot#"&amp;TEXT($F980,"00000"),"")</f>
        <v/>
      </c>
      <c r="U980" s="0" t="str">
        <f aca="false">IF($A980&lt;&gt;"",VLOOKUP($F980,d110cc_csv_computations!$A$2:$O$1001,2),"")</f>
        <v/>
      </c>
      <c r="V980" s="0" t="str">
        <f aca="false">IF($A980&lt;&gt;"",VLOOKUP($U980,LineNames!$A$2:$B$111,2),"")</f>
        <v/>
      </c>
      <c r="W980" s="11"/>
      <c r="X980" s="0" t="str">
        <f aca="false">IF($A980&lt;&gt;"",VLOOKUP($U980,LineNames!$A$2:$C$111,3),"")</f>
        <v/>
      </c>
      <c r="Y980" s="0" t="str">
        <f aca="false">IF($A980&lt;&gt;"",VLOOKUP($F980,d110cc_csv_computations!$A$2:$O$1001,5),"")</f>
        <v/>
      </c>
      <c r="Z980" s="0" t="str">
        <f aca="false">IF($A980&lt;&gt;"",VLOOKUP($F980,d110cc_csv_computations!$A$2:$O$1001,15),"")</f>
        <v/>
      </c>
    </row>
    <row collapsed="false" customFormat="false" customHeight="true" hidden="false" ht="15" outlineLevel="0" r="981">
      <c r="A981" s="0" t="str">
        <f aca="false">IF((ROW()-1)&lt;='Project Description'!$B$14,'Project Description'!$B$1, "")</f>
        <v/>
      </c>
      <c r="B981" s="0" t="str">
        <f aca="false">IF($A981&lt;&gt;"",'Project Description'!$B$2, "")</f>
        <v/>
      </c>
      <c r="C981" s="0" t="str">
        <f aca="false">IF($A981&lt;&gt;"",'Project Description'!$B$3, "")</f>
        <v/>
      </c>
      <c r="D981" s="0" t="str">
        <f aca="false">IF($A981&lt;&gt;"",VLOOKUP($G981,'Tray sheet'!$E$2:$G$121,2), "")</f>
        <v/>
      </c>
      <c r="E981" s="0" t="str">
        <f aca="false">IF($A981&lt;&gt;"",VLOOKUP($G981,'Tray sheet'!$E$2:$G$121,3), "")</f>
        <v/>
      </c>
      <c r="F981" s="0" t="str">
        <f aca="false">IF($A981&lt;&gt;"",ROW()-1,"")</f>
        <v/>
      </c>
      <c r="G981" s="0" t="str">
        <f aca="false">IF($A981&lt;&gt;"",VLOOKUP($F981,d110cc_csv_computations!$A$2:$O$1001,12),"")</f>
        <v/>
      </c>
      <c r="H981" s="0" t="str">
        <f aca="false">IF($A981&lt;&gt;"",VLOOKUP($F981,d110cc_csv_computations!$A$2:$O$1001,13),"")</f>
        <v/>
      </c>
      <c r="I981" s="0" t="str">
        <f aca="false">IF($A981&lt;&gt;"",VLOOKUP($F981,d110cc_csv_computations!$A$2:$O$1001,7),"")</f>
        <v/>
      </c>
      <c r="J981" s="0" t="str">
        <f aca="false">IF($A981&lt;&gt;"",VLOOKUP($I981,ColumnNames!$A$2:$B$5,2),"")</f>
        <v/>
      </c>
      <c r="K981" s="0" t="str">
        <f aca="false">IF($A981&lt;&gt;"",VLOOKUP($F981,d110cc_csv_computations!$A$2:$O$1001,6),"")</f>
        <v/>
      </c>
      <c r="L981" s="0" t="str">
        <f aca="false">IF($A981&lt;&gt;"",VLOOKUP($F981,d110cc_csv_computations!$A$2:$O$1001,3),"")</f>
        <v/>
      </c>
      <c r="M981" s="0" t="str">
        <f aca="false">IF($A981&lt;&gt;"",VLOOKUP($F981,d110cc_csv_computations!$A$2:$O$1001,8),"")</f>
        <v/>
      </c>
      <c r="N981" s="0" t="str">
        <f aca="false">IF($A981&lt;&gt;"",VLOOKUP($F981,d110cc_csv_computations!$A$2:$O$1001,4),"")</f>
        <v/>
      </c>
      <c r="O981" s="32" t="str">
        <f aca="false">IF($A981&lt;&gt;"",INDEX('Tray sheet'!$H$2:$H$10000, $G981),"")</f>
        <v/>
      </c>
      <c r="P981" s="32" t="str">
        <f aca="false">IF($A981&lt;&gt;"",INDEX('Tray sheet'!$J$2:$J$10000,$G981),"")</f>
        <v/>
      </c>
      <c r="Q981" s="0" t="str">
        <f aca="false">IF($A981&lt;&gt;"",VLOOKUP($F981,d110cc_csv_computations!$A$2:$O$1001,9),"")</f>
        <v/>
      </c>
      <c r="R981" s="32" t="str">
        <f aca="false">IF($A981&lt;&gt;"",INDEX('Tray sheet'!$I$2:$I$10000,$G981),"")</f>
        <v/>
      </c>
      <c r="S981" s="32" t="str">
        <f aca="false">$J981&amp;$K981</f>
        <v/>
      </c>
      <c r="T981" s="0" t="str">
        <f aca="false">IF($A981&lt;&gt;"","Project#"&amp;$A981&amp;"-"&amp;TEXT($B981,"0000")&amp;"_Experiment#"&amp;TEXT($C981,"0000")&amp;"_"&amp;$D981&amp;"."&amp;$E981&amp;"_Tray#"&amp;TEXT($G981,"0000")&amp;"_"&amp;"Pot#"&amp;TEXT($F981,"00000"),"")</f>
        <v/>
      </c>
      <c r="U981" s="0" t="str">
        <f aca="false">IF($A981&lt;&gt;"",VLOOKUP($F981,d110cc_csv_computations!$A$2:$O$1001,2),"")</f>
        <v/>
      </c>
      <c r="V981" s="0" t="str">
        <f aca="false">IF($A981&lt;&gt;"",VLOOKUP($U981,LineNames!$A$2:$B$111,2),"")</f>
        <v/>
      </c>
      <c r="W981" s="11"/>
      <c r="X981" s="0" t="str">
        <f aca="false">IF($A981&lt;&gt;"",VLOOKUP($U981,LineNames!$A$2:$C$111,3),"")</f>
        <v/>
      </c>
      <c r="Y981" s="0" t="str">
        <f aca="false">IF($A981&lt;&gt;"",VLOOKUP($F981,d110cc_csv_computations!$A$2:$O$1001,5),"")</f>
        <v/>
      </c>
      <c r="Z981" s="0" t="str">
        <f aca="false">IF($A981&lt;&gt;"",VLOOKUP($F981,d110cc_csv_computations!$A$2:$O$1001,15),"")</f>
        <v/>
      </c>
    </row>
    <row collapsed="false" customFormat="false" customHeight="true" hidden="false" ht="15" outlineLevel="0" r="982">
      <c r="A982" s="0" t="str">
        <f aca="false">IF((ROW()-1)&lt;='Project Description'!$B$14,'Project Description'!$B$1, "")</f>
        <v/>
      </c>
      <c r="B982" s="0" t="str">
        <f aca="false">IF($A982&lt;&gt;"",'Project Description'!$B$2, "")</f>
        <v/>
      </c>
      <c r="C982" s="0" t="str">
        <f aca="false">IF($A982&lt;&gt;"",'Project Description'!$B$3, "")</f>
        <v/>
      </c>
      <c r="D982" s="0" t="str">
        <f aca="false">IF($A982&lt;&gt;"",VLOOKUP($G982,'Tray sheet'!$E$2:$G$121,2), "")</f>
        <v/>
      </c>
      <c r="E982" s="0" t="str">
        <f aca="false">IF($A982&lt;&gt;"",VLOOKUP($G982,'Tray sheet'!$E$2:$G$121,3), "")</f>
        <v/>
      </c>
      <c r="F982" s="0" t="str">
        <f aca="false">IF($A982&lt;&gt;"",ROW()-1,"")</f>
        <v/>
      </c>
      <c r="G982" s="0" t="str">
        <f aca="false">IF($A982&lt;&gt;"",VLOOKUP($F982,d110cc_csv_computations!$A$2:$O$1001,12),"")</f>
        <v/>
      </c>
      <c r="H982" s="0" t="str">
        <f aca="false">IF($A982&lt;&gt;"",VLOOKUP($F982,d110cc_csv_computations!$A$2:$O$1001,13),"")</f>
        <v/>
      </c>
      <c r="I982" s="0" t="str">
        <f aca="false">IF($A982&lt;&gt;"",VLOOKUP($F982,d110cc_csv_computations!$A$2:$O$1001,7),"")</f>
        <v/>
      </c>
      <c r="J982" s="0" t="str">
        <f aca="false">IF($A982&lt;&gt;"",VLOOKUP($I982,ColumnNames!$A$2:$B$5,2),"")</f>
        <v/>
      </c>
      <c r="K982" s="0" t="str">
        <f aca="false">IF($A982&lt;&gt;"",VLOOKUP($F982,d110cc_csv_computations!$A$2:$O$1001,6),"")</f>
        <v/>
      </c>
      <c r="L982" s="0" t="str">
        <f aca="false">IF($A982&lt;&gt;"",VLOOKUP($F982,d110cc_csv_computations!$A$2:$O$1001,3),"")</f>
        <v/>
      </c>
      <c r="M982" s="0" t="str">
        <f aca="false">IF($A982&lt;&gt;"",VLOOKUP($F982,d110cc_csv_computations!$A$2:$O$1001,8),"")</f>
        <v/>
      </c>
      <c r="N982" s="0" t="str">
        <f aca="false">IF($A982&lt;&gt;"",VLOOKUP($F982,d110cc_csv_computations!$A$2:$O$1001,4),"")</f>
        <v/>
      </c>
      <c r="O982" s="32" t="str">
        <f aca="false">IF($A982&lt;&gt;"",INDEX('Tray sheet'!$H$2:$H$10000, $G982),"")</f>
        <v/>
      </c>
      <c r="P982" s="32" t="str">
        <f aca="false">IF($A982&lt;&gt;"",INDEX('Tray sheet'!$J$2:$J$10000,$G982),"")</f>
        <v/>
      </c>
      <c r="Q982" s="0" t="str">
        <f aca="false">IF($A982&lt;&gt;"",VLOOKUP($F982,d110cc_csv_computations!$A$2:$O$1001,9),"")</f>
        <v/>
      </c>
      <c r="R982" s="32" t="str">
        <f aca="false">IF($A982&lt;&gt;"",INDEX('Tray sheet'!$I$2:$I$10000,$G982),"")</f>
        <v/>
      </c>
      <c r="S982" s="32" t="str">
        <f aca="false">$J982&amp;$K982</f>
        <v/>
      </c>
      <c r="T982" s="0" t="str">
        <f aca="false">IF($A982&lt;&gt;"","Project#"&amp;$A982&amp;"-"&amp;TEXT($B982,"0000")&amp;"_Experiment#"&amp;TEXT($C982,"0000")&amp;"_"&amp;$D982&amp;"."&amp;$E982&amp;"_Tray#"&amp;TEXT($G982,"0000")&amp;"_"&amp;"Pot#"&amp;TEXT($F982,"00000"),"")</f>
        <v/>
      </c>
      <c r="U982" s="0" t="str">
        <f aca="false">IF($A982&lt;&gt;"",VLOOKUP($F982,d110cc_csv_computations!$A$2:$O$1001,2),"")</f>
        <v/>
      </c>
      <c r="V982" s="0" t="str">
        <f aca="false">IF($A982&lt;&gt;"",VLOOKUP($U982,LineNames!$A$2:$B$111,2),"")</f>
        <v/>
      </c>
      <c r="W982" s="11"/>
      <c r="X982" s="0" t="str">
        <f aca="false">IF($A982&lt;&gt;"",VLOOKUP($U982,LineNames!$A$2:$C$111,3),"")</f>
        <v/>
      </c>
      <c r="Y982" s="0" t="str">
        <f aca="false">IF($A982&lt;&gt;"",VLOOKUP($F982,d110cc_csv_computations!$A$2:$O$1001,5),"")</f>
        <v/>
      </c>
      <c r="Z982" s="0" t="str">
        <f aca="false">IF($A982&lt;&gt;"",VLOOKUP($F982,d110cc_csv_computations!$A$2:$O$1001,15),"")</f>
        <v/>
      </c>
    </row>
    <row collapsed="false" customFormat="false" customHeight="true" hidden="false" ht="15" outlineLevel="0" r="983">
      <c r="A983" s="0" t="str">
        <f aca="false">IF((ROW()-1)&lt;='Project Description'!$B$14,'Project Description'!$B$1, "")</f>
        <v/>
      </c>
      <c r="B983" s="0" t="str">
        <f aca="false">IF($A983&lt;&gt;"",'Project Description'!$B$2, "")</f>
        <v/>
      </c>
      <c r="C983" s="0" t="str">
        <f aca="false">IF($A983&lt;&gt;"",'Project Description'!$B$3, "")</f>
        <v/>
      </c>
      <c r="D983" s="0" t="str">
        <f aca="false">IF($A983&lt;&gt;"",VLOOKUP($G983,'Tray sheet'!$E$2:$G$121,2), "")</f>
        <v/>
      </c>
      <c r="E983" s="0" t="str">
        <f aca="false">IF($A983&lt;&gt;"",VLOOKUP($G983,'Tray sheet'!$E$2:$G$121,3), "")</f>
        <v/>
      </c>
      <c r="F983" s="0" t="str">
        <f aca="false">IF($A983&lt;&gt;"",ROW()-1,"")</f>
        <v/>
      </c>
      <c r="G983" s="0" t="str">
        <f aca="false">IF($A983&lt;&gt;"",VLOOKUP($F983,d110cc_csv_computations!$A$2:$O$1001,12),"")</f>
        <v/>
      </c>
      <c r="H983" s="0" t="str">
        <f aca="false">IF($A983&lt;&gt;"",VLOOKUP($F983,d110cc_csv_computations!$A$2:$O$1001,13),"")</f>
        <v/>
      </c>
      <c r="I983" s="0" t="str">
        <f aca="false">IF($A983&lt;&gt;"",VLOOKUP($F983,d110cc_csv_computations!$A$2:$O$1001,7),"")</f>
        <v/>
      </c>
      <c r="J983" s="0" t="str">
        <f aca="false">IF($A983&lt;&gt;"",VLOOKUP($I983,ColumnNames!$A$2:$B$5,2),"")</f>
        <v/>
      </c>
      <c r="K983" s="0" t="str">
        <f aca="false">IF($A983&lt;&gt;"",VLOOKUP($F983,d110cc_csv_computations!$A$2:$O$1001,6),"")</f>
        <v/>
      </c>
      <c r="L983" s="0" t="str">
        <f aca="false">IF($A983&lt;&gt;"",VLOOKUP($F983,d110cc_csv_computations!$A$2:$O$1001,3),"")</f>
        <v/>
      </c>
      <c r="M983" s="0" t="str">
        <f aca="false">IF($A983&lt;&gt;"",VLOOKUP($F983,d110cc_csv_computations!$A$2:$O$1001,8),"")</f>
        <v/>
      </c>
      <c r="N983" s="0" t="str">
        <f aca="false">IF($A983&lt;&gt;"",VLOOKUP($F983,d110cc_csv_computations!$A$2:$O$1001,4),"")</f>
        <v/>
      </c>
      <c r="O983" s="32" t="str">
        <f aca="false">IF($A983&lt;&gt;"",INDEX('Tray sheet'!$H$2:$H$10000, $G983),"")</f>
        <v/>
      </c>
      <c r="P983" s="32" t="str">
        <f aca="false">IF($A983&lt;&gt;"",INDEX('Tray sheet'!$J$2:$J$10000,$G983),"")</f>
        <v/>
      </c>
      <c r="Q983" s="0" t="str">
        <f aca="false">IF($A983&lt;&gt;"",VLOOKUP($F983,d110cc_csv_computations!$A$2:$O$1001,9),"")</f>
        <v/>
      </c>
      <c r="R983" s="32" t="str">
        <f aca="false">IF($A983&lt;&gt;"",INDEX('Tray sheet'!$I$2:$I$10000,$G983),"")</f>
        <v/>
      </c>
      <c r="S983" s="32" t="str">
        <f aca="false">$J983&amp;$K983</f>
        <v/>
      </c>
      <c r="T983" s="0" t="str">
        <f aca="false">IF($A983&lt;&gt;"","Project#"&amp;$A983&amp;"-"&amp;TEXT($B983,"0000")&amp;"_Experiment#"&amp;TEXT($C983,"0000")&amp;"_"&amp;$D983&amp;"."&amp;$E983&amp;"_Tray#"&amp;TEXT($G983,"0000")&amp;"_"&amp;"Pot#"&amp;TEXT($F983,"00000"),"")</f>
        <v/>
      </c>
      <c r="U983" s="0" t="str">
        <f aca="false">IF($A983&lt;&gt;"",VLOOKUP($F983,d110cc_csv_computations!$A$2:$O$1001,2),"")</f>
        <v/>
      </c>
      <c r="V983" s="0" t="str">
        <f aca="false">IF($A983&lt;&gt;"",VLOOKUP($U983,LineNames!$A$2:$B$111,2),"")</f>
        <v/>
      </c>
      <c r="W983" s="11"/>
      <c r="X983" s="0" t="str">
        <f aca="false">IF($A983&lt;&gt;"",VLOOKUP($U983,LineNames!$A$2:$C$111,3),"")</f>
        <v/>
      </c>
      <c r="Y983" s="0" t="str">
        <f aca="false">IF($A983&lt;&gt;"",VLOOKUP($F983,d110cc_csv_computations!$A$2:$O$1001,5),"")</f>
        <v/>
      </c>
      <c r="Z983" s="0" t="str">
        <f aca="false">IF($A983&lt;&gt;"",VLOOKUP($F983,d110cc_csv_computations!$A$2:$O$1001,15),"")</f>
        <v/>
      </c>
    </row>
    <row collapsed="false" customFormat="false" customHeight="true" hidden="false" ht="15" outlineLevel="0" r="984">
      <c r="A984" s="0" t="str">
        <f aca="false">IF((ROW()-1)&lt;='Project Description'!$B$14,'Project Description'!$B$1, "")</f>
        <v/>
      </c>
      <c r="B984" s="0" t="str">
        <f aca="false">IF($A984&lt;&gt;"",'Project Description'!$B$2, "")</f>
        <v/>
      </c>
      <c r="C984" s="0" t="str">
        <f aca="false">IF($A984&lt;&gt;"",'Project Description'!$B$3, "")</f>
        <v/>
      </c>
      <c r="D984" s="0" t="str">
        <f aca="false">IF($A984&lt;&gt;"",VLOOKUP($G984,'Tray sheet'!$E$2:$G$121,2), "")</f>
        <v/>
      </c>
      <c r="E984" s="0" t="str">
        <f aca="false">IF($A984&lt;&gt;"",VLOOKUP($G984,'Tray sheet'!$E$2:$G$121,3), "")</f>
        <v/>
      </c>
      <c r="F984" s="0" t="str">
        <f aca="false">IF($A984&lt;&gt;"",ROW()-1,"")</f>
        <v/>
      </c>
      <c r="G984" s="0" t="str">
        <f aca="false">IF($A984&lt;&gt;"",VLOOKUP($F984,d110cc_csv_computations!$A$2:$O$1001,12),"")</f>
        <v/>
      </c>
      <c r="H984" s="0" t="str">
        <f aca="false">IF($A984&lt;&gt;"",VLOOKUP($F984,d110cc_csv_computations!$A$2:$O$1001,13),"")</f>
        <v/>
      </c>
      <c r="I984" s="0" t="str">
        <f aca="false">IF($A984&lt;&gt;"",VLOOKUP($F984,d110cc_csv_computations!$A$2:$O$1001,7),"")</f>
        <v/>
      </c>
      <c r="J984" s="0" t="str">
        <f aca="false">IF($A984&lt;&gt;"",VLOOKUP($I984,ColumnNames!$A$2:$B$5,2),"")</f>
        <v/>
      </c>
      <c r="K984" s="0" t="str">
        <f aca="false">IF($A984&lt;&gt;"",VLOOKUP($F984,d110cc_csv_computations!$A$2:$O$1001,6),"")</f>
        <v/>
      </c>
      <c r="L984" s="0" t="str">
        <f aca="false">IF($A984&lt;&gt;"",VLOOKUP($F984,d110cc_csv_computations!$A$2:$O$1001,3),"")</f>
        <v/>
      </c>
      <c r="M984" s="0" t="str">
        <f aca="false">IF($A984&lt;&gt;"",VLOOKUP($F984,d110cc_csv_computations!$A$2:$O$1001,8),"")</f>
        <v/>
      </c>
      <c r="N984" s="0" t="str">
        <f aca="false">IF($A984&lt;&gt;"",VLOOKUP($F984,d110cc_csv_computations!$A$2:$O$1001,4),"")</f>
        <v/>
      </c>
      <c r="O984" s="32" t="str">
        <f aca="false">IF($A984&lt;&gt;"",INDEX('Tray sheet'!$H$2:$H$10000, $G984),"")</f>
        <v/>
      </c>
      <c r="P984" s="32" t="str">
        <f aca="false">IF($A984&lt;&gt;"",INDEX('Tray sheet'!$J$2:$J$10000,$G984),"")</f>
        <v/>
      </c>
      <c r="Q984" s="0" t="str">
        <f aca="false">IF($A984&lt;&gt;"",VLOOKUP($F984,d110cc_csv_computations!$A$2:$O$1001,9),"")</f>
        <v/>
      </c>
      <c r="R984" s="32" t="str">
        <f aca="false">IF($A984&lt;&gt;"",INDEX('Tray sheet'!$I$2:$I$10000,$G984),"")</f>
        <v/>
      </c>
      <c r="S984" s="32" t="str">
        <f aca="false">$J984&amp;$K984</f>
        <v/>
      </c>
      <c r="T984" s="0" t="str">
        <f aca="false">IF($A984&lt;&gt;"","Project#"&amp;$A984&amp;"-"&amp;TEXT($B984,"0000")&amp;"_Experiment#"&amp;TEXT($C984,"0000")&amp;"_"&amp;$D984&amp;"."&amp;$E984&amp;"_Tray#"&amp;TEXT($G984,"0000")&amp;"_"&amp;"Pot#"&amp;TEXT($F984,"00000"),"")</f>
        <v/>
      </c>
      <c r="U984" s="0" t="str">
        <f aca="false">IF($A984&lt;&gt;"",VLOOKUP($F984,d110cc_csv_computations!$A$2:$O$1001,2),"")</f>
        <v/>
      </c>
      <c r="V984" s="0" t="str">
        <f aca="false">IF($A984&lt;&gt;"",VLOOKUP($U984,LineNames!$A$2:$B$111,2),"")</f>
        <v/>
      </c>
      <c r="W984" s="11"/>
      <c r="X984" s="0" t="str">
        <f aca="false">IF($A984&lt;&gt;"",VLOOKUP($U984,LineNames!$A$2:$C$111,3),"")</f>
        <v/>
      </c>
      <c r="Y984" s="0" t="str">
        <f aca="false">IF($A984&lt;&gt;"",VLOOKUP($F984,d110cc_csv_computations!$A$2:$O$1001,5),"")</f>
        <v/>
      </c>
      <c r="Z984" s="0" t="str">
        <f aca="false">IF($A984&lt;&gt;"",VLOOKUP($F984,d110cc_csv_computations!$A$2:$O$1001,15),"")</f>
        <v/>
      </c>
    </row>
    <row collapsed="false" customFormat="false" customHeight="true" hidden="false" ht="15" outlineLevel="0" r="985">
      <c r="A985" s="0" t="str">
        <f aca="false">IF((ROW()-1)&lt;='Project Description'!$B$14,'Project Description'!$B$1, "")</f>
        <v/>
      </c>
      <c r="B985" s="0" t="str">
        <f aca="false">IF($A985&lt;&gt;"",'Project Description'!$B$2, "")</f>
        <v/>
      </c>
      <c r="C985" s="0" t="str">
        <f aca="false">IF($A985&lt;&gt;"",'Project Description'!$B$3, "")</f>
        <v/>
      </c>
      <c r="D985" s="0" t="str">
        <f aca="false">IF($A985&lt;&gt;"",VLOOKUP($G985,'Tray sheet'!$E$2:$G$121,2), "")</f>
        <v/>
      </c>
      <c r="E985" s="0" t="str">
        <f aca="false">IF($A985&lt;&gt;"",VLOOKUP($G985,'Tray sheet'!$E$2:$G$121,3), "")</f>
        <v/>
      </c>
      <c r="F985" s="0" t="str">
        <f aca="false">IF($A985&lt;&gt;"",ROW()-1,"")</f>
        <v/>
      </c>
      <c r="G985" s="0" t="str">
        <f aca="false">IF($A985&lt;&gt;"",VLOOKUP($F985,d110cc_csv_computations!$A$2:$O$1001,12),"")</f>
        <v/>
      </c>
      <c r="H985" s="0" t="str">
        <f aca="false">IF($A985&lt;&gt;"",VLOOKUP($F985,d110cc_csv_computations!$A$2:$O$1001,13),"")</f>
        <v/>
      </c>
      <c r="I985" s="0" t="str">
        <f aca="false">IF($A985&lt;&gt;"",VLOOKUP($F985,d110cc_csv_computations!$A$2:$O$1001,7),"")</f>
        <v/>
      </c>
      <c r="J985" s="0" t="str">
        <f aca="false">IF($A985&lt;&gt;"",VLOOKUP($I985,ColumnNames!$A$2:$B$5,2),"")</f>
        <v/>
      </c>
      <c r="K985" s="0" t="str">
        <f aca="false">IF($A985&lt;&gt;"",VLOOKUP($F985,d110cc_csv_computations!$A$2:$O$1001,6),"")</f>
        <v/>
      </c>
      <c r="L985" s="0" t="str">
        <f aca="false">IF($A985&lt;&gt;"",VLOOKUP($F985,d110cc_csv_computations!$A$2:$O$1001,3),"")</f>
        <v/>
      </c>
      <c r="M985" s="0" t="str">
        <f aca="false">IF($A985&lt;&gt;"",VLOOKUP($F985,d110cc_csv_computations!$A$2:$O$1001,8),"")</f>
        <v/>
      </c>
      <c r="N985" s="0" t="str">
        <f aca="false">IF($A985&lt;&gt;"",VLOOKUP($F985,d110cc_csv_computations!$A$2:$O$1001,4),"")</f>
        <v/>
      </c>
      <c r="O985" s="32" t="str">
        <f aca="false">IF($A985&lt;&gt;"",INDEX('Tray sheet'!$H$2:$H$10000, $G985),"")</f>
        <v/>
      </c>
      <c r="P985" s="32" t="str">
        <f aca="false">IF($A985&lt;&gt;"",INDEX('Tray sheet'!$J$2:$J$10000,$G985),"")</f>
        <v/>
      </c>
      <c r="Q985" s="0" t="str">
        <f aca="false">IF($A985&lt;&gt;"",VLOOKUP($F985,d110cc_csv_computations!$A$2:$O$1001,9),"")</f>
        <v/>
      </c>
      <c r="R985" s="32" t="str">
        <f aca="false">IF($A985&lt;&gt;"",INDEX('Tray sheet'!$I$2:$I$10000,$G985),"")</f>
        <v/>
      </c>
      <c r="S985" s="32" t="str">
        <f aca="false">$J985&amp;$K985</f>
        <v/>
      </c>
      <c r="T985" s="0" t="str">
        <f aca="false">IF($A985&lt;&gt;"","Project#"&amp;$A985&amp;"-"&amp;TEXT($B985,"0000")&amp;"_Experiment#"&amp;TEXT($C985,"0000")&amp;"_"&amp;$D985&amp;"."&amp;$E985&amp;"_Tray#"&amp;TEXT($G985,"0000")&amp;"_"&amp;"Pot#"&amp;TEXT($F985,"00000"),"")</f>
        <v/>
      </c>
      <c r="U985" s="0" t="str">
        <f aca="false">IF($A985&lt;&gt;"",VLOOKUP($F985,d110cc_csv_computations!$A$2:$O$1001,2),"")</f>
        <v/>
      </c>
      <c r="V985" s="0" t="str">
        <f aca="false">IF($A985&lt;&gt;"",VLOOKUP($U985,LineNames!$A$2:$B$111,2),"")</f>
        <v/>
      </c>
      <c r="W985" s="11"/>
      <c r="X985" s="0" t="str">
        <f aca="false">IF($A985&lt;&gt;"",VLOOKUP($U985,LineNames!$A$2:$C$111,3),"")</f>
        <v/>
      </c>
      <c r="Y985" s="0" t="str">
        <f aca="false">IF($A985&lt;&gt;"",VLOOKUP($F985,d110cc_csv_computations!$A$2:$O$1001,5),"")</f>
        <v/>
      </c>
      <c r="Z985" s="0" t="str">
        <f aca="false">IF($A985&lt;&gt;"",VLOOKUP($F985,d110cc_csv_computations!$A$2:$O$1001,15),"")</f>
        <v/>
      </c>
    </row>
    <row collapsed="false" customFormat="false" customHeight="true" hidden="false" ht="15" outlineLevel="0" r="986">
      <c r="A986" s="0" t="str">
        <f aca="false">IF((ROW()-1)&lt;='Project Description'!$B$14,'Project Description'!$B$1, "")</f>
        <v/>
      </c>
      <c r="B986" s="0" t="str">
        <f aca="false">IF($A986&lt;&gt;"",'Project Description'!$B$2, "")</f>
        <v/>
      </c>
      <c r="C986" s="0" t="str">
        <f aca="false">IF($A986&lt;&gt;"",'Project Description'!$B$3, "")</f>
        <v/>
      </c>
      <c r="D986" s="0" t="str">
        <f aca="false">IF($A986&lt;&gt;"",VLOOKUP($G986,'Tray sheet'!$E$2:$G$121,2), "")</f>
        <v/>
      </c>
      <c r="E986" s="0" t="str">
        <f aca="false">IF($A986&lt;&gt;"",VLOOKUP($G986,'Tray sheet'!$E$2:$G$121,3), "")</f>
        <v/>
      </c>
      <c r="F986" s="0" t="str">
        <f aca="false">IF($A986&lt;&gt;"",ROW()-1,"")</f>
        <v/>
      </c>
      <c r="G986" s="0" t="str">
        <f aca="false">IF($A986&lt;&gt;"",VLOOKUP($F986,d110cc_csv_computations!$A$2:$O$1001,12),"")</f>
        <v/>
      </c>
      <c r="H986" s="0" t="str">
        <f aca="false">IF($A986&lt;&gt;"",VLOOKUP($F986,d110cc_csv_computations!$A$2:$O$1001,13),"")</f>
        <v/>
      </c>
      <c r="I986" s="0" t="str">
        <f aca="false">IF($A986&lt;&gt;"",VLOOKUP($F986,d110cc_csv_computations!$A$2:$O$1001,7),"")</f>
        <v/>
      </c>
      <c r="J986" s="0" t="str">
        <f aca="false">IF($A986&lt;&gt;"",VLOOKUP($I986,ColumnNames!$A$2:$B$5,2),"")</f>
        <v/>
      </c>
      <c r="K986" s="0" t="str">
        <f aca="false">IF($A986&lt;&gt;"",VLOOKUP($F986,d110cc_csv_computations!$A$2:$O$1001,6),"")</f>
        <v/>
      </c>
      <c r="L986" s="0" t="str">
        <f aca="false">IF($A986&lt;&gt;"",VLOOKUP($F986,d110cc_csv_computations!$A$2:$O$1001,3),"")</f>
        <v/>
      </c>
      <c r="M986" s="0" t="str">
        <f aca="false">IF($A986&lt;&gt;"",VLOOKUP($F986,d110cc_csv_computations!$A$2:$O$1001,8),"")</f>
        <v/>
      </c>
      <c r="N986" s="0" t="str">
        <f aca="false">IF($A986&lt;&gt;"",VLOOKUP($F986,d110cc_csv_computations!$A$2:$O$1001,4),"")</f>
        <v/>
      </c>
      <c r="O986" s="32" t="str">
        <f aca="false">IF($A986&lt;&gt;"",INDEX('Tray sheet'!$H$2:$H$10000, $G986),"")</f>
        <v/>
      </c>
      <c r="P986" s="32" t="str">
        <f aca="false">IF($A986&lt;&gt;"",INDEX('Tray sheet'!$J$2:$J$10000,$G986),"")</f>
        <v/>
      </c>
      <c r="Q986" s="0" t="str">
        <f aca="false">IF($A986&lt;&gt;"",VLOOKUP($F986,d110cc_csv_computations!$A$2:$O$1001,9),"")</f>
        <v/>
      </c>
      <c r="R986" s="32" t="str">
        <f aca="false">IF($A986&lt;&gt;"",INDEX('Tray sheet'!$I$2:$I$10000,$G986),"")</f>
        <v/>
      </c>
      <c r="S986" s="32" t="str">
        <f aca="false">$J986&amp;$K986</f>
        <v/>
      </c>
      <c r="T986" s="0" t="str">
        <f aca="false">IF($A986&lt;&gt;"","Project#"&amp;$A986&amp;"-"&amp;TEXT($B986,"0000")&amp;"_Experiment#"&amp;TEXT($C986,"0000")&amp;"_"&amp;$D986&amp;"."&amp;$E986&amp;"_Tray#"&amp;TEXT($G986,"0000")&amp;"_"&amp;"Pot#"&amp;TEXT($F986,"00000"),"")</f>
        <v/>
      </c>
      <c r="U986" s="0" t="str">
        <f aca="false">IF($A986&lt;&gt;"",VLOOKUP($F986,d110cc_csv_computations!$A$2:$O$1001,2),"")</f>
        <v/>
      </c>
      <c r="V986" s="0" t="str">
        <f aca="false">IF($A986&lt;&gt;"",VLOOKUP($U986,LineNames!$A$2:$B$111,2),"")</f>
        <v/>
      </c>
      <c r="W986" s="11"/>
      <c r="X986" s="0" t="str">
        <f aca="false">IF($A986&lt;&gt;"",VLOOKUP($U986,LineNames!$A$2:$C$111,3),"")</f>
        <v/>
      </c>
      <c r="Y986" s="0" t="str">
        <f aca="false">IF($A986&lt;&gt;"",VLOOKUP($F986,d110cc_csv_computations!$A$2:$O$1001,5),"")</f>
        <v/>
      </c>
      <c r="Z986" s="0" t="str">
        <f aca="false">IF($A986&lt;&gt;"",VLOOKUP($F986,d110cc_csv_computations!$A$2:$O$1001,15),"")</f>
        <v/>
      </c>
    </row>
    <row collapsed="false" customFormat="false" customHeight="true" hidden="false" ht="15" outlineLevel="0" r="987">
      <c r="A987" s="0" t="str">
        <f aca="false">IF((ROW()-1)&lt;='Project Description'!$B$14,'Project Description'!$B$1, "")</f>
        <v/>
      </c>
      <c r="B987" s="0" t="str">
        <f aca="false">IF($A987&lt;&gt;"",'Project Description'!$B$2, "")</f>
        <v/>
      </c>
      <c r="C987" s="0" t="str">
        <f aca="false">IF($A987&lt;&gt;"",'Project Description'!$B$3, "")</f>
        <v/>
      </c>
      <c r="D987" s="0" t="str">
        <f aca="false">IF($A987&lt;&gt;"",VLOOKUP($G987,'Tray sheet'!$E$2:$G$121,2), "")</f>
        <v/>
      </c>
      <c r="E987" s="0" t="str">
        <f aca="false">IF($A987&lt;&gt;"",VLOOKUP($G987,'Tray sheet'!$E$2:$G$121,3), "")</f>
        <v/>
      </c>
      <c r="F987" s="0" t="str">
        <f aca="false">IF($A987&lt;&gt;"",ROW()-1,"")</f>
        <v/>
      </c>
      <c r="G987" s="0" t="str">
        <f aca="false">IF($A987&lt;&gt;"",VLOOKUP($F987,d110cc_csv_computations!$A$2:$O$1001,12),"")</f>
        <v/>
      </c>
      <c r="H987" s="0" t="str">
        <f aca="false">IF($A987&lt;&gt;"",VLOOKUP($F987,d110cc_csv_computations!$A$2:$O$1001,13),"")</f>
        <v/>
      </c>
      <c r="I987" s="0" t="str">
        <f aca="false">IF($A987&lt;&gt;"",VLOOKUP($F987,d110cc_csv_computations!$A$2:$O$1001,7),"")</f>
        <v/>
      </c>
      <c r="J987" s="0" t="str">
        <f aca="false">IF($A987&lt;&gt;"",VLOOKUP($I987,ColumnNames!$A$2:$B$5,2),"")</f>
        <v/>
      </c>
      <c r="K987" s="0" t="str">
        <f aca="false">IF($A987&lt;&gt;"",VLOOKUP($F987,d110cc_csv_computations!$A$2:$O$1001,6),"")</f>
        <v/>
      </c>
      <c r="L987" s="0" t="str">
        <f aca="false">IF($A987&lt;&gt;"",VLOOKUP($F987,d110cc_csv_computations!$A$2:$O$1001,3),"")</f>
        <v/>
      </c>
      <c r="M987" s="0" t="str">
        <f aca="false">IF($A987&lt;&gt;"",VLOOKUP($F987,d110cc_csv_computations!$A$2:$O$1001,8),"")</f>
        <v/>
      </c>
      <c r="N987" s="0" t="str">
        <f aca="false">IF($A987&lt;&gt;"",VLOOKUP($F987,d110cc_csv_computations!$A$2:$O$1001,4),"")</f>
        <v/>
      </c>
      <c r="O987" s="32" t="str">
        <f aca="false">IF($A987&lt;&gt;"",INDEX('Tray sheet'!$H$2:$H$10000, $G987),"")</f>
        <v/>
      </c>
      <c r="P987" s="32" t="str">
        <f aca="false">IF($A987&lt;&gt;"",INDEX('Tray sheet'!$J$2:$J$10000,$G987),"")</f>
        <v/>
      </c>
      <c r="Q987" s="0" t="str">
        <f aca="false">IF($A987&lt;&gt;"",VLOOKUP($F987,d110cc_csv_computations!$A$2:$O$1001,9),"")</f>
        <v/>
      </c>
      <c r="R987" s="32" t="str">
        <f aca="false">IF($A987&lt;&gt;"",INDEX('Tray sheet'!$I$2:$I$10000,$G987),"")</f>
        <v/>
      </c>
      <c r="S987" s="32" t="str">
        <f aca="false">$J987&amp;$K987</f>
        <v/>
      </c>
      <c r="T987" s="0" t="str">
        <f aca="false">IF($A987&lt;&gt;"","Project#"&amp;$A987&amp;"-"&amp;TEXT($B987,"0000")&amp;"_Experiment#"&amp;TEXT($C987,"0000")&amp;"_"&amp;$D987&amp;"."&amp;$E987&amp;"_Tray#"&amp;TEXT($G987,"0000")&amp;"_"&amp;"Pot#"&amp;TEXT($F987,"00000"),"")</f>
        <v/>
      </c>
      <c r="U987" s="0" t="str">
        <f aca="false">IF($A987&lt;&gt;"",VLOOKUP($F987,d110cc_csv_computations!$A$2:$O$1001,2),"")</f>
        <v/>
      </c>
      <c r="V987" s="0" t="str">
        <f aca="false">IF($A987&lt;&gt;"",VLOOKUP($U987,LineNames!$A$2:$B$111,2),"")</f>
        <v/>
      </c>
      <c r="W987" s="11"/>
      <c r="X987" s="0" t="str">
        <f aca="false">IF($A987&lt;&gt;"",VLOOKUP($U987,LineNames!$A$2:$C$111,3),"")</f>
        <v/>
      </c>
      <c r="Y987" s="0" t="str">
        <f aca="false">IF($A987&lt;&gt;"",VLOOKUP($F987,d110cc_csv_computations!$A$2:$O$1001,5),"")</f>
        <v/>
      </c>
      <c r="Z987" s="0" t="str">
        <f aca="false">IF($A987&lt;&gt;"",VLOOKUP($F987,d110cc_csv_computations!$A$2:$O$1001,15),"")</f>
        <v/>
      </c>
    </row>
    <row collapsed="false" customFormat="false" customHeight="true" hidden="false" ht="15" outlineLevel="0" r="988">
      <c r="A988" s="0" t="str">
        <f aca="false">IF((ROW()-1)&lt;='Project Description'!$B$14,'Project Description'!$B$1, "")</f>
        <v/>
      </c>
      <c r="B988" s="0" t="str">
        <f aca="false">IF($A988&lt;&gt;"",'Project Description'!$B$2, "")</f>
        <v/>
      </c>
      <c r="C988" s="0" t="str">
        <f aca="false">IF($A988&lt;&gt;"",'Project Description'!$B$3, "")</f>
        <v/>
      </c>
      <c r="D988" s="0" t="str">
        <f aca="false">IF($A988&lt;&gt;"",VLOOKUP($G988,'Tray sheet'!$E$2:$G$121,2), "")</f>
        <v/>
      </c>
      <c r="E988" s="0" t="str">
        <f aca="false">IF($A988&lt;&gt;"",VLOOKUP($G988,'Tray sheet'!$E$2:$G$121,3), "")</f>
        <v/>
      </c>
      <c r="F988" s="0" t="str">
        <f aca="false">IF($A988&lt;&gt;"",ROW()-1,"")</f>
        <v/>
      </c>
      <c r="G988" s="0" t="str">
        <f aca="false">IF($A988&lt;&gt;"",VLOOKUP($F988,d110cc_csv_computations!$A$2:$O$1001,12),"")</f>
        <v/>
      </c>
      <c r="H988" s="0" t="str">
        <f aca="false">IF($A988&lt;&gt;"",VLOOKUP($F988,d110cc_csv_computations!$A$2:$O$1001,13),"")</f>
        <v/>
      </c>
      <c r="I988" s="0" t="str">
        <f aca="false">IF($A988&lt;&gt;"",VLOOKUP($F988,d110cc_csv_computations!$A$2:$O$1001,7),"")</f>
        <v/>
      </c>
      <c r="J988" s="0" t="str">
        <f aca="false">IF($A988&lt;&gt;"",VLOOKUP($I988,ColumnNames!$A$2:$B$5,2),"")</f>
        <v/>
      </c>
      <c r="K988" s="0" t="str">
        <f aca="false">IF($A988&lt;&gt;"",VLOOKUP($F988,d110cc_csv_computations!$A$2:$O$1001,6),"")</f>
        <v/>
      </c>
      <c r="L988" s="0" t="str">
        <f aca="false">IF($A988&lt;&gt;"",VLOOKUP($F988,d110cc_csv_computations!$A$2:$O$1001,3),"")</f>
        <v/>
      </c>
      <c r="M988" s="0" t="str">
        <f aca="false">IF($A988&lt;&gt;"",VLOOKUP($F988,d110cc_csv_computations!$A$2:$O$1001,8),"")</f>
        <v/>
      </c>
      <c r="N988" s="0" t="str">
        <f aca="false">IF($A988&lt;&gt;"",VLOOKUP($F988,d110cc_csv_computations!$A$2:$O$1001,4),"")</f>
        <v/>
      </c>
      <c r="O988" s="32" t="str">
        <f aca="false">IF($A988&lt;&gt;"",INDEX('Tray sheet'!$H$2:$H$10000, $G988),"")</f>
        <v/>
      </c>
      <c r="P988" s="32" t="str">
        <f aca="false">IF($A988&lt;&gt;"",INDEX('Tray sheet'!$J$2:$J$10000,$G988),"")</f>
        <v/>
      </c>
      <c r="Q988" s="0" t="str">
        <f aca="false">IF($A988&lt;&gt;"",VLOOKUP($F988,d110cc_csv_computations!$A$2:$O$1001,9),"")</f>
        <v/>
      </c>
      <c r="R988" s="32" t="str">
        <f aca="false">IF($A988&lt;&gt;"",INDEX('Tray sheet'!$I$2:$I$10000,$G988),"")</f>
        <v/>
      </c>
      <c r="S988" s="32" t="str">
        <f aca="false">$J988&amp;$K988</f>
        <v/>
      </c>
      <c r="T988" s="0" t="str">
        <f aca="false">IF($A988&lt;&gt;"","Project#"&amp;$A988&amp;"-"&amp;TEXT($B988,"0000")&amp;"_Experiment#"&amp;TEXT($C988,"0000")&amp;"_"&amp;$D988&amp;"."&amp;$E988&amp;"_Tray#"&amp;TEXT($G988,"0000")&amp;"_"&amp;"Pot#"&amp;TEXT($F988,"00000"),"")</f>
        <v/>
      </c>
      <c r="U988" s="0" t="str">
        <f aca="false">IF($A988&lt;&gt;"",VLOOKUP($F988,d110cc_csv_computations!$A$2:$O$1001,2),"")</f>
        <v/>
      </c>
      <c r="V988" s="0" t="str">
        <f aca="false">IF($A988&lt;&gt;"",VLOOKUP($U988,LineNames!$A$2:$B$111,2),"")</f>
        <v/>
      </c>
      <c r="W988" s="11"/>
      <c r="X988" s="0" t="str">
        <f aca="false">IF($A988&lt;&gt;"",VLOOKUP($U988,LineNames!$A$2:$C$111,3),"")</f>
        <v/>
      </c>
      <c r="Y988" s="0" t="str">
        <f aca="false">IF($A988&lt;&gt;"",VLOOKUP($F988,d110cc_csv_computations!$A$2:$O$1001,5),"")</f>
        <v/>
      </c>
      <c r="Z988" s="0" t="str">
        <f aca="false">IF($A988&lt;&gt;"",VLOOKUP($F988,d110cc_csv_computations!$A$2:$O$1001,15),"")</f>
        <v/>
      </c>
    </row>
    <row collapsed="false" customFormat="false" customHeight="true" hidden="false" ht="15" outlineLevel="0" r="989">
      <c r="A989" s="0" t="str">
        <f aca="false">IF((ROW()-1)&lt;='Project Description'!$B$14,'Project Description'!$B$1, "")</f>
        <v/>
      </c>
      <c r="B989" s="0" t="str">
        <f aca="false">IF($A989&lt;&gt;"",'Project Description'!$B$2, "")</f>
        <v/>
      </c>
      <c r="C989" s="0" t="str">
        <f aca="false">IF($A989&lt;&gt;"",'Project Description'!$B$3, "")</f>
        <v/>
      </c>
      <c r="D989" s="0" t="str">
        <f aca="false">IF($A989&lt;&gt;"",VLOOKUP($G989,'Tray sheet'!$E$2:$G$121,2), "")</f>
        <v/>
      </c>
      <c r="E989" s="0" t="str">
        <f aca="false">IF($A989&lt;&gt;"",VLOOKUP($G989,'Tray sheet'!$E$2:$G$121,3), "")</f>
        <v/>
      </c>
      <c r="F989" s="0" t="str">
        <f aca="false">IF($A989&lt;&gt;"",ROW()-1,"")</f>
        <v/>
      </c>
      <c r="G989" s="0" t="str">
        <f aca="false">IF($A989&lt;&gt;"",VLOOKUP($F989,d110cc_csv_computations!$A$2:$O$1001,12),"")</f>
        <v/>
      </c>
      <c r="H989" s="0" t="str">
        <f aca="false">IF($A989&lt;&gt;"",VLOOKUP($F989,d110cc_csv_computations!$A$2:$O$1001,13),"")</f>
        <v/>
      </c>
      <c r="I989" s="0" t="str">
        <f aca="false">IF($A989&lt;&gt;"",VLOOKUP($F989,d110cc_csv_computations!$A$2:$O$1001,7),"")</f>
        <v/>
      </c>
      <c r="J989" s="0" t="str">
        <f aca="false">IF($A989&lt;&gt;"",VLOOKUP($I989,ColumnNames!$A$2:$B$5,2),"")</f>
        <v/>
      </c>
      <c r="K989" s="0" t="str">
        <f aca="false">IF($A989&lt;&gt;"",VLOOKUP($F989,d110cc_csv_computations!$A$2:$O$1001,6),"")</f>
        <v/>
      </c>
      <c r="L989" s="0" t="str">
        <f aca="false">IF($A989&lt;&gt;"",VLOOKUP($F989,d110cc_csv_computations!$A$2:$O$1001,3),"")</f>
        <v/>
      </c>
      <c r="M989" s="0" t="str">
        <f aca="false">IF($A989&lt;&gt;"",VLOOKUP($F989,d110cc_csv_computations!$A$2:$O$1001,8),"")</f>
        <v/>
      </c>
      <c r="N989" s="0" t="str">
        <f aca="false">IF($A989&lt;&gt;"",VLOOKUP($F989,d110cc_csv_computations!$A$2:$O$1001,4),"")</f>
        <v/>
      </c>
      <c r="O989" s="32" t="str">
        <f aca="false">IF($A989&lt;&gt;"",INDEX('Tray sheet'!$H$2:$H$10000, $G989),"")</f>
        <v/>
      </c>
      <c r="P989" s="32" t="str">
        <f aca="false">IF($A989&lt;&gt;"",INDEX('Tray sheet'!$J$2:$J$10000,$G989),"")</f>
        <v/>
      </c>
      <c r="Q989" s="0" t="str">
        <f aca="false">IF($A989&lt;&gt;"",VLOOKUP($F989,d110cc_csv_computations!$A$2:$O$1001,9),"")</f>
        <v/>
      </c>
      <c r="R989" s="32" t="str">
        <f aca="false">IF($A989&lt;&gt;"",INDEX('Tray sheet'!$I$2:$I$10000,$G989),"")</f>
        <v/>
      </c>
      <c r="S989" s="32" t="str">
        <f aca="false">$J989&amp;$K989</f>
        <v/>
      </c>
      <c r="T989" s="0" t="str">
        <f aca="false">IF($A989&lt;&gt;"","Project#"&amp;$A989&amp;"-"&amp;TEXT($B989,"0000")&amp;"_Experiment#"&amp;TEXT($C989,"0000")&amp;"_"&amp;$D989&amp;"."&amp;$E989&amp;"_Tray#"&amp;TEXT($G989,"0000")&amp;"_"&amp;"Pot#"&amp;TEXT($F989,"00000"),"")</f>
        <v/>
      </c>
      <c r="U989" s="0" t="str">
        <f aca="false">IF($A989&lt;&gt;"",VLOOKUP($F989,d110cc_csv_computations!$A$2:$O$1001,2),"")</f>
        <v/>
      </c>
      <c r="V989" s="0" t="str">
        <f aca="false">IF($A989&lt;&gt;"",VLOOKUP($U989,LineNames!$A$2:$B$111,2),"")</f>
        <v/>
      </c>
      <c r="W989" s="11"/>
      <c r="X989" s="0" t="str">
        <f aca="false">IF($A989&lt;&gt;"",VLOOKUP($U989,LineNames!$A$2:$C$111,3),"")</f>
        <v/>
      </c>
      <c r="Y989" s="0" t="str">
        <f aca="false">IF($A989&lt;&gt;"",VLOOKUP($F989,d110cc_csv_computations!$A$2:$O$1001,5),"")</f>
        <v/>
      </c>
      <c r="Z989" s="0" t="str">
        <f aca="false">IF($A989&lt;&gt;"",VLOOKUP($F989,d110cc_csv_computations!$A$2:$O$1001,15),"")</f>
        <v/>
      </c>
    </row>
    <row collapsed="false" customFormat="false" customHeight="true" hidden="false" ht="15" outlineLevel="0" r="990">
      <c r="A990" s="0" t="str">
        <f aca="false">IF((ROW()-1)&lt;='Project Description'!$B$14,'Project Description'!$B$1, "")</f>
        <v/>
      </c>
      <c r="B990" s="0" t="str">
        <f aca="false">IF($A990&lt;&gt;"",'Project Description'!$B$2, "")</f>
        <v/>
      </c>
      <c r="C990" s="0" t="str">
        <f aca="false">IF($A990&lt;&gt;"",'Project Description'!$B$3, "")</f>
        <v/>
      </c>
      <c r="D990" s="0" t="str">
        <f aca="false">IF($A990&lt;&gt;"",VLOOKUP($G990,'Tray sheet'!$E$2:$G$121,2), "")</f>
        <v/>
      </c>
      <c r="E990" s="0" t="str">
        <f aca="false">IF($A990&lt;&gt;"",VLOOKUP($G990,'Tray sheet'!$E$2:$G$121,3), "")</f>
        <v/>
      </c>
      <c r="F990" s="0" t="str">
        <f aca="false">IF($A990&lt;&gt;"",ROW()-1,"")</f>
        <v/>
      </c>
      <c r="G990" s="0" t="str">
        <f aca="false">IF($A990&lt;&gt;"",VLOOKUP($F990,d110cc_csv_computations!$A$2:$O$1001,12),"")</f>
        <v/>
      </c>
      <c r="H990" s="0" t="str">
        <f aca="false">IF($A990&lt;&gt;"",VLOOKUP($F990,d110cc_csv_computations!$A$2:$O$1001,13),"")</f>
        <v/>
      </c>
      <c r="I990" s="0" t="str">
        <f aca="false">IF($A990&lt;&gt;"",VLOOKUP($F990,d110cc_csv_computations!$A$2:$O$1001,7),"")</f>
        <v/>
      </c>
      <c r="J990" s="0" t="str">
        <f aca="false">IF($A990&lt;&gt;"",VLOOKUP($I990,ColumnNames!$A$2:$B$5,2),"")</f>
        <v/>
      </c>
      <c r="K990" s="0" t="str">
        <f aca="false">IF($A990&lt;&gt;"",VLOOKUP($F990,d110cc_csv_computations!$A$2:$O$1001,6),"")</f>
        <v/>
      </c>
      <c r="L990" s="0" t="str">
        <f aca="false">IF($A990&lt;&gt;"",VLOOKUP($F990,d110cc_csv_computations!$A$2:$O$1001,3),"")</f>
        <v/>
      </c>
      <c r="M990" s="0" t="str">
        <f aca="false">IF($A990&lt;&gt;"",VLOOKUP($F990,d110cc_csv_computations!$A$2:$O$1001,8),"")</f>
        <v/>
      </c>
      <c r="N990" s="0" t="str">
        <f aca="false">IF($A990&lt;&gt;"",VLOOKUP($F990,d110cc_csv_computations!$A$2:$O$1001,4),"")</f>
        <v/>
      </c>
      <c r="O990" s="32" t="str">
        <f aca="false">IF($A990&lt;&gt;"",INDEX('Tray sheet'!$H$2:$H$10000, $G990),"")</f>
        <v/>
      </c>
      <c r="P990" s="32" t="str">
        <f aca="false">IF($A990&lt;&gt;"",INDEX('Tray sheet'!$J$2:$J$10000,$G990),"")</f>
        <v/>
      </c>
      <c r="Q990" s="0" t="str">
        <f aca="false">IF($A990&lt;&gt;"",VLOOKUP($F990,d110cc_csv_computations!$A$2:$O$1001,9),"")</f>
        <v/>
      </c>
      <c r="R990" s="32" t="str">
        <f aca="false">IF($A990&lt;&gt;"",INDEX('Tray sheet'!$I$2:$I$10000,$G990),"")</f>
        <v/>
      </c>
      <c r="S990" s="32" t="str">
        <f aca="false">$J990&amp;$K990</f>
        <v/>
      </c>
      <c r="T990" s="0" t="str">
        <f aca="false">IF($A990&lt;&gt;"","Project#"&amp;$A990&amp;"-"&amp;TEXT($B990,"0000")&amp;"_Experiment#"&amp;TEXT($C990,"0000")&amp;"_"&amp;$D990&amp;"."&amp;$E990&amp;"_Tray#"&amp;TEXT($G990,"0000")&amp;"_"&amp;"Pot#"&amp;TEXT($F990,"00000"),"")</f>
        <v/>
      </c>
      <c r="U990" s="0" t="str">
        <f aca="false">IF($A990&lt;&gt;"",VLOOKUP($F990,d110cc_csv_computations!$A$2:$O$1001,2),"")</f>
        <v/>
      </c>
      <c r="V990" s="0" t="str">
        <f aca="false">IF($A990&lt;&gt;"",VLOOKUP($U990,LineNames!$A$2:$B$111,2),"")</f>
        <v/>
      </c>
      <c r="W990" s="11"/>
      <c r="X990" s="0" t="str">
        <f aca="false">IF($A990&lt;&gt;"",VLOOKUP($U990,LineNames!$A$2:$C$111,3),"")</f>
        <v/>
      </c>
      <c r="Y990" s="0" t="str">
        <f aca="false">IF($A990&lt;&gt;"",VLOOKUP($F990,d110cc_csv_computations!$A$2:$O$1001,5),"")</f>
        <v/>
      </c>
      <c r="Z990" s="0" t="str">
        <f aca="false">IF($A990&lt;&gt;"",VLOOKUP($F990,d110cc_csv_computations!$A$2:$O$1001,15),"")</f>
        <v/>
      </c>
    </row>
    <row collapsed="false" customFormat="false" customHeight="true" hidden="false" ht="15" outlineLevel="0" r="991">
      <c r="A991" s="0" t="str">
        <f aca="false">IF((ROW()-1)&lt;='Project Description'!$B$14,'Project Description'!$B$1, "")</f>
        <v/>
      </c>
      <c r="B991" s="0" t="str">
        <f aca="false">IF($A991&lt;&gt;"",'Project Description'!$B$2, "")</f>
        <v/>
      </c>
      <c r="C991" s="0" t="str">
        <f aca="false">IF($A991&lt;&gt;"",'Project Description'!$B$3, "")</f>
        <v/>
      </c>
      <c r="D991" s="0" t="str">
        <f aca="false">IF($A991&lt;&gt;"",VLOOKUP($G991,'Tray sheet'!$E$2:$G$121,2), "")</f>
        <v/>
      </c>
      <c r="E991" s="0" t="str">
        <f aca="false">IF($A991&lt;&gt;"",VLOOKUP($G991,'Tray sheet'!$E$2:$G$121,3), "")</f>
        <v/>
      </c>
      <c r="F991" s="0" t="str">
        <f aca="false">IF($A991&lt;&gt;"",ROW()-1,"")</f>
        <v/>
      </c>
      <c r="G991" s="0" t="str">
        <f aca="false">IF($A991&lt;&gt;"",VLOOKUP($F991,d110cc_csv_computations!$A$2:$O$1001,12),"")</f>
        <v/>
      </c>
      <c r="H991" s="0" t="str">
        <f aca="false">IF($A991&lt;&gt;"",VLOOKUP($F991,d110cc_csv_computations!$A$2:$O$1001,13),"")</f>
        <v/>
      </c>
      <c r="I991" s="0" t="str">
        <f aca="false">IF($A991&lt;&gt;"",VLOOKUP($F991,d110cc_csv_computations!$A$2:$O$1001,7),"")</f>
        <v/>
      </c>
      <c r="J991" s="0" t="str">
        <f aca="false">IF($A991&lt;&gt;"",VLOOKUP($I991,ColumnNames!$A$2:$B$5,2),"")</f>
        <v/>
      </c>
      <c r="K991" s="0" t="str">
        <f aca="false">IF($A991&lt;&gt;"",VLOOKUP($F991,d110cc_csv_computations!$A$2:$O$1001,6),"")</f>
        <v/>
      </c>
      <c r="L991" s="0" t="str">
        <f aca="false">IF($A991&lt;&gt;"",VLOOKUP($F991,d110cc_csv_computations!$A$2:$O$1001,3),"")</f>
        <v/>
      </c>
      <c r="M991" s="0" t="str">
        <f aca="false">IF($A991&lt;&gt;"",VLOOKUP($F991,d110cc_csv_computations!$A$2:$O$1001,8),"")</f>
        <v/>
      </c>
      <c r="N991" s="0" t="str">
        <f aca="false">IF($A991&lt;&gt;"",VLOOKUP($F991,d110cc_csv_computations!$A$2:$O$1001,4),"")</f>
        <v/>
      </c>
      <c r="O991" s="32" t="str">
        <f aca="false">IF($A991&lt;&gt;"",INDEX('Tray sheet'!$H$2:$H$10000, $G991),"")</f>
        <v/>
      </c>
      <c r="P991" s="32" t="str">
        <f aca="false">IF($A991&lt;&gt;"",INDEX('Tray sheet'!$J$2:$J$10000,$G991),"")</f>
        <v/>
      </c>
      <c r="Q991" s="0" t="str">
        <f aca="false">IF($A991&lt;&gt;"",VLOOKUP($F991,d110cc_csv_computations!$A$2:$O$1001,9),"")</f>
        <v/>
      </c>
      <c r="R991" s="32" t="str">
        <f aca="false">IF($A991&lt;&gt;"",INDEX('Tray sheet'!$I$2:$I$10000,$G991),"")</f>
        <v/>
      </c>
      <c r="S991" s="32" t="str">
        <f aca="false">$J991&amp;$K991</f>
        <v/>
      </c>
      <c r="T991" s="0" t="str">
        <f aca="false">IF($A991&lt;&gt;"","Project#"&amp;$A991&amp;"-"&amp;TEXT($B991,"0000")&amp;"_Experiment#"&amp;TEXT($C991,"0000")&amp;"_"&amp;$D991&amp;"."&amp;$E991&amp;"_Tray#"&amp;TEXT($G991,"0000")&amp;"_"&amp;"Pot#"&amp;TEXT($F991,"00000"),"")</f>
        <v/>
      </c>
      <c r="U991" s="0" t="str">
        <f aca="false">IF($A991&lt;&gt;"",VLOOKUP($F991,d110cc_csv_computations!$A$2:$O$1001,2),"")</f>
        <v/>
      </c>
      <c r="V991" s="0" t="str">
        <f aca="false">IF($A991&lt;&gt;"",VLOOKUP($U991,LineNames!$A$2:$B$111,2),"")</f>
        <v/>
      </c>
      <c r="W991" s="11"/>
      <c r="X991" s="0" t="str">
        <f aca="false">IF($A991&lt;&gt;"",VLOOKUP($U991,LineNames!$A$2:$C$111,3),"")</f>
        <v/>
      </c>
      <c r="Y991" s="0" t="str">
        <f aca="false">IF($A991&lt;&gt;"",VLOOKUP($F991,d110cc_csv_computations!$A$2:$O$1001,5),"")</f>
        <v/>
      </c>
      <c r="Z991" s="0" t="str">
        <f aca="false">IF($A991&lt;&gt;"",VLOOKUP($F991,d110cc_csv_computations!$A$2:$O$1001,15),"")</f>
        <v/>
      </c>
    </row>
    <row collapsed="false" customFormat="false" customHeight="true" hidden="false" ht="15" outlineLevel="0" r="992">
      <c r="A992" s="0" t="str">
        <f aca="false">IF((ROW()-1)&lt;='Project Description'!$B$14,'Project Description'!$B$1, "")</f>
        <v/>
      </c>
      <c r="B992" s="0" t="str">
        <f aca="false">IF($A992&lt;&gt;"",'Project Description'!$B$2, "")</f>
        <v/>
      </c>
      <c r="C992" s="0" t="str">
        <f aca="false">IF($A992&lt;&gt;"",'Project Description'!$B$3, "")</f>
        <v/>
      </c>
      <c r="D992" s="0" t="str">
        <f aca="false">IF($A992&lt;&gt;"",VLOOKUP($G992,'Tray sheet'!$E$2:$G$121,2), "")</f>
        <v/>
      </c>
      <c r="E992" s="0" t="str">
        <f aca="false">IF($A992&lt;&gt;"",VLOOKUP($G992,'Tray sheet'!$E$2:$G$121,3), "")</f>
        <v/>
      </c>
      <c r="F992" s="0" t="str">
        <f aca="false">IF($A992&lt;&gt;"",ROW()-1,"")</f>
        <v/>
      </c>
      <c r="G992" s="0" t="str">
        <f aca="false">IF($A992&lt;&gt;"",VLOOKUP($F992,d110cc_csv_computations!$A$2:$O$1001,12),"")</f>
        <v/>
      </c>
      <c r="H992" s="0" t="str">
        <f aca="false">IF($A992&lt;&gt;"",VLOOKUP($F992,d110cc_csv_computations!$A$2:$O$1001,13),"")</f>
        <v/>
      </c>
      <c r="I992" s="0" t="str">
        <f aca="false">IF($A992&lt;&gt;"",VLOOKUP($F992,d110cc_csv_computations!$A$2:$O$1001,7),"")</f>
        <v/>
      </c>
      <c r="J992" s="0" t="str">
        <f aca="false">IF($A992&lt;&gt;"",VLOOKUP($I992,ColumnNames!$A$2:$B$5,2),"")</f>
        <v/>
      </c>
      <c r="K992" s="0" t="str">
        <f aca="false">IF($A992&lt;&gt;"",VLOOKUP($F992,d110cc_csv_computations!$A$2:$O$1001,6),"")</f>
        <v/>
      </c>
      <c r="L992" s="0" t="str">
        <f aca="false">IF($A992&lt;&gt;"",VLOOKUP($F992,d110cc_csv_computations!$A$2:$O$1001,3),"")</f>
        <v/>
      </c>
      <c r="M992" s="0" t="str">
        <f aca="false">IF($A992&lt;&gt;"",VLOOKUP($F992,d110cc_csv_computations!$A$2:$O$1001,8),"")</f>
        <v/>
      </c>
      <c r="N992" s="0" t="str">
        <f aca="false">IF($A992&lt;&gt;"",VLOOKUP($F992,d110cc_csv_computations!$A$2:$O$1001,4),"")</f>
        <v/>
      </c>
      <c r="O992" s="32" t="str">
        <f aca="false">IF($A992&lt;&gt;"",INDEX('Tray sheet'!$H$2:$H$10000, $G992),"")</f>
        <v/>
      </c>
      <c r="P992" s="32" t="str">
        <f aca="false">IF($A992&lt;&gt;"",INDEX('Tray sheet'!$J$2:$J$10000,$G992),"")</f>
        <v/>
      </c>
      <c r="Q992" s="0" t="str">
        <f aca="false">IF($A992&lt;&gt;"",VLOOKUP($F992,d110cc_csv_computations!$A$2:$O$1001,9),"")</f>
        <v/>
      </c>
      <c r="R992" s="32" t="str">
        <f aca="false">IF($A992&lt;&gt;"",INDEX('Tray sheet'!$I$2:$I$10000,$G992),"")</f>
        <v/>
      </c>
      <c r="S992" s="32" t="str">
        <f aca="false">$J992&amp;$K992</f>
        <v/>
      </c>
      <c r="T992" s="0" t="str">
        <f aca="false">IF($A992&lt;&gt;"","Project#"&amp;$A992&amp;"-"&amp;TEXT($B992,"0000")&amp;"_Experiment#"&amp;TEXT($C992,"0000")&amp;"_"&amp;$D992&amp;"."&amp;$E992&amp;"_Tray#"&amp;TEXT($G992,"0000")&amp;"_"&amp;"Pot#"&amp;TEXT($F992,"00000"),"")</f>
        <v/>
      </c>
      <c r="U992" s="0" t="str">
        <f aca="false">IF($A992&lt;&gt;"",VLOOKUP($F992,d110cc_csv_computations!$A$2:$O$1001,2),"")</f>
        <v/>
      </c>
      <c r="V992" s="0" t="str">
        <f aca="false">IF($A992&lt;&gt;"",VLOOKUP($U992,LineNames!$A$2:$B$111,2),"")</f>
        <v/>
      </c>
      <c r="W992" s="11"/>
      <c r="X992" s="0" t="str">
        <f aca="false">IF($A992&lt;&gt;"",VLOOKUP($U992,LineNames!$A$2:$C$111,3),"")</f>
        <v/>
      </c>
      <c r="Y992" s="0" t="str">
        <f aca="false">IF($A992&lt;&gt;"",VLOOKUP($F992,d110cc_csv_computations!$A$2:$O$1001,5),"")</f>
        <v/>
      </c>
      <c r="Z992" s="0" t="str">
        <f aca="false">IF($A992&lt;&gt;"",VLOOKUP($F992,d110cc_csv_computations!$A$2:$O$1001,15),"")</f>
        <v/>
      </c>
    </row>
    <row collapsed="false" customFormat="false" customHeight="true" hidden="false" ht="15" outlineLevel="0" r="993">
      <c r="A993" s="0" t="str">
        <f aca="false">IF((ROW()-1)&lt;='Project Description'!$B$14,'Project Description'!$B$1, "")</f>
        <v/>
      </c>
      <c r="B993" s="0" t="str">
        <f aca="false">IF($A993&lt;&gt;"",'Project Description'!$B$2, "")</f>
        <v/>
      </c>
      <c r="C993" s="0" t="str">
        <f aca="false">IF($A993&lt;&gt;"",'Project Description'!$B$3, "")</f>
        <v/>
      </c>
      <c r="D993" s="0" t="str">
        <f aca="false">IF($A993&lt;&gt;"",VLOOKUP($G993,'Tray sheet'!$E$2:$G$121,2), "")</f>
        <v/>
      </c>
      <c r="E993" s="0" t="str">
        <f aca="false">IF($A993&lt;&gt;"",VLOOKUP($G993,'Tray sheet'!$E$2:$G$121,3), "")</f>
        <v/>
      </c>
      <c r="F993" s="0" t="str">
        <f aca="false">IF($A993&lt;&gt;"",ROW()-1,"")</f>
        <v/>
      </c>
      <c r="G993" s="0" t="str">
        <f aca="false">IF($A993&lt;&gt;"",VLOOKUP($F993,d110cc_csv_computations!$A$2:$O$1001,12),"")</f>
        <v/>
      </c>
      <c r="H993" s="0" t="str">
        <f aca="false">IF($A993&lt;&gt;"",VLOOKUP($F993,d110cc_csv_computations!$A$2:$O$1001,13),"")</f>
        <v/>
      </c>
      <c r="I993" s="0" t="str">
        <f aca="false">IF($A993&lt;&gt;"",VLOOKUP($F993,d110cc_csv_computations!$A$2:$O$1001,7),"")</f>
        <v/>
      </c>
      <c r="J993" s="0" t="str">
        <f aca="false">IF($A993&lt;&gt;"",VLOOKUP($I993,ColumnNames!$A$2:$B$5,2),"")</f>
        <v/>
      </c>
      <c r="K993" s="0" t="str">
        <f aca="false">IF($A993&lt;&gt;"",VLOOKUP($F993,d110cc_csv_computations!$A$2:$O$1001,6),"")</f>
        <v/>
      </c>
      <c r="L993" s="0" t="str">
        <f aca="false">IF($A993&lt;&gt;"",VLOOKUP($F993,d110cc_csv_computations!$A$2:$O$1001,3),"")</f>
        <v/>
      </c>
      <c r="M993" s="0" t="str">
        <f aca="false">IF($A993&lt;&gt;"",VLOOKUP($F993,d110cc_csv_computations!$A$2:$O$1001,8),"")</f>
        <v/>
      </c>
      <c r="N993" s="0" t="str">
        <f aca="false">IF($A993&lt;&gt;"",VLOOKUP($F993,d110cc_csv_computations!$A$2:$O$1001,4),"")</f>
        <v/>
      </c>
      <c r="O993" s="32" t="str">
        <f aca="false">IF($A993&lt;&gt;"",INDEX('Tray sheet'!$H$2:$H$10000, $G993),"")</f>
        <v/>
      </c>
      <c r="P993" s="32" t="str">
        <f aca="false">IF($A993&lt;&gt;"",INDEX('Tray sheet'!$J$2:$J$10000,$G993),"")</f>
        <v/>
      </c>
      <c r="Q993" s="0" t="str">
        <f aca="false">IF($A993&lt;&gt;"",VLOOKUP($F993,d110cc_csv_computations!$A$2:$O$1001,9),"")</f>
        <v/>
      </c>
      <c r="R993" s="32" t="str">
        <f aca="false">IF($A993&lt;&gt;"",INDEX('Tray sheet'!$I$2:$I$10000,$G993),"")</f>
        <v/>
      </c>
      <c r="S993" s="32" t="str">
        <f aca="false">$J993&amp;$K993</f>
        <v/>
      </c>
      <c r="T993" s="0" t="str">
        <f aca="false">IF($A993&lt;&gt;"","Project#"&amp;$A993&amp;"-"&amp;TEXT($B993,"0000")&amp;"_Experiment#"&amp;TEXT($C993,"0000")&amp;"_"&amp;$D993&amp;"."&amp;$E993&amp;"_Tray#"&amp;TEXT($G993,"0000")&amp;"_"&amp;"Pot#"&amp;TEXT($F993,"00000"),"")</f>
        <v/>
      </c>
      <c r="U993" s="0" t="str">
        <f aca="false">IF($A993&lt;&gt;"",VLOOKUP($F993,d110cc_csv_computations!$A$2:$O$1001,2),"")</f>
        <v/>
      </c>
      <c r="V993" s="0" t="str">
        <f aca="false">IF($A993&lt;&gt;"",VLOOKUP($U993,LineNames!$A$2:$B$111,2),"")</f>
        <v/>
      </c>
      <c r="W993" s="11"/>
      <c r="X993" s="0" t="str">
        <f aca="false">IF($A993&lt;&gt;"",VLOOKUP($U993,LineNames!$A$2:$C$111,3),"")</f>
        <v/>
      </c>
      <c r="Y993" s="0" t="str">
        <f aca="false">IF($A993&lt;&gt;"",VLOOKUP($F993,d110cc_csv_computations!$A$2:$O$1001,5),"")</f>
        <v/>
      </c>
      <c r="Z993" s="0" t="str">
        <f aca="false">IF($A993&lt;&gt;"",VLOOKUP($F993,d110cc_csv_computations!$A$2:$O$1001,15),"")</f>
        <v/>
      </c>
    </row>
    <row collapsed="false" customFormat="false" customHeight="true" hidden="false" ht="15" outlineLevel="0" r="994">
      <c r="A994" s="0" t="str">
        <f aca="false">IF((ROW()-1)&lt;='Project Description'!$B$14,'Project Description'!$B$1, "")</f>
        <v/>
      </c>
      <c r="B994" s="0" t="str">
        <f aca="false">IF($A994&lt;&gt;"",'Project Description'!$B$2, "")</f>
        <v/>
      </c>
      <c r="C994" s="0" t="str">
        <f aca="false">IF($A994&lt;&gt;"",'Project Description'!$B$3, "")</f>
        <v/>
      </c>
      <c r="D994" s="0" t="str">
        <f aca="false">IF($A994&lt;&gt;"",VLOOKUP($G994,'Tray sheet'!$E$2:$G$121,2), "")</f>
        <v/>
      </c>
      <c r="E994" s="0" t="str">
        <f aca="false">IF($A994&lt;&gt;"",VLOOKUP($G994,'Tray sheet'!$E$2:$G$121,3), "")</f>
        <v/>
      </c>
      <c r="F994" s="0" t="str">
        <f aca="false">IF($A994&lt;&gt;"",ROW()-1,"")</f>
        <v/>
      </c>
      <c r="G994" s="0" t="str">
        <f aca="false">IF($A994&lt;&gt;"",VLOOKUP($F994,d110cc_csv_computations!$A$2:$O$1001,12),"")</f>
        <v/>
      </c>
      <c r="H994" s="0" t="str">
        <f aca="false">IF($A994&lt;&gt;"",VLOOKUP($F994,d110cc_csv_computations!$A$2:$O$1001,13),"")</f>
        <v/>
      </c>
      <c r="I994" s="0" t="str">
        <f aca="false">IF($A994&lt;&gt;"",VLOOKUP($F994,d110cc_csv_computations!$A$2:$O$1001,7),"")</f>
        <v/>
      </c>
      <c r="J994" s="0" t="str">
        <f aca="false">IF($A994&lt;&gt;"",VLOOKUP($I994,ColumnNames!$A$2:$B$5,2),"")</f>
        <v/>
      </c>
      <c r="K994" s="0" t="str">
        <f aca="false">IF($A994&lt;&gt;"",VLOOKUP($F994,d110cc_csv_computations!$A$2:$O$1001,6),"")</f>
        <v/>
      </c>
      <c r="L994" s="0" t="str">
        <f aca="false">IF($A994&lt;&gt;"",VLOOKUP($F994,d110cc_csv_computations!$A$2:$O$1001,3),"")</f>
        <v/>
      </c>
      <c r="M994" s="0" t="str">
        <f aca="false">IF($A994&lt;&gt;"",VLOOKUP($F994,d110cc_csv_computations!$A$2:$O$1001,8),"")</f>
        <v/>
      </c>
      <c r="N994" s="0" t="str">
        <f aca="false">IF($A994&lt;&gt;"",VLOOKUP($F994,d110cc_csv_computations!$A$2:$O$1001,4),"")</f>
        <v/>
      </c>
      <c r="O994" s="32" t="str">
        <f aca="false">IF($A994&lt;&gt;"",INDEX('Tray sheet'!$H$2:$H$10000, $G994),"")</f>
        <v/>
      </c>
      <c r="P994" s="32" t="str">
        <f aca="false">IF($A994&lt;&gt;"",INDEX('Tray sheet'!$J$2:$J$10000,$G994),"")</f>
        <v/>
      </c>
      <c r="Q994" s="0" t="str">
        <f aca="false">IF($A994&lt;&gt;"",VLOOKUP($F994,d110cc_csv_computations!$A$2:$O$1001,9),"")</f>
        <v/>
      </c>
      <c r="R994" s="32" t="str">
        <f aca="false">IF($A994&lt;&gt;"",INDEX('Tray sheet'!$I$2:$I$10000,$G994),"")</f>
        <v/>
      </c>
      <c r="S994" s="32" t="str">
        <f aca="false">$J994&amp;$K994</f>
        <v/>
      </c>
      <c r="T994" s="0" t="str">
        <f aca="false">IF($A994&lt;&gt;"","Project#"&amp;$A994&amp;"-"&amp;TEXT($B994,"0000")&amp;"_Experiment#"&amp;TEXT($C994,"0000")&amp;"_"&amp;$D994&amp;"."&amp;$E994&amp;"_Tray#"&amp;TEXT($G994,"0000")&amp;"_"&amp;"Pot#"&amp;TEXT($F994,"00000"),"")</f>
        <v/>
      </c>
      <c r="U994" s="0" t="str">
        <f aca="false">IF($A994&lt;&gt;"",VLOOKUP($F994,d110cc_csv_computations!$A$2:$O$1001,2),"")</f>
        <v/>
      </c>
      <c r="V994" s="0" t="str">
        <f aca="false">IF($A994&lt;&gt;"",VLOOKUP($U994,LineNames!$A$2:$B$111,2),"")</f>
        <v/>
      </c>
      <c r="W994" s="11"/>
      <c r="X994" s="0" t="str">
        <f aca="false">IF($A994&lt;&gt;"",VLOOKUP($U994,LineNames!$A$2:$C$111,3),"")</f>
        <v/>
      </c>
      <c r="Y994" s="0" t="str">
        <f aca="false">IF($A994&lt;&gt;"",VLOOKUP($F994,d110cc_csv_computations!$A$2:$O$1001,5),"")</f>
        <v/>
      </c>
      <c r="Z994" s="0" t="str">
        <f aca="false">IF($A994&lt;&gt;"",VLOOKUP($F994,d110cc_csv_computations!$A$2:$O$1001,15),"")</f>
        <v/>
      </c>
    </row>
    <row collapsed="false" customFormat="false" customHeight="true" hidden="false" ht="15" outlineLevel="0" r="995">
      <c r="A995" s="0" t="str">
        <f aca="false">IF((ROW()-1)&lt;='Project Description'!$B$14,'Project Description'!$B$1, "")</f>
        <v/>
      </c>
      <c r="B995" s="0" t="str">
        <f aca="false">IF($A995&lt;&gt;"",'Project Description'!$B$2, "")</f>
        <v/>
      </c>
      <c r="C995" s="0" t="str">
        <f aca="false">IF($A995&lt;&gt;"",'Project Description'!$B$3, "")</f>
        <v/>
      </c>
      <c r="D995" s="0" t="str">
        <f aca="false">IF($A995&lt;&gt;"",VLOOKUP($G995,'Tray sheet'!$E$2:$G$121,2), "")</f>
        <v/>
      </c>
      <c r="E995" s="0" t="str">
        <f aca="false">IF($A995&lt;&gt;"",VLOOKUP($G995,'Tray sheet'!$E$2:$G$121,3), "")</f>
        <v/>
      </c>
      <c r="F995" s="0" t="str">
        <f aca="false">IF($A995&lt;&gt;"",ROW()-1,"")</f>
        <v/>
      </c>
      <c r="G995" s="0" t="str">
        <f aca="false">IF($A995&lt;&gt;"",VLOOKUP($F995,d110cc_csv_computations!$A$2:$O$1001,12),"")</f>
        <v/>
      </c>
      <c r="H995" s="0" t="str">
        <f aca="false">IF($A995&lt;&gt;"",VLOOKUP($F995,d110cc_csv_computations!$A$2:$O$1001,13),"")</f>
        <v/>
      </c>
      <c r="I995" s="0" t="str">
        <f aca="false">IF($A995&lt;&gt;"",VLOOKUP($F995,d110cc_csv_computations!$A$2:$O$1001,7),"")</f>
        <v/>
      </c>
      <c r="J995" s="0" t="str">
        <f aca="false">IF($A995&lt;&gt;"",VLOOKUP($I995,ColumnNames!$A$2:$B$5,2),"")</f>
        <v/>
      </c>
      <c r="K995" s="0" t="str">
        <f aca="false">IF($A995&lt;&gt;"",VLOOKUP($F995,d110cc_csv_computations!$A$2:$O$1001,6),"")</f>
        <v/>
      </c>
      <c r="L995" s="0" t="str">
        <f aca="false">IF($A995&lt;&gt;"",VLOOKUP($F995,d110cc_csv_computations!$A$2:$O$1001,3),"")</f>
        <v/>
      </c>
      <c r="M995" s="0" t="str">
        <f aca="false">IF($A995&lt;&gt;"",VLOOKUP($F995,d110cc_csv_computations!$A$2:$O$1001,8),"")</f>
        <v/>
      </c>
      <c r="N995" s="0" t="str">
        <f aca="false">IF($A995&lt;&gt;"",VLOOKUP($F995,d110cc_csv_computations!$A$2:$O$1001,4),"")</f>
        <v/>
      </c>
      <c r="O995" s="32" t="str">
        <f aca="false">IF($A995&lt;&gt;"",INDEX('Tray sheet'!$H$2:$H$10000, $G995),"")</f>
        <v/>
      </c>
      <c r="P995" s="32" t="str">
        <f aca="false">IF($A995&lt;&gt;"",INDEX('Tray sheet'!$J$2:$J$10000,$G995),"")</f>
        <v/>
      </c>
      <c r="Q995" s="0" t="str">
        <f aca="false">IF($A995&lt;&gt;"",VLOOKUP($F995,d110cc_csv_computations!$A$2:$O$1001,9),"")</f>
        <v/>
      </c>
      <c r="R995" s="32" t="str">
        <f aca="false">IF($A995&lt;&gt;"",INDEX('Tray sheet'!$I$2:$I$10000,$G995),"")</f>
        <v/>
      </c>
      <c r="S995" s="32" t="str">
        <f aca="false">$J995&amp;$K995</f>
        <v/>
      </c>
      <c r="T995" s="0" t="str">
        <f aca="false">IF($A995&lt;&gt;"","Project#"&amp;$A995&amp;"-"&amp;TEXT($B995,"0000")&amp;"_Experiment#"&amp;TEXT($C995,"0000")&amp;"_"&amp;$D995&amp;"."&amp;$E995&amp;"_Tray#"&amp;TEXT($G995,"0000")&amp;"_"&amp;"Pot#"&amp;TEXT($F995,"00000"),"")</f>
        <v/>
      </c>
      <c r="U995" s="0" t="str">
        <f aca="false">IF($A995&lt;&gt;"",VLOOKUP($F995,d110cc_csv_computations!$A$2:$O$1001,2),"")</f>
        <v/>
      </c>
      <c r="V995" s="0" t="str">
        <f aca="false">IF($A995&lt;&gt;"",VLOOKUP($U995,LineNames!$A$2:$B$111,2),"")</f>
        <v/>
      </c>
      <c r="W995" s="11"/>
      <c r="X995" s="0" t="str">
        <f aca="false">IF($A995&lt;&gt;"",VLOOKUP($U995,LineNames!$A$2:$C$111,3),"")</f>
        <v/>
      </c>
      <c r="Y995" s="0" t="str">
        <f aca="false">IF($A995&lt;&gt;"",VLOOKUP($F995,d110cc_csv_computations!$A$2:$O$1001,5),"")</f>
        <v/>
      </c>
      <c r="Z995" s="0" t="str">
        <f aca="false">IF($A995&lt;&gt;"",VLOOKUP($F995,d110cc_csv_computations!$A$2:$O$1001,15),"")</f>
        <v/>
      </c>
    </row>
    <row collapsed="false" customFormat="false" customHeight="true" hidden="false" ht="15" outlineLevel="0" r="996">
      <c r="A996" s="0" t="str">
        <f aca="false">IF((ROW()-1)&lt;='Project Description'!$B$14,'Project Description'!$B$1, "")</f>
        <v/>
      </c>
      <c r="B996" s="0" t="str">
        <f aca="false">IF($A996&lt;&gt;"",'Project Description'!$B$2, "")</f>
        <v/>
      </c>
      <c r="C996" s="0" t="str">
        <f aca="false">IF($A996&lt;&gt;"",'Project Description'!$B$3, "")</f>
        <v/>
      </c>
      <c r="D996" s="0" t="str">
        <f aca="false">IF($A996&lt;&gt;"",VLOOKUP($G996,'Tray sheet'!$E$2:$G$121,2), "")</f>
        <v/>
      </c>
      <c r="E996" s="0" t="str">
        <f aca="false">IF($A996&lt;&gt;"",VLOOKUP($G996,'Tray sheet'!$E$2:$G$121,3), "")</f>
        <v/>
      </c>
      <c r="F996" s="0" t="str">
        <f aca="false">IF($A996&lt;&gt;"",ROW()-1,"")</f>
        <v/>
      </c>
      <c r="G996" s="0" t="str">
        <f aca="false">IF($A996&lt;&gt;"",VLOOKUP($F996,d110cc_csv_computations!$A$2:$O$1001,12),"")</f>
        <v/>
      </c>
      <c r="H996" s="0" t="str">
        <f aca="false">IF($A996&lt;&gt;"",VLOOKUP($F996,d110cc_csv_computations!$A$2:$O$1001,13),"")</f>
        <v/>
      </c>
      <c r="I996" s="0" t="str">
        <f aca="false">IF($A996&lt;&gt;"",VLOOKUP($F996,d110cc_csv_computations!$A$2:$O$1001,7),"")</f>
        <v/>
      </c>
      <c r="J996" s="0" t="str">
        <f aca="false">IF($A996&lt;&gt;"",VLOOKUP($I996,ColumnNames!$A$2:$B$5,2),"")</f>
        <v/>
      </c>
      <c r="K996" s="0" t="str">
        <f aca="false">IF($A996&lt;&gt;"",VLOOKUP($F996,d110cc_csv_computations!$A$2:$O$1001,6),"")</f>
        <v/>
      </c>
      <c r="L996" s="0" t="str">
        <f aca="false">IF($A996&lt;&gt;"",VLOOKUP($F996,d110cc_csv_computations!$A$2:$O$1001,3),"")</f>
        <v/>
      </c>
      <c r="M996" s="0" t="str">
        <f aca="false">IF($A996&lt;&gt;"",VLOOKUP($F996,d110cc_csv_computations!$A$2:$O$1001,8),"")</f>
        <v/>
      </c>
      <c r="N996" s="0" t="str">
        <f aca="false">IF($A996&lt;&gt;"",VLOOKUP($F996,d110cc_csv_computations!$A$2:$O$1001,4),"")</f>
        <v/>
      </c>
      <c r="O996" s="32" t="str">
        <f aca="false">IF($A996&lt;&gt;"",INDEX('Tray sheet'!$H$2:$H$10000, $G996),"")</f>
        <v/>
      </c>
      <c r="P996" s="32" t="str">
        <f aca="false">IF($A996&lt;&gt;"",INDEX('Tray sheet'!$J$2:$J$10000,$G996),"")</f>
        <v/>
      </c>
      <c r="Q996" s="0" t="str">
        <f aca="false">IF($A996&lt;&gt;"",VLOOKUP($F996,d110cc_csv_computations!$A$2:$O$1001,9),"")</f>
        <v/>
      </c>
      <c r="R996" s="32" t="str">
        <f aca="false">IF($A996&lt;&gt;"",INDEX('Tray sheet'!$I$2:$I$10000,$G996),"")</f>
        <v/>
      </c>
      <c r="S996" s="32" t="str">
        <f aca="false">$J996&amp;$K996</f>
        <v/>
      </c>
      <c r="T996" s="0" t="str">
        <f aca="false">IF($A996&lt;&gt;"","Project#"&amp;$A996&amp;"-"&amp;TEXT($B996,"0000")&amp;"_Experiment#"&amp;TEXT($C996,"0000")&amp;"_"&amp;$D996&amp;"."&amp;$E996&amp;"_Tray#"&amp;TEXT($G996,"0000")&amp;"_"&amp;"Pot#"&amp;TEXT($F996,"00000"),"")</f>
        <v/>
      </c>
      <c r="U996" s="0" t="str">
        <f aca="false">IF($A996&lt;&gt;"",VLOOKUP($F996,d110cc_csv_computations!$A$2:$O$1001,2),"")</f>
        <v/>
      </c>
      <c r="V996" s="0" t="str">
        <f aca="false">IF($A996&lt;&gt;"",VLOOKUP($U996,LineNames!$A$2:$B$111,2),"")</f>
        <v/>
      </c>
      <c r="W996" s="11"/>
      <c r="X996" s="0" t="str">
        <f aca="false">IF($A996&lt;&gt;"",VLOOKUP($U996,LineNames!$A$2:$C$111,3),"")</f>
        <v/>
      </c>
      <c r="Y996" s="0" t="str">
        <f aca="false">IF($A996&lt;&gt;"",VLOOKUP($F996,d110cc_csv_computations!$A$2:$O$1001,5),"")</f>
        <v/>
      </c>
      <c r="Z996" s="0" t="str">
        <f aca="false">IF($A996&lt;&gt;"",VLOOKUP($F996,d110cc_csv_computations!$A$2:$O$1001,15),"")</f>
        <v/>
      </c>
    </row>
    <row collapsed="false" customFormat="false" customHeight="true" hidden="false" ht="15" outlineLevel="0" r="997">
      <c r="A997" s="0" t="str">
        <f aca="false">IF((ROW()-1)&lt;='Project Description'!$B$14,'Project Description'!$B$1, "")</f>
        <v/>
      </c>
      <c r="B997" s="0" t="str">
        <f aca="false">IF($A997&lt;&gt;"",'Project Description'!$B$2, "")</f>
        <v/>
      </c>
      <c r="C997" s="0" t="str">
        <f aca="false">IF($A997&lt;&gt;"",'Project Description'!$B$3, "")</f>
        <v/>
      </c>
      <c r="D997" s="0" t="str">
        <f aca="false">IF($A997&lt;&gt;"",VLOOKUP($G997,'Tray sheet'!$E$2:$G$121,2), "")</f>
        <v/>
      </c>
      <c r="E997" s="0" t="str">
        <f aca="false">IF($A997&lt;&gt;"",VLOOKUP($G997,'Tray sheet'!$E$2:$G$121,3), "")</f>
        <v/>
      </c>
      <c r="F997" s="0" t="str">
        <f aca="false">IF($A997&lt;&gt;"",ROW()-1,"")</f>
        <v/>
      </c>
      <c r="G997" s="0" t="str">
        <f aca="false">IF($A997&lt;&gt;"",VLOOKUP($F997,d110cc_csv_computations!$A$2:$O$1001,12),"")</f>
        <v/>
      </c>
      <c r="H997" s="0" t="str">
        <f aca="false">IF($A997&lt;&gt;"",VLOOKUP($F997,d110cc_csv_computations!$A$2:$O$1001,13),"")</f>
        <v/>
      </c>
      <c r="I997" s="0" t="str">
        <f aca="false">IF($A997&lt;&gt;"",VLOOKUP($F997,d110cc_csv_computations!$A$2:$O$1001,7),"")</f>
        <v/>
      </c>
      <c r="J997" s="0" t="str">
        <f aca="false">IF($A997&lt;&gt;"",VLOOKUP($I997,ColumnNames!$A$2:$B$5,2),"")</f>
        <v/>
      </c>
      <c r="K997" s="0" t="str">
        <f aca="false">IF($A997&lt;&gt;"",VLOOKUP($F997,d110cc_csv_computations!$A$2:$O$1001,6),"")</f>
        <v/>
      </c>
      <c r="L997" s="0" t="str">
        <f aca="false">IF($A997&lt;&gt;"",VLOOKUP($F997,d110cc_csv_computations!$A$2:$O$1001,3),"")</f>
        <v/>
      </c>
      <c r="M997" s="0" t="str">
        <f aca="false">IF($A997&lt;&gt;"",VLOOKUP($F997,d110cc_csv_computations!$A$2:$O$1001,8),"")</f>
        <v/>
      </c>
      <c r="N997" s="0" t="str">
        <f aca="false">IF($A997&lt;&gt;"",VLOOKUP($F997,d110cc_csv_computations!$A$2:$O$1001,4),"")</f>
        <v/>
      </c>
      <c r="O997" s="32" t="str">
        <f aca="false">IF($A997&lt;&gt;"",INDEX('Tray sheet'!$H$2:$H$10000, $G997),"")</f>
        <v/>
      </c>
      <c r="P997" s="32" t="str">
        <f aca="false">IF($A997&lt;&gt;"",INDEX('Tray sheet'!$J$2:$J$10000,$G997),"")</f>
        <v/>
      </c>
      <c r="Q997" s="0" t="str">
        <f aca="false">IF($A997&lt;&gt;"",VLOOKUP($F997,d110cc_csv_computations!$A$2:$O$1001,9),"")</f>
        <v/>
      </c>
      <c r="R997" s="32" t="str">
        <f aca="false">IF($A997&lt;&gt;"",INDEX('Tray sheet'!$I$2:$I$10000,$G997),"")</f>
        <v/>
      </c>
      <c r="S997" s="32" t="str">
        <f aca="false">$J997&amp;$K997</f>
        <v/>
      </c>
      <c r="T997" s="0" t="str">
        <f aca="false">IF($A997&lt;&gt;"","Project#"&amp;$A997&amp;"-"&amp;TEXT($B997,"0000")&amp;"_Experiment#"&amp;TEXT($C997,"0000")&amp;"_"&amp;$D997&amp;"."&amp;$E997&amp;"_Tray#"&amp;TEXT($G997,"0000")&amp;"_"&amp;"Pot#"&amp;TEXT($F997,"00000"),"")</f>
        <v/>
      </c>
      <c r="U997" s="0" t="str">
        <f aca="false">IF($A997&lt;&gt;"",VLOOKUP($F997,d110cc_csv_computations!$A$2:$O$1001,2),"")</f>
        <v/>
      </c>
      <c r="V997" s="0" t="str">
        <f aca="false">IF($A997&lt;&gt;"",VLOOKUP($U997,LineNames!$A$2:$B$111,2),"")</f>
        <v/>
      </c>
      <c r="W997" s="11"/>
      <c r="X997" s="0" t="str">
        <f aca="false">IF($A997&lt;&gt;"",VLOOKUP($U997,LineNames!$A$2:$C$111,3),"")</f>
        <v/>
      </c>
      <c r="Y997" s="0" t="str">
        <f aca="false">IF($A997&lt;&gt;"",VLOOKUP($F997,d110cc_csv_computations!$A$2:$O$1001,5),"")</f>
        <v/>
      </c>
      <c r="Z997" s="0" t="str">
        <f aca="false">IF($A997&lt;&gt;"",VLOOKUP($F997,d110cc_csv_computations!$A$2:$O$1001,15),"")</f>
        <v/>
      </c>
    </row>
    <row collapsed="false" customFormat="false" customHeight="true" hidden="false" ht="15" outlineLevel="0" r="998">
      <c r="A998" s="0" t="str">
        <f aca="false">IF((ROW()-1)&lt;='Project Description'!$B$14,'Project Description'!$B$1, "")</f>
        <v/>
      </c>
      <c r="B998" s="0" t="str">
        <f aca="false">IF($A998&lt;&gt;"",'Project Description'!$B$2, "")</f>
        <v/>
      </c>
      <c r="C998" s="0" t="str">
        <f aca="false">IF($A998&lt;&gt;"",'Project Description'!$B$3, "")</f>
        <v/>
      </c>
      <c r="D998" s="0" t="str">
        <f aca="false">IF($A998&lt;&gt;"",VLOOKUP($G998,'Tray sheet'!$E$2:$G$121,2), "")</f>
        <v/>
      </c>
      <c r="E998" s="0" t="str">
        <f aca="false">IF($A998&lt;&gt;"",VLOOKUP($G998,'Tray sheet'!$E$2:$G$121,3), "")</f>
        <v/>
      </c>
      <c r="F998" s="0" t="str">
        <f aca="false">IF($A998&lt;&gt;"",ROW()-1,"")</f>
        <v/>
      </c>
      <c r="G998" s="0" t="str">
        <f aca="false">IF($A998&lt;&gt;"",VLOOKUP($F998,d110cc_csv_computations!$A$2:$O$1001,12),"")</f>
        <v/>
      </c>
      <c r="H998" s="0" t="str">
        <f aca="false">IF($A998&lt;&gt;"",VLOOKUP($F998,d110cc_csv_computations!$A$2:$O$1001,13),"")</f>
        <v/>
      </c>
      <c r="I998" s="0" t="str">
        <f aca="false">IF($A998&lt;&gt;"",VLOOKUP($F998,d110cc_csv_computations!$A$2:$O$1001,7),"")</f>
        <v/>
      </c>
      <c r="J998" s="0" t="str">
        <f aca="false">IF($A998&lt;&gt;"",VLOOKUP($I998,ColumnNames!$A$2:$B$5,2),"")</f>
        <v/>
      </c>
      <c r="K998" s="0" t="str">
        <f aca="false">IF($A998&lt;&gt;"",VLOOKUP($F998,d110cc_csv_computations!$A$2:$O$1001,6),"")</f>
        <v/>
      </c>
      <c r="L998" s="0" t="str">
        <f aca="false">IF($A998&lt;&gt;"",VLOOKUP($F998,d110cc_csv_computations!$A$2:$O$1001,3),"")</f>
        <v/>
      </c>
      <c r="M998" s="0" t="str">
        <f aca="false">IF($A998&lt;&gt;"",VLOOKUP($F998,d110cc_csv_computations!$A$2:$O$1001,8),"")</f>
        <v/>
      </c>
      <c r="N998" s="0" t="str">
        <f aca="false">IF($A998&lt;&gt;"",VLOOKUP($F998,d110cc_csv_computations!$A$2:$O$1001,4),"")</f>
        <v/>
      </c>
      <c r="O998" s="32" t="str">
        <f aca="false">IF($A998&lt;&gt;"",INDEX('Tray sheet'!$H$2:$H$10000, $G998),"")</f>
        <v/>
      </c>
      <c r="P998" s="32" t="str">
        <f aca="false">IF($A998&lt;&gt;"",INDEX('Tray sheet'!$J$2:$J$10000,$G998),"")</f>
        <v/>
      </c>
      <c r="Q998" s="0" t="str">
        <f aca="false">IF($A998&lt;&gt;"",VLOOKUP($F998,d110cc_csv_computations!$A$2:$O$1001,9),"")</f>
        <v/>
      </c>
      <c r="R998" s="32" t="str">
        <f aca="false">IF($A998&lt;&gt;"",INDEX('Tray sheet'!$I$2:$I$10000,$G998),"")</f>
        <v/>
      </c>
      <c r="S998" s="32" t="str">
        <f aca="false">$J998&amp;$K998</f>
        <v/>
      </c>
      <c r="T998" s="0" t="str">
        <f aca="false">IF($A998&lt;&gt;"","Project#"&amp;$A998&amp;"-"&amp;TEXT($B998,"0000")&amp;"_Experiment#"&amp;TEXT($C998,"0000")&amp;"_"&amp;$D998&amp;"."&amp;$E998&amp;"_Tray#"&amp;TEXT($G998,"0000")&amp;"_"&amp;"Pot#"&amp;TEXT($F998,"00000"),"")</f>
        <v/>
      </c>
      <c r="U998" s="0" t="str">
        <f aca="false">IF($A998&lt;&gt;"",VLOOKUP($F998,d110cc_csv_computations!$A$2:$O$1001,2),"")</f>
        <v/>
      </c>
      <c r="V998" s="0" t="str">
        <f aca="false">IF($A998&lt;&gt;"",VLOOKUP($U998,LineNames!$A$2:$B$111,2),"")</f>
        <v/>
      </c>
      <c r="W998" s="11"/>
      <c r="X998" s="0" t="str">
        <f aca="false">IF($A998&lt;&gt;"",VLOOKUP($U998,LineNames!$A$2:$C$111,3),"")</f>
        <v/>
      </c>
      <c r="Y998" s="0" t="str">
        <f aca="false">IF($A998&lt;&gt;"",VLOOKUP($F998,d110cc_csv_computations!$A$2:$O$1001,5),"")</f>
        <v/>
      </c>
      <c r="Z998" s="0" t="str">
        <f aca="false">IF($A998&lt;&gt;"",VLOOKUP($F998,d110cc_csv_computations!$A$2:$O$1001,15),"")</f>
        <v/>
      </c>
    </row>
    <row collapsed="false" customFormat="false" customHeight="true" hidden="false" ht="15" outlineLevel="0" r="999">
      <c r="A999" s="0" t="str">
        <f aca="false">IF((ROW()-1)&lt;='Project Description'!$B$14,'Project Description'!$B$1, "")</f>
        <v/>
      </c>
      <c r="B999" s="0" t="str">
        <f aca="false">IF($A999&lt;&gt;"",'Project Description'!$B$2, "")</f>
        <v/>
      </c>
      <c r="C999" s="0" t="str">
        <f aca="false">IF($A999&lt;&gt;"",'Project Description'!$B$3, "")</f>
        <v/>
      </c>
      <c r="D999" s="0" t="str">
        <f aca="false">IF($A999&lt;&gt;"",VLOOKUP($G999,'Tray sheet'!$E$2:$G$121,2), "")</f>
        <v/>
      </c>
      <c r="E999" s="0" t="str">
        <f aca="false">IF($A999&lt;&gt;"",VLOOKUP($G999,'Tray sheet'!$E$2:$G$121,3), "")</f>
        <v/>
      </c>
      <c r="F999" s="0" t="str">
        <f aca="false">IF($A999&lt;&gt;"",ROW()-1,"")</f>
        <v/>
      </c>
      <c r="G999" s="0" t="str">
        <f aca="false">IF($A999&lt;&gt;"",VLOOKUP($F999,d110cc_csv_computations!$A$2:$O$1001,12),"")</f>
        <v/>
      </c>
      <c r="H999" s="0" t="str">
        <f aca="false">IF($A999&lt;&gt;"",VLOOKUP($F999,d110cc_csv_computations!$A$2:$O$1001,13),"")</f>
        <v/>
      </c>
      <c r="I999" s="0" t="str">
        <f aca="false">IF($A999&lt;&gt;"",VLOOKUP($F999,d110cc_csv_computations!$A$2:$O$1001,7),"")</f>
        <v/>
      </c>
      <c r="J999" s="0" t="str">
        <f aca="false">IF($A999&lt;&gt;"",VLOOKUP($I999,ColumnNames!$A$2:$B$5,2),"")</f>
        <v/>
      </c>
      <c r="K999" s="0" t="str">
        <f aca="false">IF($A999&lt;&gt;"",VLOOKUP($F999,d110cc_csv_computations!$A$2:$O$1001,6),"")</f>
        <v/>
      </c>
      <c r="L999" s="0" t="str">
        <f aca="false">IF($A999&lt;&gt;"",VLOOKUP($F999,d110cc_csv_computations!$A$2:$O$1001,3),"")</f>
        <v/>
      </c>
      <c r="M999" s="0" t="str">
        <f aca="false">IF($A999&lt;&gt;"",VLOOKUP($F999,d110cc_csv_computations!$A$2:$O$1001,8),"")</f>
        <v/>
      </c>
      <c r="N999" s="0" t="str">
        <f aca="false">IF($A999&lt;&gt;"",VLOOKUP($F999,d110cc_csv_computations!$A$2:$O$1001,4),"")</f>
        <v/>
      </c>
      <c r="O999" s="32" t="str">
        <f aca="false">IF($A999&lt;&gt;"",INDEX('Tray sheet'!$H$2:$H$10000, $G999),"")</f>
        <v/>
      </c>
      <c r="P999" s="32" t="str">
        <f aca="false">IF($A999&lt;&gt;"",INDEX('Tray sheet'!$J$2:$J$10000,$G999),"")</f>
        <v/>
      </c>
      <c r="Q999" s="0" t="str">
        <f aca="false">IF($A999&lt;&gt;"",VLOOKUP($F999,d110cc_csv_computations!$A$2:$O$1001,9),"")</f>
        <v/>
      </c>
      <c r="R999" s="32" t="str">
        <f aca="false">IF($A999&lt;&gt;"",INDEX('Tray sheet'!$I$2:$I$10000,$G999),"")</f>
        <v/>
      </c>
      <c r="S999" s="32" t="str">
        <f aca="false">$J999&amp;$K999</f>
        <v/>
      </c>
      <c r="T999" s="0" t="str">
        <f aca="false">IF($A999&lt;&gt;"","Project#"&amp;$A999&amp;"-"&amp;TEXT($B999,"0000")&amp;"_Experiment#"&amp;TEXT($C999,"0000")&amp;"_"&amp;$D999&amp;"."&amp;$E999&amp;"_Tray#"&amp;TEXT($G999,"0000")&amp;"_"&amp;"Pot#"&amp;TEXT($F999,"00000"),"")</f>
        <v/>
      </c>
      <c r="U999" s="0" t="str">
        <f aca="false">IF($A999&lt;&gt;"",VLOOKUP($F999,d110cc_csv_computations!$A$2:$O$1001,2),"")</f>
        <v/>
      </c>
      <c r="V999" s="0" t="str">
        <f aca="false">IF($A999&lt;&gt;"",VLOOKUP($U999,LineNames!$A$2:$B$111,2),"")</f>
        <v/>
      </c>
      <c r="W999" s="11"/>
      <c r="X999" s="0" t="str">
        <f aca="false">IF($A999&lt;&gt;"",VLOOKUP($U999,LineNames!$A$2:$C$111,3),"")</f>
        <v/>
      </c>
      <c r="Y999" s="0" t="str">
        <f aca="false">IF($A999&lt;&gt;"",VLOOKUP($F999,d110cc_csv_computations!$A$2:$O$1001,5),"")</f>
        <v/>
      </c>
      <c r="Z999" s="0" t="str">
        <f aca="false">IF($A999&lt;&gt;"",VLOOKUP($F999,d110cc_csv_computations!$A$2:$O$1001,15),"")</f>
        <v/>
      </c>
    </row>
    <row collapsed="false" customFormat="false" customHeight="true" hidden="false" ht="15" outlineLevel="0" r="1000">
      <c r="A1000" s="0" t="str">
        <f aca="false">IF((ROW()-1)&lt;='Project Description'!$B$14,'Project Description'!$B$1, "")</f>
        <v/>
      </c>
      <c r="B1000" s="0" t="str">
        <f aca="false">IF($A1000&lt;&gt;"",'Project Description'!$B$2, "")</f>
        <v/>
      </c>
      <c r="C1000" s="0" t="str">
        <f aca="false">IF($A1000&lt;&gt;"",'Project Description'!$B$3, "")</f>
        <v/>
      </c>
      <c r="D1000" s="0" t="str">
        <f aca="false">IF($A1000&lt;&gt;"",VLOOKUP($G1000,'Tray sheet'!$E$2:$G$121,2), "")</f>
        <v/>
      </c>
      <c r="E1000" s="0" t="str">
        <f aca="false">IF($A1000&lt;&gt;"",VLOOKUP($G1000,'Tray sheet'!$E$2:$G$121,3), "")</f>
        <v/>
      </c>
      <c r="F1000" s="0" t="str">
        <f aca="false">IF($A1000&lt;&gt;"",ROW()-1,"")</f>
        <v/>
      </c>
      <c r="G1000" s="0" t="str">
        <f aca="false">IF($A1000&lt;&gt;"",VLOOKUP($F1000,d110cc_csv_computations!$A$2:$O$1001,12),"")</f>
        <v/>
      </c>
      <c r="H1000" s="0" t="str">
        <f aca="false">IF($A1000&lt;&gt;"",VLOOKUP($F1000,d110cc_csv_computations!$A$2:$O$1001,13),"")</f>
        <v/>
      </c>
      <c r="I1000" s="0" t="str">
        <f aca="false">IF($A1000&lt;&gt;"",VLOOKUP($F1000,d110cc_csv_computations!$A$2:$O$1001,7),"")</f>
        <v/>
      </c>
      <c r="J1000" s="0" t="str">
        <f aca="false">IF($A1000&lt;&gt;"",VLOOKUP($I1000,ColumnNames!$A$2:$B$5,2),"")</f>
        <v/>
      </c>
      <c r="K1000" s="0" t="str">
        <f aca="false">IF($A1000&lt;&gt;"",VLOOKUP($F1000,d110cc_csv_computations!$A$2:$O$1001,6),"")</f>
        <v/>
      </c>
      <c r="L1000" s="0" t="str">
        <f aca="false">IF($A1000&lt;&gt;"",VLOOKUP($F1000,d110cc_csv_computations!$A$2:$O$1001,3),"")</f>
        <v/>
      </c>
      <c r="M1000" s="0" t="str">
        <f aca="false">IF($A1000&lt;&gt;"",VLOOKUP($F1000,d110cc_csv_computations!$A$2:$O$1001,8),"")</f>
        <v/>
      </c>
      <c r="N1000" s="0" t="str">
        <f aca="false">IF($A1000&lt;&gt;"",VLOOKUP($F1000,d110cc_csv_computations!$A$2:$O$1001,4),"")</f>
        <v/>
      </c>
      <c r="O1000" s="32" t="str">
        <f aca="false">IF($A1000&lt;&gt;"",INDEX('Tray sheet'!$H$2:$H$10000, $G1000),"")</f>
        <v/>
      </c>
      <c r="P1000" s="32" t="str">
        <f aca="false">IF($A1000&lt;&gt;"",INDEX('Tray sheet'!$J$2:$J$10000,$G1000),"")</f>
        <v/>
      </c>
      <c r="Q1000" s="0" t="str">
        <f aca="false">IF($A1000&lt;&gt;"",VLOOKUP($F1000,d110cc_csv_computations!$A$2:$O$1001,9),"")</f>
        <v/>
      </c>
      <c r="R1000" s="32" t="str">
        <f aca="false">IF($A1000&lt;&gt;"",INDEX('Tray sheet'!$I$2:$I$10000,$G1000),"")</f>
        <v/>
      </c>
      <c r="S1000" s="32" t="str">
        <f aca="false">$J1000&amp;$K1000</f>
        <v/>
      </c>
      <c r="T1000" s="0" t="str">
        <f aca="false">IF($A1000&lt;&gt;"","Project#"&amp;$A1000&amp;"-"&amp;TEXT($B1000,"0000")&amp;"_Experiment#"&amp;TEXT($C1000,"0000")&amp;"_"&amp;$D1000&amp;"."&amp;$E1000&amp;"_Tray#"&amp;TEXT($G1000,"0000")&amp;"_"&amp;"Pot#"&amp;TEXT($F1000,"00000"),"")</f>
        <v/>
      </c>
      <c r="U1000" s="0" t="str">
        <f aca="false">IF($A1000&lt;&gt;"",VLOOKUP($F1000,d110cc_csv_computations!$A$2:$O$1001,2),"")</f>
        <v/>
      </c>
      <c r="V1000" s="0" t="str">
        <f aca="false">IF($A1000&lt;&gt;"",VLOOKUP($U1000,LineNames!$A$2:$B$111,2),"")</f>
        <v/>
      </c>
      <c r="W1000" s="11"/>
      <c r="X1000" s="0" t="str">
        <f aca="false">IF($A1000&lt;&gt;"",VLOOKUP($U1000,LineNames!$A$2:$C$111,3),"")</f>
        <v/>
      </c>
      <c r="Y1000" s="0" t="str">
        <f aca="false">IF($A1000&lt;&gt;"",VLOOKUP($F1000,d110cc_csv_computations!$A$2:$O$1001,5),"")</f>
        <v/>
      </c>
      <c r="Z1000" s="0" t="str">
        <f aca="false">IF($A1000&lt;&gt;"",VLOOKUP($F1000,d110cc_csv_computations!$A$2:$O$1001,15),"")</f>
        <v/>
      </c>
    </row>
    <row collapsed="false" customFormat="false" customHeight="true" hidden="false" ht="15" outlineLevel="0" r="1001">
      <c r="A1001" s="0" t="str">
        <f aca="false">IF((ROW()-1)&lt;='Project Description'!$B$14,'Project Description'!$B$1, "")</f>
        <v/>
      </c>
      <c r="B1001" s="0" t="str">
        <f aca="false">IF($A1001&lt;&gt;"",'Project Description'!$B$2, "")</f>
        <v/>
      </c>
      <c r="C1001" s="0" t="str">
        <f aca="false">IF($A1001&lt;&gt;"",'Project Description'!$B$3, "")</f>
        <v/>
      </c>
      <c r="D1001" s="0" t="str">
        <f aca="false">IF($A1001&lt;&gt;"",VLOOKUP($G1001,'Tray sheet'!$E$2:$G$121,2), "")</f>
        <v/>
      </c>
      <c r="E1001" s="0" t="str">
        <f aca="false">IF($A1001&lt;&gt;"",VLOOKUP($G1001,'Tray sheet'!$E$2:$G$121,3), "")</f>
        <v/>
      </c>
      <c r="F1001" s="0" t="str">
        <f aca="false">IF($A1001&lt;&gt;"",ROW()-1,"")</f>
        <v/>
      </c>
      <c r="G1001" s="0" t="str">
        <f aca="false">IF($A1001&lt;&gt;"",VLOOKUP($F1001,d110cc_csv_computations!$A$2:$O$1001,12),"")</f>
        <v/>
      </c>
      <c r="H1001" s="0" t="str">
        <f aca="false">IF($A1001&lt;&gt;"",VLOOKUP($F1001,d110cc_csv_computations!$A$2:$O$1001,13),"")</f>
        <v/>
      </c>
      <c r="I1001" s="0" t="str">
        <f aca="false">IF($A1001&lt;&gt;"",VLOOKUP($F1001,d110cc_csv_computations!$A$2:$O$1001,7),"")</f>
        <v/>
      </c>
      <c r="J1001" s="0" t="str">
        <f aca="false">IF($A1001&lt;&gt;"",VLOOKUP($I1001,ColumnNames!$A$2:$B$5,2),"")</f>
        <v/>
      </c>
      <c r="K1001" s="0" t="str">
        <f aca="false">IF($A1001&lt;&gt;"",VLOOKUP($F1001,d110cc_csv_computations!$A$2:$O$1001,6),"")</f>
        <v/>
      </c>
      <c r="L1001" s="0" t="str">
        <f aca="false">IF($A1001&lt;&gt;"",VLOOKUP($F1001,d110cc_csv_computations!$A$2:$O$1001,3),"")</f>
        <v/>
      </c>
      <c r="M1001" s="0" t="str">
        <f aca="false">IF($A1001&lt;&gt;"",VLOOKUP($F1001,d110cc_csv_computations!$A$2:$O$1001,8),"")</f>
        <v/>
      </c>
      <c r="N1001" s="0" t="str">
        <f aca="false">IF($A1001&lt;&gt;"",VLOOKUP($F1001,d110cc_csv_computations!$A$2:$O$1001,4),"")</f>
        <v/>
      </c>
      <c r="O1001" s="32" t="str">
        <f aca="false">IF($A1001&lt;&gt;"",INDEX('Tray sheet'!$H$2:$H$10000, $G1001),"")</f>
        <v/>
      </c>
      <c r="P1001" s="32" t="str">
        <f aca="false">IF($A1001&lt;&gt;"",INDEX('Tray sheet'!$J$2:$J$10000,$G1001),"")</f>
        <v/>
      </c>
      <c r="Q1001" s="0" t="str">
        <f aca="false">IF($A1001&lt;&gt;"",VLOOKUP($F1001,d110cc_csv_computations!$A$2:$O$1001,9),"")</f>
        <v/>
      </c>
      <c r="R1001" s="32" t="str">
        <f aca="false">IF($A1001&lt;&gt;"",INDEX('Tray sheet'!$I$2:$I$10000,$G1001),"")</f>
        <v/>
      </c>
      <c r="S1001" s="32" t="str">
        <f aca="false">$J1001&amp;$K1001</f>
        <v/>
      </c>
      <c r="T1001" s="0" t="str">
        <f aca="false">IF($A1001&lt;&gt;"","Project#"&amp;$A1001&amp;"-"&amp;TEXT($B1001,"0000")&amp;"_Experiment#"&amp;TEXT($C1001,"0000")&amp;"_"&amp;$D1001&amp;"."&amp;$E1001&amp;"_Tray#"&amp;TEXT($G1001,"0000")&amp;"_"&amp;"Pot#"&amp;TEXT($F1001,"00000"),"")</f>
        <v/>
      </c>
      <c r="U1001" s="0" t="str">
        <f aca="false">IF($A1001&lt;&gt;"",VLOOKUP($F1001,d110cc_csv_computations!$A$2:$O$1001,2),"")</f>
        <v/>
      </c>
      <c r="V1001" s="0" t="str">
        <f aca="false">IF($A1001&lt;&gt;"",VLOOKUP($U1001,LineNames!$A$2:$B$111,2),"")</f>
        <v/>
      </c>
      <c r="W1001" s="11"/>
      <c r="X1001" s="0" t="str">
        <f aca="false">IF($A1001&lt;&gt;"",VLOOKUP($U1001,LineNames!$A$2:$C$111,3),"")</f>
        <v/>
      </c>
      <c r="Y1001" s="0" t="str">
        <f aca="false">IF($A1001&lt;&gt;"",VLOOKUP($F1001,d110cc_csv_computations!$A$2:$O$1001,5),"")</f>
        <v/>
      </c>
      <c r="Z1001" s="0" t="str">
        <f aca="false">IF($A1001&lt;&gt;"",VLOOKUP($F1001,d110cc_csv_computations!$A$2:$O$1001,15),"")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A2" activeCellId="0" pane="topLeft" sqref="A2"/>
    </sheetView>
  </sheetViews>
  <sheetFormatPr defaultRowHeight="12.8"/>
  <cols>
    <col collapsed="false" hidden="false" max="1" min="1" style="0" width="69.0283400809717"/>
    <col collapsed="false" hidden="false" max="2" min="2" style="0" width="13.6194331983806"/>
    <col collapsed="false" hidden="false" max="3" min="3" style="0" width="16.9514170040486"/>
    <col collapsed="false" hidden="false" max="4" min="4" style="0" width="13.4736842105263"/>
    <col collapsed="false" hidden="false" max="5" min="5" style="0" width="77.502024291498"/>
    <col collapsed="false" hidden="false" max="6" min="6" style="0" width="16.3238866396761"/>
    <col collapsed="false" hidden="false" max="1025" min="7" style="0" width="8.5748987854251"/>
  </cols>
  <sheetData>
    <row collapsed="false" customFormat="false" customHeight="true" hidden="false" ht="15" outlineLevel="0" r="1">
      <c r="A1" s="31" t="s">
        <v>199</v>
      </c>
      <c r="B1" s="31" t="s">
        <v>200</v>
      </c>
      <c r="C1" s="31" t="s">
        <v>202</v>
      </c>
      <c r="D1" s="31" t="s">
        <v>203</v>
      </c>
      <c r="E1" s="31" t="s">
        <v>204</v>
      </c>
      <c r="F1" s="33" t="s">
        <v>210</v>
      </c>
      <c r="G1" s="31" t="s">
        <v>211</v>
      </c>
    </row>
    <row collapsed="false" customFormat="false" customHeight="true" hidden="false" ht="15" outlineLevel="0" r="2">
      <c r="A2" s="32" t="str">
        <f aca="false">INDEX('Tray sheet'!$H$2:$H$10000, 'PODD-CSV'!$G2)</f>
        <v>Project#2013-0014_Experiment#0001_Brachypodium.distachyon_Tray#00001</v>
      </c>
      <c r="B2" s="32" t="str">
        <f aca="false">INDEX('Tray sheet'!$J$2:$J$10000,'PODD-CSV'!$G2)</f>
        <v>Tray note</v>
      </c>
      <c r="C2" s="32" t="str">
        <f aca="false">INDEX('Tray sheet'!$I$2:$I$10000,'PODD-CSV'!$G2)</f>
        <v>standard</v>
      </c>
      <c r="D2" s="32" t="str">
        <f aca="false">'PODD-CSV'!$J2&amp;'PODD-CSV'!$K2</f>
        <v>A1</v>
      </c>
      <c r="E2" s="32" t="str">
        <f aca="false">'PODD-CSV'!$T2</f>
        <v>Project#2013-0014_Experiment#0001_Brachypodium.distachyon_Tray#0001_Pot#00001</v>
      </c>
      <c r="F2" s="34" t="n">
        <f aca="false">'PODD-CSV'!$V2</f>
        <v>114</v>
      </c>
      <c r="G2" s="32" t="str">
        <f aca="false">IF('PODD-CSV'!$W2&lt;&gt;"",'PODD-CSV'!$W2,"")</f>
        <v/>
      </c>
    </row>
    <row collapsed="false" customFormat="false" customHeight="true" hidden="false" ht="15" outlineLevel="0" r="3">
      <c r="A3" s="32" t="str">
        <f aca="false">INDEX('Tray sheet'!$H$2:$H$10000, 'PODD-CSV'!$G3)</f>
        <v>Project#2013-0014_Experiment#0001_Brachypodium.distachyon_Tray#00001</v>
      </c>
      <c r="B3" s="32" t="str">
        <f aca="false">INDEX('Tray sheet'!$J$2:$J$10000,'PODD-CSV'!$G3)</f>
        <v>Tray note</v>
      </c>
      <c r="C3" s="32" t="str">
        <f aca="false">INDEX('Tray sheet'!$I$2:$I$10000,'PODD-CSV'!$G3)</f>
        <v>standard</v>
      </c>
      <c r="D3" s="32" t="str">
        <f aca="false">'PODD-CSV'!$J3&amp;'PODD-CSV'!$K3</f>
        <v>A2</v>
      </c>
      <c r="E3" s="32" t="str">
        <f aca="false">'PODD-CSV'!$T3</f>
        <v>Project#2013-0014_Experiment#0001_Brachypodium.distachyon_Tray#0001_Pot#00002</v>
      </c>
      <c r="F3" s="34" t="n">
        <f aca="false">'PODD-CSV'!$V3</f>
        <v>29</v>
      </c>
      <c r="G3" s="32" t="str">
        <f aca="false">IF('PODD-CSV'!$W3&lt;&gt;"",'PODD-CSV'!$W3,"")</f>
        <v/>
      </c>
    </row>
    <row collapsed="false" customFormat="false" customHeight="true" hidden="false" ht="15" outlineLevel="0" r="4">
      <c r="A4" s="32" t="str">
        <f aca="false">INDEX('Tray sheet'!$H$2:$H$10000, 'PODD-CSV'!$G4)</f>
        <v>Project#2013-0014_Experiment#0001_Brachypodium.distachyon_Tray#00001</v>
      </c>
      <c r="B4" s="32" t="str">
        <f aca="false">INDEX('Tray sheet'!$J$2:$J$10000,'PODD-CSV'!$G4)</f>
        <v>Tray note</v>
      </c>
      <c r="C4" s="32" t="str">
        <f aca="false">INDEX('Tray sheet'!$I$2:$I$10000,'PODD-CSV'!$G4)</f>
        <v>standard</v>
      </c>
      <c r="D4" s="32" t="str">
        <f aca="false">'PODD-CSV'!$J4&amp;'PODD-CSV'!$K4</f>
        <v>A3</v>
      </c>
      <c r="E4" s="32" t="str">
        <f aca="false">'PODD-CSV'!$T4</f>
        <v>Project#2013-0014_Experiment#0001_Brachypodium.distachyon_Tray#0001_Pot#00003</v>
      </c>
      <c r="F4" s="34" t="n">
        <f aca="false">'PODD-CSV'!$V4</f>
        <v>71</v>
      </c>
      <c r="G4" s="32" t="str">
        <f aca="false">IF('PODD-CSV'!$W4&lt;&gt;"",'PODD-CSV'!$W4,"")</f>
        <v/>
      </c>
    </row>
    <row collapsed="false" customFormat="false" customHeight="true" hidden="false" ht="15" outlineLevel="0" r="5">
      <c r="A5" s="32" t="str">
        <f aca="false">INDEX('Tray sheet'!$H$2:$H$10000, 'PODD-CSV'!$G5)</f>
        <v>Project#2013-0014_Experiment#0001_Brachypodium.distachyon_Tray#00001</v>
      </c>
      <c r="B5" s="32" t="str">
        <f aca="false">INDEX('Tray sheet'!$J$2:$J$10000,'PODD-CSV'!$G5)</f>
        <v>Tray note</v>
      </c>
      <c r="C5" s="32" t="str">
        <f aca="false">INDEX('Tray sheet'!$I$2:$I$10000,'PODD-CSV'!$G5)</f>
        <v>standard</v>
      </c>
      <c r="D5" s="32" t="str">
        <f aca="false">'PODD-CSV'!$J5&amp;'PODD-CSV'!$K5</f>
        <v>A4</v>
      </c>
      <c r="E5" s="32" t="str">
        <f aca="false">'PODD-CSV'!$T5</f>
        <v>Project#2013-0014_Experiment#0001_Brachypodium.distachyon_Tray#0001_Pot#00004</v>
      </c>
      <c r="F5" s="34" t="n">
        <f aca="false">'PODD-CSV'!$V5</f>
        <v>66</v>
      </c>
      <c r="G5" s="32" t="str">
        <f aca="false">IF('PODD-CSV'!$W5&lt;&gt;"",'PODD-CSV'!$W5,"")</f>
        <v/>
      </c>
    </row>
    <row collapsed="false" customFormat="false" customHeight="true" hidden="false" ht="15" outlineLevel="0" r="6">
      <c r="A6" s="32" t="str">
        <f aca="false">INDEX('Tray sheet'!$H$2:$H$10000, 'PODD-CSV'!$G6)</f>
        <v>Project#2013-0014_Experiment#0001_Brachypodium.distachyon_Tray#00001</v>
      </c>
      <c r="B6" s="32" t="str">
        <f aca="false">INDEX('Tray sheet'!$J$2:$J$10000,'PODD-CSV'!$G6)</f>
        <v>Tray note</v>
      </c>
      <c r="C6" s="32" t="str">
        <f aca="false">INDEX('Tray sheet'!$I$2:$I$10000,'PODD-CSV'!$G6)</f>
        <v>standard</v>
      </c>
      <c r="D6" s="32" t="str">
        <f aca="false">'PODD-CSV'!$J6&amp;'PODD-CSV'!$K6</f>
        <v>A5</v>
      </c>
      <c r="E6" s="32" t="str">
        <f aca="false">'PODD-CSV'!$T6</f>
        <v>Project#2013-0014_Experiment#0001_Brachypodium.distachyon_Tray#0001_Pot#00005</v>
      </c>
      <c r="F6" s="34" t="n">
        <f aca="false">'PODD-CSV'!$V6</f>
        <v>63</v>
      </c>
      <c r="G6" s="32" t="str">
        <f aca="false">IF('PODD-CSV'!$W6&lt;&gt;"",'PODD-CSV'!$W6,"")</f>
        <v/>
      </c>
    </row>
    <row collapsed="false" customFormat="false" customHeight="true" hidden="false" ht="15" outlineLevel="0" r="7">
      <c r="A7" s="32" t="str">
        <f aca="false">INDEX('Tray sheet'!$H$2:$H$10000, 'PODD-CSV'!$G7)</f>
        <v>Project#2013-0014_Experiment#0001_Brachypodium.distachyon_Tray#00002</v>
      </c>
      <c r="B7" s="32" t="str">
        <f aca="false">INDEX('Tray sheet'!$J$2:$J$10000,'PODD-CSV'!$G7)</f>
        <v>Tray note</v>
      </c>
      <c r="C7" s="32" t="str">
        <f aca="false">INDEX('Tray sheet'!$I$2:$I$10000,'PODD-CSV'!$G7)</f>
        <v>standard</v>
      </c>
      <c r="D7" s="32" t="str">
        <f aca="false">'PODD-CSV'!$J7&amp;'PODD-CSV'!$K7</f>
        <v>A1</v>
      </c>
      <c r="E7" s="32" t="str">
        <f aca="false">'PODD-CSV'!$T7</f>
        <v>Project#2013-0014_Experiment#0001_Brachypodium.distachyon_Tray#0002_Pot#00006</v>
      </c>
      <c r="F7" s="34" t="n">
        <f aca="false">'PODD-CSV'!$V7</f>
        <v>99</v>
      </c>
      <c r="G7" s="32" t="str">
        <f aca="false">IF('PODD-CSV'!$W7&lt;&gt;"",'PODD-CSV'!$W7,"")</f>
        <v/>
      </c>
    </row>
    <row collapsed="false" customFormat="false" customHeight="true" hidden="false" ht="15" outlineLevel="0" r="8">
      <c r="A8" s="32" t="str">
        <f aca="false">INDEX('Tray sheet'!$H$2:$H$10000, 'PODD-CSV'!$G8)</f>
        <v>Project#2013-0014_Experiment#0001_Brachypodium.distachyon_Tray#00002</v>
      </c>
      <c r="B8" s="32" t="str">
        <f aca="false">INDEX('Tray sheet'!$J$2:$J$10000,'PODD-CSV'!$G8)</f>
        <v>Tray note</v>
      </c>
      <c r="C8" s="32" t="str">
        <f aca="false">INDEX('Tray sheet'!$I$2:$I$10000,'PODD-CSV'!$G8)</f>
        <v>standard</v>
      </c>
      <c r="D8" s="32" t="str">
        <f aca="false">'PODD-CSV'!$J8&amp;'PODD-CSV'!$K8</f>
        <v>A2</v>
      </c>
      <c r="E8" s="32" t="str">
        <f aca="false">'PODD-CSV'!$T8</f>
        <v>Project#2013-0014_Experiment#0001_Brachypodium.distachyon_Tray#0002_Pot#00007</v>
      </c>
      <c r="F8" s="34" t="n">
        <f aca="false">'PODD-CSV'!$V8</f>
        <v>94</v>
      </c>
      <c r="G8" s="32" t="str">
        <f aca="false">IF('PODD-CSV'!$W8&lt;&gt;"",'PODD-CSV'!$W8,"")</f>
        <v/>
      </c>
    </row>
    <row collapsed="false" customFormat="false" customHeight="true" hidden="false" ht="15" outlineLevel="0" r="9">
      <c r="A9" s="32" t="str">
        <f aca="false">INDEX('Tray sheet'!$H$2:$H$10000, 'PODD-CSV'!$G9)</f>
        <v>Project#2013-0014_Experiment#0001_Brachypodium.distachyon_Tray#00002</v>
      </c>
      <c r="B9" s="32" t="str">
        <f aca="false">INDEX('Tray sheet'!$J$2:$J$10000,'PODD-CSV'!$G9)</f>
        <v>Tray note</v>
      </c>
      <c r="C9" s="32" t="str">
        <f aca="false">INDEX('Tray sheet'!$I$2:$I$10000,'PODD-CSV'!$G9)</f>
        <v>standard</v>
      </c>
      <c r="D9" s="32" t="str">
        <f aca="false">'PODD-CSV'!$J9&amp;'PODD-CSV'!$K9</f>
        <v>A3</v>
      </c>
      <c r="E9" s="32" t="str">
        <f aca="false">'PODD-CSV'!$T9</f>
        <v>Project#2013-0014_Experiment#0001_Brachypodium.distachyon_Tray#0002_Pot#00008</v>
      </c>
      <c r="F9" s="34" t="n">
        <f aca="false">'PODD-CSV'!$V9</f>
        <v>129</v>
      </c>
      <c r="G9" s="32" t="str">
        <f aca="false">IF('PODD-CSV'!$W9&lt;&gt;"",'PODD-CSV'!$W9,"")</f>
        <v/>
      </c>
    </row>
    <row collapsed="false" customFormat="false" customHeight="true" hidden="false" ht="15" outlineLevel="0" r="10">
      <c r="A10" s="32" t="str">
        <f aca="false">INDEX('Tray sheet'!$H$2:$H$10000, 'PODD-CSV'!$G10)</f>
        <v>Project#2013-0014_Experiment#0001_Brachypodium.distachyon_Tray#00002</v>
      </c>
      <c r="B10" s="32" t="str">
        <f aca="false">INDEX('Tray sheet'!$J$2:$J$10000,'PODD-CSV'!$G10)</f>
        <v>Tray note</v>
      </c>
      <c r="C10" s="32" t="str">
        <f aca="false">INDEX('Tray sheet'!$I$2:$I$10000,'PODD-CSV'!$G10)</f>
        <v>standard</v>
      </c>
      <c r="D10" s="32" t="str">
        <f aca="false">'PODD-CSV'!$J10&amp;'PODD-CSV'!$K10</f>
        <v>A4</v>
      </c>
      <c r="E10" s="32" t="str">
        <f aca="false">'PODD-CSV'!$T10</f>
        <v>Project#2013-0014_Experiment#0001_Brachypodium.distachyon_Tray#0002_Pot#00009</v>
      </c>
      <c r="F10" s="34" t="n">
        <f aca="false">'PODD-CSV'!$V10</f>
        <v>17</v>
      </c>
      <c r="G10" s="32" t="str">
        <f aca="false">IF('PODD-CSV'!$W10&lt;&gt;"",'PODD-CSV'!$W10,"")</f>
        <v/>
      </c>
    </row>
    <row collapsed="false" customFormat="false" customHeight="true" hidden="false" ht="15" outlineLevel="0" r="11">
      <c r="A11" s="32" t="str">
        <f aca="false">INDEX('Tray sheet'!$H$2:$H$10000, 'PODD-CSV'!$G11)</f>
        <v>Project#2013-0014_Experiment#0001_Brachypodium.distachyon_Tray#00002</v>
      </c>
      <c r="B11" s="32" t="str">
        <f aca="false">INDEX('Tray sheet'!$J$2:$J$10000,'PODD-CSV'!$G11)</f>
        <v>Tray note</v>
      </c>
      <c r="C11" s="32" t="str">
        <f aca="false">INDEX('Tray sheet'!$I$2:$I$10000,'PODD-CSV'!$G11)</f>
        <v>standard</v>
      </c>
      <c r="D11" s="32" t="str">
        <f aca="false">'PODD-CSV'!$J11&amp;'PODD-CSV'!$K11</f>
        <v>A5</v>
      </c>
      <c r="E11" s="32" t="str">
        <f aca="false">'PODD-CSV'!$T11</f>
        <v>Project#2013-0014_Experiment#0001_Brachypodium.distachyon_Tray#0002_Pot#00010</v>
      </c>
      <c r="F11" s="34" t="n">
        <f aca="false">'PODD-CSV'!$V11</f>
        <v>163</v>
      </c>
      <c r="G11" s="32" t="str">
        <f aca="false">IF('PODD-CSV'!$W11&lt;&gt;"",'PODD-CSV'!$W11,"")</f>
        <v/>
      </c>
    </row>
    <row collapsed="false" customFormat="false" customHeight="true" hidden="false" ht="15" outlineLevel="0" r="12">
      <c r="A12" s="32" t="str">
        <f aca="false">INDEX('Tray sheet'!$H$2:$H$10000, 'PODD-CSV'!$G12)</f>
        <v>Project#2013-0014_Experiment#0001_Brachypodium.distachyon_Tray#00001</v>
      </c>
      <c r="B12" s="32" t="str">
        <f aca="false">INDEX('Tray sheet'!$J$2:$J$10000,'PODD-CSV'!$G12)</f>
        <v>Tray note</v>
      </c>
      <c r="C12" s="32" t="str">
        <f aca="false">INDEX('Tray sheet'!$I$2:$I$10000,'PODD-CSV'!$G12)</f>
        <v>standard</v>
      </c>
      <c r="D12" s="32" t="str">
        <f aca="false">'PODD-CSV'!$J12&amp;'PODD-CSV'!$K12</f>
        <v>B1</v>
      </c>
      <c r="E12" s="32" t="str">
        <f aca="false">'PODD-CSV'!$T12</f>
        <v>Project#2013-0014_Experiment#0001_Brachypodium.distachyon_Tray#0001_Pot#00011</v>
      </c>
      <c r="F12" s="34" t="n">
        <f aca="false">'PODD-CSV'!$V12</f>
        <v>98</v>
      </c>
      <c r="G12" s="32" t="str">
        <f aca="false">IF('PODD-CSV'!$W12&lt;&gt;"",'PODD-CSV'!$W12,"")</f>
        <v/>
      </c>
    </row>
    <row collapsed="false" customFormat="false" customHeight="true" hidden="false" ht="15" outlineLevel="0" r="13">
      <c r="A13" s="32" t="str">
        <f aca="false">INDEX('Tray sheet'!$H$2:$H$10000, 'PODD-CSV'!$G13)</f>
        <v>Project#2013-0014_Experiment#0001_Brachypodium.distachyon_Tray#00001</v>
      </c>
      <c r="B13" s="32" t="str">
        <f aca="false">INDEX('Tray sheet'!$J$2:$J$10000,'PODD-CSV'!$G13)</f>
        <v>Tray note</v>
      </c>
      <c r="C13" s="32" t="str">
        <f aca="false">INDEX('Tray sheet'!$I$2:$I$10000,'PODD-CSV'!$G13)</f>
        <v>standard</v>
      </c>
      <c r="D13" s="32" t="str">
        <f aca="false">'PODD-CSV'!$J13&amp;'PODD-CSV'!$K13</f>
        <v>B2</v>
      </c>
      <c r="E13" s="32" t="str">
        <f aca="false">'PODD-CSV'!$T13</f>
        <v>Project#2013-0014_Experiment#0001_Brachypodium.distachyon_Tray#0001_Pot#00012</v>
      </c>
      <c r="F13" s="34" t="n">
        <f aca="false">'PODD-CSV'!$V13</f>
        <v>97</v>
      </c>
      <c r="G13" s="32" t="str">
        <f aca="false">IF('PODD-CSV'!$W13&lt;&gt;"",'PODD-CSV'!$W13,"")</f>
        <v/>
      </c>
    </row>
    <row collapsed="false" customFormat="false" customHeight="true" hidden="false" ht="15" outlineLevel="0" r="14">
      <c r="A14" s="32" t="str">
        <f aca="false">INDEX('Tray sheet'!$H$2:$H$10000, 'PODD-CSV'!$G14)</f>
        <v>Project#2013-0014_Experiment#0001_Brachypodium.distachyon_Tray#00001</v>
      </c>
      <c r="B14" s="32" t="str">
        <f aca="false">INDEX('Tray sheet'!$J$2:$J$10000,'PODD-CSV'!$G14)</f>
        <v>Tray note</v>
      </c>
      <c r="C14" s="32" t="str">
        <f aca="false">INDEX('Tray sheet'!$I$2:$I$10000,'PODD-CSV'!$G14)</f>
        <v>standard</v>
      </c>
      <c r="D14" s="32" t="str">
        <f aca="false">'PODD-CSV'!$J14&amp;'PODD-CSV'!$K14</f>
        <v>B3</v>
      </c>
      <c r="E14" s="32" t="str">
        <f aca="false">'PODD-CSV'!$T14</f>
        <v>Project#2013-0014_Experiment#0001_Brachypodium.distachyon_Tray#0001_Pot#00013</v>
      </c>
      <c r="F14" s="34" t="n">
        <f aca="false">'PODD-CSV'!$V14</f>
        <v>89</v>
      </c>
      <c r="G14" s="32" t="str">
        <f aca="false">IF('PODD-CSV'!$W14&lt;&gt;"",'PODD-CSV'!$W14,"")</f>
        <v/>
      </c>
    </row>
    <row collapsed="false" customFormat="false" customHeight="true" hidden="false" ht="15" outlineLevel="0" r="15">
      <c r="A15" s="32" t="str">
        <f aca="false">INDEX('Tray sheet'!$H$2:$H$10000, 'PODD-CSV'!$G15)</f>
        <v>Project#2013-0014_Experiment#0001_Brachypodium.distachyon_Tray#00001</v>
      </c>
      <c r="B15" s="32" t="str">
        <f aca="false">INDEX('Tray sheet'!$J$2:$J$10000,'PODD-CSV'!$G15)</f>
        <v>Tray note</v>
      </c>
      <c r="C15" s="32" t="str">
        <f aca="false">INDEX('Tray sheet'!$I$2:$I$10000,'PODD-CSV'!$G15)</f>
        <v>standard</v>
      </c>
      <c r="D15" s="32" t="str">
        <f aca="false">'PODD-CSV'!$J15&amp;'PODD-CSV'!$K15</f>
        <v>B4</v>
      </c>
      <c r="E15" s="32" t="str">
        <f aca="false">'PODD-CSV'!$T15</f>
        <v>Project#2013-0014_Experiment#0001_Brachypodium.distachyon_Tray#0001_Pot#00014</v>
      </c>
      <c r="F15" s="34" t="n">
        <f aca="false">'PODD-CSV'!$V15</f>
        <v>173</v>
      </c>
      <c r="G15" s="32" t="str">
        <f aca="false">IF('PODD-CSV'!$W15&lt;&gt;"",'PODD-CSV'!$W15,"")</f>
        <v/>
      </c>
    </row>
    <row collapsed="false" customFormat="false" customHeight="true" hidden="false" ht="15" outlineLevel="0" r="16">
      <c r="A16" s="32" t="str">
        <f aca="false">INDEX('Tray sheet'!$H$2:$H$10000, 'PODD-CSV'!$G16)</f>
        <v>Project#2013-0014_Experiment#0001_Brachypodium.distachyon_Tray#00001</v>
      </c>
      <c r="B16" s="32" t="str">
        <f aca="false">INDEX('Tray sheet'!$J$2:$J$10000,'PODD-CSV'!$G16)</f>
        <v>Tray note</v>
      </c>
      <c r="C16" s="32" t="str">
        <f aca="false">INDEX('Tray sheet'!$I$2:$I$10000,'PODD-CSV'!$G16)</f>
        <v>standard</v>
      </c>
      <c r="D16" s="32" t="str">
        <f aca="false">'PODD-CSV'!$J16&amp;'PODD-CSV'!$K16</f>
        <v>B5</v>
      </c>
      <c r="E16" s="32" t="str">
        <f aca="false">'PODD-CSV'!$T16</f>
        <v>Project#2013-0014_Experiment#0001_Brachypodium.distachyon_Tray#0001_Pot#00015</v>
      </c>
      <c r="F16" s="34" t="str">
        <f aca="false">'PODD-CSV'!$V16</f>
        <v>Bd3-1</v>
      </c>
      <c r="G16" s="32" t="str">
        <f aca="false">IF('PODD-CSV'!$W16&lt;&gt;"",'PODD-CSV'!$W16,"")</f>
        <v/>
      </c>
    </row>
    <row collapsed="false" customFormat="false" customHeight="true" hidden="false" ht="15" outlineLevel="0" r="17">
      <c r="A17" s="32" t="str">
        <f aca="false">INDEX('Tray sheet'!$H$2:$H$10000, 'PODD-CSV'!$G17)</f>
        <v>Project#2013-0014_Experiment#0001_Brachypodium.distachyon_Tray#00002</v>
      </c>
      <c r="B17" s="32" t="str">
        <f aca="false">INDEX('Tray sheet'!$J$2:$J$10000,'PODD-CSV'!$G17)</f>
        <v>Tray note</v>
      </c>
      <c r="C17" s="32" t="str">
        <f aca="false">INDEX('Tray sheet'!$I$2:$I$10000,'PODD-CSV'!$G17)</f>
        <v>standard</v>
      </c>
      <c r="D17" s="32" t="str">
        <f aca="false">'PODD-CSV'!$J17&amp;'PODD-CSV'!$K17</f>
        <v>B1</v>
      </c>
      <c r="E17" s="32" t="str">
        <f aca="false">'PODD-CSV'!$T17</f>
        <v>Project#2013-0014_Experiment#0001_Brachypodium.distachyon_Tray#0002_Pot#00016</v>
      </c>
      <c r="F17" s="34" t="n">
        <f aca="false">'PODD-CSV'!$V17</f>
        <v>164</v>
      </c>
      <c r="G17" s="32" t="str">
        <f aca="false">IF('PODD-CSV'!$W17&lt;&gt;"",'PODD-CSV'!$W17,"")</f>
        <v/>
      </c>
    </row>
    <row collapsed="false" customFormat="false" customHeight="true" hidden="false" ht="15" outlineLevel="0" r="18">
      <c r="A18" s="32" t="str">
        <f aca="false">INDEX('Tray sheet'!$H$2:$H$10000, 'PODD-CSV'!$G18)</f>
        <v>Project#2013-0014_Experiment#0001_Brachypodium.distachyon_Tray#00002</v>
      </c>
      <c r="B18" s="32" t="str">
        <f aca="false">INDEX('Tray sheet'!$J$2:$J$10000,'PODD-CSV'!$G18)</f>
        <v>Tray note</v>
      </c>
      <c r="C18" s="32" t="str">
        <f aca="false">INDEX('Tray sheet'!$I$2:$I$10000,'PODD-CSV'!$G18)</f>
        <v>standard</v>
      </c>
      <c r="D18" s="32" t="str">
        <f aca="false">'PODD-CSV'!$J18&amp;'PODD-CSV'!$K18</f>
        <v>B2</v>
      </c>
      <c r="E18" s="32" t="str">
        <f aca="false">'PODD-CSV'!$T18</f>
        <v>Project#2013-0014_Experiment#0001_Brachypodium.distachyon_Tray#0002_Pot#00017</v>
      </c>
      <c r="F18" s="34" t="n">
        <f aca="false">'PODD-CSV'!$V18</f>
        <v>144</v>
      </c>
      <c r="G18" s="32" t="str">
        <f aca="false">IF('PODD-CSV'!$W18&lt;&gt;"",'PODD-CSV'!$W18,"")</f>
        <v/>
      </c>
    </row>
    <row collapsed="false" customFormat="false" customHeight="true" hidden="false" ht="15" outlineLevel="0" r="19">
      <c r="A19" s="32" t="str">
        <f aca="false">INDEX('Tray sheet'!$H$2:$H$10000, 'PODD-CSV'!$G19)</f>
        <v>Project#2013-0014_Experiment#0001_Brachypodium.distachyon_Tray#00002</v>
      </c>
      <c r="B19" s="32" t="str">
        <f aca="false">INDEX('Tray sheet'!$J$2:$J$10000,'PODD-CSV'!$G19)</f>
        <v>Tray note</v>
      </c>
      <c r="C19" s="32" t="str">
        <f aca="false">INDEX('Tray sheet'!$I$2:$I$10000,'PODD-CSV'!$G19)</f>
        <v>standard</v>
      </c>
      <c r="D19" s="32" t="str">
        <f aca="false">'PODD-CSV'!$J19&amp;'PODD-CSV'!$K19</f>
        <v>B3</v>
      </c>
      <c r="E19" s="32" t="str">
        <f aca="false">'PODD-CSV'!$T19</f>
        <v>Project#2013-0014_Experiment#0001_Brachypodium.distachyon_Tray#0002_Pot#00018</v>
      </c>
      <c r="F19" s="34" t="str">
        <f aca="false">'PODD-CSV'!$V19</f>
        <v>Bd21</v>
      </c>
      <c r="G19" s="32" t="str">
        <f aca="false">IF('PODD-CSV'!$W19&lt;&gt;"",'PODD-CSV'!$W19,"")</f>
        <v/>
      </c>
    </row>
    <row collapsed="false" customFormat="false" customHeight="true" hidden="false" ht="15" outlineLevel="0" r="20">
      <c r="A20" s="32" t="str">
        <f aca="false">INDEX('Tray sheet'!$H$2:$H$10000, 'PODD-CSV'!$G20)</f>
        <v>Project#2013-0014_Experiment#0001_Brachypodium.distachyon_Tray#00002</v>
      </c>
      <c r="B20" s="32" t="str">
        <f aca="false">INDEX('Tray sheet'!$J$2:$J$10000,'PODD-CSV'!$G20)</f>
        <v>Tray note</v>
      </c>
      <c r="C20" s="32" t="str">
        <f aca="false">INDEX('Tray sheet'!$I$2:$I$10000,'PODD-CSV'!$G20)</f>
        <v>standard</v>
      </c>
      <c r="D20" s="32" t="str">
        <f aca="false">'PODD-CSV'!$J20&amp;'PODD-CSV'!$K20</f>
        <v>B4</v>
      </c>
      <c r="E20" s="32" t="str">
        <f aca="false">'PODD-CSV'!$T20</f>
        <v>Project#2013-0014_Experiment#0001_Brachypodium.distachyon_Tray#0002_Pot#00019</v>
      </c>
      <c r="F20" s="34" t="str">
        <f aca="false">'PODD-CSV'!$V20</f>
        <v>Bd3-1</v>
      </c>
      <c r="G20" s="32" t="str">
        <f aca="false">IF('PODD-CSV'!$W20&lt;&gt;"",'PODD-CSV'!$W20,"")</f>
        <v/>
      </c>
    </row>
    <row collapsed="false" customFormat="false" customHeight="true" hidden="false" ht="15" outlineLevel="0" r="21">
      <c r="A21" s="32" t="str">
        <f aca="false">INDEX('Tray sheet'!$H$2:$H$10000, 'PODD-CSV'!$G21)</f>
        <v>Project#2013-0014_Experiment#0001_Brachypodium.distachyon_Tray#00002</v>
      </c>
      <c r="B21" s="32" t="str">
        <f aca="false">INDEX('Tray sheet'!$J$2:$J$10000,'PODD-CSV'!$G21)</f>
        <v>Tray note</v>
      </c>
      <c r="C21" s="32" t="str">
        <f aca="false">INDEX('Tray sheet'!$I$2:$I$10000,'PODD-CSV'!$G21)</f>
        <v>standard</v>
      </c>
      <c r="D21" s="32" t="str">
        <f aca="false">'PODD-CSV'!$J21&amp;'PODD-CSV'!$K21</f>
        <v>B5</v>
      </c>
      <c r="E21" s="32" t="str">
        <f aca="false">'PODD-CSV'!$T21</f>
        <v>Project#2013-0014_Experiment#0001_Brachypodium.distachyon_Tray#0002_Pot#00020</v>
      </c>
      <c r="F21" s="34" t="n">
        <f aca="false">'PODD-CSV'!$V21</f>
        <v>31</v>
      </c>
      <c r="G21" s="32" t="str">
        <f aca="false">IF('PODD-CSV'!$W21&lt;&gt;"",'PODD-CSV'!$W21,"")</f>
        <v/>
      </c>
    </row>
    <row collapsed="false" customFormat="false" customHeight="true" hidden="false" ht="15" outlineLevel="0" r="22">
      <c r="A22" s="32" t="str">
        <f aca="false">INDEX('Tray sheet'!$H$2:$H$10000, 'PODD-CSV'!$G22)</f>
        <v>Project#2013-0014_Experiment#0001_Brachypodium.distachyon_Tray#00001</v>
      </c>
      <c r="B22" s="32" t="str">
        <f aca="false">INDEX('Tray sheet'!$J$2:$J$10000,'PODD-CSV'!$G22)</f>
        <v>Tray note</v>
      </c>
      <c r="C22" s="32" t="str">
        <f aca="false">INDEX('Tray sheet'!$I$2:$I$10000,'PODD-CSV'!$G22)</f>
        <v>standard</v>
      </c>
      <c r="D22" s="32" t="str">
        <f aca="false">'PODD-CSV'!$J22&amp;'PODD-CSV'!$K22</f>
        <v>C1</v>
      </c>
      <c r="E22" s="32" t="str">
        <f aca="false">'PODD-CSV'!$T22</f>
        <v>Project#2013-0014_Experiment#0001_Brachypodium.distachyon_Tray#0001_Pot#00021</v>
      </c>
      <c r="F22" s="34" t="n">
        <f aca="false">'PODD-CSV'!$V22</f>
        <v>131</v>
      </c>
      <c r="G22" s="32" t="str">
        <f aca="false">IF('PODD-CSV'!$W22&lt;&gt;"",'PODD-CSV'!$W22,"")</f>
        <v/>
      </c>
    </row>
    <row collapsed="false" customFormat="false" customHeight="true" hidden="false" ht="15" outlineLevel="0" r="23">
      <c r="A23" s="32" t="str">
        <f aca="false">INDEX('Tray sheet'!$H$2:$H$10000, 'PODD-CSV'!$G23)</f>
        <v>Project#2013-0014_Experiment#0001_Brachypodium.distachyon_Tray#00001</v>
      </c>
      <c r="B23" s="32" t="str">
        <f aca="false">INDEX('Tray sheet'!$J$2:$J$10000,'PODD-CSV'!$G23)</f>
        <v>Tray note</v>
      </c>
      <c r="C23" s="32" t="str">
        <f aca="false">INDEX('Tray sheet'!$I$2:$I$10000,'PODD-CSV'!$G23)</f>
        <v>standard</v>
      </c>
      <c r="D23" s="32" t="str">
        <f aca="false">'PODD-CSV'!$J23&amp;'PODD-CSV'!$K23</f>
        <v>C2</v>
      </c>
      <c r="E23" s="32" t="str">
        <f aca="false">'PODD-CSV'!$T23</f>
        <v>Project#2013-0014_Experiment#0001_Brachypodium.distachyon_Tray#0001_Pot#00022</v>
      </c>
      <c r="F23" s="34" t="str">
        <f aca="false">'PODD-CSV'!$V23</f>
        <v>Bd21</v>
      </c>
      <c r="G23" s="32" t="str">
        <f aca="false">IF('PODD-CSV'!$W23&lt;&gt;"",'PODD-CSV'!$W23,"")</f>
        <v/>
      </c>
    </row>
    <row collapsed="false" customFormat="false" customHeight="true" hidden="false" ht="15" outlineLevel="0" r="24">
      <c r="A24" s="32" t="str">
        <f aca="false">INDEX('Tray sheet'!$H$2:$H$10000, 'PODD-CSV'!$G24)</f>
        <v>Project#2013-0014_Experiment#0001_Brachypodium.distachyon_Tray#00001</v>
      </c>
      <c r="B24" s="32" t="str">
        <f aca="false">INDEX('Tray sheet'!$J$2:$J$10000,'PODD-CSV'!$G24)</f>
        <v>Tray note</v>
      </c>
      <c r="C24" s="32" t="str">
        <f aca="false">INDEX('Tray sheet'!$I$2:$I$10000,'PODD-CSV'!$G24)</f>
        <v>standard</v>
      </c>
      <c r="D24" s="32" t="str">
        <f aca="false">'PODD-CSV'!$J24&amp;'PODD-CSV'!$K24</f>
        <v>C3</v>
      </c>
      <c r="E24" s="32" t="str">
        <f aca="false">'PODD-CSV'!$T24</f>
        <v>Project#2013-0014_Experiment#0001_Brachypodium.distachyon_Tray#0001_Pot#00023</v>
      </c>
      <c r="F24" s="34" t="n">
        <f aca="false">'PODD-CSV'!$V24</f>
        <v>112</v>
      </c>
      <c r="G24" s="32" t="str">
        <f aca="false">IF('PODD-CSV'!$W24&lt;&gt;"",'PODD-CSV'!$W24,"")</f>
        <v/>
      </c>
    </row>
    <row collapsed="false" customFormat="false" customHeight="true" hidden="false" ht="15" outlineLevel="0" r="25">
      <c r="A25" s="32" t="str">
        <f aca="false">INDEX('Tray sheet'!$H$2:$H$10000, 'PODD-CSV'!$G25)</f>
        <v>Project#2013-0014_Experiment#0001_Brachypodium.distachyon_Tray#00001</v>
      </c>
      <c r="B25" s="32" t="str">
        <f aca="false">INDEX('Tray sheet'!$J$2:$J$10000,'PODD-CSV'!$G25)</f>
        <v>Tray note</v>
      </c>
      <c r="C25" s="32" t="str">
        <f aca="false">INDEX('Tray sheet'!$I$2:$I$10000,'PODD-CSV'!$G25)</f>
        <v>standard</v>
      </c>
      <c r="D25" s="32" t="str">
        <f aca="false">'PODD-CSV'!$J25&amp;'PODD-CSV'!$K25</f>
        <v>C4</v>
      </c>
      <c r="E25" s="32" t="str">
        <f aca="false">'PODD-CSV'!$T25</f>
        <v>Project#2013-0014_Experiment#0001_Brachypodium.distachyon_Tray#0001_Pot#00024</v>
      </c>
      <c r="F25" s="34" t="n">
        <f aca="false">'PODD-CSV'!$V25</f>
        <v>115</v>
      </c>
      <c r="G25" s="32" t="str">
        <f aca="false">IF('PODD-CSV'!$W25&lt;&gt;"",'PODD-CSV'!$W25,"")</f>
        <v/>
      </c>
    </row>
    <row collapsed="false" customFormat="false" customHeight="true" hidden="false" ht="15" outlineLevel="0" r="26">
      <c r="A26" s="32" t="str">
        <f aca="false">INDEX('Tray sheet'!$H$2:$H$10000, 'PODD-CSV'!$G26)</f>
        <v>Project#2013-0014_Experiment#0001_Brachypodium.distachyon_Tray#00001</v>
      </c>
      <c r="B26" s="32" t="str">
        <f aca="false">INDEX('Tray sheet'!$J$2:$J$10000,'PODD-CSV'!$G26)</f>
        <v>Tray note</v>
      </c>
      <c r="C26" s="32" t="str">
        <f aca="false">INDEX('Tray sheet'!$I$2:$I$10000,'PODD-CSV'!$G26)</f>
        <v>standard</v>
      </c>
      <c r="D26" s="32" t="str">
        <f aca="false">'PODD-CSV'!$J26&amp;'PODD-CSV'!$K26</f>
        <v>C5</v>
      </c>
      <c r="E26" s="32" t="str">
        <f aca="false">'PODD-CSV'!$T26</f>
        <v>Project#2013-0014_Experiment#0001_Brachypodium.distachyon_Tray#0001_Pot#00025</v>
      </c>
      <c r="F26" s="34" t="n">
        <f aca="false">'PODD-CSV'!$V26</f>
        <v>113</v>
      </c>
      <c r="G26" s="32" t="str">
        <f aca="false">IF('PODD-CSV'!$W26&lt;&gt;"",'PODD-CSV'!$W26,"")</f>
        <v/>
      </c>
    </row>
    <row collapsed="false" customFormat="false" customHeight="true" hidden="false" ht="15" outlineLevel="0" r="27">
      <c r="A27" s="32" t="str">
        <f aca="false">INDEX('Tray sheet'!$H$2:$H$10000, 'PODD-CSV'!$G27)</f>
        <v>Project#2013-0014_Experiment#0001_Brachypodium.distachyon_Tray#00002</v>
      </c>
      <c r="B27" s="32" t="str">
        <f aca="false">INDEX('Tray sheet'!$J$2:$J$10000,'PODD-CSV'!$G27)</f>
        <v>Tray note</v>
      </c>
      <c r="C27" s="32" t="str">
        <f aca="false">INDEX('Tray sheet'!$I$2:$I$10000,'PODD-CSV'!$G27)</f>
        <v>standard</v>
      </c>
      <c r="D27" s="32" t="str">
        <f aca="false">'PODD-CSV'!$J27&amp;'PODD-CSV'!$K27</f>
        <v>C1</v>
      </c>
      <c r="E27" s="32" t="str">
        <f aca="false">'PODD-CSV'!$T27</f>
        <v>Project#2013-0014_Experiment#0001_Brachypodium.distachyon_Tray#0002_Pot#00026</v>
      </c>
      <c r="F27" s="34" t="n">
        <f aca="false">'PODD-CSV'!$V27</f>
        <v>169</v>
      </c>
      <c r="G27" s="32" t="str">
        <f aca="false">IF('PODD-CSV'!$W27&lt;&gt;"",'PODD-CSV'!$W27,"")</f>
        <v/>
      </c>
    </row>
    <row collapsed="false" customFormat="false" customHeight="true" hidden="false" ht="15" outlineLevel="0" r="28">
      <c r="A28" s="32" t="str">
        <f aca="false">INDEX('Tray sheet'!$H$2:$H$10000, 'PODD-CSV'!$G28)</f>
        <v>Project#2013-0014_Experiment#0001_Brachypodium.distachyon_Tray#00002</v>
      </c>
      <c r="B28" s="32" t="str">
        <f aca="false">INDEX('Tray sheet'!$J$2:$J$10000,'PODD-CSV'!$G28)</f>
        <v>Tray note</v>
      </c>
      <c r="C28" s="32" t="str">
        <f aca="false">INDEX('Tray sheet'!$I$2:$I$10000,'PODD-CSV'!$G28)</f>
        <v>standard</v>
      </c>
      <c r="D28" s="32" t="str">
        <f aca="false">'PODD-CSV'!$J28&amp;'PODD-CSV'!$K28</f>
        <v>C2</v>
      </c>
      <c r="E28" s="32" t="str">
        <f aca="false">'PODD-CSV'!$T28</f>
        <v>Project#2013-0014_Experiment#0001_Brachypodium.distachyon_Tray#0002_Pot#00027</v>
      </c>
      <c r="F28" s="34" t="n">
        <f aca="false">'PODD-CSV'!$V28</f>
        <v>125</v>
      </c>
      <c r="G28" s="32" t="str">
        <f aca="false">IF('PODD-CSV'!$W28&lt;&gt;"",'PODD-CSV'!$W28,"")</f>
        <v/>
      </c>
    </row>
    <row collapsed="false" customFormat="false" customHeight="true" hidden="false" ht="15" outlineLevel="0" r="29">
      <c r="A29" s="32" t="str">
        <f aca="false">INDEX('Tray sheet'!$H$2:$H$10000, 'PODD-CSV'!$G29)</f>
        <v>Project#2013-0014_Experiment#0001_Brachypodium.distachyon_Tray#00002</v>
      </c>
      <c r="B29" s="32" t="str">
        <f aca="false">INDEX('Tray sheet'!$J$2:$J$10000,'PODD-CSV'!$G29)</f>
        <v>Tray note</v>
      </c>
      <c r="C29" s="32" t="str">
        <f aca="false">INDEX('Tray sheet'!$I$2:$I$10000,'PODD-CSV'!$G29)</f>
        <v>standard</v>
      </c>
      <c r="D29" s="32" t="str">
        <f aca="false">'PODD-CSV'!$J29&amp;'PODD-CSV'!$K29</f>
        <v>C3</v>
      </c>
      <c r="E29" s="32" t="str">
        <f aca="false">'PODD-CSV'!$T29</f>
        <v>Project#2013-0014_Experiment#0001_Brachypodium.distachyon_Tray#0002_Pot#00028</v>
      </c>
      <c r="F29" s="34" t="n">
        <f aca="false">'PODD-CSV'!$V29</f>
        <v>104</v>
      </c>
      <c r="G29" s="32" t="str">
        <f aca="false">IF('PODD-CSV'!$W29&lt;&gt;"",'PODD-CSV'!$W29,"")</f>
        <v/>
      </c>
    </row>
    <row collapsed="false" customFormat="false" customHeight="true" hidden="false" ht="15" outlineLevel="0" r="30">
      <c r="A30" s="32" t="str">
        <f aca="false">INDEX('Tray sheet'!$H$2:$H$10000, 'PODD-CSV'!$G30)</f>
        <v>Project#2013-0014_Experiment#0001_Brachypodium.distachyon_Tray#00002</v>
      </c>
      <c r="B30" s="32" t="str">
        <f aca="false">INDEX('Tray sheet'!$J$2:$J$10000,'PODD-CSV'!$G30)</f>
        <v>Tray note</v>
      </c>
      <c r="C30" s="32" t="str">
        <f aca="false">INDEX('Tray sheet'!$I$2:$I$10000,'PODD-CSV'!$G30)</f>
        <v>standard</v>
      </c>
      <c r="D30" s="32" t="str">
        <f aca="false">'PODD-CSV'!$J30&amp;'PODD-CSV'!$K30</f>
        <v>C4</v>
      </c>
      <c r="E30" s="32" t="str">
        <f aca="false">'PODD-CSV'!$T30</f>
        <v>Project#2013-0014_Experiment#0001_Brachypodium.distachyon_Tray#0002_Pot#00029</v>
      </c>
      <c r="F30" s="34" t="n">
        <f aca="false">'PODD-CSV'!$V30</f>
        <v>78</v>
      </c>
      <c r="G30" s="32" t="str">
        <f aca="false">IF('PODD-CSV'!$W30&lt;&gt;"",'PODD-CSV'!$W30,"")</f>
        <v/>
      </c>
    </row>
    <row collapsed="false" customFormat="false" customHeight="true" hidden="false" ht="15" outlineLevel="0" r="31">
      <c r="A31" s="32" t="str">
        <f aca="false">INDEX('Tray sheet'!$H$2:$H$10000, 'PODD-CSV'!$G31)</f>
        <v>Project#2013-0014_Experiment#0001_Brachypodium.distachyon_Tray#00002</v>
      </c>
      <c r="B31" s="32" t="str">
        <f aca="false">INDEX('Tray sheet'!$J$2:$J$10000,'PODD-CSV'!$G31)</f>
        <v>Tray note</v>
      </c>
      <c r="C31" s="32" t="str">
        <f aca="false">INDEX('Tray sheet'!$I$2:$I$10000,'PODD-CSV'!$G31)</f>
        <v>standard</v>
      </c>
      <c r="D31" s="32" t="str">
        <f aca="false">'PODD-CSV'!$J31&amp;'PODD-CSV'!$K31</f>
        <v>C5</v>
      </c>
      <c r="E31" s="32" t="str">
        <f aca="false">'PODD-CSV'!$T31</f>
        <v>Project#2013-0014_Experiment#0001_Brachypodium.distachyon_Tray#0002_Pot#00030</v>
      </c>
      <c r="F31" s="34" t="n">
        <f aca="false">'PODD-CSV'!$V31</f>
        <v>153</v>
      </c>
      <c r="G31" s="32" t="str">
        <f aca="false">IF('PODD-CSV'!$W31&lt;&gt;"",'PODD-CSV'!$W31,"")</f>
        <v/>
      </c>
    </row>
    <row collapsed="false" customFormat="false" customHeight="true" hidden="false" ht="15" outlineLevel="0" r="32">
      <c r="A32" s="32" t="str">
        <f aca="false">INDEX('Tray sheet'!$H$2:$H$10000, 'PODD-CSV'!$G32)</f>
        <v>Project#2013-0014_Experiment#0001_Brachypodium.distachyon_Tray#00001</v>
      </c>
      <c r="B32" s="32" t="str">
        <f aca="false">INDEX('Tray sheet'!$J$2:$J$10000,'PODD-CSV'!$G32)</f>
        <v>Tray note</v>
      </c>
      <c r="C32" s="32" t="str">
        <f aca="false">INDEX('Tray sheet'!$I$2:$I$10000,'PODD-CSV'!$G32)</f>
        <v>standard</v>
      </c>
      <c r="D32" s="32" t="str">
        <f aca="false">'PODD-CSV'!$J32&amp;'PODD-CSV'!$K32</f>
        <v>D1</v>
      </c>
      <c r="E32" s="32" t="str">
        <f aca="false">'PODD-CSV'!$T32</f>
        <v>Project#2013-0014_Experiment#0001_Brachypodium.distachyon_Tray#0001_Pot#00031</v>
      </c>
      <c r="F32" s="34" t="n">
        <f aca="false">'PODD-CSV'!$V32</f>
        <v>85</v>
      </c>
      <c r="G32" s="32" t="str">
        <f aca="false">IF('PODD-CSV'!$W32&lt;&gt;"",'PODD-CSV'!$W32,"")</f>
        <v/>
      </c>
    </row>
    <row collapsed="false" customFormat="false" customHeight="true" hidden="false" ht="15" outlineLevel="0" r="33">
      <c r="A33" s="32" t="str">
        <f aca="false">INDEX('Tray sheet'!$H$2:$H$10000, 'PODD-CSV'!$G33)</f>
        <v>Project#2013-0014_Experiment#0001_Brachypodium.distachyon_Tray#00001</v>
      </c>
      <c r="B33" s="32" t="str">
        <f aca="false">INDEX('Tray sheet'!$J$2:$J$10000,'PODD-CSV'!$G33)</f>
        <v>Tray note</v>
      </c>
      <c r="C33" s="32" t="str">
        <f aca="false">INDEX('Tray sheet'!$I$2:$I$10000,'PODD-CSV'!$G33)</f>
        <v>standard</v>
      </c>
      <c r="D33" s="32" t="str">
        <f aca="false">'PODD-CSV'!$J33&amp;'PODD-CSV'!$K33</f>
        <v>D2</v>
      </c>
      <c r="E33" s="32" t="str">
        <f aca="false">'PODD-CSV'!$T33</f>
        <v>Project#2013-0014_Experiment#0001_Brachypodium.distachyon_Tray#0001_Pot#00032</v>
      </c>
      <c r="F33" s="34" t="n">
        <f aca="false">'PODD-CSV'!$V33</f>
        <v>74</v>
      </c>
      <c r="G33" s="32" t="str">
        <f aca="false">IF('PODD-CSV'!$W33&lt;&gt;"",'PODD-CSV'!$W33,"")</f>
        <v/>
      </c>
    </row>
    <row collapsed="false" customFormat="false" customHeight="true" hidden="false" ht="15" outlineLevel="0" r="34">
      <c r="A34" s="32" t="str">
        <f aca="false">INDEX('Tray sheet'!$H$2:$H$10000, 'PODD-CSV'!$G34)</f>
        <v>Project#2013-0014_Experiment#0001_Brachypodium.distachyon_Tray#00001</v>
      </c>
      <c r="B34" s="32" t="str">
        <f aca="false">INDEX('Tray sheet'!$J$2:$J$10000,'PODD-CSV'!$G34)</f>
        <v>Tray note</v>
      </c>
      <c r="C34" s="32" t="str">
        <f aca="false">INDEX('Tray sheet'!$I$2:$I$10000,'PODD-CSV'!$G34)</f>
        <v>standard</v>
      </c>
      <c r="D34" s="32" t="str">
        <f aca="false">'PODD-CSV'!$J34&amp;'PODD-CSV'!$K34</f>
        <v>D3</v>
      </c>
      <c r="E34" s="32" t="str">
        <f aca="false">'PODD-CSV'!$T34</f>
        <v>Project#2013-0014_Experiment#0001_Brachypodium.distachyon_Tray#0001_Pot#00033</v>
      </c>
      <c r="F34" s="34" t="n">
        <f aca="false">'PODD-CSV'!$V34</f>
        <v>161</v>
      </c>
      <c r="G34" s="32" t="str">
        <f aca="false">IF('PODD-CSV'!$W34&lt;&gt;"",'PODD-CSV'!$W34,"")</f>
        <v/>
      </c>
    </row>
    <row collapsed="false" customFormat="false" customHeight="true" hidden="false" ht="15" outlineLevel="0" r="35">
      <c r="A35" s="32" t="str">
        <f aca="false">INDEX('Tray sheet'!$H$2:$H$10000, 'PODD-CSV'!$G35)</f>
        <v>Project#2013-0014_Experiment#0001_Brachypodium.distachyon_Tray#00001</v>
      </c>
      <c r="B35" s="32" t="str">
        <f aca="false">INDEX('Tray sheet'!$J$2:$J$10000,'PODD-CSV'!$G35)</f>
        <v>Tray note</v>
      </c>
      <c r="C35" s="32" t="str">
        <f aca="false">INDEX('Tray sheet'!$I$2:$I$10000,'PODD-CSV'!$G35)</f>
        <v>standard</v>
      </c>
      <c r="D35" s="32" t="str">
        <f aca="false">'PODD-CSV'!$J35&amp;'PODD-CSV'!$K35</f>
        <v>D4</v>
      </c>
      <c r="E35" s="32" t="str">
        <f aca="false">'PODD-CSV'!$T35</f>
        <v>Project#2013-0014_Experiment#0001_Brachypodium.distachyon_Tray#0001_Pot#00034</v>
      </c>
      <c r="F35" s="34" t="n">
        <f aca="false">'PODD-CSV'!$V35</f>
        <v>116</v>
      </c>
      <c r="G35" s="32" t="str">
        <f aca="false">IF('PODD-CSV'!$W35&lt;&gt;"",'PODD-CSV'!$W35,"")</f>
        <v/>
      </c>
    </row>
    <row collapsed="false" customFormat="false" customHeight="true" hidden="false" ht="15" outlineLevel="0" r="36">
      <c r="A36" s="32" t="str">
        <f aca="false">INDEX('Tray sheet'!$H$2:$H$10000, 'PODD-CSV'!$G36)</f>
        <v>Project#2013-0014_Experiment#0001_Brachypodium.distachyon_Tray#00001</v>
      </c>
      <c r="B36" s="32" t="str">
        <f aca="false">INDEX('Tray sheet'!$J$2:$J$10000,'PODD-CSV'!$G36)</f>
        <v>Tray note</v>
      </c>
      <c r="C36" s="32" t="str">
        <f aca="false">INDEX('Tray sheet'!$I$2:$I$10000,'PODD-CSV'!$G36)</f>
        <v>standard</v>
      </c>
      <c r="D36" s="32" t="str">
        <f aca="false">'PODD-CSV'!$J36&amp;'PODD-CSV'!$K36</f>
        <v>D5</v>
      </c>
      <c r="E36" s="32" t="str">
        <f aca="false">'PODD-CSV'!$T36</f>
        <v>Project#2013-0014_Experiment#0001_Brachypodium.distachyon_Tray#0001_Pot#00035</v>
      </c>
      <c r="F36" s="34" t="n">
        <f aca="false">'PODD-CSV'!$V36</f>
        <v>76</v>
      </c>
      <c r="G36" s="32" t="str">
        <f aca="false">IF('PODD-CSV'!$W36&lt;&gt;"",'PODD-CSV'!$W36,"")</f>
        <v/>
      </c>
    </row>
    <row collapsed="false" customFormat="false" customHeight="true" hidden="false" ht="15" outlineLevel="0" r="37">
      <c r="A37" s="32" t="str">
        <f aca="false">INDEX('Tray sheet'!$H$2:$H$10000, 'PODD-CSV'!$G37)</f>
        <v>Project#2013-0014_Experiment#0001_Brachypodium.distachyon_Tray#00002</v>
      </c>
      <c r="B37" s="32" t="str">
        <f aca="false">INDEX('Tray sheet'!$J$2:$J$10000,'PODD-CSV'!$G37)</f>
        <v>Tray note</v>
      </c>
      <c r="C37" s="32" t="str">
        <f aca="false">INDEX('Tray sheet'!$I$2:$I$10000,'PODD-CSV'!$G37)</f>
        <v>standard</v>
      </c>
      <c r="D37" s="32" t="str">
        <f aca="false">'PODD-CSV'!$J37&amp;'PODD-CSV'!$K37</f>
        <v>D1</v>
      </c>
      <c r="E37" s="32" t="str">
        <f aca="false">'PODD-CSV'!$T37</f>
        <v>Project#2013-0014_Experiment#0001_Brachypodium.distachyon_Tray#0002_Pot#00036</v>
      </c>
      <c r="F37" s="34" t="n">
        <f aca="false">'PODD-CSV'!$V37</f>
        <v>166</v>
      </c>
      <c r="G37" s="32" t="str">
        <f aca="false">IF('PODD-CSV'!$W37&lt;&gt;"",'PODD-CSV'!$W37,"")</f>
        <v/>
      </c>
    </row>
    <row collapsed="false" customFormat="false" customHeight="true" hidden="false" ht="15" outlineLevel="0" r="38">
      <c r="A38" s="32" t="str">
        <f aca="false">INDEX('Tray sheet'!$H$2:$H$10000, 'PODD-CSV'!$G38)</f>
        <v>Project#2013-0014_Experiment#0001_Brachypodium.distachyon_Tray#00002</v>
      </c>
      <c r="B38" s="32" t="str">
        <f aca="false">INDEX('Tray sheet'!$J$2:$J$10000,'PODD-CSV'!$G38)</f>
        <v>Tray note</v>
      </c>
      <c r="C38" s="32" t="str">
        <f aca="false">INDEX('Tray sheet'!$I$2:$I$10000,'PODD-CSV'!$G38)</f>
        <v>standard</v>
      </c>
      <c r="D38" s="32" t="str">
        <f aca="false">'PODD-CSV'!$J38&amp;'PODD-CSV'!$K38</f>
        <v>D2</v>
      </c>
      <c r="E38" s="32" t="str">
        <f aca="false">'PODD-CSV'!$T38</f>
        <v>Project#2013-0014_Experiment#0001_Brachypodium.distachyon_Tray#0002_Pot#00037</v>
      </c>
      <c r="F38" s="34" t="n">
        <f aca="false">'PODD-CSV'!$V38</f>
        <v>120</v>
      </c>
      <c r="G38" s="32" t="str">
        <f aca="false">IF('PODD-CSV'!$W38&lt;&gt;"",'PODD-CSV'!$W38,"")</f>
        <v/>
      </c>
    </row>
    <row collapsed="false" customFormat="false" customHeight="true" hidden="false" ht="15" outlineLevel="0" r="39">
      <c r="A39" s="32" t="str">
        <f aca="false">INDEX('Tray sheet'!$H$2:$H$10000, 'PODD-CSV'!$G39)</f>
        <v>Project#2013-0014_Experiment#0001_Brachypodium.distachyon_Tray#00002</v>
      </c>
      <c r="B39" s="32" t="str">
        <f aca="false">INDEX('Tray sheet'!$J$2:$J$10000,'PODD-CSV'!$G39)</f>
        <v>Tray note</v>
      </c>
      <c r="C39" s="32" t="str">
        <f aca="false">INDEX('Tray sheet'!$I$2:$I$10000,'PODD-CSV'!$G39)</f>
        <v>standard</v>
      </c>
      <c r="D39" s="32" t="str">
        <f aca="false">'PODD-CSV'!$J39&amp;'PODD-CSV'!$K39</f>
        <v>D3</v>
      </c>
      <c r="E39" s="32" t="str">
        <f aca="false">'PODD-CSV'!$T39</f>
        <v>Project#2013-0014_Experiment#0001_Brachypodium.distachyon_Tray#0002_Pot#00038</v>
      </c>
      <c r="F39" s="34" t="n">
        <f aca="false">'PODD-CSV'!$V39</f>
        <v>117</v>
      </c>
      <c r="G39" s="32" t="str">
        <f aca="false">IF('PODD-CSV'!$W39&lt;&gt;"",'PODD-CSV'!$W39,"")</f>
        <v/>
      </c>
    </row>
    <row collapsed="false" customFormat="false" customHeight="true" hidden="false" ht="15" outlineLevel="0" r="40">
      <c r="A40" s="32" t="str">
        <f aca="false">INDEX('Tray sheet'!$H$2:$H$10000, 'PODD-CSV'!$G40)</f>
        <v>Project#2013-0014_Experiment#0001_Brachypodium.distachyon_Tray#00002</v>
      </c>
      <c r="B40" s="32" t="str">
        <f aca="false">INDEX('Tray sheet'!$J$2:$J$10000,'PODD-CSV'!$G40)</f>
        <v>Tray note</v>
      </c>
      <c r="C40" s="32" t="str">
        <f aca="false">INDEX('Tray sheet'!$I$2:$I$10000,'PODD-CSV'!$G40)</f>
        <v>standard</v>
      </c>
      <c r="D40" s="32" t="str">
        <f aca="false">'PODD-CSV'!$J40&amp;'PODD-CSV'!$K40</f>
        <v>D4</v>
      </c>
      <c r="E40" s="32" t="str">
        <f aca="false">'PODD-CSV'!$T40</f>
        <v>Project#2013-0014_Experiment#0001_Brachypodium.distachyon_Tray#0002_Pot#00039</v>
      </c>
      <c r="F40" s="34" t="n">
        <f aca="false">'PODD-CSV'!$V40</f>
        <v>91</v>
      </c>
      <c r="G40" s="32" t="str">
        <f aca="false">IF('PODD-CSV'!$W40&lt;&gt;"",'PODD-CSV'!$W40,"")</f>
        <v/>
      </c>
    </row>
    <row collapsed="false" customFormat="false" customHeight="true" hidden="false" ht="15" outlineLevel="0" r="41">
      <c r="A41" s="32" t="str">
        <f aca="false">INDEX('Tray sheet'!$H$2:$H$10000, 'PODD-CSV'!$G41)</f>
        <v>Project#2013-0014_Experiment#0001_Brachypodium.distachyon_Tray#00002</v>
      </c>
      <c r="B41" s="32" t="str">
        <f aca="false">INDEX('Tray sheet'!$J$2:$J$10000,'PODD-CSV'!$G41)</f>
        <v>Tray note</v>
      </c>
      <c r="C41" s="32" t="str">
        <f aca="false">INDEX('Tray sheet'!$I$2:$I$10000,'PODD-CSV'!$G41)</f>
        <v>standard</v>
      </c>
      <c r="D41" s="32" t="str">
        <f aca="false">'PODD-CSV'!$J41&amp;'PODD-CSV'!$K41</f>
        <v>D5</v>
      </c>
      <c r="E41" s="32" t="str">
        <f aca="false">'PODD-CSV'!$T41</f>
        <v>Project#2013-0014_Experiment#0001_Brachypodium.distachyon_Tray#0002_Pot#00040</v>
      </c>
      <c r="F41" s="34" t="n">
        <f aca="false">'PODD-CSV'!$V41</f>
        <v>59</v>
      </c>
      <c r="G41" s="32" t="str">
        <f aca="false">IF('PODD-CSV'!$W41&lt;&gt;"",'PODD-CSV'!$W41,"")</f>
        <v/>
      </c>
    </row>
    <row collapsed="false" customFormat="false" customHeight="true" hidden="false" ht="15" outlineLevel="0" r="42">
      <c r="A42" s="32" t="str">
        <f aca="false">INDEX('Tray sheet'!$H$2:$H$10000, 'PODD-CSV'!$G42)</f>
        <v>Project#2013-0014_Experiment#0001_Brachypodium.distachyon_Tray#00003</v>
      </c>
      <c r="B42" s="32" t="str">
        <f aca="false">INDEX('Tray sheet'!$J$2:$J$10000,'PODD-CSV'!$G42)</f>
        <v>Tray note</v>
      </c>
      <c r="C42" s="32" t="str">
        <f aca="false">INDEX('Tray sheet'!$I$2:$I$10000,'PODD-CSV'!$G42)</f>
        <v>standard</v>
      </c>
      <c r="D42" s="32" t="str">
        <f aca="false">'PODD-CSV'!$J42&amp;'PODD-CSV'!$K42</f>
        <v>A1</v>
      </c>
      <c r="E42" s="32" t="str">
        <f aca="false">'PODD-CSV'!$T42</f>
        <v>Project#2013-0014_Experiment#0001_Brachypodium.distachyon_Tray#0003_Pot#00041</v>
      </c>
      <c r="F42" s="34" t="n">
        <f aca="false">'PODD-CSV'!$V42</f>
        <v>79</v>
      </c>
      <c r="G42" s="32" t="str">
        <f aca="false">IF('PODD-CSV'!$W42&lt;&gt;"",'PODD-CSV'!$W42,"")</f>
        <v/>
      </c>
    </row>
    <row collapsed="false" customFormat="false" customHeight="true" hidden="false" ht="15" outlineLevel="0" r="43">
      <c r="A43" s="32" t="str">
        <f aca="false">INDEX('Tray sheet'!$H$2:$H$10000, 'PODD-CSV'!$G43)</f>
        <v>Project#2013-0014_Experiment#0001_Brachypodium.distachyon_Tray#00003</v>
      </c>
      <c r="B43" s="32" t="str">
        <f aca="false">INDEX('Tray sheet'!$J$2:$J$10000,'PODD-CSV'!$G43)</f>
        <v>Tray note</v>
      </c>
      <c r="C43" s="32" t="str">
        <f aca="false">INDEX('Tray sheet'!$I$2:$I$10000,'PODD-CSV'!$G43)</f>
        <v>standard</v>
      </c>
      <c r="D43" s="32" t="str">
        <f aca="false">'PODD-CSV'!$J43&amp;'PODD-CSV'!$K43</f>
        <v>A2</v>
      </c>
      <c r="E43" s="32" t="str">
        <f aca="false">'PODD-CSV'!$T43</f>
        <v>Project#2013-0014_Experiment#0001_Brachypodium.distachyon_Tray#0003_Pot#00042</v>
      </c>
      <c r="F43" s="34" t="n">
        <f aca="false">'PODD-CSV'!$V43</f>
        <v>149</v>
      </c>
      <c r="G43" s="32" t="str">
        <f aca="false">IF('PODD-CSV'!$W43&lt;&gt;"",'PODD-CSV'!$W43,"")</f>
        <v/>
      </c>
    </row>
    <row collapsed="false" customFormat="false" customHeight="true" hidden="false" ht="15" outlineLevel="0" r="44">
      <c r="A44" s="32" t="str">
        <f aca="false">INDEX('Tray sheet'!$H$2:$H$10000, 'PODD-CSV'!$G44)</f>
        <v>Project#2013-0014_Experiment#0001_Brachypodium.distachyon_Tray#00003</v>
      </c>
      <c r="B44" s="32" t="str">
        <f aca="false">INDEX('Tray sheet'!$J$2:$J$10000,'PODD-CSV'!$G44)</f>
        <v>Tray note</v>
      </c>
      <c r="C44" s="32" t="str">
        <f aca="false">INDEX('Tray sheet'!$I$2:$I$10000,'PODD-CSV'!$G44)</f>
        <v>standard</v>
      </c>
      <c r="D44" s="32" t="str">
        <f aca="false">'PODD-CSV'!$J44&amp;'PODD-CSV'!$K44</f>
        <v>A3</v>
      </c>
      <c r="E44" s="32" t="str">
        <f aca="false">'PODD-CSV'!$T44</f>
        <v>Project#2013-0014_Experiment#0001_Brachypodium.distachyon_Tray#0003_Pot#00043</v>
      </c>
      <c r="F44" s="34" t="n">
        <f aca="false">'PODD-CSV'!$V44</f>
        <v>103</v>
      </c>
      <c r="G44" s="32" t="str">
        <f aca="false">IF('PODD-CSV'!$W44&lt;&gt;"",'PODD-CSV'!$W44,"")</f>
        <v/>
      </c>
    </row>
    <row collapsed="false" customFormat="false" customHeight="true" hidden="false" ht="15" outlineLevel="0" r="45">
      <c r="A45" s="32" t="str">
        <f aca="false">INDEX('Tray sheet'!$H$2:$H$10000, 'PODD-CSV'!$G45)</f>
        <v>Project#2013-0014_Experiment#0001_Brachypodium.distachyon_Tray#00003</v>
      </c>
      <c r="B45" s="32" t="str">
        <f aca="false">INDEX('Tray sheet'!$J$2:$J$10000,'PODD-CSV'!$G45)</f>
        <v>Tray note</v>
      </c>
      <c r="C45" s="32" t="str">
        <f aca="false">INDEX('Tray sheet'!$I$2:$I$10000,'PODD-CSV'!$G45)</f>
        <v>standard</v>
      </c>
      <c r="D45" s="32" t="str">
        <f aca="false">'PODD-CSV'!$J45&amp;'PODD-CSV'!$K45</f>
        <v>A4</v>
      </c>
      <c r="E45" s="32" t="str">
        <f aca="false">'PODD-CSV'!$T45</f>
        <v>Project#2013-0014_Experiment#0001_Brachypodium.distachyon_Tray#0003_Pot#00044</v>
      </c>
      <c r="F45" s="34" t="n">
        <f aca="false">'PODD-CSV'!$V45</f>
        <v>126</v>
      </c>
      <c r="G45" s="32" t="str">
        <f aca="false">IF('PODD-CSV'!$W45&lt;&gt;"",'PODD-CSV'!$W45,"")</f>
        <v/>
      </c>
    </row>
    <row collapsed="false" customFormat="false" customHeight="true" hidden="false" ht="15" outlineLevel="0" r="46">
      <c r="A46" s="32" t="str">
        <f aca="false">INDEX('Tray sheet'!$H$2:$H$10000, 'PODD-CSV'!$G46)</f>
        <v>Project#2013-0014_Experiment#0001_Brachypodium.distachyon_Tray#00003</v>
      </c>
      <c r="B46" s="32" t="str">
        <f aca="false">INDEX('Tray sheet'!$J$2:$J$10000,'PODD-CSV'!$G46)</f>
        <v>Tray note</v>
      </c>
      <c r="C46" s="32" t="str">
        <f aca="false">INDEX('Tray sheet'!$I$2:$I$10000,'PODD-CSV'!$G46)</f>
        <v>standard</v>
      </c>
      <c r="D46" s="32" t="str">
        <f aca="false">'PODD-CSV'!$J46&amp;'PODD-CSV'!$K46</f>
        <v>A5</v>
      </c>
      <c r="E46" s="32" t="str">
        <f aca="false">'PODD-CSV'!$T46</f>
        <v>Project#2013-0014_Experiment#0001_Brachypodium.distachyon_Tray#0003_Pot#00045</v>
      </c>
      <c r="F46" s="34" t="n">
        <f aca="false">'PODD-CSV'!$V46</f>
        <v>100</v>
      </c>
      <c r="G46" s="32" t="str">
        <f aca="false">IF('PODD-CSV'!$W46&lt;&gt;"",'PODD-CSV'!$W46,"")</f>
        <v/>
      </c>
    </row>
    <row collapsed="false" customFormat="false" customHeight="true" hidden="false" ht="15" outlineLevel="0" r="47">
      <c r="A47" s="32" t="str">
        <f aca="false">INDEX('Tray sheet'!$H$2:$H$10000, 'PODD-CSV'!$G47)</f>
        <v>Project#2013-0014_Experiment#0001_Brachypodium.distachyon_Tray#00004</v>
      </c>
      <c r="B47" s="32" t="str">
        <f aca="false">INDEX('Tray sheet'!$J$2:$J$10000,'PODD-CSV'!$G47)</f>
        <v>Tray note</v>
      </c>
      <c r="C47" s="32" t="str">
        <f aca="false">INDEX('Tray sheet'!$I$2:$I$10000,'PODD-CSV'!$G47)</f>
        <v>standard</v>
      </c>
      <c r="D47" s="32" t="str">
        <f aca="false">'PODD-CSV'!$J47&amp;'PODD-CSV'!$K47</f>
        <v>A1</v>
      </c>
      <c r="E47" s="32" t="str">
        <f aca="false">'PODD-CSV'!$T47</f>
        <v>Project#2013-0014_Experiment#0001_Brachypodium.distachyon_Tray#0004_Pot#00046</v>
      </c>
      <c r="F47" s="34" t="n">
        <f aca="false">'PODD-CSV'!$V47</f>
        <v>4</v>
      </c>
      <c r="G47" s="32" t="str">
        <f aca="false">IF('PODD-CSV'!$W47&lt;&gt;"",'PODD-CSV'!$W47,"")</f>
        <v/>
      </c>
    </row>
    <row collapsed="false" customFormat="false" customHeight="true" hidden="false" ht="15" outlineLevel="0" r="48">
      <c r="A48" s="32" t="str">
        <f aca="false">INDEX('Tray sheet'!$H$2:$H$10000, 'PODD-CSV'!$G48)</f>
        <v>Project#2013-0014_Experiment#0001_Brachypodium.distachyon_Tray#00004</v>
      </c>
      <c r="B48" s="32" t="str">
        <f aca="false">INDEX('Tray sheet'!$J$2:$J$10000,'PODD-CSV'!$G48)</f>
        <v>Tray note</v>
      </c>
      <c r="C48" s="32" t="str">
        <f aca="false">INDEX('Tray sheet'!$I$2:$I$10000,'PODD-CSV'!$G48)</f>
        <v>standard</v>
      </c>
      <c r="D48" s="32" t="str">
        <f aca="false">'PODD-CSV'!$J48&amp;'PODD-CSV'!$K48</f>
        <v>A2</v>
      </c>
      <c r="E48" s="32" t="str">
        <f aca="false">'PODD-CSV'!$T48</f>
        <v>Project#2013-0014_Experiment#0001_Brachypodium.distachyon_Tray#0004_Pot#00047</v>
      </c>
      <c r="F48" s="34" t="n">
        <f aca="false">'PODD-CSV'!$V48</f>
        <v>108</v>
      </c>
      <c r="G48" s="32" t="str">
        <f aca="false">IF('PODD-CSV'!$W48&lt;&gt;"",'PODD-CSV'!$W48,"")</f>
        <v/>
      </c>
    </row>
    <row collapsed="false" customFormat="false" customHeight="true" hidden="false" ht="15" outlineLevel="0" r="49">
      <c r="A49" s="32" t="str">
        <f aca="false">INDEX('Tray sheet'!$H$2:$H$10000, 'PODD-CSV'!$G49)</f>
        <v>Project#2013-0014_Experiment#0001_Brachypodium.distachyon_Tray#00004</v>
      </c>
      <c r="B49" s="32" t="str">
        <f aca="false">INDEX('Tray sheet'!$J$2:$J$10000,'PODD-CSV'!$G49)</f>
        <v>Tray note</v>
      </c>
      <c r="C49" s="32" t="str">
        <f aca="false">INDEX('Tray sheet'!$I$2:$I$10000,'PODD-CSV'!$G49)</f>
        <v>standard</v>
      </c>
      <c r="D49" s="32" t="str">
        <f aca="false">'PODD-CSV'!$J49&amp;'PODD-CSV'!$K49</f>
        <v>A3</v>
      </c>
      <c r="E49" s="32" t="str">
        <f aca="false">'PODD-CSV'!$T49</f>
        <v>Project#2013-0014_Experiment#0001_Brachypodium.distachyon_Tray#0004_Pot#00048</v>
      </c>
      <c r="F49" s="34" t="n">
        <f aca="false">'PODD-CSV'!$V49</f>
        <v>92</v>
      </c>
      <c r="G49" s="32" t="str">
        <f aca="false">IF('PODD-CSV'!$W49&lt;&gt;"",'PODD-CSV'!$W49,"")</f>
        <v/>
      </c>
    </row>
    <row collapsed="false" customFormat="false" customHeight="true" hidden="false" ht="15" outlineLevel="0" r="50">
      <c r="A50" s="32" t="str">
        <f aca="false">INDEX('Tray sheet'!$H$2:$H$10000, 'PODD-CSV'!$G50)</f>
        <v>Project#2013-0014_Experiment#0001_Brachypodium.distachyon_Tray#00004</v>
      </c>
      <c r="B50" s="32" t="str">
        <f aca="false">INDEX('Tray sheet'!$J$2:$J$10000,'PODD-CSV'!$G50)</f>
        <v>Tray note</v>
      </c>
      <c r="C50" s="32" t="str">
        <f aca="false">INDEX('Tray sheet'!$I$2:$I$10000,'PODD-CSV'!$G50)</f>
        <v>standard</v>
      </c>
      <c r="D50" s="32" t="str">
        <f aca="false">'PODD-CSV'!$J50&amp;'PODD-CSV'!$K50</f>
        <v>A4</v>
      </c>
      <c r="E50" s="32" t="str">
        <f aca="false">'PODD-CSV'!$T50</f>
        <v>Project#2013-0014_Experiment#0001_Brachypodium.distachyon_Tray#0004_Pot#00049</v>
      </c>
      <c r="F50" s="34" t="n">
        <f aca="false">'PODD-CSV'!$V50</f>
        <v>168</v>
      </c>
      <c r="G50" s="32" t="str">
        <f aca="false">IF('PODD-CSV'!$W50&lt;&gt;"",'PODD-CSV'!$W50,"")</f>
        <v/>
      </c>
    </row>
    <row collapsed="false" customFormat="false" customHeight="true" hidden="false" ht="15" outlineLevel="0" r="51">
      <c r="A51" s="32" t="str">
        <f aca="false">INDEX('Tray sheet'!$H$2:$H$10000, 'PODD-CSV'!$G51)</f>
        <v>Project#2013-0014_Experiment#0001_Brachypodium.distachyon_Tray#00004</v>
      </c>
      <c r="B51" s="32" t="str">
        <f aca="false">INDEX('Tray sheet'!$J$2:$J$10000,'PODD-CSV'!$G51)</f>
        <v>Tray note</v>
      </c>
      <c r="C51" s="32" t="str">
        <f aca="false">INDEX('Tray sheet'!$I$2:$I$10000,'PODD-CSV'!$G51)</f>
        <v>standard</v>
      </c>
      <c r="D51" s="32" t="str">
        <f aca="false">'PODD-CSV'!$J51&amp;'PODD-CSV'!$K51</f>
        <v>A5</v>
      </c>
      <c r="E51" s="32" t="str">
        <f aca="false">'PODD-CSV'!$T51</f>
        <v>Project#2013-0014_Experiment#0001_Brachypodium.distachyon_Tray#0004_Pot#00050</v>
      </c>
      <c r="F51" s="34" t="n">
        <f aca="false">'PODD-CSV'!$V51</f>
        <v>158</v>
      </c>
      <c r="G51" s="32" t="str">
        <f aca="false">IF('PODD-CSV'!$W51&lt;&gt;"",'PODD-CSV'!$W51,"")</f>
        <v/>
      </c>
    </row>
    <row collapsed="false" customFormat="false" customHeight="true" hidden="false" ht="15" outlineLevel="0" r="52">
      <c r="A52" s="32" t="str">
        <f aca="false">INDEX('Tray sheet'!$H$2:$H$10000, 'PODD-CSV'!$G52)</f>
        <v>Project#2013-0014_Experiment#0001_Brachypodium.distachyon_Tray#00003</v>
      </c>
      <c r="B52" s="32" t="str">
        <f aca="false">INDEX('Tray sheet'!$J$2:$J$10000,'PODD-CSV'!$G52)</f>
        <v>Tray note</v>
      </c>
      <c r="C52" s="32" t="str">
        <f aca="false">INDEX('Tray sheet'!$I$2:$I$10000,'PODD-CSV'!$G52)</f>
        <v>standard</v>
      </c>
      <c r="D52" s="32" t="str">
        <f aca="false">'PODD-CSV'!$J52&amp;'PODD-CSV'!$K52</f>
        <v>B1</v>
      </c>
      <c r="E52" s="32" t="str">
        <f aca="false">'PODD-CSV'!$T52</f>
        <v>Project#2013-0014_Experiment#0001_Brachypodium.distachyon_Tray#0003_Pot#00051</v>
      </c>
      <c r="F52" s="34" t="n">
        <f aca="false">'PODD-CSV'!$V52</f>
        <v>119</v>
      </c>
      <c r="G52" s="32" t="str">
        <f aca="false">IF('PODD-CSV'!$W52&lt;&gt;"",'PODD-CSV'!$W52,"")</f>
        <v/>
      </c>
    </row>
    <row collapsed="false" customFormat="false" customHeight="true" hidden="false" ht="15" outlineLevel="0" r="53">
      <c r="A53" s="32" t="str">
        <f aca="false">INDEX('Tray sheet'!$H$2:$H$10000, 'PODD-CSV'!$G53)</f>
        <v>Project#2013-0014_Experiment#0001_Brachypodium.distachyon_Tray#00003</v>
      </c>
      <c r="B53" s="32" t="str">
        <f aca="false">INDEX('Tray sheet'!$J$2:$J$10000,'PODD-CSV'!$G53)</f>
        <v>Tray note</v>
      </c>
      <c r="C53" s="32" t="str">
        <f aca="false">INDEX('Tray sheet'!$I$2:$I$10000,'PODD-CSV'!$G53)</f>
        <v>standard</v>
      </c>
      <c r="D53" s="32" t="str">
        <f aca="false">'PODD-CSV'!$J53&amp;'PODD-CSV'!$K53</f>
        <v>B2</v>
      </c>
      <c r="E53" s="32" t="str">
        <f aca="false">'PODD-CSV'!$T53</f>
        <v>Project#2013-0014_Experiment#0001_Brachypodium.distachyon_Tray#0003_Pot#00052</v>
      </c>
      <c r="F53" s="34" t="n">
        <f aca="false">'PODD-CSV'!$V53</f>
        <v>8</v>
      </c>
      <c r="G53" s="32" t="str">
        <f aca="false">IF('PODD-CSV'!$W53&lt;&gt;"",'PODD-CSV'!$W53,"")</f>
        <v/>
      </c>
    </row>
    <row collapsed="false" customFormat="false" customHeight="true" hidden="false" ht="15" outlineLevel="0" r="54">
      <c r="A54" s="32" t="str">
        <f aca="false">INDEX('Tray sheet'!$H$2:$H$10000, 'PODD-CSV'!$G54)</f>
        <v>Project#2013-0014_Experiment#0001_Brachypodium.distachyon_Tray#00003</v>
      </c>
      <c r="B54" s="32" t="str">
        <f aca="false">INDEX('Tray sheet'!$J$2:$J$10000,'PODD-CSV'!$G54)</f>
        <v>Tray note</v>
      </c>
      <c r="C54" s="32" t="str">
        <f aca="false">INDEX('Tray sheet'!$I$2:$I$10000,'PODD-CSV'!$G54)</f>
        <v>standard</v>
      </c>
      <c r="D54" s="32" t="str">
        <f aca="false">'PODD-CSV'!$J54&amp;'PODD-CSV'!$K54</f>
        <v>B3</v>
      </c>
      <c r="E54" s="32" t="str">
        <f aca="false">'PODD-CSV'!$T54</f>
        <v>Project#2013-0014_Experiment#0001_Brachypodium.distachyon_Tray#0003_Pot#00053</v>
      </c>
      <c r="F54" s="34" t="n">
        <f aca="false">'PODD-CSV'!$V54</f>
        <v>138</v>
      </c>
      <c r="G54" s="32" t="str">
        <f aca="false">IF('PODD-CSV'!$W54&lt;&gt;"",'PODD-CSV'!$W54,"")</f>
        <v/>
      </c>
    </row>
    <row collapsed="false" customFormat="false" customHeight="true" hidden="false" ht="15" outlineLevel="0" r="55">
      <c r="A55" s="32" t="str">
        <f aca="false">INDEX('Tray sheet'!$H$2:$H$10000, 'PODD-CSV'!$G55)</f>
        <v>Project#2013-0014_Experiment#0001_Brachypodium.distachyon_Tray#00003</v>
      </c>
      <c r="B55" s="32" t="str">
        <f aca="false">INDEX('Tray sheet'!$J$2:$J$10000,'PODD-CSV'!$G55)</f>
        <v>Tray note</v>
      </c>
      <c r="C55" s="32" t="str">
        <f aca="false">INDEX('Tray sheet'!$I$2:$I$10000,'PODD-CSV'!$G55)</f>
        <v>standard</v>
      </c>
      <c r="D55" s="32" t="str">
        <f aca="false">'PODD-CSV'!$J55&amp;'PODD-CSV'!$K55</f>
        <v>B4</v>
      </c>
      <c r="E55" s="32" t="str">
        <f aca="false">'PODD-CSV'!$T55</f>
        <v>Project#2013-0014_Experiment#0001_Brachypodium.distachyon_Tray#0003_Pot#00054</v>
      </c>
      <c r="F55" s="34" t="n">
        <f aca="false">'PODD-CSV'!$V55</f>
        <v>83</v>
      </c>
      <c r="G55" s="32" t="str">
        <f aca="false">IF('PODD-CSV'!$W55&lt;&gt;"",'PODD-CSV'!$W55,"")</f>
        <v/>
      </c>
    </row>
    <row collapsed="false" customFormat="false" customHeight="true" hidden="false" ht="15" outlineLevel="0" r="56">
      <c r="A56" s="32" t="str">
        <f aca="false">INDEX('Tray sheet'!$H$2:$H$10000, 'PODD-CSV'!$G56)</f>
        <v>Project#2013-0014_Experiment#0001_Brachypodium.distachyon_Tray#00003</v>
      </c>
      <c r="B56" s="32" t="str">
        <f aca="false">INDEX('Tray sheet'!$J$2:$J$10000,'PODD-CSV'!$G56)</f>
        <v>Tray note</v>
      </c>
      <c r="C56" s="32" t="str">
        <f aca="false">INDEX('Tray sheet'!$I$2:$I$10000,'PODD-CSV'!$G56)</f>
        <v>standard</v>
      </c>
      <c r="D56" s="32" t="str">
        <f aca="false">'PODD-CSV'!$J56&amp;'PODD-CSV'!$K56</f>
        <v>B5</v>
      </c>
      <c r="E56" s="32" t="str">
        <f aca="false">'PODD-CSV'!$T56</f>
        <v>Project#2013-0014_Experiment#0001_Brachypodium.distachyon_Tray#0003_Pot#00055</v>
      </c>
      <c r="F56" s="34" t="n">
        <f aca="false">'PODD-CSV'!$V56</f>
        <v>84</v>
      </c>
      <c r="G56" s="32" t="str">
        <f aca="false">IF('PODD-CSV'!$W56&lt;&gt;"",'PODD-CSV'!$W56,"")</f>
        <v/>
      </c>
    </row>
    <row collapsed="false" customFormat="false" customHeight="true" hidden="false" ht="15" outlineLevel="0" r="57">
      <c r="A57" s="32" t="str">
        <f aca="false">INDEX('Tray sheet'!$H$2:$H$10000, 'PODD-CSV'!$G57)</f>
        <v>Project#2013-0014_Experiment#0001_Brachypodium.distachyon_Tray#00004</v>
      </c>
      <c r="B57" s="32" t="str">
        <f aca="false">INDEX('Tray sheet'!$J$2:$J$10000,'PODD-CSV'!$G57)</f>
        <v>Tray note</v>
      </c>
      <c r="C57" s="32" t="str">
        <f aca="false">INDEX('Tray sheet'!$I$2:$I$10000,'PODD-CSV'!$G57)</f>
        <v>standard</v>
      </c>
      <c r="D57" s="32" t="str">
        <f aca="false">'PODD-CSV'!$J57&amp;'PODD-CSV'!$K57</f>
        <v>B1</v>
      </c>
      <c r="E57" s="32" t="str">
        <f aca="false">'PODD-CSV'!$T57</f>
        <v>Project#2013-0014_Experiment#0001_Brachypodium.distachyon_Tray#0004_Pot#00056</v>
      </c>
      <c r="F57" s="34" t="n">
        <f aca="false">'PODD-CSV'!$V57</f>
        <v>137</v>
      </c>
      <c r="G57" s="32" t="str">
        <f aca="false">IF('PODD-CSV'!$W57&lt;&gt;"",'PODD-CSV'!$W57,"")</f>
        <v/>
      </c>
    </row>
    <row collapsed="false" customFormat="false" customHeight="true" hidden="false" ht="15" outlineLevel="0" r="58">
      <c r="A58" s="32" t="str">
        <f aca="false">INDEX('Tray sheet'!$H$2:$H$10000, 'PODD-CSV'!$G58)</f>
        <v>Project#2013-0014_Experiment#0001_Brachypodium.distachyon_Tray#00004</v>
      </c>
      <c r="B58" s="32" t="str">
        <f aca="false">INDEX('Tray sheet'!$J$2:$J$10000,'PODD-CSV'!$G58)</f>
        <v>Tray note</v>
      </c>
      <c r="C58" s="32" t="str">
        <f aca="false">INDEX('Tray sheet'!$I$2:$I$10000,'PODD-CSV'!$G58)</f>
        <v>standard</v>
      </c>
      <c r="D58" s="32" t="str">
        <f aca="false">'PODD-CSV'!$J58&amp;'PODD-CSV'!$K58</f>
        <v>B2</v>
      </c>
      <c r="E58" s="32" t="str">
        <f aca="false">'PODD-CSV'!$T58</f>
        <v>Project#2013-0014_Experiment#0001_Brachypodium.distachyon_Tray#0004_Pot#00057</v>
      </c>
      <c r="F58" s="34" t="n">
        <f aca="false">'PODD-CSV'!$V58</f>
        <v>171</v>
      </c>
      <c r="G58" s="32" t="str">
        <f aca="false">IF('PODD-CSV'!$W58&lt;&gt;"",'PODD-CSV'!$W58,"")</f>
        <v/>
      </c>
    </row>
    <row collapsed="false" customFormat="false" customHeight="true" hidden="false" ht="15" outlineLevel="0" r="59">
      <c r="A59" s="32" t="str">
        <f aca="false">INDEX('Tray sheet'!$H$2:$H$10000, 'PODD-CSV'!$G59)</f>
        <v>Project#2013-0014_Experiment#0001_Brachypodium.distachyon_Tray#00004</v>
      </c>
      <c r="B59" s="32" t="str">
        <f aca="false">INDEX('Tray sheet'!$J$2:$J$10000,'PODD-CSV'!$G59)</f>
        <v>Tray note</v>
      </c>
      <c r="C59" s="32" t="str">
        <f aca="false">INDEX('Tray sheet'!$I$2:$I$10000,'PODD-CSV'!$G59)</f>
        <v>standard</v>
      </c>
      <c r="D59" s="32" t="str">
        <f aca="false">'PODD-CSV'!$J59&amp;'PODD-CSV'!$K59</f>
        <v>B3</v>
      </c>
      <c r="E59" s="32" t="str">
        <f aca="false">'PODD-CSV'!$T59</f>
        <v>Project#2013-0014_Experiment#0001_Brachypodium.distachyon_Tray#0004_Pot#00058</v>
      </c>
      <c r="F59" s="34" t="n">
        <f aca="false">'PODD-CSV'!$V59</f>
        <v>77</v>
      </c>
      <c r="G59" s="32" t="str">
        <f aca="false">IF('PODD-CSV'!$W59&lt;&gt;"",'PODD-CSV'!$W59,"")</f>
        <v/>
      </c>
    </row>
    <row collapsed="false" customFormat="false" customHeight="true" hidden="false" ht="15" outlineLevel="0" r="60">
      <c r="A60" s="32" t="str">
        <f aca="false">INDEX('Tray sheet'!$H$2:$H$10000, 'PODD-CSV'!$G60)</f>
        <v>Project#2013-0014_Experiment#0001_Brachypodium.distachyon_Tray#00004</v>
      </c>
      <c r="B60" s="32" t="str">
        <f aca="false">INDEX('Tray sheet'!$J$2:$J$10000,'PODD-CSV'!$G60)</f>
        <v>Tray note</v>
      </c>
      <c r="C60" s="32" t="str">
        <f aca="false">INDEX('Tray sheet'!$I$2:$I$10000,'PODD-CSV'!$G60)</f>
        <v>standard</v>
      </c>
      <c r="D60" s="32" t="str">
        <f aca="false">'PODD-CSV'!$J60&amp;'PODD-CSV'!$K60</f>
        <v>B4</v>
      </c>
      <c r="E60" s="32" t="str">
        <f aca="false">'PODD-CSV'!$T60</f>
        <v>Project#2013-0014_Experiment#0001_Brachypodium.distachyon_Tray#0004_Pot#00059</v>
      </c>
      <c r="F60" s="34" t="str">
        <f aca="false">'PODD-CSV'!$V60</f>
        <v>Bd3-1</v>
      </c>
      <c r="G60" s="32" t="str">
        <f aca="false">IF('PODD-CSV'!$W60&lt;&gt;"",'PODD-CSV'!$W60,"")</f>
        <v/>
      </c>
    </row>
    <row collapsed="false" customFormat="false" customHeight="true" hidden="false" ht="15" outlineLevel="0" r="61">
      <c r="A61" s="32" t="str">
        <f aca="false">INDEX('Tray sheet'!$H$2:$H$10000, 'PODD-CSV'!$G61)</f>
        <v>Project#2013-0014_Experiment#0001_Brachypodium.distachyon_Tray#00004</v>
      </c>
      <c r="B61" s="32" t="str">
        <f aca="false">INDEX('Tray sheet'!$J$2:$J$10000,'PODD-CSV'!$G61)</f>
        <v>Tray note</v>
      </c>
      <c r="C61" s="32" t="str">
        <f aca="false">INDEX('Tray sheet'!$I$2:$I$10000,'PODD-CSV'!$G61)</f>
        <v>standard</v>
      </c>
      <c r="D61" s="32" t="str">
        <f aca="false">'PODD-CSV'!$J61&amp;'PODD-CSV'!$K61</f>
        <v>B5</v>
      </c>
      <c r="E61" s="32" t="str">
        <f aca="false">'PODD-CSV'!$T61</f>
        <v>Project#2013-0014_Experiment#0001_Brachypodium.distachyon_Tray#0004_Pot#00060</v>
      </c>
      <c r="F61" s="34" t="n">
        <f aca="false">'PODD-CSV'!$V61</f>
        <v>80</v>
      </c>
      <c r="G61" s="32" t="str">
        <f aca="false">IF('PODD-CSV'!$W61&lt;&gt;"",'PODD-CSV'!$W61,"")</f>
        <v/>
      </c>
    </row>
    <row collapsed="false" customFormat="false" customHeight="true" hidden="false" ht="15" outlineLevel="0" r="62">
      <c r="A62" s="32" t="str">
        <f aca="false">INDEX('Tray sheet'!$H$2:$H$10000, 'PODD-CSV'!$G62)</f>
        <v>Project#2013-0014_Experiment#0001_Brachypodium.distachyon_Tray#00003</v>
      </c>
      <c r="B62" s="32" t="str">
        <f aca="false">INDEX('Tray sheet'!$J$2:$J$10000,'PODD-CSV'!$G62)</f>
        <v>Tray note</v>
      </c>
      <c r="C62" s="32" t="str">
        <f aca="false">INDEX('Tray sheet'!$I$2:$I$10000,'PODD-CSV'!$G62)</f>
        <v>standard</v>
      </c>
      <c r="D62" s="32" t="str">
        <f aca="false">'PODD-CSV'!$J62&amp;'PODD-CSV'!$K62</f>
        <v>C1</v>
      </c>
      <c r="E62" s="32" t="str">
        <f aca="false">'PODD-CSV'!$T62</f>
        <v>Project#2013-0014_Experiment#0001_Brachypodium.distachyon_Tray#0003_Pot#00061</v>
      </c>
      <c r="F62" s="34" t="n">
        <f aca="false">'PODD-CSV'!$V62</f>
        <v>130</v>
      </c>
      <c r="G62" s="32" t="str">
        <f aca="false">IF('PODD-CSV'!$W62&lt;&gt;"",'PODD-CSV'!$W62,"")</f>
        <v/>
      </c>
    </row>
    <row collapsed="false" customFormat="false" customHeight="true" hidden="false" ht="15" outlineLevel="0" r="63">
      <c r="A63" s="32" t="str">
        <f aca="false">INDEX('Tray sheet'!$H$2:$H$10000, 'PODD-CSV'!$G63)</f>
        <v>Project#2013-0014_Experiment#0001_Brachypodium.distachyon_Tray#00003</v>
      </c>
      <c r="B63" s="32" t="str">
        <f aca="false">INDEX('Tray sheet'!$J$2:$J$10000,'PODD-CSV'!$G63)</f>
        <v>Tray note</v>
      </c>
      <c r="C63" s="32" t="str">
        <f aca="false">INDEX('Tray sheet'!$I$2:$I$10000,'PODD-CSV'!$G63)</f>
        <v>standard</v>
      </c>
      <c r="D63" s="32" t="str">
        <f aca="false">'PODD-CSV'!$J63&amp;'PODD-CSV'!$K63</f>
        <v>C2</v>
      </c>
      <c r="E63" s="32" t="str">
        <f aca="false">'PODD-CSV'!$T63</f>
        <v>Project#2013-0014_Experiment#0001_Brachypodium.distachyon_Tray#0003_Pot#00062</v>
      </c>
      <c r="F63" s="34" t="n">
        <f aca="false">'PODD-CSV'!$V63</f>
        <v>101</v>
      </c>
      <c r="G63" s="32" t="str">
        <f aca="false">IF('PODD-CSV'!$W63&lt;&gt;"",'PODD-CSV'!$W63,"")</f>
        <v/>
      </c>
    </row>
    <row collapsed="false" customFormat="false" customHeight="true" hidden="false" ht="15" outlineLevel="0" r="64">
      <c r="A64" s="32" t="str">
        <f aca="false">INDEX('Tray sheet'!$H$2:$H$10000, 'PODD-CSV'!$G64)</f>
        <v>Project#2013-0014_Experiment#0001_Brachypodium.distachyon_Tray#00003</v>
      </c>
      <c r="B64" s="32" t="str">
        <f aca="false">INDEX('Tray sheet'!$J$2:$J$10000,'PODD-CSV'!$G64)</f>
        <v>Tray note</v>
      </c>
      <c r="C64" s="32" t="str">
        <f aca="false">INDEX('Tray sheet'!$I$2:$I$10000,'PODD-CSV'!$G64)</f>
        <v>standard</v>
      </c>
      <c r="D64" s="32" t="str">
        <f aca="false">'PODD-CSV'!$J64&amp;'PODD-CSV'!$K64</f>
        <v>C3</v>
      </c>
      <c r="E64" s="32" t="str">
        <f aca="false">'PODD-CSV'!$T64</f>
        <v>Project#2013-0014_Experiment#0001_Brachypodium.distachyon_Tray#0003_Pot#00063</v>
      </c>
      <c r="F64" s="34" t="str">
        <f aca="false">'PODD-CSV'!$V64</f>
        <v>Bd21</v>
      </c>
      <c r="G64" s="32" t="str">
        <f aca="false">IF('PODD-CSV'!$W64&lt;&gt;"",'PODD-CSV'!$W64,"")</f>
        <v/>
      </c>
    </row>
    <row collapsed="false" customFormat="false" customHeight="true" hidden="false" ht="15" outlineLevel="0" r="65">
      <c r="A65" s="32" t="str">
        <f aca="false">INDEX('Tray sheet'!$H$2:$H$10000, 'PODD-CSV'!$G65)</f>
        <v>Project#2013-0014_Experiment#0001_Brachypodium.distachyon_Tray#00003</v>
      </c>
      <c r="B65" s="32" t="str">
        <f aca="false">INDEX('Tray sheet'!$J$2:$J$10000,'PODD-CSV'!$G65)</f>
        <v>Tray note</v>
      </c>
      <c r="C65" s="32" t="str">
        <f aca="false">INDEX('Tray sheet'!$I$2:$I$10000,'PODD-CSV'!$G65)</f>
        <v>standard</v>
      </c>
      <c r="D65" s="32" t="str">
        <f aca="false">'PODD-CSV'!$J65&amp;'PODD-CSV'!$K65</f>
        <v>C4</v>
      </c>
      <c r="E65" s="32" t="str">
        <f aca="false">'PODD-CSV'!$T65</f>
        <v>Project#2013-0014_Experiment#0001_Brachypodium.distachyon_Tray#0003_Pot#00064</v>
      </c>
      <c r="F65" s="34" t="n">
        <f aca="false">'PODD-CSV'!$V65</f>
        <v>162</v>
      </c>
      <c r="G65" s="32" t="str">
        <f aca="false">IF('PODD-CSV'!$W65&lt;&gt;"",'PODD-CSV'!$W65,"")</f>
        <v/>
      </c>
    </row>
    <row collapsed="false" customFormat="false" customHeight="true" hidden="false" ht="15" outlineLevel="0" r="66">
      <c r="A66" s="32" t="str">
        <f aca="false">INDEX('Tray sheet'!$H$2:$H$10000, 'PODD-CSV'!$G66)</f>
        <v>Project#2013-0014_Experiment#0001_Brachypodium.distachyon_Tray#00003</v>
      </c>
      <c r="B66" s="32" t="str">
        <f aca="false">INDEX('Tray sheet'!$J$2:$J$10000,'PODD-CSV'!$G66)</f>
        <v>Tray note</v>
      </c>
      <c r="C66" s="32" t="str">
        <f aca="false">INDEX('Tray sheet'!$I$2:$I$10000,'PODD-CSV'!$G66)</f>
        <v>standard</v>
      </c>
      <c r="D66" s="32" t="str">
        <f aca="false">'PODD-CSV'!$J66&amp;'PODD-CSV'!$K66</f>
        <v>C5</v>
      </c>
      <c r="E66" s="32" t="str">
        <f aca="false">'PODD-CSV'!$T66</f>
        <v>Project#2013-0014_Experiment#0001_Brachypodium.distachyon_Tray#0003_Pot#00065</v>
      </c>
      <c r="F66" s="34" t="n">
        <f aca="false">'PODD-CSV'!$V66</f>
        <v>111</v>
      </c>
      <c r="G66" s="32" t="str">
        <f aca="false">IF('PODD-CSV'!$W66&lt;&gt;"",'PODD-CSV'!$W66,"")</f>
        <v/>
      </c>
    </row>
    <row collapsed="false" customFormat="false" customHeight="true" hidden="false" ht="15" outlineLevel="0" r="67">
      <c r="A67" s="32" t="str">
        <f aca="false">INDEX('Tray sheet'!$H$2:$H$10000, 'PODD-CSV'!$G67)</f>
        <v>Project#2013-0014_Experiment#0001_Brachypodium.distachyon_Tray#00004</v>
      </c>
      <c r="B67" s="32" t="str">
        <f aca="false">INDEX('Tray sheet'!$J$2:$J$10000,'PODD-CSV'!$G67)</f>
        <v>Tray note</v>
      </c>
      <c r="C67" s="32" t="str">
        <f aca="false">INDEX('Tray sheet'!$I$2:$I$10000,'PODD-CSV'!$G67)</f>
        <v>standard</v>
      </c>
      <c r="D67" s="32" t="str">
        <f aca="false">'PODD-CSV'!$J67&amp;'PODD-CSV'!$K67</f>
        <v>C1</v>
      </c>
      <c r="E67" s="32" t="str">
        <f aca="false">'PODD-CSV'!$T67</f>
        <v>Project#2013-0014_Experiment#0001_Brachypodium.distachyon_Tray#0004_Pot#00066</v>
      </c>
      <c r="F67" s="34" t="n">
        <f aca="false">'PODD-CSV'!$V67</f>
        <v>176</v>
      </c>
      <c r="G67" s="32" t="str">
        <f aca="false">IF('PODD-CSV'!$W67&lt;&gt;"",'PODD-CSV'!$W67,"")</f>
        <v/>
      </c>
    </row>
    <row collapsed="false" customFormat="false" customHeight="true" hidden="false" ht="15" outlineLevel="0" r="68">
      <c r="A68" s="32" t="str">
        <f aca="false">INDEX('Tray sheet'!$H$2:$H$10000, 'PODD-CSV'!$G68)</f>
        <v>Project#2013-0014_Experiment#0001_Brachypodium.distachyon_Tray#00004</v>
      </c>
      <c r="B68" s="32" t="str">
        <f aca="false">INDEX('Tray sheet'!$J$2:$J$10000,'PODD-CSV'!$G68)</f>
        <v>Tray note</v>
      </c>
      <c r="C68" s="32" t="str">
        <f aca="false">INDEX('Tray sheet'!$I$2:$I$10000,'PODD-CSV'!$G68)</f>
        <v>standard</v>
      </c>
      <c r="D68" s="32" t="str">
        <f aca="false">'PODD-CSV'!$J68&amp;'PODD-CSV'!$K68</f>
        <v>C2</v>
      </c>
      <c r="E68" s="32" t="str">
        <f aca="false">'PODD-CSV'!$T68</f>
        <v>Project#2013-0014_Experiment#0001_Brachypodium.distachyon_Tray#0004_Pot#00067</v>
      </c>
      <c r="F68" s="34" t="n">
        <f aca="false">'PODD-CSV'!$V68</f>
        <v>182</v>
      </c>
      <c r="G68" s="32" t="str">
        <f aca="false">IF('PODD-CSV'!$W68&lt;&gt;"",'PODD-CSV'!$W68,"")</f>
        <v/>
      </c>
    </row>
    <row collapsed="false" customFormat="false" customHeight="true" hidden="false" ht="15" outlineLevel="0" r="69">
      <c r="A69" s="32" t="str">
        <f aca="false">INDEX('Tray sheet'!$H$2:$H$10000, 'PODD-CSV'!$G69)</f>
        <v>Project#2013-0014_Experiment#0001_Brachypodium.distachyon_Tray#00004</v>
      </c>
      <c r="B69" s="32" t="str">
        <f aca="false">INDEX('Tray sheet'!$J$2:$J$10000,'PODD-CSV'!$G69)</f>
        <v>Tray note</v>
      </c>
      <c r="C69" s="32" t="str">
        <f aca="false">INDEX('Tray sheet'!$I$2:$I$10000,'PODD-CSV'!$G69)</f>
        <v>standard</v>
      </c>
      <c r="D69" s="32" t="str">
        <f aca="false">'PODD-CSV'!$J69&amp;'PODD-CSV'!$K69</f>
        <v>C3</v>
      </c>
      <c r="E69" s="32" t="str">
        <f aca="false">'PODD-CSV'!$T69</f>
        <v>Project#2013-0014_Experiment#0001_Brachypodium.distachyon_Tray#0004_Pot#00068</v>
      </c>
      <c r="F69" s="34" t="n">
        <f aca="false">'PODD-CSV'!$V69</f>
        <v>35</v>
      </c>
      <c r="G69" s="32" t="str">
        <f aca="false">IF('PODD-CSV'!$W69&lt;&gt;"",'PODD-CSV'!$W69,"")</f>
        <v/>
      </c>
    </row>
    <row collapsed="false" customFormat="false" customHeight="true" hidden="false" ht="15" outlineLevel="0" r="70">
      <c r="A70" s="32" t="str">
        <f aca="false">INDEX('Tray sheet'!$H$2:$H$10000, 'PODD-CSV'!$G70)</f>
        <v>Project#2013-0014_Experiment#0001_Brachypodium.distachyon_Tray#00004</v>
      </c>
      <c r="B70" s="32" t="str">
        <f aca="false">INDEX('Tray sheet'!$J$2:$J$10000,'PODD-CSV'!$G70)</f>
        <v>Tray note</v>
      </c>
      <c r="C70" s="32" t="str">
        <f aca="false">INDEX('Tray sheet'!$I$2:$I$10000,'PODD-CSV'!$G70)</f>
        <v>standard</v>
      </c>
      <c r="D70" s="32" t="str">
        <f aca="false">'PODD-CSV'!$J70&amp;'PODD-CSV'!$K70</f>
        <v>C4</v>
      </c>
      <c r="E70" s="32" t="str">
        <f aca="false">'PODD-CSV'!$T70</f>
        <v>Project#2013-0014_Experiment#0001_Brachypodium.distachyon_Tray#0004_Pot#00069</v>
      </c>
      <c r="F70" s="34" t="n">
        <f aca="false">'PODD-CSV'!$V70</f>
        <v>174</v>
      </c>
      <c r="G70" s="32" t="str">
        <f aca="false">IF('PODD-CSV'!$W70&lt;&gt;"",'PODD-CSV'!$W70,"")</f>
        <v/>
      </c>
    </row>
    <row collapsed="false" customFormat="false" customHeight="true" hidden="false" ht="15" outlineLevel="0" r="71">
      <c r="A71" s="32" t="str">
        <f aca="false">INDEX('Tray sheet'!$H$2:$H$10000, 'PODD-CSV'!$G71)</f>
        <v>Project#2013-0014_Experiment#0001_Brachypodium.distachyon_Tray#00004</v>
      </c>
      <c r="B71" s="32" t="str">
        <f aca="false">INDEX('Tray sheet'!$J$2:$J$10000,'PODD-CSV'!$G71)</f>
        <v>Tray note</v>
      </c>
      <c r="C71" s="32" t="str">
        <f aca="false">INDEX('Tray sheet'!$I$2:$I$10000,'PODD-CSV'!$G71)</f>
        <v>standard</v>
      </c>
      <c r="D71" s="32" t="str">
        <f aca="false">'PODD-CSV'!$J71&amp;'PODD-CSV'!$K71</f>
        <v>C5</v>
      </c>
      <c r="E71" s="32" t="str">
        <f aca="false">'PODD-CSV'!$T71</f>
        <v>Project#2013-0014_Experiment#0001_Brachypodium.distachyon_Tray#0004_Pot#00070</v>
      </c>
      <c r="F71" s="34" t="n">
        <f aca="false">'PODD-CSV'!$V71</f>
        <v>155</v>
      </c>
      <c r="G71" s="32" t="str">
        <f aca="false">IF('PODD-CSV'!$W71&lt;&gt;"",'PODD-CSV'!$W71,"")</f>
        <v/>
      </c>
    </row>
    <row collapsed="false" customFormat="false" customHeight="true" hidden="false" ht="15" outlineLevel="0" r="72">
      <c r="A72" s="32" t="str">
        <f aca="false">INDEX('Tray sheet'!$H$2:$H$10000, 'PODD-CSV'!$G72)</f>
        <v>Project#2013-0014_Experiment#0001_Brachypodium.distachyon_Tray#00003</v>
      </c>
      <c r="B72" s="32" t="str">
        <f aca="false">INDEX('Tray sheet'!$J$2:$J$10000,'PODD-CSV'!$G72)</f>
        <v>Tray note</v>
      </c>
      <c r="C72" s="32" t="str">
        <f aca="false">INDEX('Tray sheet'!$I$2:$I$10000,'PODD-CSV'!$G72)</f>
        <v>standard</v>
      </c>
      <c r="D72" s="32" t="str">
        <f aca="false">'PODD-CSV'!$J72&amp;'PODD-CSV'!$K72</f>
        <v>D1</v>
      </c>
      <c r="E72" s="32" t="str">
        <f aca="false">'PODD-CSV'!$T72</f>
        <v>Project#2013-0014_Experiment#0001_Brachypodium.distachyon_Tray#0003_Pot#00071</v>
      </c>
      <c r="F72" s="34" t="n">
        <f aca="false">'PODD-CSV'!$V72</f>
        <v>95</v>
      </c>
      <c r="G72" s="32" t="str">
        <f aca="false">IF('PODD-CSV'!$W72&lt;&gt;"",'PODD-CSV'!$W72,"")</f>
        <v/>
      </c>
    </row>
    <row collapsed="false" customFormat="false" customHeight="true" hidden="false" ht="15" outlineLevel="0" r="73">
      <c r="A73" s="32" t="str">
        <f aca="false">INDEX('Tray sheet'!$H$2:$H$10000, 'PODD-CSV'!$G73)</f>
        <v>Project#2013-0014_Experiment#0001_Brachypodium.distachyon_Tray#00003</v>
      </c>
      <c r="B73" s="32" t="str">
        <f aca="false">INDEX('Tray sheet'!$J$2:$J$10000,'PODD-CSV'!$G73)</f>
        <v>Tray note</v>
      </c>
      <c r="C73" s="32" t="str">
        <f aca="false">INDEX('Tray sheet'!$I$2:$I$10000,'PODD-CSV'!$G73)</f>
        <v>standard</v>
      </c>
      <c r="D73" s="32" t="str">
        <f aca="false">'PODD-CSV'!$J73&amp;'PODD-CSV'!$K73</f>
        <v>D2</v>
      </c>
      <c r="E73" s="32" t="str">
        <f aca="false">'PODD-CSV'!$T73</f>
        <v>Project#2013-0014_Experiment#0001_Brachypodium.distachyon_Tray#0003_Pot#00072</v>
      </c>
      <c r="F73" s="34" t="str">
        <f aca="false">'PODD-CSV'!$V73</f>
        <v>Bd3-1</v>
      </c>
      <c r="G73" s="32" t="str">
        <f aca="false">IF('PODD-CSV'!$W73&lt;&gt;"",'PODD-CSV'!$W73,"")</f>
        <v/>
      </c>
    </row>
    <row collapsed="false" customFormat="false" customHeight="true" hidden="false" ht="15" outlineLevel="0" r="74">
      <c r="A74" s="32" t="str">
        <f aca="false">INDEX('Tray sheet'!$H$2:$H$10000, 'PODD-CSV'!$G74)</f>
        <v>Project#2013-0014_Experiment#0001_Brachypodium.distachyon_Tray#00003</v>
      </c>
      <c r="B74" s="32" t="str">
        <f aca="false">INDEX('Tray sheet'!$J$2:$J$10000,'PODD-CSV'!$G74)</f>
        <v>Tray note</v>
      </c>
      <c r="C74" s="32" t="str">
        <f aca="false">INDEX('Tray sheet'!$I$2:$I$10000,'PODD-CSV'!$G74)</f>
        <v>standard</v>
      </c>
      <c r="D74" s="32" t="str">
        <f aca="false">'PODD-CSV'!$J74&amp;'PODD-CSV'!$K74</f>
        <v>D3</v>
      </c>
      <c r="E74" s="32" t="str">
        <f aca="false">'PODD-CSV'!$T74</f>
        <v>Project#2013-0014_Experiment#0001_Brachypodium.distachyon_Tray#0003_Pot#00073</v>
      </c>
      <c r="F74" s="34" t="n">
        <f aca="false">'PODD-CSV'!$V74</f>
        <v>118</v>
      </c>
      <c r="G74" s="32" t="str">
        <f aca="false">IF('PODD-CSV'!$W74&lt;&gt;"",'PODD-CSV'!$W74,"")</f>
        <v/>
      </c>
    </row>
    <row collapsed="false" customFormat="false" customHeight="true" hidden="false" ht="15" outlineLevel="0" r="75">
      <c r="A75" s="32" t="str">
        <f aca="false">INDEX('Tray sheet'!$H$2:$H$10000, 'PODD-CSV'!$G75)</f>
        <v>Project#2013-0014_Experiment#0001_Brachypodium.distachyon_Tray#00003</v>
      </c>
      <c r="B75" s="32" t="str">
        <f aca="false">INDEX('Tray sheet'!$J$2:$J$10000,'PODD-CSV'!$G75)</f>
        <v>Tray note</v>
      </c>
      <c r="C75" s="32" t="str">
        <f aca="false">INDEX('Tray sheet'!$I$2:$I$10000,'PODD-CSV'!$G75)</f>
        <v>standard</v>
      </c>
      <c r="D75" s="32" t="str">
        <f aca="false">'PODD-CSV'!$J75&amp;'PODD-CSV'!$K75</f>
        <v>D4</v>
      </c>
      <c r="E75" s="32" t="str">
        <f aca="false">'PODD-CSV'!$T75</f>
        <v>Project#2013-0014_Experiment#0001_Brachypodium.distachyon_Tray#0003_Pot#00074</v>
      </c>
      <c r="F75" s="34" t="n">
        <f aca="false">'PODD-CSV'!$V75</f>
        <v>109</v>
      </c>
      <c r="G75" s="32" t="str">
        <f aca="false">IF('PODD-CSV'!$W75&lt;&gt;"",'PODD-CSV'!$W75,"")</f>
        <v/>
      </c>
    </row>
    <row collapsed="false" customFormat="false" customHeight="true" hidden="false" ht="15" outlineLevel="0" r="76">
      <c r="A76" s="32" t="str">
        <f aca="false">INDEX('Tray sheet'!$H$2:$H$10000, 'PODD-CSV'!$G76)</f>
        <v>Project#2013-0014_Experiment#0001_Brachypodium.distachyon_Tray#00003</v>
      </c>
      <c r="B76" s="32" t="str">
        <f aca="false">INDEX('Tray sheet'!$J$2:$J$10000,'PODD-CSV'!$G76)</f>
        <v>Tray note</v>
      </c>
      <c r="C76" s="32" t="str">
        <f aca="false">INDEX('Tray sheet'!$I$2:$I$10000,'PODD-CSV'!$G76)</f>
        <v>standard</v>
      </c>
      <c r="D76" s="32" t="str">
        <f aca="false">'PODD-CSV'!$J76&amp;'PODD-CSV'!$K76</f>
        <v>D5</v>
      </c>
      <c r="E76" s="32" t="str">
        <f aca="false">'PODD-CSV'!$T76</f>
        <v>Project#2013-0014_Experiment#0001_Brachypodium.distachyon_Tray#0003_Pot#00075</v>
      </c>
      <c r="F76" s="34" t="n">
        <f aca="false">'PODD-CSV'!$V76</f>
        <v>156</v>
      </c>
      <c r="G76" s="32" t="str">
        <f aca="false">IF('PODD-CSV'!$W76&lt;&gt;"",'PODD-CSV'!$W76,"")</f>
        <v/>
      </c>
    </row>
    <row collapsed="false" customFormat="false" customHeight="true" hidden="false" ht="15" outlineLevel="0" r="77">
      <c r="A77" s="32" t="str">
        <f aca="false">INDEX('Tray sheet'!$H$2:$H$10000, 'PODD-CSV'!$G77)</f>
        <v>Project#2013-0014_Experiment#0001_Brachypodium.distachyon_Tray#00004</v>
      </c>
      <c r="B77" s="32" t="str">
        <f aca="false">INDEX('Tray sheet'!$J$2:$J$10000,'PODD-CSV'!$G77)</f>
        <v>Tray note</v>
      </c>
      <c r="C77" s="32" t="str">
        <f aca="false">INDEX('Tray sheet'!$I$2:$I$10000,'PODD-CSV'!$G77)</f>
        <v>standard</v>
      </c>
      <c r="D77" s="32" t="str">
        <f aca="false">'PODD-CSV'!$J77&amp;'PODD-CSV'!$K77</f>
        <v>D1</v>
      </c>
      <c r="E77" s="32" t="str">
        <f aca="false">'PODD-CSV'!$T77</f>
        <v>Project#2013-0014_Experiment#0001_Brachypodium.distachyon_Tray#0004_Pot#00076</v>
      </c>
      <c r="F77" s="34" t="n">
        <f aca="false">'PODD-CSV'!$V77</f>
        <v>124</v>
      </c>
      <c r="G77" s="32" t="str">
        <f aca="false">IF('PODD-CSV'!$W77&lt;&gt;"",'PODD-CSV'!$W77,"")</f>
        <v/>
      </c>
    </row>
    <row collapsed="false" customFormat="false" customHeight="true" hidden="false" ht="15" outlineLevel="0" r="78">
      <c r="A78" s="32" t="str">
        <f aca="false">INDEX('Tray sheet'!$H$2:$H$10000, 'PODD-CSV'!$G78)</f>
        <v>Project#2013-0014_Experiment#0001_Brachypodium.distachyon_Tray#00004</v>
      </c>
      <c r="B78" s="32" t="str">
        <f aca="false">INDEX('Tray sheet'!$J$2:$J$10000,'PODD-CSV'!$G78)</f>
        <v>Tray note</v>
      </c>
      <c r="C78" s="32" t="str">
        <f aca="false">INDEX('Tray sheet'!$I$2:$I$10000,'PODD-CSV'!$G78)</f>
        <v>standard</v>
      </c>
      <c r="D78" s="32" t="str">
        <f aca="false">'PODD-CSV'!$J78&amp;'PODD-CSV'!$K78</f>
        <v>D2</v>
      </c>
      <c r="E78" s="32" t="str">
        <f aca="false">'PODD-CSV'!$T78</f>
        <v>Project#2013-0014_Experiment#0001_Brachypodium.distachyon_Tray#0004_Pot#00077</v>
      </c>
      <c r="F78" s="34" t="str">
        <f aca="false">'PODD-CSV'!$V78</f>
        <v>Bd21</v>
      </c>
      <c r="G78" s="32" t="str">
        <f aca="false">IF('PODD-CSV'!$W78&lt;&gt;"",'PODD-CSV'!$W78,"")</f>
        <v/>
      </c>
    </row>
    <row collapsed="false" customFormat="false" customHeight="true" hidden="false" ht="15" outlineLevel="0" r="79">
      <c r="A79" s="32" t="str">
        <f aca="false">INDEX('Tray sheet'!$H$2:$H$10000, 'PODD-CSV'!$G79)</f>
        <v>Project#2013-0014_Experiment#0001_Brachypodium.distachyon_Tray#00004</v>
      </c>
      <c r="B79" s="32" t="str">
        <f aca="false">INDEX('Tray sheet'!$J$2:$J$10000,'PODD-CSV'!$G79)</f>
        <v>Tray note</v>
      </c>
      <c r="C79" s="32" t="str">
        <f aca="false">INDEX('Tray sheet'!$I$2:$I$10000,'PODD-CSV'!$G79)</f>
        <v>standard</v>
      </c>
      <c r="D79" s="32" t="str">
        <f aca="false">'PODD-CSV'!$J79&amp;'PODD-CSV'!$K79</f>
        <v>D3</v>
      </c>
      <c r="E79" s="32" t="str">
        <f aca="false">'PODD-CSV'!$T79</f>
        <v>Project#2013-0014_Experiment#0001_Brachypodium.distachyon_Tray#0004_Pot#00078</v>
      </c>
      <c r="F79" s="34" t="n">
        <f aca="false">'PODD-CSV'!$V79</f>
        <v>159</v>
      </c>
      <c r="G79" s="32" t="str">
        <f aca="false">IF('PODD-CSV'!$W79&lt;&gt;"",'PODD-CSV'!$W79,"")</f>
        <v/>
      </c>
    </row>
    <row collapsed="false" customFormat="false" customHeight="true" hidden="false" ht="15" outlineLevel="0" r="80">
      <c r="A80" s="32" t="str">
        <f aca="false">INDEX('Tray sheet'!$H$2:$H$10000, 'PODD-CSV'!$G80)</f>
        <v>Project#2013-0014_Experiment#0001_Brachypodium.distachyon_Tray#00004</v>
      </c>
      <c r="B80" s="32" t="str">
        <f aca="false">INDEX('Tray sheet'!$J$2:$J$10000,'PODD-CSV'!$G80)</f>
        <v>Tray note</v>
      </c>
      <c r="C80" s="32" t="str">
        <f aca="false">INDEX('Tray sheet'!$I$2:$I$10000,'PODD-CSV'!$G80)</f>
        <v>standard</v>
      </c>
      <c r="D80" s="32" t="str">
        <f aca="false">'PODD-CSV'!$J80&amp;'PODD-CSV'!$K80</f>
        <v>D4</v>
      </c>
      <c r="E80" s="32" t="str">
        <f aca="false">'PODD-CSV'!$T80</f>
        <v>Project#2013-0014_Experiment#0001_Brachypodium.distachyon_Tray#0004_Pot#00079</v>
      </c>
      <c r="F80" s="34" t="n">
        <f aca="false">'PODD-CSV'!$V80</f>
        <v>132</v>
      </c>
      <c r="G80" s="32" t="str">
        <f aca="false">IF('PODD-CSV'!$W80&lt;&gt;"",'PODD-CSV'!$W80,"")</f>
        <v/>
      </c>
    </row>
    <row collapsed="false" customFormat="false" customHeight="true" hidden="false" ht="15" outlineLevel="0" r="81">
      <c r="A81" s="32" t="str">
        <f aca="false">INDEX('Tray sheet'!$H$2:$H$10000, 'PODD-CSV'!$G81)</f>
        <v>Project#2013-0014_Experiment#0001_Brachypodium.distachyon_Tray#00004</v>
      </c>
      <c r="B81" s="32" t="str">
        <f aca="false">INDEX('Tray sheet'!$J$2:$J$10000,'PODD-CSV'!$G81)</f>
        <v>Tray note</v>
      </c>
      <c r="C81" s="32" t="str">
        <f aca="false">INDEX('Tray sheet'!$I$2:$I$10000,'PODD-CSV'!$G81)</f>
        <v>standard</v>
      </c>
      <c r="D81" s="32" t="str">
        <f aca="false">'PODD-CSV'!$J81&amp;'PODD-CSV'!$K81</f>
        <v>D5</v>
      </c>
      <c r="E81" s="32" t="str">
        <f aca="false">'PODD-CSV'!$T81</f>
        <v>Project#2013-0014_Experiment#0001_Brachypodium.distachyon_Tray#0004_Pot#00080</v>
      </c>
      <c r="F81" s="34" t="n">
        <f aca="false">'PODD-CSV'!$V81</f>
        <v>121</v>
      </c>
      <c r="G81" s="32" t="str">
        <f aca="false">IF('PODD-CSV'!$W81&lt;&gt;"",'PODD-CSV'!$W81,"")</f>
        <v/>
      </c>
    </row>
    <row collapsed="false" customFormat="false" customHeight="true" hidden="false" ht="15" outlineLevel="0" r="82">
      <c r="A82" s="32" t="str">
        <f aca="false">INDEX('Tray sheet'!$H$2:$H$10000, 'PODD-CSV'!$G82)</f>
        <v>Project#2013-0014_Experiment#0001_Brachypodium.distachyon_Tray#00005</v>
      </c>
      <c r="B82" s="32" t="str">
        <f aca="false">INDEX('Tray sheet'!$J$2:$J$10000,'PODD-CSV'!$G82)</f>
        <v>Tray note</v>
      </c>
      <c r="C82" s="32" t="str">
        <f aca="false">INDEX('Tray sheet'!$I$2:$I$10000,'PODD-CSV'!$G82)</f>
        <v>standard</v>
      </c>
      <c r="D82" s="32" t="str">
        <f aca="false">'PODD-CSV'!$J82&amp;'PODD-CSV'!$K82</f>
        <v>A1</v>
      </c>
      <c r="E82" s="32" t="str">
        <f aca="false">'PODD-CSV'!$T82</f>
        <v>Project#2013-0014_Experiment#0001_Brachypodium.distachyon_Tray#0005_Pot#00081</v>
      </c>
      <c r="F82" s="34" t="n">
        <f aca="false">'PODD-CSV'!$V82</f>
        <v>140</v>
      </c>
      <c r="G82" s="32" t="str">
        <f aca="false">IF('PODD-CSV'!$W82&lt;&gt;"",'PODD-CSV'!$W82,"")</f>
        <v/>
      </c>
    </row>
    <row collapsed="false" customFormat="false" customHeight="true" hidden="false" ht="15" outlineLevel="0" r="83">
      <c r="A83" s="32" t="str">
        <f aca="false">INDEX('Tray sheet'!$H$2:$H$10000, 'PODD-CSV'!$G83)</f>
        <v>Project#2013-0014_Experiment#0001_Brachypodium.distachyon_Tray#00005</v>
      </c>
      <c r="B83" s="32" t="str">
        <f aca="false">INDEX('Tray sheet'!$J$2:$J$10000,'PODD-CSV'!$G83)</f>
        <v>Tray note</v>
      </c>
      <c r="C83" s="32" t="str">
        <f aca="false">INDEX('Tray sheet'!$I$2:$I$10000,'PODD-CSV'!$G83)</f>
        <v>standard</v>
      </c>
      <c r="D83" s="32" t="str">
        <f aca="false">'PODD-CSV'!$J83&amp;'PODD-CSV'!$K83</f>
        <v>A2</v>
      </c>
      <c r="E83" s="32" t="str">
        <f aca="false">'PODD-CSV'!$T83</f>
        <v>Project#2013-0014_Experiment#0001_Brachypodium.distachyon_Tray#0005_Pot#00082</v>
      </c>
      <c r="F83" s="34" t="n">
        <f aca="false">'PODD-CSV'!$V83</f>
        <v>128</v>
      </c>
      <c r="G83" s="32" t="str">
        <f aca="false">IF('PODD-CSV'!$W83&lt;&gt;"",'PODD-CSV'!$W83,"")</f>
        <v/>
      </c>
    </row>
    <row collapsed="false" customFormat="false" customHeight="true" hidden="false" ht="15" outlineLevel="0" r="84">
      <c r="A84" s="32" t="str">
        <f aca="false">INDEX('Tray sheet'!$H$2:$H$10000, 'PODD-CSV'!$G84)</f>
        <v>Project#2013-0014_Experiment#0001_Brachypodium.distachyon_Tray#00005</v>
      </c>
      <c r="B84" s="32" t="str">
        <f aca="false">INDEX('Tray sheet'!$J$2:$J$10000,'PODD-CSV'!$G84)</f>
        <v>Tray note</v>
      </c>
      <c r="C84" s="32" t="str">
        <f aca="false">INDEX('Tray sheet'!$I$2:$I$10000,'PODD-CSV'!$G84)</f>
        <v>standard</v>
      </c>
      <c r="D84" s="32" t="str">
        <f aca="false">'PODD-CSV'!$J84&amp;'PODD-CSV'!$K84</f>
        <v>A3</v>
      </c>
      <c r="E84" s="32" t="str">
        <f aca="false">'PODD-CSV'!$T84</f>
        <v>Project#2013-0014_Experiment#0001_Brachypodium.distachyon_Tray#0005_Pot#00083</v>
      </c>
      <c r="F84" s="34" t="n">
        <f aca="false">'PODD-CSV'!$V84</f>
        <v>19</v>
      </c>
      <c r="G84" s="32" t="str">
        <f aca="false">IF('PODD-CSV'!$W84&lt;&gt;"",'PODD-CSV'!$W84,"")</f>
        <v/>
      </c>
    </row>
    <row collapsed="false" customFormat="false" customHeight="true" hidden="false" ht="15" outlineLevel="0" r="85">
      <c r="A85" s="32" t="str">
        <f aca="false">INDEX('Tray sheet'!$H$2:$H$10000, 'PODD-CSV'!$G85)</f>
        <v>Project#2013-0014_Experiment#0001_Brachypodium.distachyon_Tray#00005</v>
      </c>
      <c r="B85" s="32" t="str">
        <f aca="false">INDEX('Tray sheet'!$J$2:$J$10000,'PODD-CSV'!$G85)</f>
        <v>Tray note</v>
      </c>
      <c r="C85" s="32" t="str">
        <f aca="false">INDEX('Tray sheet'!$I$2:$I$10000,'PODD-CSV'!$G85)</f>
        <v>standard</v>
      </c>
      <c r="D85" s="32" t="str">
        <f aca="false">'PODD-CSV'!$J85&amp;'PODD-CSV'!$K85</f>
        <v>A4</v>
      </c>
      <c r="E85" s="32" t="str">
        <f aca="false">'PODD-CSV'!$T85</f>
        <v>Project#2013-0014_Experiment#0001_Brachypodium.distachyon_Tray#0005_Pot#00084</v>
      </c>
      <c r="F85" s="34" t="n">
        <f aca="false">'PODD-CSV'!$V85</f>
        <v>26</v>
      </c>
      <c r="G85" s="32" t="str">
        <f aca="false">IF('PODD-CSV'!$W85&lt;&gt;"",'PODD-CSV'!$W85,"")</f>
        <v/>
      </c>
    </row>
    <row collapsed="false" customFormat="false" customHeight="true" hidden="false" ht="15" outlineLevel="0" r="86">
      <c r="A86" s="32" t="str">
        <f aca="false">INDEX('Tray sheet'!$H$2:$H$10000, 'PODD-CSV'!$G86)</f>
        <v>Project#2013-0014_Experiment#0001_Brachypodium.distachyon_Tray#00005</v>
      </c>
      <c r="B86" s="32" t="str">
        <f aca="false">INDEX('Tray sheet'!$J$2:$J$10000,'PODD-CSV'!$G86)</f>
        <v>Tray note</v>
      </c>
      <c r="C86" s="32" t="str">
        <f aca="false">INDEX('Tray sheet'!$I$2:$I$10000,'PODD-CSV'!$G86)</f>
        <v>standard</v>
      </c>
      <c r="D86" s="32" t="str">
        <f aca="false">'PODD-CSV'!$J86&amp;'PODD-CSV'!$K86</f>
        <v>A5</v>
      </c>
      <c r="E86" s="32" t="str">
        <f aca="false">'PODD-CSV'!$T86</f>
        <v>Project#2013-0014_Experiment#0001_Brachypodium.distachyon_Tray#0005_Pot#00085</v>
      </c>
      <c r="F86" s="34" t="n">
        <f aca="false">'PODD-CSV'!$V86</f>
        <v>107</v>
      </c>
      <c r="G86" s="32" t="str">
        <f aca="false">IF('PODD-CSV'!$W86&lt;&gt;"",'PODD-CSV'!$W86,"")</f>
        <v/>
      </c>
    </row>
    <row collapsed="false" customFormat="false" customHeight="true" hidden="false" ht="15" outlineLevel="0" r="87">
      <c r="A87" s="32" t="str">
        <f aca="false">INDEX('Tray sheet'!$H$2:$H$10000, 'PODD-CSV'!$G87)</f>
        <v>Project#2013-0014_Experiment#0001_Brachypodium.distachyon_Tray#00006</v>
      </c>
      <c r="B87" s="32" t="str">
        <f aca="false">INDEX('Tray sheet'!$J$2:$J$10000,'PODD-CSV'!$G87)</f>
        <v>Tray note</v>
      </c>
      <c r="C87" s="32" t="str">
        <f aca="false">INDEX('Tray sheet'!$I$2:$I$10000,'PODD-CSV'!$G87)</f>
        <v>standard</v>
      </c>
      <c r="D87" s="32" t="str">
        <f aca="false">'PODD-CSV'!$J87&amp;'PODD-CSV'!$K87</f>
        <v>A1</v>
      </c>
      <c r="E87" s="32" t="str">
        <f aca="false">'PODD-CSV'!$T87</f>
        <v>Project#2013-0014_Experiment#0001_Brachypodium.distachyon_Tray#0006_Pot#00086</v>
      </c>
      <c r="F87" s="34" t="n">
        <f aca="false">'PODD-CSV'!$V87</f>
        <v>90</v>
      </c>
      <c r="G87" s="32" t="str">
        <f aca="false">IF('PODD-CSV'!$W87&lt;&gt;"",'PODD-CSV'!$W87,"")</f>
        <v/>
      </c>
    </row>
    <row collapsed="false" customFormat="false" customHeight="true" hidden="false" ht="15" outlineLevel="0" r="88">
      <c r="A88" s="32" t="str">
        <f aca="false">INDEX('Tray sheet'!$H$2:$H$10000, 'PODD-CSV'!$G88)</f>
        <v>Project#2013-0014_Experiment#0001_Brachypodium.distachyon_Tray#00006</v>
      </c>
      <c r="B88" s="32" t="str">
        <f aca="false">INDEX('Tray sheet'!$J$2:$J$10000,'PODD-CSV'!$G88)</f>
        <v>Tray note</v>
      </c>
      <c r="C88" s="32" t="str">
        <f aca="false">INDEX('Tray sheet'!$I$2:$I$10000,'PODD-CSV'!$G88)</f>
        <v>standard</v>
      </c>
      <c r="D88" s="32" t="str">
        <f aca="false">'PODD-CSV'!$J88&amp;'PODD-CSV'!$K88</f>
        <v>A2</v>
      </c>
      <c r="E88" s="32" t="str">
        <f aca="false">'PODD-CSV'!$T88</f>
        <v>Project#2013-0014_Experiment#0001_Brachypodium.distachyon_Tray#0006_Pot#00087</v>
      </c>
      <c r="F88" s="34" t="n">
        <f aca="false">'PODD-CSV'!$V88</f>
        <v>157</v>
      </c>
      <c r="G88" s="32" t="str">
        <f aca="false">IF('PODD-CSV'!$W88&lt;&gt;"",'PODD-CSV'!$W88,"")</f>
        <v/>
      </c>
    </row>
    <row collapsed="false" customFormat="false" customHeight="true" hidden="false" ht="15" outlineLevel="0" r="89">
      <c r="A89" s="32" t="str">
        <f aca="false">INDEX('Tray sheet'!$H$2:$H$10000, 'PODD-CSV'!$G89)</f>
        <v>Project#2013-0014_Experiment#0001_Brachypodium.distachyon_Tray#00006</v>
      </c>
      <c r="B89" s="32" t="str">
        <f aca="false">INDEX('Tray sheet'!$J$2:$J$10000,'PODD-CSV'!$G89)</f>
        <v>Tray note</v>
      </c>
      <c r="C89" s="32" t="str">
        <f aca="false">INDEX('Tray sheet'!$I$2:$I$10000,'PODD-CSV'!$G89)</f>
        <v>standard</v>
      </c>
      <c r="D89" s="32" t="str">
        <f aca="false">'PODD-CSV'!$J89&amp;'PODD-CSV'!$K89</f>
        <v>A3</v>
      </c>
      <c r="E89" s="32" t="str">
        <f aca="false">'PODD-CSV'!$T89</f>
        <v>Project#2013-0014_Experiment#0001_Brachypodium.distachyon_Tray#0006_Pot#00088</v>
      </c>
      <c r="F89" s="34" t="n">
        <f aca="false">'PODD-CSV'!$V89</f>
        <v>87</v>
      </c>
      <c r="G89" s="32" t="str">
        <f aca="false">IF('PODD-CSV'!$W89&lt;&gt;"",'PODD-CSV'!$W89,"")</f>
        <v/>
      </c>
    </row>
    <row collapsed="false" customFormat="false" customHeight="true" hidden="false" ht="15" outlineLevel="0" r="90">
      <c r="A90" s="32" t="str">
        <f aca="false">INDEX('Tray sheet'!$H$2:$H$10000, 'PODD-CSV'!$G90)</f>
        <v>Project#2013-0014_Experiment#0001_Brachypodium.distachyon_Tray#00006</v>
      </c>
      <c r="B90" s="32" t="str">
        <f aca="false">INDEX('Tray sheet'!$J$2:$J$10000,'PODD-CSV'!$G90)</f>
        <v>Tray note</v>
      </c>
      <c r="C90" s="32" t="str">
        <f aca="false">INDEX('Tray sheet'!$I$2:$I$10000,'PODD-CSV'!$G90)</f>
        <v>standard</v>
      </c>
      <c r="D90" s="32" t="str">
        <f aca="false">'PODD-CSV'!$J90&amp;'PODD-CSV'!$K90</f>
        <v>A4</v>
      </c>
      <c r="E90" s="32" t="str">
        <f aca="false">'PODD-CSV'!$T90</f>
        <v>Project#2013-0014_Experiment#0001_Brachypodium.distachyon_Tray#0006_Pot#00089</v>
      </c>
      <c r="F90" s="34" t="n">
        <f aca="false">'PODD-CSV'!$V90</f>
        <v>152</v>
      </c>
      <c r="G90" s="32" t="str">
        <f aca="false">IF('PODD-CSV'!$W90&lt;&gt;"",'PODD-CSV'!$W90,"")</f>
        <v/>
      </c>
    </row>
    <row collapsed="false" customFormat="false" customHeight="true" hidden="false" ht="15" outlineLevel="0" r="91">
      <c r="A91" s="32" t="str">
        <f aca="false">INDEX('Tray sheet'!$H$2:$H$10000, 'PODD-CSV'!$G91)</f>
        <v>Project#2013-0014_Experiment#0001_Brachypodium.distachyon_Tray#00006</v>
      </c>
      <c r="B91" s="32" t="str">
        <f aca="false">INDEX('Tray sheet'!$J$2:$J$10000,'PODD-CSV'!$G91)</f>
        <v>Tray note</v>
      </c>
      <c r="C91" s="32" t="str">
        <f aca="false">INDEX('Tray sheet'!$I$2:$I$10000,'PODD-CSV'!$G91)</f>
        <v>standard</v>
      </c>
      <c r="D91" s="32" t="str">
        <f aca="false">'PODD-CSV'!$J91&amp;'PODD-CSV'!$K91</f>
        <v>A5</v>
      </c>
      <c r="E91" s="32" t="str">
        <f aca="false">'PODD-CSV'!$T91</f>
        <v>Project#2013-0014_Experiment#0001_Brachypodium.distachyon_Tray#0006_Pot#00090</v>
      </c>
      <c r="F91" s="34" t="n">
        <f aca="false">'PODD-CSV'!$V91</f>
        <v>165</v>
      </c>
      <c r="G91" s="32" t="str">
        <f aca="false">IF('PODD-CSV'!$W91&lt;&gt;"",'PODD-CSV'!$W91,"")</f>
        <v/>
      </c>
    </row>
    <row collapsed="false" customFormat="false" customHeight="true" hidden="false" ht="15" outlineLevel="0" r="92">
      <c r="A92" s="32" t="str">
        <f aca="false">INDEX('Tray sheet'!$H$2:$H$10000, 'PODD-CSV'!$G92)</f>
        <v>Project#2013-0014_Experiment#0001_Brachypodium.distachyon_Tray#00005</v>
      </c>
      <c r="B92" s="32" t="str">
        <f aca="false">INDEX('Tray sheet'!$J$2:$J$10000,'PODD-CSV'!$G92)</f>
        <v>Tray note</v>
      </c>
      <c r="C92" s="32" t="str">
        <f aca="false">INDEX('Tray sheet'!$I$2:$I$10000,'PODD-CSV'!$G92)</f>
        <v>standard</v>
      </c>
      <c r="D92" s="32" t="str">
        <f aca="false">'PODD-CSV'!$J92&amp;'PODD-CSV'!$K92</f>
        <v>B1</v>
      </c>
      <c r="E92" s="32" t="str">
        <f aca="false">'PODD-CSV'!$T92</f>
        <v>Project#2013-0014_Experiment#0001_Brachypodium.distachyon_Tray#0005_Pot#00091</v>
      </c>
      <c r="F92" s="34" t="n">
        <f aca="false">'PODD-CSV'!$V92</f>
        <v>42</v>
      </c>
      <c r="G92" s="32" t="str">
        <f aca="false">IF('PODD-CSV'!$W92&lt;&gt;"",'PODD-CSV'!$W92,"")</f>
        <v/>
      </c>
    </row>
    <row collapsed="false" customFormat="false" customHeight="true" hidden="false" ht="15" outlineLevel="0" r="93">
      <c r="A93" s="32" t="str">
        <f aca="false">INDEX('Tray sheet'!$H$2:$H$10000, 'PODD-CSV'!$G93)</f>
        <v>Project#2013-0014_Experiment#0001_Brachypodium.distachyon_Tray#00005</v>
      </c>
      <c r="B93" s="32" t="str">
        <f aca="false">INDEX('Tray sheet'!$J$2:$J$10000,'PODD-CSV'!$G93)</f>
        <v>Tray note</v>
      </c>
      <c r="C93" s="32" t="str">
        <f aca="false">INDEX('Tray sheet'!$I$2:$I$10000,'PODD-CSV'!$G93)</f>
        <v>standard</v>
      </c>
      <c r="D93" s="32" t="str">
        <f aca="false">'PODD-CSV'!$J93&amp;'PODD-CSV'!$K93</f>
        <v>B2</v>
      </c>
      <c r="E93" s="32" t="str">
        <f aca="false">'PODD-CSV'!$T93</f>
        <v>Project#2013-0014_Experiment#0001_Brachypodium.distachyon_Tray#0005_Pot#00092</v>
      </c>
      <c r="F93" s="34" t="str">
        <f aca="false">'PODD-CSV'!$V93</f>
        <v>Bd3-1</v>
      </c>
      <c r="G93" s="32" t="str">
        <f aca="false">IF('PODD-CSV'!$W93&lt;&gt;"",'PODD-CSV'!$W93,"")</f>
        <v/>
      </c>
    </row>
    <row collapsed="false" customFormat="false" customHeight="true" hidden="false" ht="15" outlineLevel="0" r="94">
      <c r="A94" s="32" t="str">
        <f aca="false">INDEX('Tray sheet'!$H$2:$H$10000, 'PODD-CSV'!$G94)</f>
        <v>Project#2013-0014_Experiment#0001_Brachypodium.distachyon_Tray#00005</v>
      </c>
      <c r="B94" s="32" t="str">
        <f aca="false">INDEX('Tray sheet'!$J$2:$J$10000,'PODD-CSV'!$G94)</f>
        <v>Tray note</v>
      </c>
      <c r="C94" s="32" t="str">
        <f aca="false">INDEX('Tray sheet'!$I$2:$I$10000,'PODD-CSV'!$G94)</f>
        <v>standard</v>
      </c>
      <c r="D94" s="32" t="str">
        <f aca="false">'PODD-CSV'!$J94&amp;'PODD-CSV'!$K94</f>
        <v>B3</v>
      </c>
      <c r="E94" s="32" t="str">
        <f aca="false">'PODD-CSV'!$T94</f>
        <v>Project#2013-0014_Experiment#0001_Brachypodium.distachyon_Tray#0005_Pot#00093</v>
      </c>
      <c r="F94" s="34" t="n">
        <f aca="false">'PODD-CSV'!$V94</f>
        <v>147</v>
      </c>
      <c r="G94" s="32" t="str">
        <f aca="false">IF('PODD-CSV'!$W94&lt;&gt;"",'PODD-CSV'!$W94,"")</f>
        <v/>
      </c>
    </row>
    <row collapsed="false" customFormat="false" customHeight="true" hidden="false" ht="15" outlineLevel="0" r="95">
      <c r="A95" s="32" t="str">
        <f aca="false">INDEX('Tray sheet'!$H$2:$H$10000, 'PODD-CSV'!$G95)</f>
        <v>Project#2013-0014_Experiment#0001_Brachypodium.distachyon_Tray#00005</v>
      </c>
      <c r="B95" s="32" t="str">
        <f aca="false">INDEX('Tray sheet'!$J$2:$J$10000,'PODD-CSV'!$G95)</f>
        <v>Tray note</v>
      </c>
      <c r="C95" s="32" t="str">
        <f aca="false">INDEX('Tray sheet'!$I$2:$I$10000,'PODD-CSV'!$G95)</f>
        <v>standard</v>
      </c>
      <c r="D95" s="32" t="str">
        <f aca="false">'PODD-CSV'!$J95&amp;'PODD-CSV'!$K95</f>
        <v>B4</v>
      </c>
      <c r="E95" s="32" t="str">
        <f aca="false">'PODD-CSV'!$T95</f>
        <v>Project#2013-0014_Experiment#0001_Brachypodium.distachyon_Tray#0005_Pot#00094</v>
      </c>
      <c r="F95" s="34" t="n">
        <f aca="false">'PODD-CSV'!$V95</f>
        <v>181</v>
      </c>
      <c r="G95" s="32" t="str">
        <f aca="false">IF('PODD-CSV'!$W95&lt;&gt;"",'PODD-CSV'!$W95,"")</f>
        <v/>
      </c>
    </row>
    <row collapsed="false" customFormat="false" customHeight="true" hidden="false" ht="15" outlineLevel="0" r="96">
      <c r="A96" s="32" t="str">
        <f aca="false">INDEX('Tray sheet'!$H$2:$H$10000, 'PODD-CSV'!$G96)</f>
        <v>Project#2013-0014_Experiment#0001_Brachypodium.distachyon_Tray#00005</v>
      </c>
      <c r="B96" s="32" t="str">
        <f aca="false">INDEX('Tray sheet'!$J$2:$J$10000,'PODD-CSV'!$G96)</f>
        <v>Tray note</v>
      </c>
      <c r="C96" s="32" t="str">
        <f aca="false">INDEX('Tray sheet'!$I$2:$I$10000,'PODD-CSV'!$G96)</f>
        <v>standard</v>
      </c>
      <c r="D96" s="32" t="str">
        <f aca="false">'PODD-CSV'!$J96&amp;'PODD-CSV'!$K96</f>
        <v>B5</v>
      </c>
      <c r="E96" s="32" t="str">
        <f aca="false">'PODD-CSV'!$T96</f>
        <v>Project#2013-0014_Experiment#0001_Brachypodium.distachyon_Tray#0005_Pot#00095</v>
      </c>
      <c r="F96" s="34" t="n">
        <f aca="false">'PODD-CSV'!$V96</f>
        <v>142</v>
      </c>
      <c r="G96" s="32" t="str">
        <f aca="false">IF('PODD-CSV'!$W96&lt;&gt;"",'PODD-CSV'!$W96,"")</f>
        <v/>
      </c>
    </row>
    <row collapsed="false" customFormat="false" customHeight="true" hidden="false" ht="15" outlineLevel="0" r="97">
      <c r="A97" s="32" t="str">
        <f aca="false">INDEX('Tray sheet'!$H$2:$H$10000, 'PODD-CSV'!$G97)</f>
        <v>Project#2013-0014_Experiment#0001_Brachypodium.distachyon_Tray#00006</v>
      </c>
      <c r="B97" s="32" t="str">
        <f aca="false">INDEX('Tray sheet'!$J$2:$J$10000,'PODD-CSV'!$G97)</f>
        <v>Tray note</v>
      </c>
      <c r="C97" s="32" t="str">
        <f aca="false">INDEX('Tray sheet'!$I$2:$I$10000,'PODD-CSV'!$G97)</f>
        <v>standard</v>
      </c>
      <c r="D97" s="32" t="str">
        <f aca="false">'PODD-CSV'!$J97&amp;'PODD-CSV'!$K97</f>
        <v>B1</v>
      </c>
      <c r="E97" s="32" t="str">
        <f aca="false">'PODD-CSV'!$T97</f>
        <v>Project#2013-0014_Experiment#0001_Brachypodium.distachyon_Tray#0006_Pot#00096</v>
      </c>
      <c r="F97" s="34" t="n">
        <f aca="false">'PODD-CSV'!$V97</f>
        <v>183</v>
      </c>
      <c r="G97" s="32" t="str">
        <f aca="false">IF('PODD-CSV'!$W97&lt;&gt;"",'PODD-CSV'!$W97,"")</f>
        <v/>
      </c>
    </row>
    <row collapsed="false" customFormat="false" customHeight="true" hidden="false" ht="15" outlineLevel="0" r="98">
      <c r="A98" s="32" t="str">
        <f aca="false">INDEX('Tray sheet'!$H$2:$H$10000, 'PODD-CSV'!$G98)</f>
        <v>Project#2013-0014_Experiment#0001_Brachypodium.distachyon_Tray#00006</v>
      </c>
      <c r="B98" s="32" t="str">
        <f aca="false">INDEX('Tray sheet'!$J$2:$J$10000,'PODD-CSV'!$G98)</f>
        <v>Tray note</v>
      </c>
      <c r="C98" s="32" t="str">
        <f aca="false">INDEX('Tray sheet'!$I$2:$I$10000,'PODD-CSV'!$G98)</f>
        <v>standard</v>
      </c>
      <c r="D98" s="32" t="str">
        <f aca="false">'PODD-CSV'!$J98&amp;'PODD-CSV'!$K98</f>
        <v>B2</v>
      </c>
      <c r="E98" s="32" t="str">
        <f aca="false">'PODD-CSV'!$T98</f>
        <v>Project#2013-0014_Experiment#0001_Brachypodium.distachyon_Tray#0006_Pot#00097</v>
      </c>
      <c r="F98" s="34" t="n">
        <f aca="false">'PODD-CSV'!$V98</f>
        <v>81</v>
      </c>
      <c r="G98" s="32" t="str">
        <f aca="false">IF('PODD-CSV'!$W98&lt;&gt;"",'PODD-CSV'!$W98,"")</f>
        <v/>
      </c>
    </row>
    <row collapsed="false" customFormat="false" customHeight="true" hidden="false" ht="15" outlineLevel="0" r="99">
      <c r="A99" s="32" t="str">
        <f aca="false">INDEX('Tray sheet'!$H$2:$H$10000, 'PODD-CSV'!$G99)</f>
        <v>Project#2013-0014_Experiment#0001_Brachypodium.distachyon_Tray#00006</v>
      </c>
      <c r="B99" s="32" t="str">
        <f aca="false">INDEX('Tray sheet'!$J$2:$J$10000,'PODD-CSV'!$G99)</f>
        <v>Tray note</v>
      </c>
      <c r="C99" s="32" t="str">
        <f aca="false">INDEX('Tray sheet'!$I$2:$I$10000,'PODD-CSV'!$G99)</f>
        <v>standard</v>
      </c>
      <c r="D99" s="32" t="str">
        <f aca="false">'PODD-CSV'!$J99&amp;'PODD-CSV'!$K99</f>
        <v>B3</v>
      </c>
      <c r="E99" s="32" t="str">
        <f aca="false">'PODD-CSV'!$T99</f>
        <v>Project#2013-0014_Experiment#0001_Brachypodium.distachyon_Tray#0006_Pot#00098</v>
      </c>
      <c r="F99" s="34" t="str">
        <f aca="false">'PODD-CSV'!$V99</f>
        <v>Bd21</v>
      </c>
      <c r="G99" s="32" t="str">
        <f aca="false">IF('PODD-CSV'!$W99&lt;&gt;"",'PODD-CSV'!$W99,"")</f>
        <v/>
      </c>
    </row>
    <row collapsed="false" customFormat="false" customHeight="true" hidden="false" ht="15" outlineLevel="0" r="100">
      <c r="A100" s="32" t="str">
        <f aca="false">INDEX('Tray sheet'!$H$2:$H$10000, 'PODD-CSV'!$G100)</f>
        <v>Project#2013-0014_Experiment#0001_Brachypodium.distachyon_Tray#00006</v>
      </c>
      <c r="B100" s="32" t="str">
        <f aca="false">INDEX('Tray sheet'!$J$2:$J$10000,'PODD-CSV'!$G100)</f>
        <v>Tray note</v>
      </c>
      <c r="C100" s="32" t="str">
        <f aca="false">INDEX('Tray sheet'!$I$2:$I$10000,'PODD-CSV'!$G100)</f>
        <v>standard</v>
      </c>
      <c r="D100" s="32" t="str">
        <f aca="false">'PODD-CSV'!$J100&amp;'PODD-CSV'!$K100</f>
        <v>B4</v>
      </c>
      <c r="E100" s="32" t="str">
        <f aca="false">'PODD-CSV'!$T100</f>
        <v>Project#2013-0014_Experiment#0001_Brachypodium.distachyon_Tray#0006_Pot#00099</v>
      </c>
      <c r="F100" s="34" t="n">
        <f aca="false">'PODD-CSV'!$V100</f>
        <v>150</v>
      </c>
      <c r="G100" s="32" t="str">
        <f aca="false">IF('PODD-CSV'!$W100&lt;&gt;"",'PODD-CSV'!$W100,"")</f>
        <v/>
      </c>
    </row>
    <row collapsed="false" customFormat="false" customHeight="true" hidden="false" ht="15" outlineLevel="0" r="101">
      <c r="A101" s="32" t="str">
        <f aca="false">INDEX('Tray sheet'!$H$2:$H$10000, 'PODD-CSV'!$G101)</f>
        <v>Project#2013-0014_Experiment#0001_Brachypodium.distachyon_Tray#00006</v>
      </c>
      <c r="B101" s="32" t="str">
        <f aca="false">INDEX('Tray sheet'!$J$2:$J$10000,'PODD-CSV'!$G101)</f>
        <v>Tray note</v>
      </c>
      <c r="C101" s="32" t="str">
        <f aca="false">INDEX('Tray sheet'!$I$2:$I$10000,'PODD-CSV'!$G101)</f>
        <v>standard</v>
      </c>
      <c r="D101" s="32" t="str">
        <f aca="false">'PODD-CSV'!$J101&amp;'PODD-CSV'!$K101</f>
        <v>B5</v>
      </c>
      <c r="E101" s="32" t="str">
        <f aca="false">'PODD-CSV'!$T101</f>
        <v>Project#2013-0014_Experiment#0001_Brachypodium.distachyon_Tray#0006_Pot#00100</v>
      </c>
      <c r="F101" s="34" t="n">
        <f aca="false">'PODD-CSV'!$V101</f>
        <v>139</v>
      </c>
      <c r="G101" s="32" t="str">
        <f aca="false">IF('PODD-CSV'!$W101&lt;&gt;"",'PODD-CSV'!$W101,"")</f>
        <v/>
      </c>
    </row>
    <row collapsed="false" customFormat="false" customHeight="true" hidden="false" ht="15" outlineLevel="0" r="102">
      <c r="A102" s="32" t="str">
        <f aca="false">INDEX('Tray sheet'!$H$2:$H$10000, 'PODD-CSV'!$G102)</f>
        <v>Project#2013-0014_Experiment#0001_Brachypodium.distachyon_Tray#00005</v>
      </c>
      <c r="B102" s="32" t="str">
        <f aca="false">INDEX('Tray sheet'!$J$2:$J$10000,'PODD-CSV'!$G102)</f>
        <v>Tray note</v>
      </c>
      <c r="C102" s="32" t="str">
        <f aca="false">INDEX('Tray sheet'!$I$2:$I$10000,'PODD-CSV'!$G102)</f>
        <v>standard</v>
      </c>
      <c r="D102" s="32" t="str">
        <f aca="false">'PODD-CSV'!$J102&amp;'PODD-CSV'!$K102</f>
        <v>C1</v>
      </c>
      <c r="E102" s="32" t="str">
        <f aca="false">'PODD-CSV'!$T102</f>
        <v>Project#2013-0014_Experiment#0001_Brachypodium.distachyon_Tray#0005_Pot#00101</v>
      </c>
      <c r="F102" s="34" t="n">
        <f aca="false">'PODD-CSV'!$V102</f>
        <v>102</v>
      </c>
      <c r="G102" s="32" t="str">
        <f aca="false">IF('PODD-CSV'!$W102&lt;&gt;"",'PODD-CSV'!$W102,"")</f>
        <v/>
      </c>
    </row>
    <row collapsed="false" customFormat="false" customHeight="true" hidden="false" ht="15" outlineLevel="0" r="103">
      <c r="A103" s="32" t="str">
        <f aca="false">INDEX('Tray sheet'!$H$2:$H$10000, 'PODD-CSV'!$G103)</f>
        <v>Project#2013-0014_Experiment#0001_Brachypodium.distachyon_Tray#00005</v>
      </c>
      <c r="B103" s="32" t="str">
        <f aca="false">INDEX('Tray sheet'!$J$2:$J$10000,'PODD-CSV'!$G103)</f>
        <v>Tray note</v>
      </c>
      <c r="C103" s="32" t="str">
        <f aca="false">INDEX('Tray sheet'!$I$2:$I$10000,'PODD-CSV'!$G103)</f>
        <v>standard</v>
      </c>
      <c r="D103" s="32" t="str">
        <f aca="false">'PODD-CSV'!$J103&amp;'PODD-CSV'!$K103</f>
        <v>C2</v>
      </c>
      <c r="E103" s="32" t="str">
        <f aca="false">'PODD-CSV'!$T103</f>
        <v>Project#2013-0014_Experiment#0001_Brachypodium.distachyon_Tray#0005_Pot#00102</v>
      </c>
      <c r="F103" s="34" t="str">
        <f aca="false">'PODD-CSV'!$V103</f>
        <v>Bd21</v>
      </c>
      <c r="G103" s="32" t="str">
        <f aca="false">IF('PODD-CSV'!$W103&lt;&gt;"",'PODD-CSV'!$W103,"")</f>
        <v/>
      </c>
    </row>
    <row collapsed="false" customFormat="false" customHeight="true" hidden="false" ht="15" outlineLevel="0" r="104">
      <c r="A104" s="32" t="str">
        <f aca="false">INDEX('Tray sheet'!$H$2:$H$10000, 'PODD-CSV'!$G104)</f>
        <v>Project#2013-0014_Experiment#0001_Brachypodium.distachyon_Tray#00005</v>
      </c>
      <c r="B104" s="32" t="str">
        <f aca="false">INDEX('Tray sheet'!$J$2:$J$10000,'PODD-CSV'!$G104)</f>
        <v>Tray note</v>
      </c>
      <c r="C104" s="32" t="str">
        <f aca="false">INDEX('Tray sheet'!$I$2:$I$10000,'PODD-CSV'!$G104)</f>
        <v>standard</v>
      </c>
      <c r="D104" s="32" t="str">
        <f aca="false">'PODD-CSV'!$J104&amp;'PODD-CSV'!$K104</f>
        <v>C3</v>
      </c>
      <c r="E104" s="32" t="str">
        <f aca="false">'PODD-CSV'!$T104</f>
        <v>Project#2013-0014_Experiment#0001_Brachypodium.distachyon_Tray#0005_Pot#00103</v>
      </c>
      <c r="F104" s="34" t="n">
        <f aca="false">'PODD-CSV'!$V104</f>
        <v>141</v>
      </c>
      <c r="G104" s="32" t="str">
        <f aca="false">IF('PODD-CSV'!$W104&lt;&gt;"",'PODD-CSV'!$W104,"")</f>
        <v/>
      </c>
    </row>
    <row collapsed="false" customFormat="false" customHeight="true" hidden="false" ht="15" outlineLevel="0" r="105">
      <c r="A105" s="32" t="str">
        <f aca="false">INDEX('Tray sheet'!$H$2:$H$10000, 'PODD-CSV'!$G105)</f>
        <v>Project#2013-0014_Experiment#0001_Brachypodium.distachyon_Tray#00005</v>
      </c>
      <c r="B105" s="32" t="str">
        <f aca="false">INDEX('Tray sheet'!$J$2:$J$10000,'PODD-CSV'!$G105)</f>
        <v>Tray note</v>
      </c>
      <c r="C105" s="32" t="str">
        <f aca="false">INDEX('Tray sheet'!$I$2:$I$10000,'PODD-CSV'!$G105)</f>
        <v>standard</v>
      </c>
      <c r="D105" s="32" t="str">
        <f aca="false">'PODD-CSV'!$J105&amp;'PODD-CSV'!$K105</f>
        <v>C4</v>
      </c>
      <c r="E105" s="32" t="str">
        <f aca="false">'PODD-CSV'!$T105</f>
        <v>Project#2013-0014_Experiment#0001_Brachypodium.distachyon_Tray#0005_Pot#00104</v>
      </c>
      <c r="F105" s="34" t="n">
        <f aca="false">'PODD-CSV'!$V105</f>
        <v>127</v>
      </c>
      <c r="G105" s="32" t="str">
        <f aca="false">IF('PODD-CSV'!$W105&lt;&gt;"",'PODD-CSV'!$W105,"")</f>
        <v/>
      </c>
    </row>
    <row collapsed="false" customFormat="false" customHeight="true" hidden="false" ht="15" outlineLevel="0" r="106">
      <c r="A106" s="32" t="str">
        <f aca="false">INDEX('Tray sheet'!$H$2:$H$10000, 'PODD-CSV'!$G106)</f>
        <v>Project#2013-0014_Experiment#0001_Brachypodium.distachyon_Tray#00005</v>
      </c>
      <c r="B106" s="32" t="str">
        <f aca="false">INDEX('Tray sheet'!$J$2:$J$10000,'PODD-CSV'!$G106)</f>
        <v>Tray note</v>
      </c>
      <c r="C106" s="32" t="str">
        <f aca="false">INDEX('Tray sheet'!$I$2:$I$10000,'PODD-CSV'!$G106)</f>
        <v>standard</v>
      </c>
      <c r="D106" s="32" t="str">
        <f aca="false">'PODD-CSV'!$J106&amp;'PODD-CSV'!$K106</f>
        <v>C5</v>
      </c>
      <c r="E106" s="32" t="str">
        <f aca="false">'PODD-CSV'!$T106</f>
        <v>Project#2013-0014_Experiment#0001_Brachypodium.distachyon_Tray#0005_Pot#00105</v>
      </c>
      <c r="F106" s="34" t="n">
        <f aca="false">'PODD-CSV'!$V106</f>
        <v>45</v>
      </c>
      <c r="G106" s="32" t="str">
        <f aca="false">IF('PODD-CSV'!$W106&lt;&gt;"",'PODD-CSV'!$W106,"")</f>
        <v/>
      </c>
    </row>
    <row collapsed="false" customFormat="false" customHeight="true" hidden="false" ht="15" outlineLevel="0" r="107">
      <c r="A107" s="32" t="str">
        <f aca="false">INDEX('Tray sheet'!$H$2:$H$10000, 'PODD-CSV'!$G107)</f>
        <v>Project#2013-0014_Experiment#0001_Brachypodium.distachyon_Tray#00006</v>
      </c>
      <c r="B107" s="32" t="str">
        <f aca="false">INDEX('Tray sheet'!$J$2:$J$10000,'PODD-CSV'!$G107)</f>
        <v>Tray note</v>
      </c>
      <c r="C107" s="32" t="str">
        <f aca="false">INDEX('Tray sheet'!$I$2:$I$10000,'PODD-CSV'!$G107)</f>
        <v>standard</v>
      </c>
      <c r="D107" s="32" t="str">
        <f aca="false">'PODD-CSV'!$J107&amp;'PODD-CSV'!$K107</f>
        <v>C1</v>
      </c>
      <c r="E107" s="32" t="str">
        <f aca="false">'PODD-CSV'!$T107</f>
        <v>Project#2013-0014_Experiment#0001_Brachypodium.distachyon_Tray#0006_Pot#00106</v>
      </c>
      <c r="F107" s="34" t="n">
        <f aca="false">'PODD-CSV'!$V107</f>
        <v>86</v>
      </c>
      <c r="G107" s="32" t="str">
        <f aca="false">IF('PODD-CSV'!$W107&lt;&gt;"",'PODD-CSV'!$W107,"")</f>
        <v/>
      </c>
    </row>
    <row collapsed="false" customFormat="false" customHeight="true" hidden="false" ht="15" outlineLevel="0" r="108">
      <c r="A108" s="32" t="str">
        <f aca="false">INDEX('Tray sheet'!$H$2:$H$10000, 'PODD-CSV'!$G108)</f>
        <v>Project#2013-0014_Experiment#0001_Brachypodium.distachyon_Tray#00006</v>
      </c>
      <c r="B108" s="32" t="str">
        <f aca="false">INDEX('Tray sheet'!$J$2:$J$10000,'PODD-CSV'!$G108)</f>
        <v>Tray note</v>
      </c>
      <c r="C108" s="32" t="str">
        <f aca="false">INDEX('Tray sheet'!$I$2:$I$10000,'PODD-CSV'!$G108)</f>
        <v>standard</v>
      </c>
      <c r="D108" s="32" t="str">
        <f aca="false">'PODD-CSV'!$J108&amp;'PODD-CSV'!$K108</f>
        <v>C2</v>
      </c>
      <c r="E108" s="32" t="str">
        <f aca="false">'PODD-CSV'!$T108</f>
        <v>Project#2013-0014_Experiment#0001_Brachypodium.distachyon_Tray#0006_Pot#00107</v>
      </c>
      <c r="F108" s="34" t="n">
        <f aca="false">'PODD-CSV'!$V108</f>
        <v>106</v>
      </c>
      <c r="G108" s="32" t="str">
        <f aca="false">IF('PODD-CSV'!$W108&lt;&gt;"",'PODD-CSV'!$W108,"")</f>
        <v/>
      </c>
    </row>
    <row collapsed="false" customFormat="false" customHeight="true" hidden="false" ht="15" outlineLevel="0" r="109">
      <c r="A109" s="32" t="str">
        <f aca="false">INDEX('Tray sheet'!$H$2:$H$10000, 'PODD-CSV'!$G109)</f>
        <v>Project#2013-0014_Experiment#0001_Brachypodium.distachyon_Tray#00006</v>
      </c>
      <c r="B109" s="32" t="str">
        <f aca="false">INDEX('Tray sheet'!$J$2:$J$10000,'PODD-CSV'!$G109)</f>
        <v>Tray note</v>
      </c>
      <c r="C109" s="32" t="str">
        <f aca="false">INDEX('Tray sheet'!$I$2:$I$10000,'PODD-CSV'!$G109)</f>
        <v>standard</v>
      </c>
      <c r="D109" s="32" t="str">
        <f aca="false">'PODD-CSV'!$J109&amp;'PODD-CSV'!$K109</f>
        <v>C3</v>
      </c>
      <c r="E109" s="32" t="str">
        <f aca="false">'PODD-CSV'!$T109</f>
        <v>Project#2013-0014_Experiment#0001_Brachypodium.distachyon_Tray#0006_Pot#00108</v>
      </c>
      <c r="F109" s="34" t="n">
        <f aca="false">'PODD-CSV'!$V109</f>
        <v>88</v>
      </c>
      <c r="G109" s="32" t="str">
        <f aca="false">IF('PODD-CSV'!$W109&lt;&gt;"",'PODD-CSV'!$W109,"")</f>
        <v/>
      </c>
    </row>
    <row collapsed="false" customFormat="false" customHeight="true" hidden="false" ht="15" outlineLevel="0" r="110">
      <c r="A110" s="32" t="str">
        <f aca="false">INDEX('Tray sheet'!$H$2:$H$10000, 'PODD-CSV'!$G110)</f>
        <v>Project#2013-0014_Experiment#0001_Brachypodium.distachyon_Tray#00006</v>
      </c>
      <c r="B110" s="32" t="str">
        <f aca="false">INDEX('Tray sheet'!$J$2:$J$10000,'PODD-CSV'!$G110)</f>
        <v>Tray note</v>
      </c>
      <c r="C110" s="32" t="str">
        <f aca="false">INDEX('Tray sheet'!$I$2:$I$10000,'PODD-CSV'!$G110)</f>
        <v>standard</v>
      </c>
      <c r="D110" s="32" t="str">
        <f aca="false">'PODD-CSV'!$J110&amp;'PODD-CSV'!$K110</f>
        <v>C4</v>
      </c>
      <c r="E110" s="32" t="str">
        <f aca="false">'PODD-CSV'!$T110</f>
        <v>Project#2013-0014_Experiment#0001_Brachypodium.distachyon_Tray#0006_Pot#00109</v>
      </c>
      <c r="F110" s="34" t="n">
        <f aca="false">'PODD-CSV'!$V110</f>
        <v>154</v>
      </c>
      <c r="G110" s="32" t="str">
        <f aca="false">IF('PODD-CSV'!$W110&lt;&gt;"",'PODD-CSV'!$W110,"")</f>
        <v/>
      </c>
    </row>
    <row collapsed="false" customFormat="false" customHeight="true" hidden="false" ht="15" outlineLevel="0" r="111">
      <c r="A111" s="32" t="str">
        <f aca="false">INDEX('Tray sheet'!$H$2:$H$10000, 'PODD-CSV'!$G111)</f>
        <v>Project#2013-0014_Experiment#0001_Brachypodium.distachyon_Tray#00006</v>
      </c>
      <c r="B111" s="32" t="str">
        <f aca="false">INDEX('Tray sheet'!$J$2:$J$10000,'PODD-CSV'!$G111)</f>
        <v>Tray note</v>
      </c>
      <c r="C111" s="32" t="str">
        <f aca="false">INDEX('Tray sheet'!$I$2:$I$10000,'PODD-CSV'!$G111)</f>
        <v>standard</v>
      </c>
      <c r="D111" s="32" t="str">
        <f aca="false">'PODD-CSV'!$J111&amp;'PODD-CSV'!$K111</f>
        <v>C5</v>
      </c>
      <c r="E111" s="32" t="str">
        <f aca="false">'PODD-CSV'!$T111</f>
        <v>Project#2013-0014_Experiment#0001_Brachypodium.distachyon_Tray#0006_Pot#00110</v>
      </c>
      <c r="F111" s="34" t="n">
        <f aca="false">'PODD-CSV'!$V111</f>
        <v>175</v>
      </c>
      <c r="G111" s="32" t="str">
        <f aca="false">IF('PODD-CSV'!$W111&lt;&gt;"",'PODD-CSV'!$W111,"")</f>
        <v/>
      </c>
    </row>
    <row collapsed="false" customFormat="false" customHeight="true" hidden="false" ht="15" outlineLevel="0" r="112">
      <c r="A112" s="32" t="str">
        <f aca="false">INDEX('Tray sheet'!$H$2:$H$10000, 'PODD-CSV'!$G112)</f>
        <v>Project#2013-0014_Experiment#0001_Brachypodium.distachyon_Tray#00005</v>
      </c>
      <c r="B112" s="32" t="str">
        <f aca="false">INDEX('Tray sheet'!$J$2:$J$10000,'PODD-CSV'!$G112)</f>
        <v>Tray note</v>
      </c>
      <c r="C112" s="32" t="str">
        <f aca="false">INDEX('Tray sheet'!$I$2:$I$10000,'PODD-CSV'!$G112)</f>
        <v>standard</v>
      </c>
      <c r="D112" s="32" t="str">
        <f aca="false">'PODD-CSV'!$J112&amp;'PODD-CSV'!$K112</f>
        <v>D1</v>
      </c>
      <c r="E112" s="32" t="str">
        <f aca="false">'PODD-CSV'!$T112</f>
        <v>Project#2013-0014_Experiment#0001_Brachypodium.distachyon_Tray#0005_Pot#00111</v>
      </c>
      <c r="F112" s="34" t="n">
        <f aca="false">'PODD-CSV'!$V112</f>
        <v>122</v>
      </c>
      <c r="G112" s="32" t="str">
        <f aca="false">IF('PODD-CSV'!$W112&lt;&gt;"",'PODD-CSV'!$W112,"")</f>
        <v/>
      </c>
    </row>
    <row collapsed="false" customFormat="false" customHeight="true" hidden="false" ht="15" outlineLevel="0" r="113">
      <c r="A113" s="32" t="str">
        <f aca="false">INDEX('Tray sheet'!$H$2:$H$10000, 'PODD-CSV'!$G113)</f>
        <v>Project#2013-0014_Experiment#0001_Brachypodium.distachyon_Tray#00005</v>
      </c>
      <c r="B113" s="32" t="str">
        <f aca="false">INDEX('Tray sheet'!$J$2:$J$10000,'PODD-CSV'!$G113)</f>
        <v>Tray note</v>
      </c>
      <c r="C113" s="32" t="str">
        <f aca="false">INDEX('Tray sheet'!$I$2:$I$10000,'PODD-CSV'!$G113)</f>
        <v>standard</v>
      </c>
      <c r="D113" s="32" t="str">
        <f aca="false">'PODD-CSV'!$J113&amp;'PODD-CSV'!$K113</f>
        <v>D2</v>
      </c>
      <c r="E113" s="32" t="str">
        <f aca="false">'PODD-CSV'!$T113</f>
        <v>Project#2013-0014_Experiment#0001_Brachypodium.distachyon_Tray#0005_Pot#00112</v>
      </c>
      <c r="F113" s="34" t="n">
        <f aca="false">'PODD-CSV'!$V113</f>
        <v>123</v>
      </c>
      <c r="G113" s="32" t="str">
        <f aca="false">IF('PODD-CSV'!$W113&lt;&gt;"",'PODD-CSV'!$W113,"")</f>
        <v/>
      </c>
    </row>
    <row collapsed="false" customFormat="false" customHeight="true" hidden="false" ht="15" outlineLevel="0" r="114">
      <c r="A114" s="32" t="str">
        <f aca="false">INDEX('Tray sheet'!$H$2:$H$10000, 'PODD-CSV'!$G114)</f>
        <v>Project#2013-0014_Experiment#0001_Brachypodium.distachyon_Tray#00005</v>
      </c>
      <c r="B114" s="32" t="str">
        <f aca="false">INDEX('Tray sheet'!$J$2:$J$10000,'PODD-CSV'!$G114)</f>
        <v>Tray note</v>
      </c>
      <c r="C114" s="32" t="str">
        <f aca="false">INDEX('Tray sheet'!$I$2:$I$10000,'PODD-CSV'!$G114)</f>
        <v>standard</v>
      </c>
      <c r="D114" s="32" t="str">
        <f aca="false">'PODD-CSV'!$J114&amp;'PODD-CSV'!$K114</f>
        <v>D3</v>
      </c>
      <c r="E114" s="32" t="str">
        <f aca="false">'PODD-CSV'!$T114</f>
        <v>Project#2013-0014_Experiment#0001_Brachypodium.distachyon_Tray#0005_Pot#00113</v>
      </c>
      <c r="F114" s="34" t="n">
        <f aca="false">'PODD-CSV'!$V114</f>
        <v>170</v>
      </c>
      <c r="G114" s="32" t="str">
        <f aca="false">IF('PODD-CSV'!$W114&lt;&gt;"",'PODD-CSV'!$W114,"")</f>
        <v/>
      </c>
    </row>
    <row collapsed="false" customFormat="false" customHeight="true" hidden="false" ht="15" outlineLevel="0" r="115">
      <c r="A115" s="32" t="str">
        <f aca="false">INDEX('Tray sheet'!$H$2:$H$10000, 'PODD-CSV'!$G115)</f>
        <v>Project#2013-0014_Experiment#0001_Brachypodium.distachyon_Tray#00005</v>
      </c>
      <c r="B115" s="32" t="str">
        <f aca="false">INDEX('Tray sheet'!$J$2:$J$10000,'PODD-CSV'!$G115)</f>
        <v>Tray note</v>
      </c>
      <c r="C115" s="32" t="str">
        <f aca="false">INDEX('Tray sheet'!$I$2:$I$10000,'PODD-CSV'!$G115)</f>
        <v>standard</v>
      </c>
      <c r="D115" s="32" t="str">
        <f aca="false">'PODD-CSV'!$J115&amp;'PODD-CSV'!$K115</f>
        <v>D4</v>
      </c>
      <c r="E115" s="32" t="str">
        <f aca="false">'PODD-CSV'!$T115</f>
        <v>Project#2013-0014_Experiment#0001_Brachypodium.distachyon_Tray#0005_Pot#00114</v>
      </c>
      <c r="F115" s="34" t="n">
        <f aca="false">'PODD-CSV'!$V115</f>
        <v>136</v>
      </c>
      <c r="G115" s="32" t="str">
        <f aca="false">IF('PODD-CSV'!$W115&lt;&gt;"",'PODD-CSV'!$W115,"")</f>
        <v/>
      </c>
    </row>
    <row collapsed="false" customFormat="false" customHeight="true" hidden="false" ht="15" outlineLevel="0" r="116">
      <c r="A116" s="32" t="str">
        <f aca="false">INDEX('Tray sheet'!$H$2:$H$10000, 'PODD-CSV'!$G116)</f>
        <v>Project#2013-0014_Experiment#0001_Brachypodium.distachyon_Tray#00005</v>
      </c>
      <c r="B116" s="32" t="str">
        <f aca="false">INDEX('Tray sheet'!$J$2:$J$10000,'PODD-CSV'!$G116)</f>
        <v>Tray note</v>
      </c>
      <c r="C116" s="32" t="str">
        <f aca="false">INDEX('Tray sheet'!$I$2:$I$10000,'PODD-CSV'!$G116)</f>
        <v>standard</v>
      </c>
      <c r="D116" s="32" t="str">
        <f aca="false">'PODD-CSV'!$J116&amp;'PODD-CSV'!$K116</f>
        <v>D5</v>
      </c>
      <c r="E116" s="32" t="str">
        <f aca="false">'PODD-CSV'!$T116</f>
        <v>Project#2013-0014_Experiment#0001_Brachypodium.distachyon_Tray#0005_Pot#00115</v>
      </c>
      <c r="F116" s="34" t="n">
        <f aca="false">'PODD-CSV'!$V116</f>
        <v>160</v>
      </c>
      <c r="G116" s="32" t="str">
        <f aca="false">IF('PODD-CSV'!$W116&lt;&gt;"",'PODD-CSV'!$W116,"")</f>
        <v/>
      </c>
    </row>
    <row collapsed="false" customFormat="false" customHeight="true" hidden="false" ht="15" outlineLevel="0" r="117">
      <c r="A117" s="32" t="str">
        <f aca="false">INDEX('Tray sheet'!$H$2:$H$10000, 'PODD-CSV'!$G117)</f>
        <v>Project#2013-0014_Experiment#0001_Brachypodium.distachyon_Tray#00006</v>
      </c>
      <c r="B117" s="32" t="str">
        <f aca="false">INDEX('Tray sheet'!$J$2:$J$10000,'PODD-CSV'!$G117)</f>
        <v>Tray note</v>
      </c>
      <c r="C117" s="32" t="str">
        <f aca="false">INDEX('Tray sheet'!$I$2:$I$10000,'PODD-CSV'!$G117)</f>
        <v>standard</v>
      </c>
      <c r="D117" s="32" t="str">
        <f aca="false">'PODD-CSV'!$J117&amp;'PODD-CSV'!$K117</f>
        <v>D1</v>
      </c>
      <c r="E117" s="32" t="str">
        <f aca="false">'PODD-CSV'!$T117</f>
        <v>Project#2013-0014_Experiment#0001_Brachypodium.distachyon_Tray#0006_Pot#00116</v>
      </c>
      <c r="F117" s="34" t="n">
        <f aca="false">'PODD-CSV'!$V117</f>
        <v>146</v>
      </c>
      <c r="G117" s="32" t="str">
        <f aca="false">IF('PODD-CSV'!$W117&lt;&gt;"",'PODD-CSV'!$W117,"")</f>
        <v/>
      </c>
    </row>
    <row collapsed="false" customFormat="false" customHeight="true" hidden="false" ht="15" outlineLevel="0" r="118">
      <c r="A118" s="32" t="str">
        <f aca="false">INDEX('Tray sheet'!$H$2:$H$10000, 'PODD-CSV'!$G118)</f>
        <v>Project#2013-0014_Experiment#0001_Brachypodium.distachyon_Tray#00006</v>
      </c>
      <c r="B118" s="32" t="str">
        <f aca="false">INDEX('Tray sheet'!$J$2:$J$10000,'PODD-CSV'!$G118)</f>
        <v>Tray note</v>
      </c>
      <c r="C118" s="32" t="str">
        <f aca="false">INDEX('Tray sheet'!$I$2:$I$10000,'PODD-CSV'!$G118)</f>
        <v>standard</v>
      </c>
      <c r="D118" s="32" t="str">
        <f aca="false">'PODD-CSV'!$J118&amp;'PODD-CSV'!$K118</f>
        <v>D2</v>
      </c>
      <c r="E118" s="32" t="str">
        <f aca="false">'PODD-CSV'!$T118</f>
        <v>Project#2013-0014_Experiment#0001_Brachypodium.distachyon_Tray#0006_Pot#00117</v>
      </c>
      <c r="F118" s="34" t="n">
        <f aca="false">'PODD-CSV'!$V118</f>
        <v>172</v>
      </c>
      <c r="G118" s="32" t="str">
        <f aca="false">IF('PODD-CSV'!$W118&lt;&gt;"",'PODD-CSV'!$W118,"")</f>
        <v/>
      </c>
    </row>
    <row collapsed="false" customFormat="false" customHeight="true" hidden="false" ht="15" outlineLevel="0" r="119">
      <c r="A119" s="32" t="str">
        <f aca="false">INDEX('Tray sheet'!$H$2:$H$10000, 'PODD-CSV'!$G119)</f>
        <v>Project#2013-0014_Experiment#0001_Brachypodium.distachyon_Tray#00006</v>
      </c>
      <c r="B119" s="32" t="str">
        <f aca="false">INDEX('Tray sheet'!$J$2:$J$10000,'PODD-CSV'!$G119)</f>
        <v>Tray note</v>
      </c>
      <c r="C119" s="32" t="str">
        <f aca="false">INDEX('Tray sheet'!$I$2:$I$10000,'PODD-CSV'!$G119)</f>
        <v>standard</v>
      </c>
      <c r="D119" s="32" t="str">
        <f aca="false">'PODD-CSV'!$J119&amp;'PODD-CSV'!$K119</f>
        <v>D3</v>
      </c>
      <c r="E119" s="32" t="str">
        <f aca="false">'PODD-CSV'!$T119</f>
        <v>Project#2013-0014_Experiment#0001_Brachypodium.distachyon_Tray#0006_Pot#00118</v>
      </c>
      <c r="F119" s="34" t="str">
        <f aca="false">'PODD-CSV'!$V119</f>
        <v>Bd3-1</v>
      </c>
      <c r="G119" s="32" t="str">
        <f aca="false">IF('PODD-CSV'!$W119&lt;&gt;"",'PODD-CSV'!$W119,"")</f>
        <v/>
      </c>
    </row>
    <row collapsed="false" customFormat="false" customHeight="true" hidden="false" ht="15" outlineLevel="0" r="120">
      <c r="A120" s="32" t="str">
        <f aca="false">INDEX('Tray sheet'!$H$2:$H$10000, 'PODD-CSV'!$G120)</f>
        <v>Project#2013-0014_Experiment#0001_Brachypodium.distachyon_Tray#00006</v>
      </c>
      <c r="B120" s="32" t="str">
        <f aca="false">INDEX('Tray sheet'!$J$2:$J$10000,'PODD-CSV'!$G120)</f>
        <v>Tray note</v>
      </c>
      <c r="C120" s="32" t="str">
        <f aca="false">INDEX('Tray sheet'!$I$2:$I$10000,'PODD-CSV'!$G120)</f>
        <v>standard</v>
      </c>
      <c r="D120" s="32" t="str">
        <f aca="false">'PODD-CSV'!$J120&amp;'PODD-CSV'!$K120</f>
        <v>D4</v>
      </c>
      <c r="E120" s="32" t="str">
        <f aca="false">'PODD-CSV'!$T120</f>
        <v>Project#2013-0014_Experiment#0001_Brachypodium.distachyon_Tray#0006_Pot#00119</v>
      </c>
      <c r="F120" s="34" t="n">
        <f aca="false">'PODD-CSV'!$V120</f>
        <v>54</v>
      </c>
      <c r="G120" s="32" t="str">
        <f aca="false">IF('PODD-CSV'!$W120&lt;&gt;"",'PODD-CSV'!$W120,"")</f>
        <v/>
      </c>
    </row>
    <row collapsed="false" customFormat="false" customHeight="true" hidden="false" ht="15" outlineLevel="0" r="121">
      <c r="A121" s="32" t="str">
        <f aca="false">INDEX('Tray sheet'!$H$2:$H$10000, 'PODD-CSV'!$G121)</f>
        <v>Project#2013-0014_Experiment#0001_Brachypodium.distachyon_Tray#00006</v>
      </c>
      <c r="B121" s="32" t="str">
        <f aca="false">INDEX('Tray sheet'!$J$2:$J$10000,'PODD-CSV'!$G121)</f>
        <v>Tray note</v>
      </c>
      <c r="C121" s="32" t="str">
        <f aca="false">INDEX('Tray sheet'!$I$2:$I$10000,'PODD-CSV'!$G121)</f>
        <v>standard</v>
      </c>
      <c r="D121" s="32" t="str">
        <f aca="false">'PODD-CSV'!$J121&amp;'PODD-CSV'!$K121</f>
        <v>D5</v>
      </c>
      <c r="E121" s="32" t="str">
        <f aca="false">'PODD-CSV'!$T121</f>
        <v>Project#2013-0014_Experiment#0001_Brachypodium.distachyon_Tray#0006_Pot#00120</v>
      </c>
      <c r="F121" s="34" t="n">
        <f aca="false">'PODD-CSV'!$V121</f>
        <v>96</v>
      </c>
      <c r="G121" s="32" t="str">
        <f aca="false">IF('PODD-CSV'!$W121&lt;&gt;"",'PODD-CSV'!$W121,"")</f>
        <v/>
      </c>
    </row>
    <row collapsed="false" customFormat="false" customHeight="true" hidden="false" ht="15" outlineLevel="0" r="122">
      <c r="A122" s="32" t="str">
        <f aca="false">INDEX('Tray sheet'!$H$2:$H$10000, 'PODD-CSV'!$G122)</f>
        <v>Project#2013-0014_Experiment#0001_Brachypodium.distachyon_Tray#00007</v>
      </c>
      <c r="B122" s="32" t="str">
        <f aca="false">INDEX('Tray sheet'!$J$2:$J$10000,'PODD-CSV'!$G122)</f>
        <v>Tray note</v>
      </c>
      <c r="C122" s="32" t="str">
        <f aca="false">INDEX('Tray sheet'!$I$2:$I$10000,'PODD-CSV'!$G122)</f>
        <v>standard</v>
      </c>
      <c r="D122" s="32" t="str">
        <f aca="false">'PODD-CSV'!$J122&amp;'PODD-CSV'!$K122</f>
        <v>A1</v>
      </c>
      <c r="E122" s="32" t="str">
        <f aca="false">'PODD-CSV'!$T122</f>
        <v>Project#2013-0014_Experiment#0001_Brachypodium.distachyon_Tray#0007_Pot#00121</v>
      </c>
      <c r="F122" s="34" t="n">
        <f aca="false">'PODD-CSV'!$V122</f>
        <v>126</v>
      </c>
      <c r="G122" s="32" t="str">
        <f aca="false">IF('PODD-CSV'!$W122&lt;&gt;"",'PODD-CSV'!$W122,"")</f>
        <v/>
      </c>
    </row>
    <row collapsed="false" customFormat="false" customHeight="true" hidden="false" ht="15" outlineLevel="0" r="123">
      <c r="A123" s="32" t="str">
        <f aca="false">INDEX('Tray sheet'!$H$2:$H$10000, 'PODD-CSV'!$G123)</f>
        <v>Project#2013-0014_Experiment#0001_Brachypodium.distachyon_Tray#00007</v>
      </c>
      <c r="B123" s="32" t="str">
        <f aca="false">INDEX('Tray sheet'!$J$2:$J$10000,'PODD-CSV'!$G123)</f>
        <v>Tray note</v>
      </c>
      <c r="C123" s="32" t="str">
        <f aca="false">INDEX('Tray sheet'!$I$2:$I$10000,'PODD-CSV'!$G123)</f>
        <v>standard</v>
      </c>
      <c r="D123" s="32" t="str">
        <f aca="false">'PODD-CSV'!$J123&amp;'PODD-CSV'!$K123</f>
        <v>A2</v>
      </c>
      <c r="E123" s="32" t="str">
        <f aca="false">'PODD-CSV'!$T123</f>
        <v>Project#2013-0014_Experiment#0001_Brachypodium.distachyon_Tray#0007_Pot#00122</v>
      </c>
      <c r="F123" s="34" t="n">
        <f aca="false">'PODD-CSV'!$V123</f>
        <v>118</v>
      </c>
      <c r="G123" s="32" t="str">
        <f aca="false">IF('PODD-CSV'!$W123&lt;&gt;"",'PODD-CSV'!$W123,"")</f>
        <v/>
      </c>
    </row>
    <row collapsed="false" customFormat="false" customHeight="true" hidden="false" ht="15" outlineLevel="0" r="124">
      <c r="A124" s="32" t="str">
        <f aca="false">INDEX('Tray sheet'!$H$2:$H$10000, 'PODD-CSV'!$G124)</f>
        <v>Project#2013-0014_Experiment#0001_Brachypodium.distachyon_Tray#00007</v>
      </c>
      <c r="B124" s="32" t="str">
        <f aca="false">INDEX('Tray sheet'!$J$2:$J$10000,'PODD-CSV'!$G124)</f>
        <v>Tray note</v>
      </c>
      <c r="C124" s="32" t="str">
        <f aca="false">INDEX('Tray sheet'!$I$2:$I$10000,'PODD-CSV'!$G124)</f>
        <v>standard</v>
      </c>
      <c r="D124" s="32" t="str">
        <f aca="false">'PODD-CSV'!$J124&amp;'PODD-CSV'!$K124</f>
        <v>A3</v>
      </c>
      <c r="E124" s="32" t="str">
        <f aca="false">'PODD-CSV'!$T124</f>
        <v>Project#2013-0014_Experiment#0001_Brachypodium.distachyon_Tray#0007_Pot#00123</v>
      </c>
      <c r="F124" s="34" t="n">
        <f aca="false">'PODD-CSV'!$V124</f>
        <v>136</v>
      </c>
      <c r="G124" s="32" t="str">
        <f aca="false">IF('PODD-CSV'!$W124&lt;&gt;"",'PODD-CSV'!$W124,"")</f>
        <v/>
      </c>
    </row>
    <row collapsed="false" customFormat="false" customHeight="true" hidden="false" ht="15" outlineLevel="0" r="125">
      <c r="A125" s="32" t="str">
        <f aca="false">INDEX('Tray sheet'!$H$2:$H$10000, 'PODD-CSV'!$G125)</f>
        <v>Project#2013-0014_Experiment#0001_Brachypodium.distachyon_Tray#00007</v>
      </c>
      <c r="B125" s="32" t="str">
        <f aca="false">INDEX('Tray sheet'!$J$2:$J$10000,'PODD-CSV'!$G125)</f>
        <v>Tray note</v>
      </c>
      <c r="C125" s="32" t="str">
        <f aca="false">INDEX('Tray sheet'!$I$2:$I$10000,'PODD-CSV'!$G125)</f>
        <v>standard</v>
      </c>
      <c r="D125" s="32" t="str">
        <f aca="false">'PODD-CSV'!$J125&amp;'PODD-CSV'!$K125</f>
        <v>A4</v>
      </c>
      <c r="E125" s="32" t="str">
        <f aca="false">'PODD-CSV'!$T125</f>
        <v>Project#2013-0014_Experiment#0001_Brachypodium.distachyon_Tray#0007_Pot#00124</v>
      </c>
      <c r="F125" s="34" t="n">
        <f aca="false">'PODD-CSV'!$V125</f>
        <v>111</v>
      </c>
      <c r="G125" s="32" t="str">
        <f aca="false">IF('PODD-CSV'!$W125&lt;&gt;"",'PODD-CSV'!$W125,"")</f>
        <v/>
      </c>
    </row>
    <row collapsed="false" customFormat="false" customHeight="true" hidden="false" ht="15" outlineLevel="0" r="126">
      <c r="A126" s="32" t="str">
        <f aca="false">INDEX('Tray sheet'!$H$2:$H$10000, 'PODD-CSV'!$G126)</f>
        <v>Project#2013-0014_Experiment#0001_Brachypodium.distachyon_Tray#00007</v>
      </c>
      <c r="B126" s="32" t="str">
        <f aca="false">INDEX('Tray sheet'!$J$2:$J$10000,'PODD-CSV'!$G126)</f>
        <v>Tray note</v>
      </c>
      <c r="C126" s="32" t="str">
        <f aca="false">INDEX('Tray sheet'!$I$2:$I$10000,'PODD-CSV'!$G126)</f>
        <v>standard</v>
      </c>
      <c r="D126" s="32" t="str">
        <f aca="false">'PODD-CSV'!$J126&amp;'PODD-CSV'!$K126</f>
        <v>A5</v>
      </c>
      <c r="E126" s="32" t="str">
        <f aca="false">'PODD-CSV'!$T126</f>
        <v>Project#2013-0014_Experiment#0001_Brachypodium.distachyon_Tray#0007_Pot#00125</v>
      </c>
      <c r="F126" s="34" t="n">
        <f aca="false">'PODD-CSV'!$V126</f>
        <v>86</v>
      </c>
      <c r="G126" s="32" t="str">
        <f aca="false">IF('PODD-CSV'!$W126&lt;&gt;"",'PODD-CSV'!$W126,"")</f>
        <v/>
      </c>
    </row>
    <row collapsed="false" customFormat="false" customHeight="true" hidden="false" ht="15" outlineLevel="0" r="127">
      <c r="A127" s="32" t="str">
        <f aca="false">INDEX('Tray sheet'!$H$2:$H$10000, 'PODD-CSV'!$G127)</f>
        <v>Project#2013-0014_Experiment#0001_Brachypodium.distachyon_Tray#00008</v>
      </c>
      <c r="B127" s="32" t="str">
        <f aca="false">INDEX('Tray sheet'!$J$2:$J$10000,'PODD-CSV'!$G127)</f>
        <v>Tray note</v>
      </c>
      <c r="C127" s="32" t="str">
        <f aca="false">INDEX('Tray sheet'!$I$2:$I$10000,'PODD-CSV'!$G127)</f>
        <v>standard</v>
      </c>
      <c r="D127" s="32" t="str">
        <f aca="false">'PODD-CSV'!$J127&amp;'PODD-CSV'!$K127</f>
        <v>A1</v>
      </c>
      <c r="E127" s="32" t="str">
        <f aca="false">'PODD-CSV'!$T127</f>
        <v>Project#2013-0014_Experiment#0001_Brachypodium.distachyon_Tray#0008_Pot#00126</v>
      </c>
      <c r="F127" s="34" t="n">
        <f aca="false">'PODD-CSV'!$V127</f>
        <v>78</v>
      </c>
      <c r="G127" s="32" t="str">
        <f aca="false">IF('PODD-CSV'!$W127&lt;&gt;"",'PODD-CSV'!$W127,"")</f>
        <v/>
      </c>
    </row>
    <row collapsed="false" customFormat="false" customHeight="true" hidden="false" ht="15" outlineLevel="0" r="128">
      <c r="A128" s="32" t="str">
        <f aca="false">INDEX('Tray sheet'!$H$2:$H$10000, 'PODD-CSV'!$G128)</f>
        <v>Project#2013-0014_Experiment#0001_Brachypodium.distachyon_Tray#00008</v>
      </c>
      <c r="B128" s="32" t="str">
        <f aca="false">INDEX('Tray sheet'!$J$2:$J$10000,'PODD-CSV'!$G128)</f>
        <v>Tray note</v>
      </c>
      <c r="C128" s="32" t="str">
        <f aca="false">INDEX('Tray sheet'!$I$2:$I$10000,'PODD-CSV'!$G128)</f>
        <v>standard</v>
      </c>
      <c r="D128" s="32" t="str">
        <f aca="false">'PODD-CSV'!$J128&amp;'PODD-CSV'!$K128</f>
        <v>A2</v>
      </c>
      <c r="E128" s="32" t="str">
        <f aca="false">'PODD-CSV'!$T128</f>
        <v>Project#2013-0014_Experiment#0001_Brachypodium.distachyon_Tray#0008_Pot#00127</v>
      </c>
      <c r="F128" s="34" t="str">
        <f aca="false">'PODD-CSV'!$V128</f>
        <v>Bd21</v>
      </c>
      <c r="G128" s="32" t="str">
        <f aca="false">IF('PODD-CSV'!$W128&lt;&gt;"",'PODD-CSV'!$W128,"")</f>
        <v/>
      </c>
    </row>
    <row collapsed="false" customFormat="false" customHeight="true" hidden="false" ht="15" outlineLevel="0" r="129">
      <c r="A129" s="32" t="str">
        <f aca="false">INDEX('Tray sheet'!$H$2:$H$10000, 'PODD-CSV'!$G129)</f>
        <v>Project#2013-0014_Experiment#0001_Brachypodium.distachyon_Tray#00008</v>
      </c>
      <c r="B129" s="32" t="str">
        <f aca="false">INDEX('Tray sheet'!$J$2:$J$10000,'PODD-CSV'!$G129)</f>
        <v>Tray note</v>
      </c>
      <c r="C129" s="32" t="str">
        <f aca="false">INDEX('Tray sheet'!$I$2:$I$10000,'PODD-CSV'!$G129)</f>
        <v>standard</v>
      </c>
      <c r="D129" s="32" t="str">
        <f aca="false">'PODD-CSV'!$J129&amp;'PODD-CSV'!$K129</f>
        <v>A3</v>
      </c>
      <c r="E129" s="32" t="str">
        <f aca="false">'PODD-CSV'!$T129</f>
        <v>Project#2013-0014_Experiment#0001_Brachypodium.distachyon_Tray#0008_Pot#00128</v>
      </c>
      <c r="F129" s="34" t="n">
        <f aca="false">'PODD-CSV'!$V129</f>
        <v>119</v>
      </c>
      <c r="G129" s="32" t="str">
        <f aca="false">IF('PODD-CSV'!$W129&lt;&gt;"",'PODD-CSV'!$W129,"")</f>
        <v/>
      </c>
    </row>
    <row collapsed="false" customFormat="false" customHeight="true" hidden="false" ht="15" outlineLevel="0" r="130">
      <c r="A130" s="32" t="str">
        <f aca="false">INDEX('Tray sheet'!$H$2:$H$10000, 'PODD-CSV'!$G130)</f>
        <v>Project#2013-0014_Experiment#0001_Brachypodium.distachyon_Tray#00008</v>
      </c>
      <c r="B130" s="32" t="str">
        <f aca="false">INDEX('Tray sheet'!$J$2:$J$10000,'PODD-CSV'!$G130)</f>
        <v>Tray note</v>
      </c>
      <c r="C130" s="32" t="str">
        <f aca="false">INDEX('Tray sheet'!$I$2:$I$10000,'PODD-CSV'!$G130)</f>
        <v>standard</v>
      </c>
      <c r="D130" s="32" t="str">
        <f aca="false">'PODD-CSV'!$J130&amp;'PODD-CSV'!$K130</f>
        <v>A4</v>
      </c>
      <c r="E130" s="32" t="str">
        <f aca="false">'PODD-CSV'!$T130</f>
        <v>Project#2013-0014_Experiment#0001_Brachypodium.distachyon_Tray#0008_Pot#00129</v>
      </c>
      <c r="F130" s="34" t="n">
        <f aca="false">'PODD-CSV'!$V130</f>
        <v>94</v>
      </c>
      <c r="G130" s="32" t="str">
        <f aca="false">IF('PODD-CSV'!$W130&lt;&gt;"",'PODD-CSV'!$W130,"")</f>
        <v/>
      </c>
    </row>
    <row collapsed="false" customFormat="false" customHeight="true" hidden="false" ht="15" outlineLevel="0" r="131">
      <c r="A131" s="32" t="str">
        <f aca="false">INDEX('Tray sheet'!$H$2:$H$10000, 'PODD-CSV'!$G131)</f>
        <v>Project#2013-0014_Experiment#0001_Brachypodium.distachyon_Tray#00008</v>
      </c>
      <c r="B131" s="32" t="str">
        <f aca="false">INDEX('Tray sheet'!$J$2:$J$10000,'PODD-CSV'!$G131)</f>
        <v>Tray note</v>
      </c>
      <c r="C131" s="32" t="str">
        <f aca="false">INDEX('Tray sheet'!$I$2:$I$10000,'PODD-CSV'!$G131)</f>
        <v>standard</v>
      </c>
      <c r="D131" s="32" t="str">
        <f aca="false">'PODD-CSV'!$J131&amp;'PODD-CSV'!$K131</f>
        <v>A5</v>
      </c>
      <c r="E131" s="32" t="str">
        <f aca="false">'PODD-CSV'!$T131</f>
        <v>Project#2013-0014_Experiment#0001_Brachypodium.distachyon_Tray#0008_Pot#00130</v>
      </c>
      <c r="F131" s="34" t="n">
        <f aca="false">'PODD-CSV'!$V131</f>
        <v>147</v>
      </c>
      <c r="G131" s="32" t="str">
        <f aca="false">IF('PODD-CSV'!$W131&lt;&gt;"",'PODD-CSV'!$W131,"")</f>
        <v/>
      </c>
    </row>
    <row collapsed="false" customFormat="false" customHeight="true" hidden="false" ht="15" outlineLevel="0" r="132">
      <c r="A132" s="32" t="str">
        <f aca="false">INDEX('Tray sheet'!$H$2:$H$10000, 'PODD-CSV'!$G132)</f>
        <v>Project#2013-0014_Experiment#0001_Brachypodium.distachyon_Tray#00007</v>
      </c>
      <c r="B132" s="32" t="str">
        <f aca="false">INDEX('Tray sheet'!$J$2:$J$10000,'PODD-CSV'!$G132)</f>
        <v>Tray note</v>
      </c>
      <c r="C132" s="32" t="str">
        <f aca="false">INDEX('Tray sheet'!$I$2:$I$10000,'PODD-CSV'!$G132)</f>
        <v>standard</v>
      </c>
      <c r="D132" s="32" t="str">
        <f aca="false">'PODD-CSV'!$J132&amp;'PODD-CSV'!$K132</f>
        <v>B1</v>
      </c>
      <c r="E132" s="32" t="str">
        <f aca="false">'PODD-CSV'!$T132</f>
        <v>Project#2013-0014_Experiment#0001_Brachypodium.distachyon_Tray#0007_Pot#00131</v>
      </c>
      <c r="F132" s="34" t="n">
        <f aca="false">'PODD-CSV'!$V132</f>
        <v>112</v>
      </c>
      <c r="G132" s="32" t="str">
        <f aca="false">IF('PODD-CSV'!$W132&lt;&gt;"",'PODD-CSV'!$W132,"")</f>
        <v/>
      </c>
    </row>
    <row collapsed="false" customFormat="false" customHeight="true" hidden="false" ht="15" outlineLevel="0" r="133">
      <c r="A133" s="32" t="str">
        <f aca="false">INDEX('Tray sheet'!$H$2:$H$10000, 'PODD-CSV'!$G133)</f>
        <v>Project#2013-0014_Experiment#0001_Brachypodium.distachyon_Tray#00007</v>
      </c>
      <c r="B133" s="32" t="str">
        <f aca="false">INDEX('Tray sheet'!$J$2:$J$10000,'PODD-CSV'!$G133)</f>
        <v>Tray note</v>
      </c>
      <c r="C133" s="32" t="str">
        <f aca="false">INDEX('Tray sheet'!$I$2:$I$10000,'PODD-CSV'!$G133)</f>
        <v>standard</v>
      </c>
      <c r="D133" s="32" t="str">
        <f aca="false">'PODD-CSV'!$J133&amp;'PODD-CSV'!$K133</f>
        <v>B2</v>
      </c>
      <c r="E133" s="32" t="str">
        <f aca="false">'PODD-CSV'!$T133</f>
        <v>Project#2013-0014_Experiment#0001_Brachypodium.distachyon_Tray#0007_Pot#00132</v>
      </c>
      <c r="F133" s="34" t="n">
        <f aca="false">'PODD-CSV'!$V133</f>
        <v>76</v>
      </c>
      <c r="G133" s="32" t="str">
        <f aca="false">IF('PODD-CSV'!$W133&lt;&gt;"",'PODD-CSV'!$W133,"")</f>
        <v/>
      </c>
    </row>
    <row collapsed="false" customFormat="false" customHeight="true" hidden="false" ht="15" outlineLevel="0" r="134">
      <c r="A134" s="32" t="str">
        <f aca="false">INDEX('Tray sheet'!$H$2:$H$10000, 'PODD-CSV'!$G134)</f>
        <v>Project#2013-0014_Experiment#0001_Brachypodium.distachyon_Tray#00007</v>
      </c>
      <c r="B134" s="32" t="str">
        <f aca="false">INDEX('Tray sheet'!$J$2:$J$10000,'PODD-CSV'!$G134)</f>
        <v>Tray note</v>
      </c>
      <c r="C134" s="32" t="str">
        <f aca="false">INDEX('Tray sheet'!$I$2:$I$10000,'PODD-CSV'!$G134)</f>
        <v>standard</v>
      </c>
      <c r="D134" s="32" t="str">
        <f aca="false">'PODD-CSV'!$J134&amp;'PODD-CSV'!$K134</f>
        <v>B3</v>
      </c>
      <c r="E134" s="32" t="str">
        <f aca="false">'PODD-CSV'!$T134</f>
        <v>Project#2013-0014_Experiment#0001_Brachypodium.distachyon_Tray#0007_Pot#00133</v>
      </c>
      <c r="F134" s="34" t="n">
        <f aca="false">'PODD-CSV'!$V134</f>
        <v>152</v>
      </c>
      <c r="G134" s="32" t="str">
        <f aca="false">IF('PODD-CSV'!$W134&lt;&gt;"",'PODD-CSV'!$W134,"")</f>
        <v/>
      </c>
    </row>
    <row collapsed="false" customFormat="false" customHeight="true" hidden="false" ht="15" outlineLevel="0" r="135">
      <c r="A135" s="32" t="str">
        <f aca="false">INDEX('Tray sheet'!$H$2:$H$10000, 'PODD-CSV'!$G135)</f>
        <v>Project#2013-0014_Experiment#0001_Brachypodium.distachyon_Tray#00007</v>
      </c>
      <c r="B135" s="32" t="str">
        <f aca="false">INDEX('Tray sheet'!$J$2:$J$10000,'PODD-CSV'!$G135)</f>
        <v>Tray note</v>
      </c>
      <c r="C135" s="32" t="str">
        <f aca="false">INDEX('Tray sheet'!$I$2:$I$10000,'PODD-CSV'!$G135)</f>
        <v>standard</v>
      </c>
      <c r="D135" s="32" t="str">
        <f aca="false">'PODD-CSV'!$J135&amp;'PODD-CSV'!$K135</f>
        <v>B4</v>
      </c>
      <c r="E135" s="32" t="str">
        <f aca="false">'PODD-CSV'!$T135</f>
        <v>Project#2013-0014_Experiment#0001_Brachypodium.distachyon_Tray#0007_Pot#00134</v>
      </c>
      <c r="F135" s="34" t="n">
        <f aca="false">'PODD-CSV'!$V135</f>
        <v>141</v>
      </c>
      <c r="G135" s="32" t="str">
        <f aca="false">IF('PODD-CSV'!$W135&lt;&gt;"",'PODD-CSV'!$W135,"")</f>
        <v/>
      </c>
    </row>
    <row collapsed="false" customFormat="false" customHeight="true" hidden="false" ht="15" outlineLevel="0" r="136">
      <c r="A136" s="32" t="str">
        <f aca="false">INDEX('Tray sheet'!$H$2:$H$10000, 'PODD-CSV'!$G136)</f>
        <v>Project#2013-0014_Experiment#0001_Brachypodium.distachyon_Tray#00007</v>
      </c>
      <c r="B136" s="32" t="str">
        <f aca="false">INDEX('Tray sheet'!$J$2:$J$10000,'PODD-CSV'!$G136)</f>
        <v>Tray note</v>
      </c>
      <c r="C136" s="32" t="str">
        <f aca="false">INDEX('Tray sheet'!$I$2:$I$10000,'PODD-CSV'!$G136)</f>
        <v>standard</v>
      </c>
      <c r="D136" s="32" t="str">
        <f aca="false">'PODD-CSV'!$J136&amp;'PODD-CSV'!$K136</f>
        <v>B5</v>
      </c>
      <c r="E136" s="32" t="str">
        <f aca="false">'PODD-CSV'!$T136</f>
        <v>Project#2013-0014_Experiment#0001_Brachypodium.distachyon_Tray#0007_Pot#00135</v>
      </c>
      <c r="F136" s="34" t="str">
        <f aca="false">'PODD-CSV'!$V136</f>
        <v>Bd3-1</v>
      </c>
      <c r="G136" s="32" t="str">
        <f aca="false">IF('PODD-CSV'!$W136&lt;&gt;"",'PODD-CSV'!$W136,"")</f>
        <v/>
      </c>
    </row>
    <row collapsed="false" customFormat="false" customHeight="true" hidden="false" ht="15" outlineLevel="0" r="137">
      <c r="A137" s="32" t="str">
        <f aca="false">INDEX('Tray sheet'!$H$2:$H$10000, 'PODD-CSV'!$G137)</f>
        <v>Project#2013-0014_Experiment#0001_Brachypodium.distachyon_Tray#00008</v>
      </c>
      <c r="B137" s="32" t="str">
        <f aca="false">INDEX('Tray sheet'!$J$2:$J$10000,'PODD-CSV'!$G137)</f>
        <v>Tray note</v>
      </c>
      <c r="C137" s="32" t="str">
        <f aca="false">INDEX('Tray sheet'!$I$2:$I$10000,'PODD-CSV'!$G137)</f>
        <v>standard</v>
      </c>
      <c r="D137" s="32" t="str">
        <f aca="false">'PODD-CSV'!$J137&amp;'PODD-CSV'!$K137</f>
        <v>B1</v>
      </c>
      <c r="E137" s="32" t="str">
        <f aca="false">'PODD-CSV'!$T137</f>
        <v>Project#2013-0014_Experiment#0001_Brachypodium.distachyon_Tray#0008_Pot#00136</v>
      </c>
      <c r="F137" s="34" t="n">
        <f aca="false">'PODD-CSV'!$V137</f>
        <v>88</v>
      </c>
      <c r="G137" s="32" t="str">
        <f aca="false">IF('PODD-CSV'!$W137&lt;&gt;"",'PODD-CSV'!$W137,"")</f>
        <v/>
      </c>
    </row>
    <row collapsed="false" customFormat="false" customHeight="true" hidden="false" ht="15" outlineLevel="0" r="138">
      <c r="A138" s="32" t="str">
        <f aca="false">INDEX('Tray sheet'!$H$2:$H$10000, 'PODD-CSV'!$G138)</f>
        <v>Project#2013-0014_Experiment#0001_Brachypodium.distachyon_Tray#00008</v>
      </c>
      <c r="B138" s="32" t="str">
        <f aca="false">INDEX('Tray sheet'!$J$2:$J$10000,'PODD-CSV'!$G138)</f>
        <v>Tray note</v>
      </c>
      <c r="C138" s="32" t="str">
        <f aca="false">INDEX('Tray sheet'!$I$2:$I$10000,'PODD-CSV'!$G138)</f>
        <v>standard</v>
      </c>
      <c r="D138" s="32" t="str">
        <f aca="false">'PODD-CSV'!$J138&amp;'PODD-CSV'!$K138</f>
        <v>B2</v>
      </c>
      <c r="E138" s="32" t="str">
        <f aca="false">'PODD-CSV'!$T138</f>
        <v>Project#2013-0014_Experiment#0001_Brachypodium.distachyon_Tray#0008_Pot#00137</v>
      </c>
      <c r="F138" s="34" t="n">
        <f aca="false">'PODD-CSV'!$V138</f>
        <v>138</v>
      </c>
      <c r="G138" s="32" t="str">
        <f aca="false">IF('PODD-CSV'!$W138&lt;&gt;"",'PODD-CSV'!$W138,"")</f>
        <v/>
      </c>
    </row>
    <row collapsed="false" customFormat="false" customHeight="true" hidden="false" ht="15" outlineLevel="0" r="139">
      <c r="A139" s="32" t="str">
        <f aca="false">INDEX('Tray sheet'!$H$2:$H$10000, 'PODD-CSV'!$G139)</f>
        <v>Project#2013-0014_Experiment#0001_Brachypodium.distachyon_Tray#00008</v>
      </c>
      <c r="B139" s="32" t="str">
        <f aca="false">INDEX('Tray sheet'!$J$2:$J$10000,'PODD-CSV'!$G139)</f>
        <v>Tray note</v>
      </c>
      <c r="C139" s="32" t="str">
        <f aca="false">INDEX('Tray sheet'!$I$2:$I$10000,'PODD-CSV'!$G139)</f>
        <v>standard</v>
      </c>
      <c r="D139" s="32" t="str">
        <f aca="false">'PODD-CSV'!$J139&amp;'PODD-CSV'!$K139</f>
        <v>B3</v>
      </c>
      <c r="E139" s="32" t="str">
        <f aca="false">'PODD-CSV'!$T139</f>
        <v>Project#2013-0014_Experiment#0001_Brachypodium.distachyon_Tray#0008_Pot#00138</v>
      </c>
      <c r="F139" s="34" t="n">
        <f aca="false">'PODD-CSV'!$V139</f>
        <v>106</v>
      </c>
      <c r="G139" s="32" t="str">
        <f aca="false">IF('PODD-CSV'!$W139&lt;&gt;"",'PODD-CSV'!$W139,"")</f>
        <v/>
      </c>
    </row>
    <row collapsed="false" customFormat="false" customHeight="true" hidden="false" ht="15" outlineLevel="0" r="140">
      <c r="A140" s="32" t="str">
        <f aca="false">INDEX('Tray sheet'!$H$2:$H$10000, 'PODD-CSV'!$G140)</f>
        <v>Project#2013-0014_Experiment#0001_Brachypodium.distachyon_Tray#00008</v>
      </c>
      <c r="B140" s="32" t="str">
        <f aca="false">INDEX('Tray sheet'!$J$2:$J$10000,'PODD-CSV'!$G140)</f>
        <v>Tray note</v>
      </c>
      <c r="C140" s="32" t="str">
        <f aca="false">INDEX('Tray sheet'!$I$2:$I$10000,'PODD-CSV'!$G140)</f>
        <v>standard</v>
      </c>
      <c r="D140" s="32" t="str">
        <f aca="false">'PODD-CSV'!$J140&amp;'PODD-CSV'!$K140</f>
        <v>B4</v>
      </c>
      <c r="E140" s="32" t="str">
        <f aca="false">'PODD-CSV'!$T140</f>
        <v>Project#2013-0014_Experiment#0001_Brachypodium.distachyon_Tray#0008_Pot#00139</v>
      </c>
      <c r="F140" s="34" t="n">
        <f aca="false">'PODD-CSV'!$V140</f>
        <v>120</v>
      </c>
      <c r="G140" s="32" t="str">
        <f aca="false">IF('PODD-CSV'!$W140&lt;&gt;"",'PODD-CSV'!$W140,"")</f>
        <v/>
      </c>
    </row>
    <row collapsed="false" customFormat="false" customHeight="true" hidden="false" ht="15" outlineLevel="0" r="141">
      <c r="A141" s="32" t="str">
        <f aca="false">INDEX('Tray sheet'!$H$2:$H$10000, 'PODD-CSV'!$G141)</f>
        <v>Project#2013-0014_Experiment#0001_Brachypodium.distachyon_Tray#00008</v>
      </c>
      <c r="B141" s="32" t="str">
        <f aca="false">INDEX('Tray sheet'!$J$2:$J$10000,'PODD-CSV'!$G141)</f>
        <v>Tray note</v>
      </c>
      <c r="C141" s="32" t="str">
        <f aca="false">INDEX('Tray sheet'!$I$2:$I$10000,'PODD-CSV'!$G141)</f>
        <v>standard</v>
      </c>
      <c r="D141" s="32" t="str">
        <f aca="false">'PODD-CSV'!$J141&amp;'PODD-CSV'!$K141</f>
        <v>B5</v>
      </c>
      <c r="E141" s="32" t="str">
        <f aca="false">'PODD-CSV'!$T141</f>
        <v>Project#2013-0014_Experiment#0001_Brachypodium.distachyon_Tray#0008_Pot#00140</v>
      </c>
      <c r="F141" s="34" t="str">
        <f aca="false">'PODD-CSV'!$V141</f>
        <v>Bd3-1</v>
      </c>
      <c r="G141" s="32" t="str">
        <f aca="false">IF('PODD-CSV'!$W141&lt;&gt;"",'PODD-CSV'!$W141,"")</f>
        <v/>
      </c>
    </row>
    <row collapsed="false" customFormat="false" customHeight="true" hidden="false" ht="15" outlineLevel="0" r="142">
      <c r="A142" s="32" t="str">
        <f aca="false">INDEX('Tray sheet'!$H$2:$H$10000, 'PODD-CSV'!$G142)</f>
        <v>Project#2013-0014_Experiment#0001_Brachypodium.distachyon_Tray#00007</v>
      </c>
      <c r="B142" s="32" t="str">
        <f aca="false">INDEX('Tray sheet'!$J$2:$J$10000,'PODD-CSV'!$G142)</f>
        <v>Tray note</v>
      </c>
      <c r="C142" s="32" t="str">
        <f aca="false">INDEX('Tray sheet'!$I$2:$I$10000,'PODD-CSV'!$G142)</f>
        <v>standard</v>
      </c>
      <c r="D142" s="32" t="str">
        <f aca="false">'PODD-CSV'!$J142&amp;'PODD-CSV'!$K142</f>
        <v>C1</v>
      </c>
      <c r="E142" s="32" t="str">
        <f aca="false">'PODD-CSV'!$T142</f>
        <v>Project#2013-0014_Experiment#0001_Brachypodium.distachyon_Tray#0007_Pot#00141</v>
      </c>
      <c r="F142" s="34" t="n">
        <f aca="false">'PODD-CSV'!$V142</f>
        <v>4</v>
      </c>
      <c r="G142" s="32" t="str">
        <f aca="false">IF('PODD-CSV'!$W142&lt;&gt;"",'PODD-CSV'!$W142,"")</f>
        <v/>
      </c>
    </row>
    <row collapsed="false" customFormat="false" customHeight="true" hidden="false" ht="15" outlineLevel="0" r="143">
      <c r="A143" s="32" t="str">
        <f aca="false">INDEX('Tray sheet'!$H$2:$H$10000, 'PODD-CSV'!$G143)</f>
        <v>Project#2013-0014_Experiment#0001_Brachypodium.distachyon_Tray#00007</v>
      </c>
      <c r="B143" s="32" t="str">
        <f aca="false">INDEX('Tray sheet'!$J$2:$J$10000,'PODD-CSV'!$G143)</f>
        <v>Tray note</v>
      </c>
      <c r="C143" s="32" t="str">
        <f aca="false">INDEX('Tray sheet'!$I$2:$I$10000,'PODD-CSV'!$G143)</f>
        <v>standard</v>
      </c>
      <c r="D143" s="32" t="str">
        <f aca="false">'PODD-CSV'!$J143&amp;'PODD-CSV'!$K143</f>
        <v>C2</v>
      </c>
      <c r="E143" s="32" t="str">
        <f aca="false">'PODD-CSV'!$T143</f>
        <v>Project#2013-0014_Experiment#0001_Brachypodium.distachyon_Tray#0007_Pot#00142</v>
      </c>
      <c r="F143" s="34" t="n">
        <f aca="false">'PODD-CSV'!$V143</f>
        <v>125</v>
      </c>
      <c r="G143" s="32" t="str">
        <f aca="false">IF('PODD-CSV'!$W143&lt;&gt;"",'PODD-CSV'!$W143,"")</f>
        <v/>
      </c>
    </row>
    <row collapsed="false" customFormat="false" customHeight="true" hidden="false" ht="15" outlineLevel="0" r="144">
      <c r="A144" s="32" t="str">
        <f aca="false">INDEX('Tray sheet'!$H$2:$H$10000, 'PODD-CSV'!$G144)</f>
        <v>Project#2013-0014_Experiment#0001_Brachypodium.distachyon_Tray#00007</v>
      </c>
      <c r="B144" s="32" t="str">
        <f aca="false">INDEX('Tray sheet'!$J$2:$J$10000,'PODD-CSV'!$G144)</f>
        <v>Tray note</v>
      </c>
      <c r="C144" s="32" t="str">
        <f aca="false">INDEX('Tray sheet'!$I$2:$I$10000,'PODD-CSV'!$G144)</f>
        <v>standard</v>
      </c>
      <c r="D144" s="32" t="str">
        <f aca="false">'PODD-CSV'!$J144&amp;'PODD-CSV'!$K144</f>
        <v>C3</v>
      </c>
      <c r="E144" s="32" t="str">
        <f aca="false">'PODD-CSV'!$T144</f>
        <v>Project#2013-0014_Experiment#0001_Brachypodium.distachyon_Tray#0007_Pot#00143</v>
      </c>
      <c r="F144" s="34" t="n">
        <f aca="false">'PODD-CSV'!$V144</f>
        <v>89</v>
      </c>
      <c r="G144" s="32" t="str">
        <f aca="false">IF('PODD-CSV'!$W144&lt;&gt;"",'PODD-CSV'!$W144,"")</f>
        <v/>
      </c>
    </row>
    <row collapsed="false" customFormat="false" customHeight="true" hidden="false" ht="15" outlineLevel="0" r="145">
      <c r="A145" s="32" t="str">
        <f aca="false">INDEX('Tray sheet'!$H$2:$H$10000, 'PODD-CSV'!$G145)</f>
        <v>Project#2013-0014_Experiment#0001_Brachypodium.distachyon_Tray#00007</v>
      </c>
      <c r="B145" s="32" t="str">
        <f aca="false">INDEX('Tray sheet'!$J$2:$J$10000,'PODD-CSV'!$G145)</f>
        <v>Tray note</v>
      </c>
      <c r="C145" s="32" t="str">
        <f aca="false">INDEX('Tray sheet'!$I$2:$I$10000,'PODD-CSV'!$G145)</f>
        <v>standard</v>
      </c>
      <c r="D145" s="32" t="str">
        <f aca="false">'PODD-CSV'!$J145&amp;'PODD-CSV'!$K145</f>
        <v>C4</v>
      </c>
      <c r="E145" s="32" t="str">
        <f aca="false">'PODD-CSV'!$T145</f>
        <v>Project#2013-0014_Experiment#0001_Brachypodium.distachyon_Tray#0007_Pot#00144</v>
      </c>
      <c r="F145" s="34" t="n">
        <f aca="false">'PODD-CSV'!$V145</f>
        <v>104</v>
      </c>
      <c r="G145" s="32" t="str">
        <f aca="false">IF('PODD-CSV'!$W145&lt;&gt;"",'PODD-CSV'!$W145,"")</f>
        <v/>
      </c>
    </row>
    <row collapsed="false" customFormat="false" customHeight="true" hidden="false" ht="15" outlineLevel="0" r="146">
      <c r="A146" s="32" t="str">
        <f aca="false">INDEX('Tray sheet'!$H$2:$H$10000, 'PODD-CSV'!$G146)</f>
        <v>Project#2013-0014_Experiment#0001_Brachypodium.distachyon_Tray#00007</v>
      </c>
      <c r="B146" s="32" t="str">
        <f aca="false">INDEX('Tray sheet'!$J$2:$J$10000,'PODD-CSV'!$G146)</f>
        <v>Tray note</v>
      </c>
      <c r="C146" s="32" t="str">
        <f aca="false">INDEX('Tray sheet'!$I$2:$I$10000,'PODD-CSV'!$G146)</f>
        <v>standard</v>
      </c>
      <c r="D146" s="32" t="str">
        <f aca="false">'PODD-CSV'!$J146&amp;'PODD-CSV'!$K146</f>
        <v>C5</v>
      </c>
      <c r="E146" s="32" t="str">
        <f aca="false">'PODD-CSV'!$T146</f>
        <v>Project#2013-0014_Experiment#0001_Brachypodium.distachyon_Tray#0007_Pot#00145</v>
      </c>
      <c r="F146" s="34" t="n">
        <f aca="false">'PODD-CSV'!$V146</f>
        <v>83</v>
      </c>
      <c r="G146" s="32" t="str">
        <f aca="false">IF('PODD-CSV'!$W146&lt;&gt;"",'PODD-CSV'!$W146,"")</f>
        <v/>
      </c>
    </row>
    <row collapsed="false" customFormat="false" customHeight="true" hidden="false" ht="15" outlineLevel="0" r="147">
      <c r="A147" s="32" t="str">
        <f aca="false">INDEX('Tray sheet'!$H$2:$H$10000, 'PODD-CSV'!$G147)</f>
        <v>Project#2013-0014_Experiment#0001_Brachypodium.distachyon_Tray#00008</v>
      </c>
      <c r="B147" s="32" t="str">
        <f aca="false">INDEX('Tray sheet'!$J$2:$J$10000,'PODD-CSV'!$G147)</f>
        <v>Tray note</v>
      </c>
      <c r="C147" s="32" t="str">
        <f aca="false">INDEX('Tray sheet'!$I$2:$I$10000,'PODD-CSV'!$G147)</f>
        <v>standard</v>
      </c>
      <c r="D147" s="32" t="str">
        <f aca="false">'PODD-CSV'!$J147&amp;'PODD-CSV'!$K147</f>
        <v>C1</v>
      </c>
      <c r="E147" s="32" t="str">
        <f aca="false">'PODD-CSV'!$T147</f>
        <v>Project#2013-0014_Experiment#0001_Brachypodium.distachyon_Tray#0008_Pot#00146</v>
      </c>
      <c r="F147" s="34" t="n">
        <f aca="false">'PODD-CSV'!$V147</f>
        <v>166</v>
      </c>
      <c r="G147" s="32" t="str">
        <f aca="false">IF('PODD-CSV'!$W147&lt;&gt;"",'PODD-CSV'!$W147,"")</f>
        <v/>
      </c>
    </row>
    <row collapsed="false" customFormat="false" customHeight="true" hidden="false" ht="15" outlineLevel="0" r="148">
      <c r="A148" s="32" t="str">
        <f aca="false">INDEX('Tray sheet'!$H$2:$H$10000, 'PODD-CSV'!$G148)</f>
        <v>Project#2013-0014_Experiment#0001_Brachypodium.distachyon_Tray#00008</v>
      </c>
      <c r="B148" s="32" t="str">
        <f aca="false">INDEX('Tray sheet'!$J$2:$J$10000,'PODD-CSV'!$G148)</f>
        <v>Tray note</v>
      </c>
      <c r="C148" s="32" t="str">
        <f aca="false">INDEX('Tray sheet'!$I$2:$I$10000,'PODD-CSV'!$G148)</f>
        <v>standard</v>
      </c>
      <c r="D148" s="32" t="str">
        <f aca="false">'PODD-CSV'!$J148&amp;'PODD-CSV'!$K148</f>
        <v>C2</v>
      </c>
      <c r="E148" s="32" t="str">
        <f aca="false">'PODD-CSV'!$T148</f>
        <v>Project#2013-0014_Experiment#0001_Brachypodium.distachyon_Tray#0008_Pot#00147</v>
      </c>
      <c r="F148" s="34" t="n">
        <f aca="false">'PODD-CSV'!$V148</f>
        <v>128</v>
      </c>
      <c r="G148" s="32" t="str">
        <f aca="false">IF('PODD-CSV'!$W148&lt;&gt;"",'PODD-CSV'!$W148,"")</f>
        <v/>
      </c>
    </row>
    <row collapsed="false" customFormat="false" customHeight="true" hidden="false" ht="15" outlineLevel="0" r="149">
      <c r="A149" s="32" t="str">
        <f aca="false">INDEX('Tray sheet'!$H$2:$H$10000, 'PODD-CSV'!$G149)</f>
        <v>Project#2013-0014_Experiment#0001_Brachypodium.distachyon_Tray#00008</v>
      </c>
      <c r="B149" s="32" t="str">
        <f aca="false">INDEX('Tray sheet'!$J$2:$J$10000,'PODD-CSV'!$G149)</f>
        <v>Tray note</v>
      </c>
      <c r="C149" s="32" t="str">
        <f aca="false">INDEX('Tray sheet'!$I$2:$I$10000,'PODD-CSV'!$G149)</f>
        <v>standard</v>
      </c>
      <c r="D149" s="32" t="str">
        <f aca="false">'PODD-CSV'!$J149&amp;'PODD-CSV'!$K149</f>
        <v>C3</v>
      </c>
      <c r="E149" s="32" t="str">
        <f aca="false">'PODD-CSV'!$T149</f>
        <v>Project#2013-0014_Experiment#0001_Brachypodium.distachyon_Tray#0008_Pot#00148</v>
      </c>
      <c r="F149" s="34" t="n">
        <f aca="false">'PODD-CSV'!$V149</f>
        <v>131</v>
      </c>
      <c r="G149" s="32" t="str">
        <f aca="false">IF('PODD-CSV'!$W149&lt;&gt;"",'PODD-CSV'!$W149,"")</f>
        <v/>
      </c>
    </row>
    <row collapsed="false" customFormat="false" customHeight="true" hidden="false" ht="15" outlineLevel="0" r="150">
      <c r="A150" s="32" t="str">
        <f aca="false">INDEX('Tray sheet'!$H$2:$H$10000, 'PODD-CSV'!$G150)</f>
        <v>Project#2013-0014_Experiment#0001_Brachypodium.distachyon_Tray#00008</v>
      </c>
      <c r="B150" s="32" t="str">
        <f aca="false">INDEX('Tray sheet'!$J$2:$J$10000,'PODD-CSV'!$G150)</f>
        <v>Tray note</v>
      </c>
      <c r="C150" s="32" t="str">
        <f aca="false">INDEX('Tray sheet'!$I$2:$I$10000,'PODD-CSV'!$G150)</f>
        <v>standard</v>
      </c>
      <c r="D150" s="32" t="str">
        <f aca="false">'PODD-CSV'!$J150&amp;'PODD-CSV'!$K150</f>
        <v>C4</v>
      </c>
      <c r="E150" s="32" t="str">
        <f aca="false">'PODD-CSV'!$T150</f>
        <v>Project#2013-0014_Experiment#0001_Brachypodium.distachyon_Tray#0008_Pot#00149</v>
      </c>
      <c r="F150" s="34" t="n">
        <f aca="false">'PODD-CSV'!$V150</f>
        <v>31</v>
      </c>
      <c r="G150" s="32" t="str">
        <f aca="false">IF('PODD-CSV'!$W150&lt;&gt;"",'PODD-CSV'!$W150,"")</f>
        <v/>
      </c>
    </row>
    <row collapsed="false" customFormat="false" customHeight="true" hidden="false" ht="15" outlineLevel="0" r="151">
      <c r="A151" s="32" t="str">
        <f aca="false">INDEX('Tray sheet'!$H$2:$H$10000, 'PODD-CSV'!$G151)</f>
        <v>Project#2013-0014_Experiment#0001_Brachypodium.distachyon_Tray#00008</v>
      </c>
      <c r="B151" s="32" t="str">
        <f aca="false">INDEX('Tray sheet'!$J$2:$J$10000,'PODD-CSV'!$G151)</f>
        <v>Tray note</v>
      </c>
      <c r="C151" s="32" t="str">
        <f aca="false">INDEX('Tray sheet'!$I$2:$I$10000,'PODD-CSV'!$G151)</f>
        <v>standard</v>
      </c>
      <c r="D151" s="32" t="str">
        <f aca="false">'PODD-CSV'!$J151&amp;'PODD-CSV'!$K151</f>
        <v>C5</v>
      </c>
      <c r="E151" s="32" t="str">
        <f aca="false">'PODD-CSV'!$T151</f>
        <v>Project#2013-0014_Experiment#0001_Brachypodium.distachyon_Tray#0008_Pot#00150</v>
      </c>
      <c r="F151" s="34" t="n">
        <f aca="false">'PODD-CSV'!$V151</f>
        <v>146</v>
      </c>
      <c r="G151" s="32" t="str">
        <f aca="false">IF('PODD-CSV'!$W151&lt;&gt;"",'PODD-CSV'!$W151,"")</f>
        <v/>
      </c>
    </row>
    <row collapsed="false" customFormat="false" customHeight="true" hidden="false" ht="15" outlineLevel="0" r="152">
      <c r="A152" s="32" t="str">
        <f aca="false">INDEX('Tray sheet'!$H$2:$H$10000, 'PODD-CSV'!$G152)</f>
        <v>Project#2013-0014_Experiment#0001_Brachypodium.distachyon_Tray#00007</v>
      </c>
      <c r="B152" s="32" t="str">
        <f aca="false">INDEX('Tray sheet'!$J$2:$J$10000,'PODD-CSV'!$G152)</f>
        <v>Tray note</v>
      </c>
      <c r="C152" s="32" t="str">
        <f aca="false">INDEX('Tray sheet'!$I$2:$I$10000,'PODD-CSV'!$G152)</f>
        <v>standard</v>
      </c>
      <c r="D152" s="32" t="str">
        <f aca="false">'PODD-CSV'!$J152&amp;'PODD-CSV'!$K152</f>
        <v>D1</v>
      </c>
      <c r="E152" s="32" t="str">
        <f aca="false">'PODD-CSV'!$T152</f>
        <v>Project#2013-0014_Experiment#0001_Brachypodium.distachyon_Tray#0007_Pot#00151</v>
      </c>
      <c r="F152" s="34" t="n">
        <f aca="false">'PODD-CSV'!$V152</f>
        <v>165</v>
      </c>
      <c r="G152" s="32" t="str">
        <f aca="false">IF('PODD-CSV'!$W152&lt;&gt;"",'PODD-CSV'!$W152,"")</f>
        <v/>
      </c>
    </row>
    <row collapsed="false" customFormat="false" customHeight="true" hidden="false" ht="15" outlineLevel="0" r="153">
      <c r="A153" s="32" t="str">
        <f aca="false">INDEX('Tray sheet'!$H$2:$H$10000, 'PODD-CSV'!$G153)</f>
        <v>Project#2013-0014_Experiment#0001_Brachypodium.distachyon_Tray#00007</v>
      </c>
      <c r="B153" s="32" t="str">
        <f aca="false">INDEX('Tray sheet'!$J$2:$J$10000,'PODD-CSV'!$G153)</f>
        <v>Tray note</v>
      </c>
      <c r="C153" s="32" t="str">
        <f aca="false">INDEX('Tray sheet'!$I$2:$I$10000,'PODD-CSV'!$G153)</f>
        <v>standard</v>
      </c>
      <c r="D153" s="32" t="str">
        <f aca="false">'PODD-CSV'!$J153&amp;'PODD-CSV'!$K153</f>
        <v>D2</v>
      </c>
      <c r="E153" s="32" t="str">
        <f aca="false">'PODD-CSV'!$T153</f>
        <v>Project#2013-0014_Experiment#0001_Brachypodium.distachyon_Tray#0007_Pot#00152</v>
      </c>
      <c r="F153" s="34" t="n">
        <f aca="false">'PODD-CSV'!$V153</f>
        <v>90</v>
      </c>
      <c r="G153" s="32" t="str">
        <f aca="false">IF('PODD-CSV'!$W153&lt;&gt;"",'PODD-CSV'!$W153,"")</f>
        <v/>
      </c>
    </row>
    <row collapsed="false" customFormat="false" customHeight="true" hidden="false" ht="15" outlineLevel="0" r="154">
      <c r="A154" s="32" t="str">
        <f aca="false">INDEX('Tray sheet'!$H$2:$H$10000, 'PODD-CSV'!$G154)</f>
        <v>Project#2013-0014_Experiment#0001_Brachypodium.distachyon_Tray#00007</v>
      </c>
      <c r="B154" s="32" t="str">
        <f aca="false">INDEX('Tray sheet'!$J$2:$J$10000,'PODD-CSV'!$G154)</f>
        <v>Tray note</v>
      </c>
      <c r="C154" s="32" t="str">
        <f aca="false">INDEX('Tray sheet'!$I$2:$I$10000,'PODD-CSV'!$G154)</f>
        <v>standard</v>
      </c>
      <c r="D154" s="32" t="str">
        <f aca="false">'PODD-CSV'!$J154&amp;'PODD-CSV'!$K154</f>
        <v>D3</v>
      </c>
      <c r="E154" s="32" t="str">
        <f aca="false">'PODD-CSV'!$T154</f>
        <v>Project#2013-0014_Experiment#0001_Brachypodium.distachyon_Tray#0007_Pot#00153</v>
      </c>
      <c r="F154" s="34" t="n">
        <f aca="false">'PODD-CSV'!$V154</f>
        <v>113</v>
      </c>
      <c r="G154" s="32" t="str">
        <f aca="false">IF('PODD-CSV'!$W154&lt;&gt;"",'PODD-CSV'!$W154,"")</f>
        <v/>
      </c>
    </row>
    <row collapsed="false" customFormat="false" customHeight="true" hidden="false" ht="15" outlineLevel="0" r="155">
      <c r="A155" s="32" t="str">
        <f aca="false">INDEX('Tray sheet'!$H$2:$H$10000, 'PODD-CSV'!$G155)</f>
        <v>Project#2013-0014_Experiment#0001_Brachypodium.distachyon_Tray#00007</v>
      </c>
      <c r="B155" s="32" t="str">
        <f aca="false">INDEX('Tray sheet'!$J$2:$J$10000,'PODD-CSV'!$G155)</f>
        <v>Tray note</v>
      </c>
      <c r="C155" s="32" t="str">
        <f aca="false">INDEX('Tray sheet'!$I$2:$I$10000,'PODD-CSV'!$G155)</f>
        <v>standard</v>
      </c>
      <c r="D155" s="32" t="str">
        <f aca="false">'PODD-CSV'!$J155&amp;'PODD-CSV'!$K155</f>
        <v>D4</v>
      </c>
      <c r="E155" s="32" t="str">
        <f aca="false">'PODD-CSV'!$T155</f>
        <v>Project#2013-0014_Experiment#0001_Brachypodium.distachyon_Tray#0007_Pot#00154</v>
      </c>
      <c r="F155" s="34" t="str">
        <f aca="false">'PODD-CSV'!$V155</f>
        <v>Bd21</v>
      </c>
      <c r="G155" s="32" t="str">
        <f aca="false">IF('PODD-CSV'!$W155&lt;&gt;"",'PODD-CSV'!$W155,"")</f>
        <v/>
      </c>
    </row>
    <row collapsed="false" customFormat="false" customHeight="true" hidden="false" ht="15" outlineLevel="0" r="156">
      <c r="A156" s="32" t="str">
        <f aca="false">INDEX('Tray sheet'!$H$2:$H$10000, 'PODD-CSV'!$G156)</f>
        <v>Project#2013-0014_Experiment#0001_Brachypodium.distachyon_Tray#00007</v>
      </c>
      <c r="B156" s="32" t="str">
        <f aca="false">INDEX('Tray sheet'!$J$2:$J$10000,'PODD-CSV'!$G156)</f>
        <v>Tray note</v>
      </c>
      <c r="C156" s="32" t="str">
        <f aca="false">INDEX('Tray sheet'!$I$2:$I$10000,'PODD-CSV'!$G156)</f>
        <v>standard</v>
      </c>
      <c r="D156" s="32" t="str">
        <f aca="false">'PODD-CSV'!$J156&amp;'PODD-CSV'!$K156</f>
        <v>D5</v>
      </c>
      <c r="E156" s="32" t="str">
        <f aca="false">'PODD-CSV'!$T156</f>
        <v>Project#2013-0014_Experiment#0001_Brachypodium.distachyon_Tray#0007_Pot#00155</v>
      </c>
      <c r="F156" s="34" t="n">
        <f aca="false">'PODD-CSV'!$V156</f>
        <v>102</v>
      </c>
      <c r="G156" s="32" t="str">
        <f aca="false">IF('PODD-CSV'!$W156&lt;&gt;"",'PODD-CSV'!$W156,"")</f>
        <v/>
      </c>
    </row>
    <row collapsed="false" customFormat="false" customHeight="true" hidden="false" ht="15" outlineLevel="0" r="157">
      <c r="A157" s="32" t="str">
        <f aca="false">INDEX('Tray sheet'!$H$2:$H$10000, 'PODD-CSV'!$G157)</f>
        <v>Project#2013-0014_Experiment#0001_Brachypodium.distachyon_Tray#00008</v>
      </c>
      <c r="B157" s="32" t="str">
        <f aca="false">INDEX('Tray sheet'!$J$2:$J$10000,'PODD-CSV'!$G157)</f>
        <v>Tray note</v>
      </c>
      <c r="C157" s="32" t="str">
        <f aca="false">INDEX('Tray sheet'!$I$2:$I$10000,'PODD-CSV'!$G157)</f>
        <v>standard</v>
      </c>
      <c r="D157" s="32" t="str">
        <f aca="false">'PODD-CSV'!$J157&amp;'PODD-CSV'!$K157</f>
        <v>D1</v>
      </c>
      <c r="E157" s="32" t="str">
        <f aca="false">'PODD-CSV'!$T157</f>
        <v>Project#2013-0014_Experiment#0001_Brachypodium.distachyon_Tray#0008_Pot#00156</v>
      </c>
      <c r="F157" s="34" t="n">
        <f aca="false">'PODD-CSV'!$V157</f>
        <v>98</v>
      </c>
      <c r="G157" s="32" t="str">
        <f aca="false">IF('PODD-CSV'!$W157&lt;&gt;"",'PODD-CSV'!$W157,"")</f>
        <v/>
      </c>
    </row>
    <row collapsed="false" customFormat="false" customHeight="true" hidden="false" ht="15" outlineLevel="0" r="158">
      <c r="A158" s="32" t="str">
        <f aca="false">INDEX('Tray sheet'!$H$2:$H$10000, 'PODD-CSV'!$G158)</f>
        <v>Project#2013-0014_Experiment#0001_Brachypodium.distachyon_Tray#00008</v>
      </c>
      <c r="B158" s="32" t="str">
        <f aca="false">INDEX('Tray sheet'!$J$2:$J$10000,'PODD-CSV'!$G158)</f>
        <v>Tray note</v>
      </c>
      <c r="C158" s="32" t="str">
        <f aca="false">INDEX('Tray sheet'!$I$2:$I$10000,'PODD-CSV'!$G158)</f>
        <v>standard</v>
      </c>
      <c r="D158" s="32" t="str">
        <f aca="false">'PODD-CSV'!$J158&amp;'PODD-CSV'!$K158</f>
        <v>D2</v>
      </c>
      <c r="E158" s="32" t="str">
        <f aca="false">'PODD-CSV'!$T158</f>
        <v>Project#2013-0014_Experiment#0001_Brachypodium.distachyon_Tray#0008_Pot#00157</v>
      </c>
      <c r="F158" s="34" t="n">
        <f aca="false">'PODD-CSV'!$V158</f>
        <v>85</v>
      </c>
      <c r="G158" s="32" t="str">
        <f aca="false">IF('PODD-CSV'!$W158&lt;&gt;"",'PODD-CSV'!$W158,"")</f>
        <v/>
      </c>
    </row>
    <row collapsed="false" customFormat="false" customHeight="true" hidden="false" ht="15" outlineLevel="0" r="159">
      <c r="A159" s="32" t="str">
        <f aca="false">INDEX('Tray sheet'!$H$2:$H$10000, 'PODD-CSV'!$G159)</f>
        <v>Project#2013-0014_Experiment#0001_Brachypodium.distachyon_Tray#00008</v>
      </c>
      <c r="B159" s="32" t="str">
        <f aca="false">INDEX('Tray sheet'!$J$2:$J$10000,'PODD-CSV'!$G159)</f>
        <v>Tray note</v>
      </c>
      <c r="C159" s="32" t="str">
        <f aca="false">INDEX('Tray sheet'!$I$2:$I$10000,'PODD-CSV'!$G159)</f>
        <v>standard</v>
      </c>
      <c r="D159" s="32" t="str">
        <f aca="false">'PODD-CSV'!$J159&amp;'PODD-CSV'!$K159</f>
        <v>D3</v>
      </c>
      <c r="E159" s="32" t="str">
        <f aca="false">'PODD-CSV'!$T159</f>
        <v>Project#2013-0014_Experiment#0001_Brachypodium.distachyon_Tray#0008_Pot#00158</v>
      </c>
      <c r="F159" s="34" t="n">
        <f aca="false">'PODD-CSV'!$V159</f>
        <v>103</v>
      </c>
      <c r="G159" s="32" t="str">
        <f aca="false">IF('PODD-CSV'!$W159&lt;&gt;"",'PODD-CSV'!$W159,"")</f>
        <v/>
      </c>
    </row>
    <row collapsed="false" customFormat="false" customHeight="true" hidden="false" ht="15" outlineLevel="0" r="160">
      <c r="A160" s="32" t="str">
        <f aca="false">INDEX('Tray sheet'!$H$2:$H$10000, 'PODD-CSV'!$G160)</f>
        <v>Project#2013-0014_Experiment#0001_Brachypodium.distachyon_Tray#00008</v>
      </c>
      <c r="B160" s="32" t="str">
        <f aca="false">INDEX('Tray sheet'!$J$2:$J$10000,'PODD-CSV'!$G160)</f>
        <v>Tray note</v>
      </c>
      <c r="C160" s="32" t="str">
        <f aca="false">INDEX('Tray sheet'!$I$2:$I$10000,'PODD-CSV'!$G160)</f>
        <v>standard</v>
      </c>
      <c r="D160" s="32" t="str">
        <f aca="false">'PODD-CSV'!$J160&amp;'PODD-CSV'!$K160</f>
        <v>D4</v>
      </c>
      <c r="E160" s="32" t="str">
        <f aca="false">'PODD-CSV'!$T160</f>
        <v>Project#2013-0014_Experiment#0001_Brachypodium.distachyon_Tray#0008_Pot#00159</v>
      </c>
      <c r="F160" s="34" t="n">
        <f aca="false">'PODD-CSV'!$V160</f>
        <v>63</v>
      </c>
      <c r="G160" s="32" t="str">
        <f aca="false">IF('PODD-CSV'!$W160&lt;&gt;"",'PODD-CSV'!$W160,"")</f>
        <v/>
      </c>
    </row>
    <row collapsed="false" customFormat="false" customHeight="true" hidden="false" ht="15" outlineLevel="0" r="161">
      <c r="A161" s="32" t="str">
        <f aca="false">INDEX('Tray sheet'!$H$2:$H$10000, 'PODD-CSV'!$G161)</f>
        <v>Project#2013-0014_Experiment#0001_Brachypodium.distachyon_Tray#00008</v>
      </c>
      <c r="B161" s="32" t="str">
        <f aca="false">INDEX('Tray sheet'!$J$2:$J$10000,'PODD-CSV'!$G161)</f>
        <v>Tray note</v>
      </c>
      <c r="C161" s="32" t="str">
        <f aca="false">INDEX('Tray sheet'!$I$2:$I$10000,'PODD-CSV'!$G161)</f>
        <v>standard</v>
      </c>
      <c r="D161" s="32" t="str">
        <f aca="false">'PODD-CSV'!$J161&amp;'PODD-CSV'!$K161</f>
        <v>D5</v>
      </c>
      <c r="E161" s="32" t="str">
        <f aca="false">'PODD-CSV'!$T161</f>
        <v>Project#2013-0014_Experiment#0001_Brachypodium.distachyon_Tray#0008_Pot#00160</v>
      </c>
      <c r="F161" s="34" t="n">
        <f aca="false">'PODD-CSV'!$V161</f>
        <v>84</v>
      </c>
      <c r="G161" s="32" t="str">
        <f aca="false">IF('PODD-CSV'!$W161&lt;&gt;"",'PODD-CSV'!$W161,"")</f>
        <v/>
      </c>
    </row>
    <row collapsed="false" customFormat="false" customHeight="true" hidden="false" ht="15" outlineLevel="0" r="162">
      <c r="A162" s="32" t="str">
        <f aca="false">INDEX('Tray sheet'!$H$2:$H$10000, 'PODD-CSV'!$G162)</f>
        <v>Project#2013-0014_Experiment#0001_Brachypodium.distachyon_Tray#00009</v>
      </c>
      <c r="B162" s="32" t="str">
        <f aca="false">INDEX('Tray sheet'!$J$2:$J$10000,'PODD-CSV'!$G162)</f>
        <v>Tray note</v>
      </c>
      <c r="C162" s="32" t="str">
        <f aca="false">INDEX('Tray sheet'!$I$2:$I$10000,'PODD-CSV'!$G162)</f>
        <v>standard</v>
      </c>
      <c r="D162" s="32" t="str">
        <f aca="false">'PODD-CSV'!$J162&amp;'PODD-CSV'!$K162</f>
        <v>A1</v>
      </c>
      <c r="E162" s="32" t="str">
        <f aca="false">'PODD-CSV'!$T162</f>
        <v>Project#2013-0014_Experiment#0001_Brachypodium.distachyon_Tray#0009_Pot#00161</v>
      </c>
      <c r="F162" s="34" t="n">
        <f aca="false">'PODD-CSV'!$V162</f>
        <v>161</v>
      </c>
      <c r="G162" s="32" t="str">
        <f aca="false">IF('PODD-CSV'!$W162&lt;&gt;"",'PODD-CSV'!$W162,"")</f>
        <v/>
      </c>
    </row>
    <row collapsed="false" customFormat="false" customHeight="true" hidden="false" ht="15" outlineLevel="0" r="163">
      <c r="A163" s="32" t="str">
        <f aca="false">INDEX('Tray sheet'!$H$2:$H$10000, 'PODD-CSV'!$G163)</f>
        <v>Project#2013-0014_Experiment#0001_Brachypodium.distachyon_Tray#00009</v>
      </c>
      <c r="B163" s="32" t="str">
        <f aca="false">INDEX('Tray sheet'!$J$2:$J$10000,'PODD-CSV'!$G163)</f>
        <v>Tray note</v>
      </c>
      <c r="C163" s="32" t="str">
        <f aca="false">INDEX('Tray sheet'!$I$2:$I$10000,'PODD-CSV'!$G163)</f>
        <v>standard</v>
      </c>
      <c r="D163" s="32" t="str">
        <f aca="false">'PODD-CSV'!$J163&amp;'PODD-CSV'!$K163</f>
        <v>A2</v>
      </c>
      <c r="E163" s="32" t="str">
        <f aca="false">'PODD-CSV'!$T163</f>
        <v>Project#2013-0014_Experiment#0001_Brachypodium.distachyon_Tray#0009_Pot#00162</v>
      </c>
      <c r="F163" s="34" t="n">
        <f aca="false">'PODD-CSV'!$V163</f>
        <v>97</v>
      </c>
      <c r="G163" s="32" t="str">
        <f aca="false">IF('PODD-CSV'!$W163&lt;&gt;"",'PODD-CSV'!$W163,"")</f>
        <v/>
      </c>
    </row>
    <row collapsed="false" customFormat="false" customHeight="true" hidden="false" ht="15" outlineLevel="0" r="164">
      <c r="A164" s="32" t="str">
        <f aca="false">INDEX('Tray sheet'!$H$2:$H$10000, 'PODD-CSV'!$G164)</f>
        <v>Project#2013-0014_Experiment#0001_Brachypodium.distachyon_Tray#00009</v>
      </c>
      <c r="B164" s="32" t="str">
        <f aca="false">INDEX('Tray sheet'!$J$2:$J$10000,'PODD-CSV'!$G164)</f>
        <v>Tray note</v>
      </c>
      <c r="C164" s="32" t="str">
        <f aca="false">INDEX('Tray sheet'!$I$2:$I$10000,'PODD-CSV'!$G164)</f>
        <v>standard</v>
      </c>
      <c r="D164" s="32" t="str">
        <f aca="false">'PODD-CSV'!$J164&amp;'PODD-CSV'!$K164</f>
        <v>A3</v>
      </c>
      <c r="E164" s="32" t="str">
        <f aca="false">'PODD-CSV'!$T164</f>
        <v>Project#2013-0014_Experiment#0001_Brachypodium.distachyon_Tray#0009_Pot#00163</v>
      </c>
      <c r="F164" s="34" t="n">
        <f aca="false">'PODD-CSV'!$V164</f>
        <v>173</v>
      </c>
      <c r="G164" s="32" t="str">
        <f aca="false">IF('PODD-CSV'!$W164&lt;&gt;"",'PODD-CSV'!$W164,"")</f>
        <v/>
      </c>
    </row>
    <row collapsed="false" customFormat="false" customHeight="true" hidden="false" ht="15" outlineLevel="0" r="165">
      <c r="A165" s="32" t="str">
        <f aca="false">INDEX('Tray sheet'!$H$2:$H$10000, 'PODD-CSV'!$G165)</f>
        <v>Project#2013-0014_Experiment#0001_Brachypodium.distachyon_Tray#00009</v>
      </c>
      <c r="B165" s="32" t="str">
        <f aca="false">INDEX('Tray sheet'!$J$2:$J$10000,'PODD-CSV'!$G165)</f>
        <v>Tray note</v>
      </c>
      <c r="C165" s="32" t="str">
        <f aca="false">INDEX('Tray sheet'!$I$2:$I$10000,'PODD-CSV'!$G165)</f>
        <v>standard</v>
      </c>
      <c r="D165" s="32" t="str">
        <f aca="false">'PODD-CSV'!$J165&amp;'PODD-CSV'!$K165</f>
        <v>A4</v>
      </c>
      <c r="E165" s="32" t="str">
        <f aca="false">'PODD-CSV'!$T165</f>
        <v>Project#2013-0014_Experiment#0001_Brachypodium.distachyon_Tray#0009_Pot#00164</v>
      </c>
      <c r="F165" s="34" t="n">
        <f aca="false">'PODD-CSV'!$V165</f>
        <v>130</v>
      </c>
      <c r="G165" s="32" t="str">
        <f aca="false">IF('PODD-CSV'!$W165&lt;&gt;"",'PODD-CSV'!$W165,"")</f>
        <v/>
      </c>
    </row>
    <row collapsed="false" customFormat="false" customHeight="true" hidden="false" ht="15" outlineLevel="0" r="166">
      <c r="A166" s="32" t="str">
        <f aca="false">INDEX('Tray sheet'!$H$2:$H$10000, 'PODD-CSV'!$G166)</f>
        <v>Project#2013-0014_Experiment#0001_Brachypodium.distachyon_Tray#00009</v>
      </c>
      <c r="B166" s="32" t="str">
        <f aca="false">INDEX('Tray sheet'!$J$2:$J$10000,'PODD-CSV'!$G166)</f>
        <v>Tray note</v>
      </c>
      <c r="C166" s="32" t="str">
        <f aca="false">INDEX('Tray sheet'!$I$2:$I$10000,'PODD-CSV'!$G166)</f>
        <v>standard</v>
      </c>
      <c r="D166" s="32" t="str">
        <f aca="false">'PODD-CSV'!$J166&amp;'PODD-CSV'!$K166</f>
        <v>A5</v>
      </c>
      <c r="E166" s="32" t="str">
        <f aca="false">'PODD-CSV'!$T166</f>
        <v>Project#2013-0014_Experiment#0001_Brachypodium.distachyon_Tray#0009_Pot#00165</v>
      </c>
      <c r="F166" s="34" t="n">
        <f aca="false">'PODD-CSV'!$V166</f>
        <v>162</v>
      </c>
      <c r="G166" s="32" t="str">
        <f aca="false">IF('PODD-CSV'!$W166&lt;&gt;"",'PODD-CSV'!$W166,"")</f>
        <v/>
      </c>
    </row>
    <row collapsed="false" customFormat="false" customHeight="true" hidden="false" ht="15" outlineLevel="0" r="167">
      <c r="A167" s="32" t="str">
        <f aca="false">INDEX('Tray sheet'!$H$2:$H$10000, 'PODD-CSV'!$G167)</f>
        <v>Project#2013-0014_Experiment#0001_Brachypodium.distachyon_Tray#00010</v>
      </c>
      <c r="B167" s="32" t="str">
        <f aca="false">INDEX('Tray sheet'!$J$2:$J$10000,'PODD-CSV'!$G167)</f>
        <v>Tray note</v>
      </c>
      <c r="C167" s="32" t="str">
        <f aca="false">INDEX('Tray sheet'!$I$2:$I$10000,'PODD-CSV'!$G167)</f>
        <v>standard</v>
      </c>
      <c r="D167" s="32" t="str">
        <f aca="false">'PODD-CSV'!$J167&amp;'PODD-CSV'!$K167</f>
        <v>A1</v>
      </c>
      <c r="E167" s="32" t="str">
        <f aca="false">'PODD-CSV'!$T167</f>
        <v>Project#2013-0014_Experiment#0001_Brachypodium.distachyon_Tray#0010_Pot#00166</v>
      </c>
      <c r="F167" s="34" t="n">
        <f aca="false">'PODD-CSV'!$V167</f>
        <v>17</v>
      </c>
      <c r="G167" s="32" t="str">
        <f aca="false">IF('PODD-CSV'!$W167&lt;&gt;"",'PODD-CSV'!$W167,"")</f>
        <v/>
      </c>
    </row>
    <row collapsed="false" customFormat="false" customHeight="true" hidden="false" ht="15" outlineLevel="0" r="168">
      <c r="A168" s="32" t="str">
        <f aca="false">INDEX('Tray sheet'!$H$2:$H$10000, 'PODD-CSV'!$G168)</f>
        <v>Project#2013-0014_Experiment#0001_Brachypodium.distachyon_Tray#00010</v>
      </c>
      <c r="B168" s="32" t="str">
        <f aca="false">INDEX('Tray sheet'!$J$2:$J$10000,'PODD-CSV'!$G168)</f>
        <v>Tray note</v>
      </c>
      <c r="C168" s="32" t="str">
        <f aca="false">INDEX('Tray sheet'!$I$2:$I$10000,'PODD-CSV'!$G168)</f>
        <v>standard</v>
      </c>
      <c r="D168" s="32" t="str">
        <f aca="false">'PODD-CSV'!$J168&amp;'PODD-CSV'!$K168</f>
        <v>A2</v>
      </c>
      <c r="E168" s="32" t="str">
        <f aca="false">'PODD-CSV'!$T168</f>
        <v>Project#2013-0014_Experiment#0001_Brachypodium.distachyon_Tray#0010_Pot#00167</v>
      </c>
      <c r="F168" s="34" t="n">
        <f aca="false">'PODD-CSV'!$V168</f>
        <v>81</v>
      </c>
      <c r="G168" s="32" t="str">
        <f aca="false">IF('PODD-CSV'!$W168&lt;&gt;"",'PODD-CSV'!$W168,"")</f>
        <v/>
      </c>
    </row>
    <row collapsed="false" customFormat="false" customHeight="true" hidden="false" ht="15" outlineLevel="0" r="169">
      <c r="A169" s="32" t="str">
        <f aca="false">INDEX('Tray sheet'!$H$2:$H$10000, 'PODD-CSV'!$G169)</f>
        <v>Project#2013-0014_Experiment#0001_Brachypodium.distachyon_Tray#00010</v>
      </c>
      <c r="B169" s="32" t="str">
        <f aca="false">INDEX('Tray sheet'!$J$2:$J$10000,'PODD-CSV'!$G169)</f>
        <v>Tray note</v>
      </c>
      <c r="C169" s="32" t="str">
        <f aca="false">INDEX('Tray sheet'!$I$2:$I$10000,'PODD-CSV'!$G169)</f>
        <v>standard</v>
      </c>
      <c r="D169" s="32" t="str">
        <f aca="false">'PODD-CSV'!$J169&amp;'PODD-CSV'!$K169</f>
        <v>A3</v>
      </c>
      <c r="E169" s="32" t="str">
        <f aca="false">'PODD-CSV'!$T169</f>
        <v>Project#2013-0014_Experiment#0001_Brachypodium.distachyon_Tray#0010_Pot#00168</v>
      </c>
      <c r="F169" s="34" t="n">
        <f aca="false">'PODD-CSV'!$V169</f>
        <v>154</v>
      </c>
      <c r="G169" s="32" t="str">
        <f aca="false">IF('PODD-CSV'!$W169&lt;&gt;"",'PODD-CSV'!$W169,"")</f>
        <v/>
      </c>
    </row>
    <row collapsed="false" customFormat="false" customHeight="true" hidden="false" ht="15" outlineLevel="0" r="170">
      <c r="A170" s="32" t="str">
        <f aca="false">INDEX('Tray sheet'!$H$2:$H$10000, 'PODD-CSV'!$G170)</f>
        <v>Project#2013-0014_Experiment#0001_Brachypodium.distachyon_Tray#00010</v>
      </c>
      <c r="B170" s="32" t="str">
        <f aca="false">INDEX('Tray sheet'!$J$2:$J$10000,'PODD-CSV'!$G170)</f>
        <v>Tray note</v>
      </c>
      <c r="C170" s="32" t="str">
        <f aca="false">INDEX('Tray sheet'!$I$2:$I$10000,'PODD-CSV'!$G170)</f>
        <v>standard</v>
      </c>
      <c r="D170" s="32" t="str">
        <f aca="false">'PODD-CSV'!$J170&amp;'PODD-CSV'!$K170</f>
        <v>A4</v>
      </c>
      <c r="E170" s="32" t="str">
        <f aca="false">'PODD-CSV'!$T170</f>
        <v>Project#2013-0014_Experiment#0001_Brachypodium.distachyon_Tray#0010_Pot#00169</v>
      </c>
      <c r="F170" s="34" t="n">
        <f aca="false">'PODD-CSV'!$V170</f>
        <v>59</v>
      </c>
      <c r="G170" s="32" t="str">
        <f aca="false">IF('PODD-CSV'!$W170&lt;&gt;"",'PODD-CSV'!$W170,"")</f>
        <v/>
      </c>
    </row>
    <row collapsed="false" customFormat="false" customHeight="true" hidden="false" ht="15" outlineLevel="0" r="171">
      <c r="A171" s="32" t="str">
        <f aca="false">INDEX('Tray sheet'!$H$2:$H$10000, 'PODD-CSV'!$G171)</f>
        <v>Project#2013-0014_Experiment#0001_Brachypodium.distachyon_Tray#00010</v>
      </c>
      <c r="B171" s="32" t="str">
        <f aca="false">INDEX('Tray sheet'!$J$2:$J$10000,'PODD-CSV'!$G171)</f>
        <v>Tray note</v>
      </c>
      <c r="C171" s="32" t="str">
        <f aca="false">INDEX('Tray sheet'!$I$2:$I$10000,'PODD-CSV'!$G171)</f>
        <v>standard</v>
      </c>
      <c r="D171" s="32" t="str">
        <f aca="false">'PODD-CSV'!$J171&amp;'PODD-CSV'!$K171</f>
        <v>A5</v>
      </c>
      <c r="E171" s="32" t="str">
        <f aca="false">'PODD-CSV'!$T171</f>
        <v>Project#2013-0014_Experiment#0001_Brachypodium.distachyon_Tray#0010_Pot#00170</v>
      </c>
      <c r="F171" s="34" t="n">
        <f aca="false">'PODD-CSV'!$V171</f>
        <v>170</v>
      </c>
      <c r="G171" s="32" t="str">
        <f aca="false">IF('PODD-CSV'!$W171&lt;&gt;"",'PODD-CSV'!$W171,"")</f>
        <v/>
      </c>
    </row>
    <row collapsed="false" customFormat="false" customHeight="true" hidden="false" ht="15" outlineLevel="0" r="172">
      <c r="A172" s="32" t="str">
        <f aca="false">INDEX('Tray sheet'!$H$2:$H$10000, 'PODD-CSV'!$G172)</f>
        <v>Project#2013-0014_Experiment#0001_Brachypodium.distachyon_Tray#00009</v>
      </c>
      <c r="B172" s="32" t="str">
        <f aca="false">INDEX('Tray sheet'!$J$2:$J$10000,'PODD-CSV'!$G172)</f>
        <v>Tray note</v>
      </c>
      <c r="C172" s="32" t="str">
        <f aca="false">INDEX('Tray sheet'!$I$2:$I$10000,'PODD-CSV'!$G172)</f>
        <v>standard</v>
      </c>
      <c r="D172" s="32" t="str">
        <f aca="false">'PODD-CSV'!$J172&amp;'PODD-CSV'!$K172</f>
        <v>B1</v>
      </c>
      <c r="E172" s="32" t="str">
        <f aca="false">'PODD-CSV'!$T172</f>
        <v>Project#2013-0014_Experiment#0001_Brachypodium.distachyon_Tray#0009_Pot#00171</v>
      </c>
      <c r="F172" s="34" t="n">
        <f aca="false">'PODD-CSV'!$V172</f>
        <v>182</v>
      </c>
      <c r="G172" s="32" t="str">
        <f aca="false">IF('PODD-CSV'!$W172&lt;&gt;"",'PODD-CSV'!$W172,"")</f>
        <v/>
      </c>
    </row>
    <row collapsed="false" customFormat="false" customHeight="true" hidden="false" ht="15" outlineLevel="0" r="173">
      <c r="A173" s="32" t="str">
        <f aca="false">INDEX('Tray sheet'!$H$2:$H$10000, 'PODD-CSV'!$G173)</f>
        <v>Project#2013-0014_Experiment#0001_Brachypodium.distachyon_Tray#00009</v>
      </c>
      <c r="B173" s="32" t="str">
        <f aca="false">INDEX('Tray sheet'!$J$2:$J$10000,'PODD-CSV'!$G173)</f>
        <v>Tray note</v>
      </c>
      <c r="C173" s="32" t="str">
        <f aca="false">INDEX('Tray sheet'!$I$2:$I$10000,'PODD-CSV'!$G173)</f>
        <v>standard</v>
      </c>
      <c r="D173" s="32" t="str">
        <f aca="false">'PODD-CSV'!$J173&amp;'PODD-CSV'!$K173</f>
        <v>B2</v>
      </c>
      <c r="E173" s="32" t="str">
        <f aca="false">'PODD-CSV'!$T173</f>
        <v>Project#2013-0014_Experiment#0001_Brachypodium.distachyon_Tray#0009_Pot#00172</v>
      </c>
      <c r="F173" s="34" t="str">
        <f aca="false">'PODD-CSV'!$V173</f>
        <v>Bd21</v>
      </c>
      <c r="G173" s="32" t="str">
        <f aca="false">IF('PODD-CSV'!$W173&lt;&gt;"",'PODD-CSV'!$W173,"")</f>
        <v/>
      </c>
    </row>
    <row collapsed="false" customFormat="false" customHeight="true" hidden="false" ht="15" outlineLevel="0" r="174">
      <c r="A174" s="32" t="str">
        <f aca="false">INDEX('Tray sheet'!$H$2:$H$10000, 'PODD-CSV'!$G174)</f>
        <v>Project#2013-0014_Experiment#0001_Brachypodium.distachyon_Tray#00009</v>
      </c>
      <c r="B174" s="32" t="str">
        <f aca="false">INDEX('Tray sheet'!$J$2:$J$10000,'PODD-CSV'!$G174)</f>
        <v>Tray note</v>
      </c>
      <c r="C174" s="32" t="str">
        <f aca="false">INDEX('Tray sheet'!$I$2:$I$10000,'PODD-CSV'!$G174)</f>
        <v>standard</v>
      </c>
      <c r="D174" s="32" t="str">
        <f aca="false">'PODD-CSV'!$J174&amp;'PODD-CSV'!$K174</f>
        <v>B3</v>
      </c>
      <c r="E174" s="32" t="str">
        <f aca="false">'PODD-CSV'!$T174</f>
        <v>Project#2013-0014_Experiment#0001_Brachypodium.distachyon_Tray#0009_Pot#00173</v>
      </c>
      <c r="F174" s="34" t="n">
        <f aca="false">'PODD-CSV'!$V174</f>
        <v>80</v>
      </c>
      <c r="G174" s="32" t="str">
        <f aca="false">IF('PODD-CSV'!$W174&lt;&gt;"",'PODD-CSV'!$W174,"")</f>
        <v/>
      </c>
    </row>
    <row collapsed="false" customFormat="false" customHeight="true" hidden="false" ht="15" outlineLevel="0" r="175">
      <c r="A175" s="32" t="str">
        <f aca="false">INDEX('Tray sheet'!$H$2:$H$10000, 'PODD-CSV'!$G175)</f>
        <v>Project#2013-0014_Experiment#0001_Brachypodium.distachyon_Tray#00009</v>
      </c>
      <c r="B175" s="32" t="str">
        <f aca="false">INDEX('Tray sheet'!$J$2:$J$10000,'PODD-CSV'!$G175)</f>
        <v>Tray note</v>
      </c>
      <c r="C175" s="32" t="str">
        <f aca="false">INDEX('Tray sheet'!$I$2:$I$10000,'PODD-CSV'!$G175)</f>
        <v>standard</v>
      </c>
      <c r="D175" s="32" t="str">
        <f aca="false">'PODD-CSV'!$J175&amp;'PODD-CSV'!$K175</f>
        <v>B4</v>
      </c>
      <c r="E175" s="32" t="str">
        <f aca="false">'PODD-CSV'!$T175</f>
        <v>Project#2013-0014_Experiment#0001_Brachypodium.distachyon_Tray#0009_Pot#00174</v>
      </c>
      <c r="F175" s="34" t="n">
        <f aca="false">'PODD-CSV'!$V175</f>
        <v>77</v>
      </c>
      <c r="G175" s="32" t="str">
        <f aca="false">IF('PODD-CSV'!$W175&lt;&gt;"",'PODD-CSV'!$W175,"")</f>
        <v/>
      </c>
    </row>
    <row collapsed="false" customFormat="false" customHeight="true" hidden="false" ht="15" outlineLevel="0" r="176">
      <c r="A176" s="32" t="str">
        <f aca="false">INDEX('Tray sheet'!$H$2:$H$10000, 'PODD-CSV'!$G176)</f>
        <v>Project#2013-0014_Experiment#0001_Brachypodium.distachyon_Tray#00009</v>
      </c>
      <c r="B176" s="32" t="str">
        <f aca="false">INDEX('Tray sheet'!$J$2:$J$10000,'PODD-CSV'!$G176)</f>
        <v>Tray note</v>
      </c>
      <c r="C176" s="32" t="str">
        <f aca="false">INDEX('Tray sheet'!$I$2:$I$10000,'PODD-CSV'!$G176)</f>
        <v>standard</v>
      </c>
      <c r="D176" s="32" t="str">
        <f aca="false">'PODD-CSV'!$J176&amp;'PODD-CSV'!$K176</f>
        <v>B5</v>
      </c>
      <c r="E176" s="32" t="str">
        <f aca="false">'PODD-CSV'!$T176</f>
        <v>Project#2013-0014_Experiment#0001_Brachypodium.distachyon_Tray#0009_Pot#00175</v>
      </c>
      <c r="F176" s="34" t="n">
        <f aca="false">'PODD-CSV'!$V176</f>
        <v>96</v>
      </c>
      <c r="G176" s="32" t="str">
        <f aca="false">IF('PODD-CSV'!$W176&lt;&gt;"",'PODD-CSV'!$W176,"")</f>
        <v/>
      </c>
    </row>
    <row collapsed="false" customFormat="false" customHeight="true" hidden="false" ht="15" outlineLevel="0" r="177">
      <c r="A177" s="32" t="str">
        <f aca="false">INDEX('Tray sheet'!$H$2:$H$10000, 'PODD-CSV'!$G177)</f>
        <v>Project#2013-0014_Experiment#0001_Brachypodium.distachyon_Tray#00010</v>
      </c>
      <c r="B177" s="32" t="str">
        <f aca="false">INDEX('Tray sheet'!$J$2:$J$10000,'PODD-CSV'!$G177)</f>
        <v>Tray note</v>
      </c>
      <c r="C177" s="32" t="str">
        <f aca="false">INDEX('Tray sheet'!$I$2:$I$10000,'PODD-CSV'!$G177)</f>
        <v>standard</v>
      </c>
      <c r="D177" s="32" t="str">
        <f aca="false">'PODD-CSV'!$J177&amp;'PODD-CSV'!$K177</f>
        <v>B1</v>
      </c>
      <c r="E177" s="32" t="str">
        <f aca="false">'PODD-CSV'!$T177</f>
        <v>Project#2013-0014_Experiment#0001_Brachypodium.distachyon_Tray#0010_Pot#00176</v>
      </c>
      <c r="F177" s="34" t="n">
        <f aca="false">'PODD-CSV'!$V177</f>
        <v>171</v>
      </c>
      <c r="G177" s="32" t="str">
        <f aca="false">IF('PODD-CSV'!$W177&lt;&gt;"",'PODD-CSV'!$W177,"")</f>
        <v/>
      </c>
    </row>
    <row collapsed="false" customFormat="false" customHeight="true" hidden="false" ht="15" outlineLevel="0" r="178">
      <c r="A178" s="32" t="str">
        <f aca="false">INDEX('Tray sheet'!$H$2:$H$10000, 'PODD-CSV'!$G178)</f>
        <v>Project#2013-0014_Experiment#0001_Brachypodium.distachyon_Tray#00010</v>
      </c>
      <c r="B178" s="32" t="str">
        <f aca="false">INDEX('Tray sheet'!$J$2:$J$10000,'PODD-CSV'!$G178)</f>
        <v>Tray note</v>
      </c>
      <c r="C178" s="32" t="str">
        <f aca="false">INDEX('Tray sheet'!$I$2:$I$10000,'PODD-CSV'!$G178)</f>
        <v>standard</v>
      </c>
      <c r="D178" s="32" t="str">
        <f aca="false">'PODD-CSV'!$J178&amp;'PODD-CSV'!$K178</f>
        <v>B2</v>
      </c>
      <c r="E178" s="32" t="str">
        <f aca="false">'PODD-CSV'!$T178</f>
        <v>Project#2013-0014_Experiment#0001_Brachypodium.distachyon_Tray#0010_Pot#00177</v>
      </c>
      <c r="F178" s="34" t="n">
        <f aca="false">'PODD-CSV'!$V178</f>
        <v>124</v>
      </c>
      <c r="G178" s="32" t="str">
        <f aca="false">IF('PODD-CSV'!$W178&lt;&gt;"",'PODD-CSV'!$W178,"")</f>
        <v/>
      </c>
    </row>
    <row collapsed="false" customFormat="false" customHeight="true" hidden="false" ht="15" outlineLevel="0" r="179">
      <c r="A179" s="32" t="str">
        <f aca="false">INDEX('Tray sheet'!$H$2:$H$10000, 'PODD-CSV'!$G179)</f>
        <v>Project#2013-0014_Experiment#0001_Brachypodium.distachyon_Tray#00010</v>
      </c>
      <c r="B179" s="32" t="str">
        <f aca="false">INDEX('Tray sheet'!$J$2:$J$10000,'PODD-CSV'!$G179)</f>
        <v>Tray note</v>
      </c>
      <c r="C179" s="32" t="str">
        <f aca="false">INDEX('Tray sheet'!$I$2:$I$10000,'PODD-CSV'!$G179)</f>
        <v>standard</v>
      </c>
      <c r="D179" s="32" t="str">
        <f aca="false">'PODD-CSV'!$J179&amp;'PODD-CSV'!$K179</f>
        <v>B3</v>
      </c>
      <c r="E179" s="32" t="str">
        <f aca="false">'PODD-CSV'!$T179</f>
        <v>Project#2013-0014_Experiment#0001_Brachypodium.distachyon_Tray#0010_Pot#00178</v>
      </c>
      <c r="F179" s="34" t="n">
        <f aca="false">'PODD-CSV'!$V179</f>
        <v>164</v>
      </c>
      <c r="G179" s="32" t="str">
        <f aca="false">IF('PODD-CSV'!$W179&lt;&gt;"",'PODD-CSV'!$W179,"")</f>
        <v/>
      </c>
    </row>
    <row collapsed="false" customFormat="false" customHeight="true" hidden="false" ht="15" outlineLevel="0" r="180">
      <c r="A180" s="32" t="str">
        <f aca="false">INDEX('Tray sheet'!$H$2:$H$10000, 'PODD-CSV'!$G180)</f>
        <v>Project#2013-0014_Experiment#0001_Brachypodium.distachyon_Tray#00010</v>
      </c>
      <c r="B180" s="32" t="str">
        <f aca="false">INDEX('Tray sheet'!$J$2:$J$10000,'PODD-CSV'!$G180)</f>
        <v>Tray note</v>
      </c>
      <c r="C180" s="32" t="str">
        <f aca="false">INDEX('Tray sheet'!$I$2:$I$10000,'PODD-CSV'!$G180)</f>
        <v>standard</v>
      </c>
      <c r="D180" s="32" t="str">
        <f aca="false">'PODD-CSV'!$J180&amp;'PODD-CSV'!$K180</f>
        <v>B4</v>
      </c>
      <c r="E180" s="32" t="str">
        <f aca="false">'PODD-CSV'!$T180</f>
        <v>Project#2013-0014_Experiment#0001_Brachypodium.distachyon_Tray#0010_Pot#00179</v>
      </c>
      <c r="F180" s="34" t="n">
        <f aca="false">'PODD-CSV'!$V180</f>
        <v>87</v>
      </c>
      <c r="G180" s="32" t="str">
        <f aca="false">IF('PODD-CSV'!$W180&lt;&gt;"",'PODD-CSV'!$W180,"")</f>
        <v/>
      </c>
    </row>
    <row collapsed="false" customFormat="false" customHeight="true" hidden="false" ht="15" outlineLevel="0" r="181">
      <c r="A181" s="32" t="str">
        <f aca="false">INDEX('Tray sheet'!$H$2:$H$10000, 'PODD-CSV'!$G181)</f>
        <v>Project#2013-0014_Experiment#0001_Brachypodium.distachyon_Tray#00010</v>
      </c>
      <c r="B181" s="32" t="str">
        <f aca="false">INDEX('Tray sheet'!$J$2:$J$10000,'PODD-CSV'!$G181)</f>
        <v>Tray note</v>
      </c>
      <c r="C181" s="32" t="str">
        <f aca="false">INDEX('Tray sheet'!$I$2:$I$10000,'PODD-CSV'!$G181)</f>
        <v>standard</v>
      </c>
      <c r="D181" s="32" t="str">
        <f aca="false">'PODD-CSV'!$J181&amp;'PODD-CSV'!$K181</f>
        <v>B5</v>
      </c>
      <c r="E181" s="32" t="str">
        <f aca="false">'PODD-CSV'!$T181</f>
        <v>Project#2013-0014_Experiment#0001_Brachypodium.distachyon_Tray#0010_Pot#00180</v>
      </c>
      <c r="F181" s="34" t="n">
        <f aca="false">'PODD-CSV'!$V181</f>
        <v>122</v>
      </c>
      <c r="G181" s="32" t="str">
        <f aca="false">IF('PODD-CSV'!$W181&lt;&gt;"",'PODD-CSV'!$W181,"")</f>
        <v/>
      </c>
    </row>
    <row collapsed="false" customFormat="false" customHeight="true" hidden="false" ht="15" outlineLevel="0" r="182">
      <c r="A182" s="32" t="str">
        <f aca="false">INDEX('Tray sheet'!$H$2:$H$10000, 'PODD-CSV'!$G182)</f>
        <v>Project#2013-0014_Experiment#0001_Brachypodium.distachyon_Tray#00009</v>
      </c>
      <c r="B182" s="32" t="str">
        <f aca="false">INDEX('Tray sheet'!$J$2:$J$10000,'PODD-CSV'!$G182)</f>
        <v>Tray note</v>
      </c>
      <c r="C182" s="32" t="str">
        <f aca="false">INDEX('Tray sheet'!$I$2:$I$10000,'PODD-CSV'!$G182)</f>
        <v>standard</v>
      </c>
      <c r="D182" s="32" t="str">
        <f aca="false">'PODD-CSV'!$J182&amp;'PODD-CSV'!$K182</f>
        <v>C1</v>
      </c>
      <c r="E182" s="32" t="str">
        <f aca="false">'PODD-CSV'!$T182</f>
        <v>Project#2013-0014_Experiment#0001_Brachypodium.distachyon_Tray#0009_Pot#00181</v>
      </c>
      <c r="F182" s="34" t="n">
        <f aca="false">'PODD-CSV'!$V182</f>
        <v>99</v>
      </c>
      <c r="G182" s="32" t="str">
        <f aca="false">IF('PODD-CSV'!$W182&lt;&gt;"",'PODD-CSV'!$W182,"")</f>
        <v/>
      </c>
    </row>
    <row collapsed="false" customFormat="false" customHeight="true" hidden="false" ht="15" outlineLevel="0" r="183">
      <c r="A183" s="32" t="str">
        <f aca="false">INDEX('Tray sheet'!$H$2:$H$10000, 'PODD-CSV'!$G183)</f>
        <v>Project#2013-0014_Experiment#0001_Brachypodium.distachyon_Tray#00009</v>
      </c>
      <c r="B183" s="32" t="str">
        <f aca="false">INDEX('Tray sheet'!$J$2:$J$10000,'PODD-CSV'!$G183)</f>
        <v>Tray note</v>
      </c>
      <c r="C183" s="32" t="str">
        <f aca="false">INDEX('Tray sheet'!$I$2:$I$10000,'PODD-CSV'!$G183)</f>
        <v>standard</v>
      </c>
      <c r="D183" s="32" t="str">
        <f aca="false">'PODD-CSV'!$J183&amp;'PODD-CSV'!$K183</f>
        <v>C2</v>
      </c>
      <c r="E183" s="32" t="str">
        <f aca="false">'PODD-CSV'!$T183</f>
        <v>Project#2013-0014_Experiment#0001_Brachypodium.distachyon_Tray#0009_Pot#00182</v>
      </c>
      <c r="F183" s="34" t="n">
        <f aca="false">'PODD-CSV'!$V183</f>
        <v>169</v>
      </c>
      <c r="G183" s="32" t="str">
        <f aca="false">IF('PODD-CSV'!$W183&lt;&gt;"",'PODD-CSV'!$W183,"")</f>
        <v/>
      </c>
    </row>
    <row collapsed="false" customFormat="false" customHeight="true" hidden="false" ht="15" outlineLevel="0" r="184">
      <c r="A184" s="32" t="str">
        <f aca="false">INDEX('Tray sheet'!$H$2:$H$10000, 'PODD-CSV'!$G184)</f>
        <v>Project#2013-0014_Experiment#0001_Brachypodium.distachyon_Tray#00009</v>
      </c>
      <c r="B184" s="32" t="str">
        <f aca="false">INDEX('Tray sheet'!$J$2:$J$10000,'PODD-CSV'!$G184)</f>
        <v>Tray note</v>
      </c>
      <c r="C184" s="32" t="str">
        <f aca="false">INDEX('Tray sheet'!$I$2:$I$10000,'PODD-CSV'!$G184)</f>
        <v>standard</v>
      </c>
      <c r="D184" s="32" t="str">
        <f aca="false">'PODD-CSV'!$J184&amp;'PODD-CSV'!$K184</f>
        <v>C3</v>
      </c>
      <c r="E184" s="32" t="str">
        <f aca="false">'PODD-CSV'!$T184</f>
        <v>Project#2013-0014_Experiment#0001_Brachypodium.distachyon_Tray#0009_Pot#00183</v>
      </c>
      <c r="F184" s="34" t="n">
        <f aca="false">'PODD-CSV'!$V184</f>
        <v>176</v>
      </c>
      <c r="G184" s="32" t="str">
        <f aca="false">IF('PODD-CSV'!$W184&lt;&gt;"",'PODD-CSV'!$W184,"")</f>
        <v/>
      </c>
    </row>
    <row collapsed="false" customFormat="false" customHeight="true" hidden="false" ht="15" outlineLevel="0" r="185">
      <c r="A185" s="32" t="str">
        <f aca="false">INDEX('Tray sheet'!$H$2:$H$10000, 'PODD-CSV'!$G185)</f>
        <v>Project#2013-0014_Experiment#0001_Brachypodium.distachyon_Tray#00009</v>
      </c>
      <c r="B185" s="32" t="str">
        <f aca="false">INDEX('Tray sheet'!$J$2:$J$10000,'PODD-CSV'!$G185)</f>
        <v>Tray note</v>
      </c>
      <c r="C185" s="32" t="str">
        <f aca="false">INDEX('Tray sheet'!$I$2:$I$10000,'PODD-CSV'!$G185)</f>
        <v>standard</v>
      </c>
      <c r="D185" s="32" t="str">
        <f aca="false">'PODD-CSV'!$J185&amp;'PODD-CSV'!$K185</f>
        <v>C4</v>
      </c>
      <c r="E185" s="32" t="str">
        <f aca="false">'PODD-CSV'!$T185</f>
        <v>Project#2013-0014_Experiment#0001_Brachypodium.distachyon_Tray#0009_Pot#00184</v>
      </c>
      <c r="F185" s="34" t="str">
        <f aca="false">'PODD-CSV'!$V185</f>
        <v>Bd3-1</v>
      </c>
      <c r="G185" s="32" t="str">
        <f aca="false">IF('PODD-CSV'!$W185&lt;&gt;"",'PODD-CSV'!$W185,"")</f>
        <v/>
      </c>
    </row>
    <row collapsed="false" customFormat="false" customHeight="true" hidden="false" ht="15" outlineLevel="0" r="186">
      <c r="A186" s="32" t="str">
        <f aca="false">INDEX('Tray sheet'!$H$2:$H$10000, 'PODD-CSV'!$G186)</f>
        <v>Project#2013-0014_Experiment#0001_Brachypodium.distachyon_Tray#00009</v>
      </c>
      <c r="B186" s="32" t="str">
        <f aca="false">INDEX('Tray sheet'!$J$2:$J$10000,'PODD-CSV'!$G186)</f>
        <v>Tray note</v>
      </c>
      <c r="C186" s="32" t="str">
        <f aca="false">INDEX('Tray sheet'!$I$2:$I$10000,'PODD-CSV'!$G186)</f>
        <v>standard</v>
      </c>
      <c r="D186" s="32" t="str">
        <f aca="false">'PODD-CSV'!$J186&amp;'PODD-CSV'!$K186</f>
        <v>C5</v>
      </c>
      <c r="E186" s="32" t="str">
        <f aca="false">'PODD-CSV'!$T186</f>
        <v>Project#2013-0014_Experiment#0001_Brachypodium.distachyon_Tray#0009_Pot#00185</v>
      </c>
      <c r="F186" s="34" t="n">
        <f aca="false">'PODD-CSV'!$V186</f>
        <v>168</v>
      </c>
      <c r="G186" s="32" t="str">
        <f aca="false">IF('PODD-CSV'!$W186&lt;&gt;"",'PODD-CSV'!$W186,"")</f>
        <v/>
      </c>
    </row>
    <row collapsed="false" customFormat="false" customHeight="true" hidden="false" ht="15" outlineLevel="0" r="187">
      <c r="A187" s="32" t="str">
        <f aca="false">INDEX('Tray sheet'!$H$2:$H$10000, 'PODD-CSV'!$G187)</f>
        <v>Project#2013-0014_Experiment#0001_Brachypodium.distachyon_Tray#00010</v>
      </c>
      <c r="B187" s="32" t="str">
        <f aca="false">INDEX('Tray sheet'!$J$2:$J$10000,'PODD-CSV'!$G187)</f>
        <v>Tray note</v>
      </c>
      <c r="C187" s="32" t="str">
        <f aca="false">INDEX('Tray sheet'!$I$2:$I$10000,'PODD-CSV'!$G187)</f>
        <v>standard</v>
      </c>
      <c r="D187" s="32" t="str">
        <f aca="false">'PODD-CSV'!$J187&amp;'PODD-CSV'!$K187</f>
        <v>C1</v>
      </c>
      <c r="E187" s="32" t="str">
        <f aca="false">'PODD-CSV'!$T187</f>
        <v>Project#2013-0014_Experiment#0001_Brachypodium.distachyon_Tray#0010_Pot#00186</v>
      </c>
      <c r="F187" s="34" t="n">
        <f aca="false">'PODD-CSV'!$V187</f>
        <v>29</v>
      </c>
      <c r="G187" s="32" t="str">
        <f aca="false">IF('PODD-CSV'!$W187&lt;&gt;"",'PODD-CSV'!$W187,"")</f>
        <v/>
      </c>
    </row>
    <row collapsed="false" customFormat="false" customHeight="true" hidden="false" ht="15" outlineLevel="0" r="188">
      <c r="A188" s="32" t="str">
        <f aca="false">INDEX('Tray sheet'!$H$2:$H$10000, 'PODD-CSV'!$G188)</f>
        <v>Project#2013-0014_Experiment#0001_Brachypodium.distachyon_Tray#00010</v>
      </c>
      <c r="B188" s="32" t="str">
        <f aca="false">INDEX('Tray sheet'!$J$2:$J$10000,'PODD-CSV'!$G188)</f>
        <v>Tray note</v>
      </c>
      <c r="C188" s="32" t="str">
        <f aca="false">INDEX('Tray sheet'!$I$2:$I$10000,'PODD-CSV'!$G188)</f>
        <v>standard</v>
      </c>
      <c r="D188" s="32" t="str">
        <f aca="false">'PODD-CSV'!$J188&amp;'PODD-CSV'!$K188</f>
        <v>C2</v>
      </c>
      <c r="E188" s="32" t="str">
        <f aca="false">'PODD-CSV'!$T188</f>
        <v>Project#2013-0014_Experiment#0001_Brachypodium.distachyon_Tray#0010_Pot#00187</v>
      </c>
      <c r="F188" s="34" t="n">
        <f aca="false">'PODD-CSV'!$V188</f>
        <v>100</v>
      </c>
      <c r="G188" s="32" t="str">
        <f aca="false">IF('PODD-CSV'!$W188&lt;&gt;"",'PODD-CSV'!$W188,"")</f>
        <v/>
      </c>
    </row>
    <row collapsed="false" customFormat="false" customHeight="true" hidden="false" ht="15" outlineLevel="0" r="189">
      <c r="A189" s="32" t="str">
        <f aca="false">INDEX('Tray sheet'!$H$2:$H$10000, 'PODD-CSV'!$G189)</f>
        <v>Project#2013-0014_Experiment#0001_Brachypodium.distachyon_Tray#00010</v>
      </c>
      <c r="B189" s="32" t="str">
        <f aca="false">INDEX('Tray sheet'!$J$2:$J$10000,'PODD-CSV'!$G189)</f>
        <v>Tray note</v>
      </c>
      <c r="C189" s="32" t="str">
        <f aca="false">INDEX('Tray sheet'!$I$2:$I$10000,'PODD-CSV'!$G189)</f>
        <v>standard</v>
      </c>
      <c r="D189" s="32" t="str">
        <f aca="false">'PODD-CSV'!$J189&amp;'PODD-CSV'!$K189</f>
        <v>C3</v>
      </c>
      <c r="E189" s="32" t="str">
        <f aca="false">'PODD-CSV'!$T189</f>
        <v>Project#2013-0014_Experiment#0001_Brachypodium.distachyon_Tray#0010_Pot#00188</v>
      </c>
      <c r="F189" s="34" t="n">
        <f aca="false">'PODD-CSV'!$V189</f>
        <v>137</v>
      </c>
      <c r="G189" s="32" t="str">
        <f aca="false">IF('PODD-CSV'!$W189&lt;&gt;"",'PODD-CSV'!$W189,"")</f>
        <v/>
      </c>
    </row>
    <row collapsed="false" customFormat="false" customHeight="true" hidden="false" ht="15" outlineLevel="0" r="190">
      <c r="A190" s="32" t="str">
        <f aca="false">INDEX('Tray sheet'!$H$2:$H$10000, 'PODD-CSV'!$G190)</f>
        <v>Project#2013-0014_Experiment#0001_Brachypodium.distachyon_Tray#00010</v>
      </c>
      <c r="B190" s="32" t="str">
        <f aca="false">INDEX('Tray sheet'!$J$2:$J$10000,'PODD-CSV'!$G190)</f>
        <v>Tray note</v>
      </c>
      <c r="C190" s="32" t="str">
        <f aca="false">INDEX('Tray sheet'!$I$2:$I$10000,'PODD-CSV'!$G190)</f>
        <v>standard</v>
      </c>
      <c r="D190" s="32" t="str">
        <f aca="false">'PODD-CSV'!$J190&amp;'PODD-CSV'!$K190</f>
        <v>C4</v>
      </c>
      <c r="E190" s="32" t="str">
        <f aca="false">'PODD-CSV'!$T190</f>
        <v>Project#2013-0014_Experiment#0001_Brachypodium.distachyon_Tray#0010_Pot#00189</v>
      </c>
      <c r="F190" s="34" t="n">
        <f aca="false">'PODD-CSV'!$V190</f>
        <v>172</v>
      </c>
      <c r="G190" s="32" t="str">
        <f aca="false">IF('PODD-CSV'!$W190&lt;&gt;"",'PODD-CSV'!$W190,"")</f>
        <v/>
      </c>
    </row>
    <row collapsed="false" customFormat="false" customHeight="true" hidden="false" ht="15" outlineLevel="0" r="191">
      <c r="A191" s="32" t="str">
        <f aca="false">INDEX('Tray sheet'!$H$2:$H$10000, 'PODD-CSV'!$G191)</f>
        <v>Project#2013-0014_Experiment#0001_Brachypodium.distachyon_Tray#00010</v>
      </c>
      <c r="B191" s="32" t="str">
        <f aca="false">INDEX('Tray sheet'!$J$2:$J$10000,'PODD-CSV'!$G191)</f>
        <v>Tray note</v>
      </c>
      <c r="C191" s="32" t="str">
        <f aca="false">INDEX('Tray sheet'!$I$2:$I$10000,'PODD-CSV'!$G191)</f>
        <v>standard</v>
      </c>
      <c r="D191" s="32" t="str">
        <f aca="false">'PODD-CSV'!$J191&amp;'PODD-CSV'!$K191</f>
        <v>C5</v>
      </c>
      <c r="E191" s="32" t="str">
        <f aca="false">'PODD-CSV'!$T191</f>
        <v>Project#2013-0014_Experiment#0001_Brachypodium.distachyon_Tray#0010_Pot#00190</v>
      </c>
      <c r="F191" s="34" t="str">
        <f aca="false">'PODD-CSV'!$V191</f>
        <v>Bd21</v>
      </c>
      <c r="G191" s="32" t="str">
        <f aca="false">IF('PODD-CSV'!$W191&lt;&gt;"",'PODD-CSV'!$W191,"")</f>
        <v/>
      </c>
    </row>
    <row collapsed="false" customFormat="false" customHeight="true" hidden="false" ht="15" outlineLevel="0" r="192">
      <c r="A192" s="32" t="str">
        <f aca="false">INDEX('Tray sheet'!$H$2:$H$10000, 'PODD-CSV'!$G192)</f>
        <v>Project#2013-0014_Experiment#0001_Brachypodium.distachyon_Tray#00009</v>
      </c>
      <c r="B192" s="32" t="str">
        <f aca="false">INDEX('Tray sheet'!$J$2:$J$10000,'PODD-CSV'!$G192)</f>
        <v>Tray note</v>
      </c>
      <c r="C192" s="32" t="str">
        <f aca="false">INDEX('Tray sheet'!$I$2:$I$10000,'PODD-CSV'!$G192)</f>
        <v>standard</v>
      </c>
      <c r="D192" s="32" t="str">
        <f aca="false">'PODD-CSV'!$J192&amp;'PODD-CSV'!$K192</f>
        <v>D1</v>
      </c>
      <c r="E192" s="32" t="str">
        <f aca="false">'PODD-CSV'!$T192</f>
        <v>Project#2013-0014_Experiment#0001_Brachypodium.distachyon_Tray#0009_Pot#00191</v>
      </c>
      <c r="F192" s="34" t="n">
        <f aca="false">'PODD-CSV'!$V192</f>
        <v>181</v>
      </c>
      <c r="G192" s="32" t="str">
        <f aca="false">IF('PODD-CSV'!$W192&lt;&gt;"",'PODD-CSV'!$W192,"")</f>
        <v/>
      </c>
    </row>
    <row collapsed="false" customFormat="false" customHeight="true" hidden="false" ht="15" outlineLevel="0" r="193">
      <c r="A193" s="32" t="str">
        <f aca="false">INDEX('Tray sheet'!$H$2:$H$10000, 'PODD-CSV'!$G193)</f>
        <v>Project#2013-0014_Experiment#0001_Brachypodium.distachyon_Tray#00009</v>
      </c>
      <c r="B193" s="32" t="str">
        <f aca="false">INDEX('Tray sheet'!$J$2:$J$10000,'PODD-CSV'!$G193)</f>
        <v>Tray note</v>
      </c>
      <c r="C193" s="32" t="str">
        <f aca="false">INDEX('Tray sheet'!$I$2:$I$10000,'PODD-CSV'!$G193)</f>
        <v>standard</v>
      </c>
      <c r="D193" s="32" t="str">
        <f aca="false">'PODD-CSV'!$J193&amp;'PODD-CSV'!$K193</f>
        <v>D2</v>
      </c>
      <c r="E193" s="32" t="str">
        <f aca="false">'PODD-CSV'!$T193</f>
        <v>Project#2013-0014_Experiment#0001_Brachypodium.distachyon_Tray#0009_Pot#00192</v>
      </c>
      <c r="F193" s="34" t="n">
        <f aca="false">'PODD-CSV'!$V193</f>
        <v>79</v>
      </c>
      <c r="G193" s="32" t="str">
        <f aca="false">IF('PODD-CSV'!$W193&lt;&gt;"",'PODD-CSV'!$W193,"")</f>
        <v/>
      </c>
    </row>
    <row collapsed="false" customFormat="false" customHeight="true" hidden="false" ht="15" outlineLevel="0" r="194">
      <c r="A194" s="32" t="str">
        <f aca="false">INDEX('Tray sheet'!$H$2:$H$10000, 'PODD-CSV'!$G194)</f>
        <v>Project#2013-0014_Experiment#0001_Brachypodium.distachyon_Tray#00009</v>
      </c>
      <c r="B194" s="32" t="str">
        <f aca="false">INDEX('Tray sheet'!$J$2:$J$10000,'PODD-CSV'!$G194)</f>
        <v>Tray note</v>
      </c>
      <c r="C194" s="32" t="str">
        <f aca="false">INDEX('Tray sheet'!$I$2:$I$10000,'PODD-CSV'!$G194)</f>
        <v>standard</v>
      </c>
      <c r="D194" s="32" t="str">
        <f aca="false">'PODD-CSV'!$J194&amp;'PODD-CSV'!$K194</f>
        <v>D3</v>
      </c>
      <c r="E194" s="32" t="str">
        <f aca="false">'PODD-CSV'!$T194</f>
        <v>Project#2013-0014_Experiment#0001_Brachypodium.distachyon_Tray#0009_Pot#00193</v>
      </c>
      <c r="F194" s="34" t="n">
        <f aca="false">'PODD-CSV'!$V194</f>
        <v>8</v>
      </c>
      <c r="G194" s="32" t="str">
        <f aca="false">IF('PODD-CSV'!$W194&lt;&gt;"",'PODD-CSV'!$W194,"")</f>
        <v/>
      </c>
    </row>
    <row collapsed="false" customFormat="false" customHeight="true" hidden="false" ht="15" outlineLevel="0" r="195">
      <c r="A195" s="32" t="str">
        <f aca="false">INDEX('Tray sheet'!$H$2:$H$10000, 'PODD-CSV'!$G195)</f>
        <v>Project#2013-0014_Experiment#0001_Brachypodium.distachyon_Tray#00009</v>
      </c>
      <c r="B195" s="32" t="str">
        <f aca="false">INDEX('Tray sheet'!$J$2:$J$10000,'PODD-CSV'!$G195)</f>
        <v>Tray note</v>
      </c>
      <c r="C195" s="32" t="str">
        <f aca="false">INDEX('Tray sheet'!$I$2:$I$10000,'PODD-CSV'!$G195)</f>
        <v>standard</v>
      </c>
      <c r="D195" s="32" t="str">
        <f aca="false">'PODD-CSV'!$J195&amp;'PODD-CSV'!$K195</f>
        <v>D4</v>
      </c>
      <c r="E195" s="32" t="str">
        <f aca="false">'PODD-CSV'!$T195</f>
        <v>Project#2013-0014_Experiment#0001_Brachypodium.distachyon_Tray#0009_Pot#00194</v>
      </c>
      <c r="F195" s="34" t="n">
        <f aca="false">'PODD-CSV'!$V195</f>
        <v>157</v>
      </c>
      <c r="G195" s="32" t="str">
        <f aca="false">IF('PODD-CSV'!$W195&lt;&gt;"",'PODD-CSV'!$W195,"")</f>
        <v/>
      </c>
    </row>
    <row collapsed="false" customFormat="false" customHeight="true" hidden="false" ht="15" outlineLevel="0" r="196">
      <c r="A196" s="32" t="str">
        <f aca="false">INDEX('Tray sheet'!$H$2:$H$10000, 'PODD-CSV'!$G196)</f>
        <v>Project#2013-0014_Experiment#0001_Brachypodium.distachyon_Tray#00009</v>
      </c>
      <c r="B196" s="32" t="str">
        <f aca="false">INDEX('Tray sheet'!$J$2:$J$10000,'PODD-CSV'!$G196)</f>
        <v>Tray note</v>
      </c>
      <c r="C196" s="32" t="str">
        <f aca="false">INDEX('Tray sheet'!$I$2:$I$10000,'PODD-CSV'!$G196)</f>
        <v>standard</v>
      </c>
      <c r="D196" s="32" t="str">
        <f aca="false">'PODD-CSV'!$J196&amp;'PODD-CSV'!$K196</f>
        <v>D5</v>
      </c>
      <c r="E196" s="32" t="str">
        <f aca="false">'PODD-CSV'!$T196</f>
        <v>Project#2013-0014_Experiment#0001_Brachypodium.distachyon_Tray#0009_Pot#00195</v>
      </c>
      <c r="F196" s="34" t="n">
        <f aca="false">'PODD-CSV'!$V196</f>
        <v>45</v>
      </c>
      <c r="G196" s="32" t="str">
        <f aca="false">IF('PODD-CSV'!$W196&lt;&gt;"",'PODD-CSV'!$W196,"")</f>
        <v/>
      </c>
    </row>
    <row collapsed="false" customFormat="false" customHeight="true" hidden="false" ht="15" outlineLevel="0" r="197">
      <c r="A197" s="32" t="str">
        <f aca="false">INDEX('Tray sheet'!$H$2:$H$10000, 'PODD-CSV'!$G197)</f>
        <v>Project#2013-0014_Experiment#0001_Brachypodium.distachyon_Tray#00010</v>
      </c>
      <c r="B197" s="32" t="str">
        <f aca="false">INDEX('Tray sheet'!$J$2:$J$10000,'PODD-CSV'!$G197)</f>
        <v>Tray note</v>
      </c>
      <c r="C197" s="32" t="str">
        <f aca="false">INDEX('Tray sheet'!$I$2:$I$10000,'PODD-CSV'!$G197)</f>
        <v>standard</v>
      </c>
      <c r="D197" s="32" t="str">
        <f aca="false">'PODD-CSV'!$J197&amp;'PODD-CSV'!$K197</f>
        <v>D1</v>
      </c>
      <c r="E197" s="32" t="str">
        <f aca="false">'PODD-CSV'!$T197</f>
        <v>Project#2013-0014_Experiment#0001_Brachypodium.distachyon_Tray#0010_Pot#00196</v>
      </c>
      <c r="F197" s="34" t="str">
        <f aca="false">'PODD-CSV'!$V197</f>
        <v>Bd3-1</v>
      </c>
      <c r="G197" s="32" t="str">
        <f aca="false">IF('PODD-CSV'!$W197&lt;&gt;"",'PODD-CSV'!$W197,"")</f>
        <v/>
      </c>
    </row>
    <row collapsed="false" customFormat="false" customHeight="true" hidden="false" ht="15" outlineLevel="0" r="198">
      <c r="A198" s="32" t="str">
        <f aca="false">INDEX('Tray sheet'!$H$2:$H$10000, 'PODD-CSV'!$G198)</f>
        <v>Project#2013-0014_Experiment#0001_Brachypodium.distachyon_Tray#00010</v>
      </c>
      <c r="B198" s="32" t="str">
        <f aca="false">INDEX('Tray sheet'!$J$2:$J$10000,'PODD-CSV'!$G198)</f>
        <v>Tray note</v>
      </c>
      <c r="C198" s="32" t="str">
        <f aca="false">INDEX('Tray sheet'!$I$2:$I$10000,'PODD-CSV'!$G198)</f>
        <v>standard</v>
      </c>
      <c r="D198" s="32" t="str">
        <f aca="false">'PODD-CSV'!$J198&amp;'PODD-CSV'!$K198</f>
        <v>D2</v>
      </c>
      <c r="E198" s="32" t="str">
        <f aca="false">'PODD-CSV'!$T198</f>
        <v>Project#2013-0014_Experiment#0001_Brachypodium.distachyon_Tray#0010_Pot#00197</v>
      </c>
      <c r="F198" s="34" t="n">
        <f aca="false">'PODD-CSV'!$V198</f>
        <v>183</v>
      </c>
      <c r="G198" s="32" t="str">
        <f aca="false">IF('PODD-CSV'!$W198&lt;&gt;"",'PODD-CSV'!$W198,"")</f>
        <v/>
      </c>
    </row>
    <row collapsed="false" customFormat="false" customHeight="true" hidden="false" ht="15" outlineLevel="0" r="199">
      <c r="A199" s="32" t="str">
        <f aca="false">INDEX('Tray sheet'!$H$2:$H$10000, 'PODD-CSV'!$G199)</f>
        <v>Project#2013-0014_Experiment#0001_Brachypodium.distachyon_Tray#00010</v>
      </c>
      <c r="B199" s="32" t="str">
        <f aca="false">INDEX('Tray sheet'!$J$2:$J$10000,'PODD-CSV'!$G199)</f>
        <v>Tray note</v>
      </c>
      <c r="C199" s="32" t="str">
        <f aca="false">INDEX('Tray sheet'!$I$2:$I$10000,'PODD-CSV'!$G199)</f>
        <v>standard</v>
      </c>
      <c r="D199" s="32" t="str">
        <f aca="false">'PODD-CSV'!$J199&amp;'PODD-CSV'!$K199</f>
        <v>D3</v>
      </c>
      <c r="E199" s="32" t="str">
        <f aca="false">'PODD-CSV'!$T199</f>
        <v>Project#2013-0014_Experiment#0001_Brachypodium.distachyon_Tray#0010_Pot#00198</v>
      </c>
      <c r="F199" s="34" t="n">
        <f aca="false">'PODD-CSV'!$V199</f>
        <v>159</v>
      </c>
      <c r="G199" s="32" t="str">
        <f aca="false">IF('PODD-CSV'!$W199&lt;&gt;"",'PODD-CSV'!$W199,"")</f>
        <v/>
      </c>
    </row>
    <row collapsed="false" customFormat="false" customHeight="true" hidden="false" ht="15" outlineLevel="0" r="200">
      <c r="A200" s="32" t="str">
        <f aca="false">INDEX('Tray sheet'!$H$2:$H$10000, 'PODD-CSV'!$G200)</f>
        <v>Project#2013-0014_Experiment#0001_Brachypodium.distachyon_Tray#00010</v>
      </c>
      <c r="B200" s="32" t="str">
        <f aca="false">INDEX('Tray sheet'!$J$2:$J$10000,'PODD-CSV'!$G200)</f>
        <v>Tray note</v>
      </c>
      <c r="C200" s="32" t="str">
        <f aca="false">INDEX('Tray sheet'!$I$2:$I$10000,'PODD-CSV'!$G200)</f>
        <v>standard</v>
      </c>
      <c r="D200" s="32" t="str">
        <f aca="false">'PODD-CSV'!$J200&amp;'PODD-CSV'!$K200</f>
        <v>D4</v>
      </c>
      <c r="E200" s="32" t="str">
        <f aca="false">'PODD-CSV'!$T200</f>
        <v>Project#2013-0014_Experiment#0001_Brachypodium.distachyon_Tray#0010_Pot#00199</v>
      </c>
      <c r="F200" s="34" t="n">
        <f aca="false">'PODD-CSV'!$V200</f>
        <v>71</v>
      </c>
      <c r="G200" s="32" t="str">
        <f aca="false">IF('PODD-CSV'!$W200&lt;&gt;"",'PODD-CSV'!$W200,"")</f>
        <v/>
      </c>
    </row>
    <row collapsed="false" customFormat="false" customHeight="true" hidden="false" ht="15" outlineLevel="0" r="201">
      <c r="A201" s="32" t="str">
        <f aca="false">INDEX('Tray sheet'!$H$2:$H$10000, 'PODD-CSV'!$G201)</f>
        <v>Project#2013-0014_Experiment#0001_Brachypodium.distachyon_Tray#00010</v>
      </c>
      <c r="B201" s="32" t="str">
        <f aca="false">INDEX('Tray sheet'!$J$2:$J$10000,'PODD-CSV'!$G201)</f>
        <v>Tray note</v>
      </c>
      <c r="C201" s="32" t="str">
        <f aca="false">INDEX('Tray sheet'!$I$2:$I$10000,'PODD-CSV'!$G201)</f>
        <v>standard</v>
      </c>
      <c r="D201" s="32" t="str">
        <f aca="false">'PODD-CSV'!$J201&amp;'PODD-CSV'!$K201</f>
        <v>D5</v>
      </c>
      <c r="E201" s="32" t="str">
        <f aca="false">'PODD-CSV'!$T201</f>
        <v>Project#2013-0014_Experiment#0001_Brachypodium.distachyon_Tray#0010_Pot#00200</v>
      </c>
      <c r="F201" s="34" t="n">
        <f aca="false">'PODD-CSV'!$V201</f>
        <v>95</v>
      </c>
      <c r="G201" s="32" t="str">
        <f aca="false">IF('PODD-CSV'!$W201&lt;&gt;"",'PODD-CSV'!$W201,"")</f>
        <v/>
      </c>
    </row>
    <row collapsed="false" customFormat="false" customHeight="true" hidden="false" ht="15" outlineLevel="0" r="202">
      <c r="A202" s="32" t="str">
        <f aca="false">INDEX('Tray sheet'!$H$2:$H$10000, 'PODD-CSV'!$G202)</f>
        <v>Project#2013-0014_Experiment#0001_Brachypodium.distachyon_Tray#00011</v>
      </c>
      <c r="B202" s="32" t="str">
        <f aca="false">INDEX('Tray sheet'!$J$2:$J$10000,'PODD-CSV'!$G202)</f>
        <v>Tray note</v>
      </c>
      <c r="C202" s="32" t="str">
        <f aca="false">INDEX('Tray sheet'!$I$2:$I$10000,'PODD-CSV'!$G202)</f>
        <v>standard</v>
      </c>
      <c r="D202" s="32" t="str">
        <f aca="false">'PODD-CSV'!$J202&amp;'PODD-CSV'!$K202</f>
        <v>A1</v>
      </c>
      <c r="E202" s="32" t="str">
        <f aca="false">'PODD-CSV'!$T202</f>
        <v>Project#2013-0014_Experiment#0001_Brachypodium.distachyon_Tray#0011_Pot#00201</v>
      </c>
      <c r="F202" s="34" t="n">
        <f aca="false">'PODD-CSV'!$V202</f>
        <v>175</v>
      </c>
      <c r="G202" s="32" t="str">
        <f aca="false">IF('PODD-CSV'!$W202&lt;&gt;"",'PODD-CSV'!$W202,"")</f>
        <v/>
      </c>
    </row>
    <row collapsed="false" customFormat="false" customHeight="true" hidden="false" ht="15" outlineLevel="0" r="203">
      <c r="A203" s="32" t="str">
        <f aca="false">INDEX('Tray sheet'!$H$2:$H$10000, 'PODD-CSV'!$G203)</f>
        <v>Project#2013-0014_Experiment#0001_Brachypodium.distachyon_Tray#00011</v>
      </c>
      <c r="B203" s="32" t="str">
        <f aca="false">INDEX('Tray sheet'!$J$2:$J$10000,'PODD-CSV'!$G203)</f>
        <v>Tray note</v>
      </c>
      <c r="C203" s="32" t="str">
        <f aca="false">INDEX('Tray sheet'!$I$2:$I$10000,'PODD-CSV'!$G203)</f>
        <v>standard</v>
      </c>
      <c r="D203" s="32" t="str">
        <f aca="false">'PODD-CSV'!$J203&amp;'PODD-CSV'!$K203</f>
        <v>A2</v>
      </c>
      <c r="E203" s="32" t="str">
        <f aca="false">'PODD-CSV'!$T203</f>
        <v>Project#2013-0014_Experiment#0001_Brachypodium.distachyon_Tray#0011_Pot#00202</v>
      </c>
      <c r="F203" s="34" t="n">
        <f aca="false">'PODD-CSV'!$V203</f>
        <v>109</v>
      </c>
      <c r="G203" s="32" t="str">
        <f aca="false">IF('PODD-CSV'!$W203&lt;&gt;"",'PODD-CSV'!$W203,"")</f>
        <v/>
      </c>
    </row>
    <row collapsed="false" customFormat="false" customHeight="true" hidden="false" ht="15" outlineLevel="0" r="204">
      <c r="A204" s="32" t="str">
        <f aca="false">INDEX('Tray sheet'!$H$2:$H$10000, 'PODD-CSV'!$G204)</f>
        <v>Project#2013-0014_Experiment#0001_Brachypodium.distachyon_Tray#00011</v>
      </c>
      <c r="B204" s="32" t="str">
        <f aca="false">INDEX('Tray sheet'!$J$2:$J$10000,'PODD-CSV'!$G204)</f>
        <v>Tray note</v>
      </c>
      <c r="C204" s="32" t="str">
        <f aca="false">INDEX('Tray sheet'!$I$2:$I$10000,'PODD-CSV'!$G204)</f>
        <v>standard</v>
      </c>
      <c r="D204" s="32" t="str">
        <f aca="false">'PODD-CSV'!$J204&amp;'PODD-CSV'!$K204</f>
        <v>A3</v>
      </c>
      <c r="E204" s="32" t="str">
        <f aca="false">'PODD-CSV'!$T204</f>
        <v>Project#2013-0014_Experiment#0001_Brachypodium.distachyon_Tray#0011_Pot#00203</v>
      </c>
      <c r="F204" s="34" t="n">
        <f aca="false">'PODD-CSV'!$V204</f>
        <v>156</v>
      </c>
      <c r="G204" s="32" t="str">
        <f aca="false">IF('PODD-CSV'!$W204&lt;&gt;"",'PODD-CSV'!$W204,"")</f>
        <v/>
      </c>
    </row>
    <row collapsed="false" customFormat="false" customHeight="true" hidden="false" ht="15" outlineLevel="0" r="205">
      <c r="A205" s="32" t="str">
        <f aca="false">INDEX('Tray sheet'!$H$2:$H$10000, 'PODD-CSV'!$G205)</f>
        <v>Project#2013-0014_Experiment#0001_Brachypodium.distachyon_Tray#00011</v>
      </c>
      <c r="B205" s="32" t="str">
        <f aca="false">INDEX('Tray sheet'!$J$2:$J$10000,'PODD-CSV'!$G205)</f>
        <v>Tray note</v>
      </c>
      <c r="C205" s="32" t="str">
        <f aca="false">INDEX('Tray sheet'!$I$2:$I$10000,'PODD-CSV'!$G205)</f>
        <v>standard</v>
      </c>
      <c r="D205" s="32" t="str">
        <f aca="false">'PODD-CSV'!$J205&amp;'PODD-CSV'!$K205</f>
        <v>A4</v>
      </c>
      <c r="E205" s="32" t="str">
        <f aca="false">'PODD-CSV'!$T205</f>
        <v>Project#2013-0014_Experiment#0001_Brachypodium.distachyon_Tray#0011_Pot#00204</v>
      </c>
      <c r="F205" s="34" t="n">
        <f aca="false">'PODD-CSV'!$V205</f>
        <v>107</v>
      </c>
      <c r="G205" s="32" t="str">
        <f aca="false">IF('PODD-CSV'!$W205&lt;&gt;"",'PODD-CSV'!$W205,"")</f>
        <v/>
      </c>
    </row>
    <row collapsed="false" customFormat="false" customHeight="true" hidden="false" ht="15" outlineLevel="0" r="206">
      <c r="A206" s="32" t="str">
        <f aca="false">INDEX('Tray sheet'!$H$2:$H$10000, 'PODD-CSV'!$G206)</f>
        <v>Project#2013-0014_Experiment#0001_Brachypodium.distachyon_Tray#00011</v>
      </c>
      <c r="B206" s="32" t="str">
        <f aca="false">INDEX('Tray sheet'!$J$2:$J$10000,'PODD-CSV'!$G206)</f>
        <v>Tray note</v>
      </c>
      <c r="C206" s="32" t="str">
        <f aca="false">INDEX('Tray sheet'!$I$2:$I$10000,'PODD-CSV'!$G206)</f>
        <v>standard</v>
      </c>
      <c r="D206" s="32" t="str">
        <f aca="false">'PODD-CSV'!$J206&amp;'PODD-CSV'!$K206</f>
        <v>A5</v>
      </c>
      <c r="E206" s="32" t="str">
        <f aca="false">'PODD-CSV'!$T206</f>
        <v>Project#2013-0014_Experiment#0001_Brachypodium.distachyon_Tray#0011_Pot#00205</v>
      </c>
      <c r="F206" s="34" t="n">
        <f aca="false">'PODD-CSV'!$V206</f>
        <v>26</v>
      </c>
      <c r="G206" s="32" t="str">
        <f aca="false">IF('PODD-CSV'!$W206&lt;&gt;"",'PODD-CSV'!$W206,"")</f>
        <v/>
      </c>
    </row>
    <row collapsed="false" customFormat="false" customHeight="true" hidden="false" ht="15" outlineLevel="0" r="207">
      <c r="A207" s="32" t="str">
        <f aca="false">INDEX('Tray sheet'!$H$2:$H$10000, 'PODD-CSV'!$G207)</f>
        <v>Project#2013-0014_Experiment#0001_Brachypodium.distachyon_Tray#00012</v>
      </c>
      <c r="B207" s="32" t="str">
        <f aca="false">INDEX('Tray sheet'!$J$2:$J$10000,'PODD-CSV'!$G207)</f>
        <v>Tray note</v>
      </c>
      <c r="C207" s="32" t="str">
        <f aca="false">INDEX('Tray sheet'!$I$2:$I$10000,'PODD-CSV'!$G207)</f>
        <v>standard</v>
      </c>
      <c r="D207" s="32" t="str">
        <f aca="false">'PODD-CSV'!$J207&amp;'PODD-CSV'!$K207</f>
        <v>A1</v>
      </c>
      <c r="E207" s="32" t="str">
        <f aca="false">'PODD-CSV'!$T207</f>
        <v>Project#2013-0014_Experiment#0001_Brachypodium.distachyon_Tray#0012_Pot#00206</v>
      </c>
      <c r="F207" s="34" t="n">
        <f aca="false">'PODD-CSV'!$V207</f>
        <v>42</v>
      </c>
      <c r="G207" s="32" t="str">
        <f aca="false">IF('PODD-CSV'!$W207&lt;&gt;"",'PODD-CSV'!$W207,"")</f>
        <v/>
      </c>
    </row>
    <row collapsed="false" customFormat="false" customHeight="true" hidden="false" ht="15" outlineLevel="0" r="208">
      <c r="A208" s="32" t="str">
        <f aca="false">INDEX('Tray sheet'!$H$2:$H$10000, 'PODD-CSV'!$G208)</f>
        <v>Project#2013-0014_Experiment#0001_Brachypodium.distachyon_Tray#00012</v>
      </c>
      <c r="B208" s="32" t="str">
        <f aca="false">INDEX('Tray sheet'!$J$2:$J$10000,'PODD-CSV'!$G208)</f>
        <v>Tray note</v>
      </c>
      <c r="C208" s="32" t="str">
        <f aca="false">INDEX('Tray sheet'!$I$2:$I$10000,'PODD-CSV'!$G208)</f>
        <v>standard</v>
      </c>
      <c r="D208" s="32" t="str">
        <f aca="false">'PODD-CSV'!$J208&amp;'PODD-CSV'!$K208</f>
        <v>A2</v>
      </c>
      <c r="E208" s="32" t="str">
        <f aca="false">'PODD-CSV'!$T208</f>
        <v>Project#2013-0014_Experiment#0001_Brachypodium.distachyon_Tray#0012_Pot#00207</v>
      </c>
      <c r="F208" s="34" t="n">
        <f aca="false">'PODD-CSV'!$V208</f>
        <v>163</v>
      </c>
      <c r="G208" s="32" t="str">
        <f aca="false">IF('PODD-CSV'!$W208&lt;&gt;"",'PODD-CSV'!$W208,"")</f>
        <v/>
      </c>
    </row>
    <row collapsed="false" customFormat="false" customHeight="true" hidden="false" ht="15" outlineLevel="0" r="209">
      <c r="A209" s="32" t="str">
        <f aca="false">INDEX('Tray sheet'!$H$2:$H$10000, 'PODD-CSV'!$G209)</f>
        <v>Project#2013-0014_Experiment#0001_Brachypodium.distachyon_Tray#00012</v>
      </c>
      <c r="B209" s="32" t="str">
        <f aca="false">INDEX('Tray sheet'!$J$2:$J$10000,'PODD-CSV'!$G209)</f>
        <v>Tray note</v>
      </c>
      <c r="C209" s="32" t="str">
        <f aca="false">INDEX('Tray sheet'!$I$2:$I$10000,'PODD-CSV'!$G209)</f>
        <v>standard</v>
      </c>
      <c r="D209" s="32" t="str">
        <f aca="false">'PODD-CSV'!$J209&amp;'PODD-CSV'!$K209</f>
        <v>A3</v>
      </c>
      <c r="E209" s="32" t="str">
        <f aca="false">'PODD-CSV'!$T209</f>
        <v>Project#2013-0014_Experiment#0001_Brachypodium.distachyon_Tray#0012_Pot#00208</v>
      </c>
      <c r="F209" s="34" t="n">
        <f aca="false">'PODD-CSV'!$V209</f>
        <v>129</v>
      </c>
      <c r="G209" s="32" t="str">
        <f aca="false">IF('PODD-CSV'!$W209&lt;&gt;"",'PODD-CSV'!$W209,"")</f>
        <v/>
      </c>
    </row>
    <row collapsed="false" customFormat="false" customHeight="true" hidden="false" ht="15" outlineLevel="0" r="210">
      <c r="A210" s="32" t="str">
        <f aca="false">INDEX('Tray sheet'!$H$2:$H$10000, 'PODD-CSV'!$G210)</f>
        <v>Project#2013-0014_Experiment#0001_Brachypodium.distachyon_Tray#00012</v>
      </c>
      <c r="B210" s="32" t="str">
        <f aca="false">INDEX('Tray sheet'!$J$2:$J$10000,'PODD-CSV'!$G210)</f>
        <v>Tray note</v>
      </c>
      <c r="C210" s="32" t="str">
        <f aca="false">INDEX('Tray sheet'!$I$2:$I$10000,'PODD-CSV'!$G210)</f>
        <v>standard</v>
      </c>
      <c r="D210" s="32" t="str">
        <f aca="false">'PODD-CSV'!$J210&amp;'PODD-CSV'!$K210</f>
        <v>A4</v>
      </c>
      <c r="E210" s="32" t="str">
        <f aca="false">'PODD-CSV'!$T210</f>
        <v>Project#2013-0014_Experiment#0001_Brachypodium.distachyon_Tray#0012_Pot#00209</v>
      </c>
      <c r="F210" s="34" t="n">
        <f aca="false">'PODD-CSV'!$V210</f>
        <v>117</v>
      </c>
      <c r="G210" s="32" t="str">
        <f aca="false">IF('PODD-CSV'!$W210&lt;&gt;"",'PODD-CSV'!$W210,"")</f>
        <v/>
      </c>
    </row>
    <row collapsed="false" customFormat="false" customHeight="true" hidden="false" ht="15" outlineLevel="0" r="211">
      <c r="A211" s="32" t="str">
        <f aca="false">INDEX('Tray sheet'!$H$2:$H$10000, 'PODD-CSV'!$G211)</f>
        <v>Project#2013-0014_Experiment#0001_Brachypodium.distachyon_Tray#00012</v>
      </c>
      <c r="B211" s="32" t="str">
        <f aca="false">INDEX('Tray sheet'!$J$2:$J$10000,'PODD-CSV'!$G211)</f>
        <v>Tray note</v>
      </c>
      <c r="C211" s="32" t="str">
        <f aca="false">INDEX('Tray sheet'!$I$2:$I$10000,'PODD-CSV'!$G211)</f>
        <v>standard</v>
      </c>
      <c r="D211" s="32" t="str">
        <f aca="false">'PODD-CSV'!$J211&amp;'PODD-CSV'!$K211</f>
        <v>A5</v>
      </c>
      <c r="E211" s="32" t="str">
        <f aca="false">'PODD-CSV'!$T211</f>
        <v>Project#2013-0014_Experiment#0001_Brachypodium.distachyon_Tray#0012_Pot#00210</v>
      </c>
      <c r="F211" s="34" t="n">
        <f aca="false">'PODD-CSV'!$V211</f>
        <v>149</v>
      </c>
      <c r="G211" s="32" t="str">
        <f aca="false">IF('PODD-CSV'!$W211&lt;&gt;"",'PODD-CSV'!$W211,"")</f>
        <v/>
      </c>
    </row>
    <row collapsed="false" customFormat="false" customHeight="true" hidden="false" ht="15" outlineLevel="0" r="212">
      <c r="A212" s="32" t="str">
        <f aca="false">INDEX('Tray sheet'!$H$2:$H$10000, 'PODD-CSV'!$G212)</f>
        <v>Project#2013-0014_Experiment#0001_Brachypodium.distachyon_Tray#00011</v>
      </c>
      <c r="B212" s="32" t="str">
        <f aca="false">INDEX('Tray sheet'!$J$2:$J$10000,'PODD-CSV'!$G212)</f>
        <v>Tray note</v>
      </c>
      <c r="C212" s="32" t="str">
        <f aca="false">INDEX('Tray sheet'!$I$2:$I$10000,'PODD-CSV'!$G212)</f>
        <v>standard</v>
      </c>
      <c r="D212" s="32" t="str">
        <f aca="false">'PODD-CSV'!$J212&amp;'PODD-CSV'!$K212</f>
        <v>B1</v>
      </c>
      <c r="E212" s="32" t="str">
        <f aca="false">'PODD-CSV'!$T212</f>
        <v>Project#2013-0014_Experiment#0001_Brachypodium.distachyon_Tray#0011_Pot#00211</v>
      </c>
      <c r="F212" s="34" t="n">
        <f aca="false">'PODD-CSV'!$V212</f>
        <v>153</v>
      </c>
      <c r="G212" s="32" t="str">
        <f aca="false">IF('PODD-CSV'!$W212&lt;&gt;"",'PODD-CSV'!$W212,"")</f>
        <v/>
      </c>
    </row>
    <row collapsed="false" customFormat="false" customHeight="true" hidden="false" ht="15" outlineLevel="0" r="213">
      <c r="A213" s="32" t="str">
        <f aca="false">INDEX('Tray sheet'!$H$2:$H$10000, 'PODD-CSV'!$G213)</f>
        <v>Project#2013-0014_Experiment#0001_Brachypodium.distachyon_Tray#00011</v>
      </c>
      <c r="B213" s="32" t="str">
        <f aca="false">INDEX('Tray sheet'!$J$2:$J$10000,'PODD-CSV'!$G213)</f>
        <v>Tray note</v>
      </c>
      <c r="C213" s="32" t="str">
        <f aca="false">INDEX('Tray sheet'!$I$2:$I$10000,'PODD-CSV'!$G213)</f>
        <v>standard</v>
      </c>
      <c r="D213" s="32" t="str">
        <f aca="false">'PODD-CSV'!$J213&amp;'PODD-CSV'!$K213</f>
        <v>B2</v>
      </c>
      <c r="E213" s="32" t="str">
        <f aca="false">'PODD-CSV'!$T213</f>
        <v>Project#2013-0014_Experiment#0001_Brachypodium.distachyon_Tray#0011_Pot#00212</v>
      </c>
      <c r="F213" s="34" t="str">
        <f aca="false">'PODD-CSV'!$V213</f>
        <v>Bd21</v>
      </c>
      <c r="G213" s="32" t="str">
        <f aca="false">IF('PODD-CSV'!$W213&lt;&gt;"",'PODD-CSV'!$W213,"")</f>
        <v/>
      </c>
    </row>
    <row collapsed="false" customFormat="false" customHeight="true" hidden="false" ht="15" outlineLevel="0" r="214">
      <c r="A214" s="32" t="str">
        <f aca="false">INDEX('Tray sheet'!$H$2:$H$10000, 'PODD-CSV'!$G214)</f>
        <v>Project#2013-0014_Experiment#0001_Brachypodium.distachyon_Tray#00011</v>
      </c>
      <c r="B214" s="32" t="str">
        <f aca="false">INDEX('Tray sheet'!$J$2:$J$10000,'PODD-CSV'!$G214)</f>
        <v>Tray note</v>
      </c>
      <c r="C214" s="32" t="str">
        <f aca="false">INDEX('Tray sheet'!$I$2:$I$10000,'PODD-CSV'!$G214)</f>
        <v>standard</v>
      </c>
      <c r="D214" s="32" t="str">
        <f aca="false">'PODD-CSV'!$J214&amp;'PODD-CSV'!$K214</f>
        <v>B3</v>
      </c>
      <c r="E214" s="32" t="str">
        <f aca="false">'PODD-CSV'!$T214</f>
        <v>Project#2013-0014_Experiment#0001_Brachypodium.distachyon_Tray#0011_Pot#00213</v>
      </c>
      <c r="F214" s="34" t="n">
        <f aca="false">'PODD-CSV'!$V214</f>
        <v>116</v>
      </c>
      <c r="G214" s="32" t="str">
        <f aca="false">IF('PODD-CSV'!$W214&lt;&gt;"",'PODD-CSV'!$W214,"")</f>
        <v/>
      </c>
    </row>
    <row collapsed="false" customFormat="false" customHeight="true" hidden="false" ht="15" outlineLevel="0" r="215">
      <c r="A215" s="32" t="str">
        <f aca="false">INDEX('Tray sheet'!$H$2:$H$10000, 'PODD-CSV'!$G215)</f>
        <v>Project#2013-0014_Experiment#0001_Brachypodium.distachyon_Tray#00011</v>
      </c>
      <c r="B215" s="32" t="str">
        <f aca="false">INDEX('Tray sheet'!$J$2:$J$10000,'PODD-CSV'!$G215)</f>
        <v>Tray note</v>
      </c>
      <c r="C215" s="32" t="str">
        <f aca="false">INDEX('Tray sheet'!$I$2:$I$10000,'PODD-CSV'!$G215)</f>
        <v>standard</v>
      </c>
      <c r="D215" s="32" t="str">
        <f aca="false">'PODD-CSV'!$J215&amp;'PODD-CSV'!$K215</f>
        <v>B4</v>
      </c>
      <c r="E215" s="32" t="str">
        <f aca="false">'PODD-CSV'!$T215</f>
        <v>Project#2013-0014_Experiment#0001_Brachypodium.distachyon_Tray#0011_Pot#00214</v>
      </c>
      <c r="F215" s="34" t="n">
        <f aca="false">'PODD-CSV'!$V215</f>
        <v>66</v>
      </c>
      <c r="G215" s="32" t="str">
        <f aca="false">IF('PODD-CSV'!$W215&lt;&gt;"",'PODD-CSV'!$W215,"")</f>
        <v/>
      </c>
    </row>
    <row collapsed="false" customFormat="false" customHeight="true" hidden="false" ht="15" outlineLevel="0" r="216">
      <c r="A216" s="32" t="str">
        <f aca="false">INDEX('Tray sheet'!$H$2:$H$10000, 'PODD-CSV'!$G216)</f>
        <v>Project#2013-0014_Experiment#0001_Brachypodium.distachyon_Tray#00011</v>
      </c>
      <c r="B216" s="32" t="str">
        <f aca="false">INDEX('Tray sheet'!$J$2:$J$10000,'PODD-CSV'!$G216)</f>
        <v>Tray note</v>
      </c>
      <c r="C216" s="32" t="str">
        <f aca="false">INDEX('Tray sheet'!$I$2:$I$10000,'PODD-CSV'!$G216)</f>
        <v>standard</v>
      </c>
      <c r="D216" s="32" t="str">
        <f aca="false">'PODD-CSV'!$J216&amp;'PODD-CSV'!$K216</f>
        <v>B5</v>
      </c>
      <c r="E216" s="32" t="str">
        <f aca="false">'PODD-CSV'!$T216</f>
        <v>Project#2013-0014_Experiment#0001_Brachypodium.distachyon_Tray#0011_Pot#00215</v>
      </c>
      <c r="F216" s="34" t="n">
        <f aca="false">'PODD-CSV'!$V216</f>
        <v>174</v>
      </c>
      <c r="G216" s="32" t="str">
        <f aca="false">IF('PODD-CSV'!$W216&lt;&gt;"",'PODD-CSV'!$W216,"")</f>
        <v/>
      </c>
    </row>
    <row collapsed="false" customFormat="false" customHeight="true" hidden="false" ht="15" outlineLevel="0" r="217">
      <c r="A217" s="32" t="str">
        <f aca="false">INDEX('Tray sheet'!$H$2:$H$10000, 'PODD-CSV'!$G217)</f>
        <v>Project#2013-0014_Experiment#0001_Brachypodium.distachyon_Tray#00012</v>
      </c>
      <c r="B217" s="32" t="str">
        <f aca="false">INDEX('Tray sheet'!$J$2:$J$10000,'PODD-CSV'!$G217)</f>
        <v>Tray note</v>
      </c>
      <c r="C217" s="32" t="str">
        <f aca="false">INDEX('Tray sheet'!$I$2:$I$10000,'PODD-CSV'!$G217)</f>
        <v>standard</v>
      </c>
      <c r="D217" s="32" t="str">
        <f aca="false">'PODD-CSV'!$J217&amp;'PODD-CSV'!$K217</f>
        <v>B1</v>
      </c>
      <c r="E217" s="32" t="str">
        <f aca="false">'PODD-CSV'!$T217</f>
        <v>Project#2013-0014_Experiment#0001_Brachypodium.distachyon_Tray#0012_Pot#00216</v>
      </c>
      <c r="F217" s="34" t="n">
        <f aca="false">'PODD-CSV'!$V217</f>
        <v>92</v>
      </c>
      <c r="G217" s="32" t="str">
        <f aca="false">IF('PODD-CSV'!$W217&lt;&gt;"",'PODD-CSV'!$W217,"")</f>
        <v/>
      </c>
    </row>
    <row collapsed="false" customFormat="false" customHeight="true" hidden="false" ht="15" outlineLevel="0" r="218">
      <c r="A218" s="32" t="str">
        <f aca="false">INDEX('Tray sheet'!$H$2:$H$10000, 'PODD-CSV'!$G218)</f>
        <v>Project#2013-0014_Experiment#0001_Brachypodium.distachyon_Tray#00012</v>
      </c>
      <c r="B218" s="32" t="str">
        <f aca="false">INDEX('Tray sheet'!$J$2:$J$10000,'PODD-CSV'!$G218)</f>
        <v>Tray note</v>
      </c>
      <c r="C218" s="32" t="str">
        <f aca="false">INDEX('Tray sheet'!$I$2:$I$10000,'PODD-CSV'!$G218)</f>
        <v>standard</v>
      </c>
      <c r="D218" s="32" t="str">
        <f aca="false">'PODD-CSV'!$J218&amp;'PODD-CSV'!$K218</f>
        <v>B2</v>
      </c>
      <c r="E218" s="32" t="str">
        <f aca="false">'PODD-CSV'!$T218</f>
        <v>Project#2013-0014_Experiment#0001_Brachypodium.distachyon_Tray#0012_Pot#00217</v>
      </c>
      <c r="F218" s="34" t="n">
        <f aca="false">'PODD-CSV'!$V218</f>
        <v>114</v>
      </c>
      <c r="G218" s="32" t="str">
        <f aca="false">IF('PODD-CSV'!$W218&lt;&gt;"",'PODD-CSV'!$W218,"")</f>
        <v/>
      </c>
    </row>
    <row collapsed="false" customFormat="false" customHeight="true" hidden="false" ht="15" outlineLevel="0" r="219">
      <c r="A219" s="32" t="str">
        <f aca="false">INDEX('Tray sheet'!$H$2:$H$10000, 'PODD-CSV'!$G219)</f>
        <v>Project#2013-0014_Experiment#0001_Brachypodium.distachyon_Tray#00012</v>
      </c>
      <c r="B219" s="32" t="str">
        <f aca="false">INDEX('Tray sheet'!$J$2:$J$10000,'PODD-CSV'!$G219)</f>
        <v>Tray note</v>
      </c>
      <c r="C219" s="32" t="str">
        <f aca="false">INDEX('Tray sheet'!$I$2:$I$10000,'PODD-CSV'!$G219)</f>
        <v>standard</v>
      </c>
      <c r="D219" s="32" t="str">
        <f aca="false">'PODD-CSV'!$J219&amp;'PODD-CSV'!$K219</f>
        <v>B3</v>
      </c>
      <c r="E219" s="32" t="str">
        <f aca="false">'PODD-CSV'!$T219</f>
        <v>Project#2013-0014_Experiment#0001_Brachypodium.distachyon_Tray#0012_Pot#00218</v>
      </c>
      <c r="F219" s="34" t="str">
        <f aca="false">'PODD-CSV'!$V219</f>
        <v>Bd21</v>
      </c>
      <c r="G219" s="32" t="str">
        <f aca="false">IF('PODD-CSV'!$W219&lt;&gt;"",'PODD-CSV'!$W219,"")</f>
        <v/>
      </c>
    </row>
    <row collapsed="false" customFormat="false" customHeight="true" hidden="false" ht="15" outlineLevel="0" r="220">
      <c r="A220" s="32" t="str">
        <f aca="false">INDEX('Tray sheet'!$H$2:$H$10000, 'PODD-CSV'!$G220)</f>
        <v>Project#2013-0014_Experiment#0001_Brachypodium.distachyon_Tray#00012</v>
      </c>
      <c r="B220" s="32" t="str">
        <f aca="false">INDEX('Tray sheet'!$J$2:$J$10000,'PODD-CSV'!$G220)</f>
        <v>Tray note</v>
      </c>
      <c r="C220" s="32" t="str">
        <f aca="false">INDEX('Tray sheet'!$I$2:$I$10000,'PODD-CSV'!$G220)</f>
        <v>standard</v>
      </c>
      <c r="D220" s="32" t="str">
        <f aca="false">'PODD-CSV'!$J220&amp;'PODD-CSV'!$K220</f>
        <v>B4</v>
      </c>
      <c r="E220" s="32" t="str">
        <f aca="false">'PODD-CSV'!$T220</f>
        <v>Project#2013-0014_Experiment#0001_Brachypodium.distachyon_Tray#0012_Pot#00219</v>
      </c>
      <c r="F220" s="34" t="n">
        <f aca="false">'PODD-CSV'!$V220</f>
        <v>150</v>
      </c>
      <c r="G220" s="32" t="str">
        <f aca="false">IF('PODD-CSV'!$W220&lt;&gt;"",'PODD-CSV'!$W220,"")</f>
        <v/>
      </c>
    </row>
    <row collapsed="false" customFormat="false" customHeight="true" hidden="false" ht="15" outlineLevel="0" r="221">
      <c r="A221" s="32" t="str">
        <f aca="false">INDEX('Tray sheet'!$H$2:$H$10000, 'PODD-CSV'!$G221)</f>
        <v>Project#2013-0014_Experiment#0001_Brachypodium.distachyon_Tray#00012</v>
      </c>
      <c r="B221" s="32" t="str">
        <f aca="false">INDEX('Tray sheet'!$J$2:$J$10000,'PODD-CSV'!$G221)</f>
        <v>Tray note</v>
      </c>
      <c r="C221" s="32" t="str">
        <f aca="false">INDEX('Tray sheet'!$I$2:$I$10000,'PODD-CSV'!$G221)</f>
        <v>standard</v>
      </c>
      <c r="D221" s="32" t="str">
        <f aca="false">'PODD-CSV'!$J221&amp;'PODD-CSV'!$K221</f>
        <v>B5</v>
      </c>
      <c r="E221" s="32" t="str">
        <f aca="false">'PODD-CSV'!$T221</f>
        <v>Project#2013-0014_Experiment#0001_Brachypodium.distachyon_Tray#0012_Pot#00220</v>
      </c>
      <c r="F221" s="34" t="n">
        <f aca="false">'PODD-CSV'!$V221</f>
        <v>127</v>
      </c>
      <c r="G221" s="32" t="str">
        <f aca="false">IF('PODD-CSV'!$W221&lt;&gt;"",'PODD-CSV'!$W221,"")</f>
        <v/>
      </c>
    </row>
    <row collapsed="false" customFormat="false" customHeight="true" hidden="false" ht="15" outlineLevel="0" r="222">
      <c r="A222" s="32" t="str">
        <f aca="false">INDEX('Tray sheet'!$H$2:$H$10000, 'PODD-CSV'!$G222)</f>
        <v>Project#2013-0014_Experiment#0001_Brachypodium.distachyon_Tray#00011</v>
      </c>
      <c r="B222" s="32" t="str">
        <f aca="false">INDEX('Tray sheet'!$J$2:$J$10000,'PODD-CSV'!$G222)</f>
        <v>Tray note</v>
      </c>
      <c r="C222" s="32" t="str">
        <f aca="false">INDEX('Tray sheet'!$I$2:$I$10000,'PODD-CSV'!$G222)</f>
        <v>standard</v>
      </c>
      <c r="D222" s="32" t="str">
        <f aca="false">'PODD-CSV'!$J222&amp;'PODD-CSV'!$K222</f>
        <v>C1</v>
      </c>
      <c r="E222" s="32" t="str">
        <f aca="false">'PODD-CSV'!$T222</f>
        <v>Project#2013-0014_Experiment#0001_Brachypodium.distachyon_Tray#0011_Pot#00221</v>
      </c>
      <c r="F222" s="34" t="n">
        <f aca="false">'PODD-CSV'!$V222</f>
        <v>108</v>
      </c>
      <c r="G222" s="32" t="str">
        <f aca="false">IF('PODD-CSV'!$W222&lt;&gt;"",'PODD-CSV'!$W222,"")</f>
        <v/>
      </c>
    </row>
    <row collapsed="false" customFormat="false" customHeight="true" hidden="false" ht="15" outlineLevel="0" r="223">
      <c r="A223" s="32" t="str">
        <f aca="false">INDEX('Tray sheet'!$H$2:$H$10000, 'PODD-CSV'!$G223)</f>
        <v>Project#2013-0014_Experiment#0001_Brachypodium.distachyon_Tray#00011</v>
      </c>
      <c r="B223" s="32" t="str">
        <f aca="false">INDEX('Tray sheet'!$J$2:$J$10000,'PODD-CSV'!$G223)</f>
        <v>Tray note</v>
      </c>
      <c r="C223" s="32" t="str">
        <f aca="false">INDEX('Tray sheet'!$I$2:$I$10000,'PODD-CSV'!$G223)</f>
        <v>standard</v>
      </c>
      <c r="D223" s="32" t="str">
        <f aca="false">'PODD-CSV'!$J223&amp;'PODD-CSV'!$K223</f>
        <v>C2</v>
      </c>
      <c r="E223" s="32" t="str">
        <f aca="false">'PODD-CSV'!$T223</f>
        <v>Project#2013-0014_Experiment#0001_Brachypodium.distachyon_Tray#0011_Pot#00222</v>
      </c>
      <c r="F223" s="34" t="n">
        <f aca="false">'PODD-CSV'!$V223</f>
        <v>139</v>
      </c>
      <c r="G223" s="32" t="str">
        <f aca="false">IF('PODD-CSV'!$W223&lt;&gt;"",'PODD-CSV'!$W223,"")</f>
        <v/>
      </c>
    </row>
    <row collapsed="false" customFormat="false" customHeight="true" hidden="false" ht="15" outlineLevel="0" r="224">
      <c r="A224" s="32" t="str">
        <f aca="false">INDEX('Tray sheet'!$H$2:$H$10000, 'PODD-CSV'!$G224)</f>
        <v>Project#2013-0014_Experiment#0001_Brachypodium.distachyon_Tray#00011</v>
      </c>
      <c r="B224" s="32" t="str">
        <f aca="false">INDEX('Tray sheet'!$J$2:$J$10000,'PODD-CSV'!$G224)</f>
        <v>Tray note</v>
      </c>
      <c r="C224" s="32" t="str">
        <f aca="false">INDEX('Tray sheet'!$I$2:$I$10000,'PODD-CSV'!$G224)</f>
        <v>standard</v>
      </c>
      <c r="D224" s="32" t="str">
        <f aca="false">'PODD-CSV'!$J224&amp;'PODD-CSV'!$K224</f>
        <v>C3</v>
      </c>
      <c r="E224" s="32" t="str">
        <f aca="false">'PODD-CSV'!$T224</f>
        <v>Project#2013-0014_Experiment#0001_Brachypodium.distachyon_Tray#0011_Pot#00223</v>
      </c>
      <c r="F224" s="34" t="n">
        <f aca="false">'PODD-CSV'!$V224</f>
        <v>160</v>
      </c>
      <c r="G224" s="32" t="str">
        <f aca="false">IF('PODD-CSV'!$W224&lt;&gt;"",'PODD-CSV'!$W224,"")</f>
        <v/>
      </c>
    </row>
    <row collapsed="false" customFormat="false" customHeight="true" hidden="false" ht="15" outlineLevel="0" r="225">
      <c r="A225" s="32" t="str">
        <f aca="false">INDEX('Tray sheet'!$H$2:$H$10000, 'PODD-CSV'!$G225)</f>
        <v>Project#2013-0014_Experiment#0001_Brachypodium.distachyon_Tray#00011</v>
      </c>
      <c r="B225" s="32" t="str">
        <f aca="false">INDEX('Tray sheet'!$J$2:$J$10000,'PODD-CSV'!$G225)</f>
        <v>Tray note</v>
      </c>
      <c r="C225" s="32" t="str">
        <f aca="false">INDEX('Tray sheet'!$I$2:$I$10000,'PODD-CSV'!$G225)</f>
        <v>standard</v>
      </c>
      <c r="D225" s="32" t="str">
        <f aca="false">'PODD-CSV'!$J225&amp;'PODD-CSV'!$K225</f>
        <v>C4</v>
      </c>
      <c r="E225" s="32" t="str">
        <f aca="false">'PODD-CSV'!$T225</f>
        <v>Project#2013-0014_Experiment#0001_Brachypodium.distachyon_Tray#0011_Pot#00224</v>
      </c>
      <c r="F225" s="34" t="n">
        <f aca="false">'PODD-CSV'!$V225</f>
        <v>121</v>
      </c>
      <c r="G225" s="32" t="str">
        <f aca="false">IF('PODD-CSV'!$W225&lt;&gt;"",'PODD-CSV'!$W225,"")</f>
        <v/>
      </c>
    </row>
    <row collapsed="false" customFormat="false" customHeight="true" hidden="false" ht="15" outlineLevel="0" r="226">
      <c r="A226" s="32" t="str">
        <f aca="false">INDEX('Tray sheet'!$H$2:$H$10000, 'PODD-CSV'!$G226)</f>
        <v>Project#2013-0014_Experiment#0001_Brachypodium.distachyon_Tray#00011</v>
      </c>
      <c r="B226" s="32" t="str">
        <f aca="false">INDEX('Tray sheet'!$J$2:$J$10000,'PODD-CSV'!$G226)</f>
        <v>Tray note</v>
      </c>
      <c r="C226" s="32" t="str">
        <f aca="false">INDEX('Tray sheet'!$I$2:$I$10000,'PODD-CSV'!$G226)</f>
        <v>standard</v>
      </c>
      <c r="D226" s="32" t="str">
        <f aca="false">'PODD-CSV'!$J226&amp;'PODD-CSV'!$K226</f>
        <v>C5</v>
      </c>
      <c r="E226" s="32" t="str">
        <f aca="false">'PODD-CSV'!$T226</f>
        <v>Project#2013-0014_Experiment#0001_Brachypodium.distachyon_Tray#0011_Pot#00225</v>
      </c>
      <c r="F226" s="34" t="n">
        <f aca="false">'PODD-CSV'!$V226</f>
        <v>142</v>
      </c>
      <c r="G226" s="32" t="str">
        <f aca="false">IF('PODD-CSV'!$W226&lt;&gt;"",'PODD-CSV'!$W226,"")</f>
        <v/>
      </c>
    </row>
    <row collapsed="false" customFormat="false" customHeight="true" hidden="false" ht="15" outlineLevel="0" r="227">
      <c r="A227" s="32" t="str">
        <f aca="false">INDEX('Tray sheet'!$H$2:$H$10000, 'PODD-CSV'!$G227)</f>
        <v>Project#2013-0014_Experiment#0001_Brachypodium.distachyon_Tray#00012</v>
      </c>
      <c r="B227" s="32" t="str">
        <f aca="false">INDEX('Tray sheet'!$J$2:$J$10000,'PODD-CSV'!$G227)</f>
        <v>Tray note</v>
      </c>
      <c r="C227" s="32" t="str">
        <f aca="false">INDEX('Tray sheet'!$I$2:$I$10000,'PODD-CSV'!$G227)</f>
        <v>standard</v>
      </c>
      <c r="D227" s="32" t="str">
        <f aca="false">'PODD-CSV'!$J227&amp;'PODD-CSV'!$K227</f>
        <v>C1</v>
      </c>
      <c r="E227" s="32" t="str">
        <f aca="false">'PODD-CSV'!$T227</f>
        <v>Project#2013-0014_Experiment#0001_Brachypodium.distachyon_Tray#0012_Pot#00226</v>
      </c>
      <c r="F227" s="34" t="n">
        <f aca="false">'PODD-CSV'!$V227</f>
        <v>140</v>
      </c>
      <c r="G227" s="32" t="str">
        <f aca="false">IF('PODD-CSV'!$W227&lt;&gt;"",'PODD-CSV'!$W227,"")</f>
        <v/>
      </c>
    </row>
    <row collapsed="false" customFormat="false" customHeight="true" hidden="false" ht="15" outlineLevel="0" r="228">
      <c r="A228" s="32" t="str">
        <f aca="false">INDEX('Tray sheet'!$H$2:$H$10000, 'PODD-CSV'!$G228)</f>
        <v>Project#2013-0014_Experiment#0001_Brachypodium.distachyon_Tray#00012</v>
      </c>
      <c r="B228" s="32" t="str">
        <f aca="false">INDEX('Tray sheet'!$J$2:$J$10000,'PODD-CSV'!$G228)</f>
        <v>Tray note</v>
      </c>
      <c r="C228" s="32" t="str">
        <f aca="false">INDEX('Tray sheet'!$I$2:$I$10000,'PODD-CSV'!$G228)</f>
        <v>standard</v>
      </c>
      <c r="D228" s="32" t="str">
        <f aca="false">'PODD-CSV'!$J228&amp;'PODD-CSV'!$K228</f>
        <v>C2</v>
      </c>
      <c r="E228" s="32" t="str">
        <f aca="false">'PODD-CSV'!$T228</f>
        <v>Project#2013-0014_Experiment#0001_Brachypodium.distachyon_Tray#0012_Pot#00227</v>
      </c>
      <c r="F228" s="34" t="n">
        <f aca="false">'PODD-CSV'!$V228</f>
        <v>115</v>
      </c>
      <c r="G228" s="32" t="str">
        <f aca="false">IF('PODD-CSV'!$W228&lt;&gt;"",'PODD-CSV'!$W228,"")</f>
        <v/>
      </c>
    </row>
    <row collapsed="false" customFormat="false" customHeight="true" hidden="false" ht="15" outlineLevel="0" r="229">
      <c r="A229" s="32" t="str">
        <f aca="false">INDEX('Tray sheet'!$H$2:$H$10000, 'PODD-CSV'!$G229)</f>
        <v>Project#2013-0014_Experiment#0001_Brachypodium.distachyon_Tray#00012</v>
      </c>
      <c r="B229" s="32" t="str">
        <f aca="false">INDEX('Tray sheet'!$J$2:$J$10000,'PODD-CSV'!$G229)</f>
        <v>Tray note</v>
      </c>
      <c r="C229" s="32" t="str">
        <f aca="false">INDEX('Tray sheet'!$I$2:$I$10000,'PODD-CSV'!$G229)</f>
        <v>standard</v>
      </c>
      <c r="D229" s="32" t="str">
        <f aca="false">'PODD-CSV'!$J229&amp;'PODD-CSV'!$K229</f>
        <v>C3</v>
      </c>
      <c r="E229" s="32" t="str">
        <f aca="false">'PODD-CSV'!$T229</f>
        <v>Project#2013-0014_Experiment#0001_Brachypodium.distachyon_Tray#0012_Pot#00228</v>
      </c>
      <c r="F229" s="34" t="n">
        <f aca="false">'PODD-CSV'!$V229</f>
        <v>158</v>
      </c>
      <c r="G229" s="32" t="str">
        <f aca="false">IF('PODD-CSV'!$W229&lt;&gt;"",'PODD-CSV'!$W229,"")</f>
        <v/>
      </c>
    </row>
    <row collapsed="false" customFormat="false" customHeight="true" hidden="false" ht="15" outlineLevel="0" r="230">
      <c r="A230" s="32" t="str">
        <f aca="false">INDEX('Tray sheet'!$H$2:$H$10000, 'PODD-CSV'!$G230)</f>
        <v>Project#2013-0014_Experiment#0001_Brachypodium.distachyon_Tray#00012</v>
      </c>
      <c r="B230" s="32" t="str">
        <f aca="false">INDEX('Tray sheet'!$J$2:$J$10000,'PODD-CSV'!$G230)</f>
        <v>Tray note</v>
      </c>
      <c r="C230" s="32" t="str">
        <f aca="false">INDEX('Tray sheet'!$I$2:$I$10000,'PODD-CSV'!$G230)</f>
        <v>standard</v>
      </c>
      <c r="D230" s="32" t="str">
        <f aca="false">'PODD-CSV'!$J230&amp;'PODD-CSV'!$K230</f>
        <v>C4</v>
      </c>
      <c r="E230" s="32" t="str">
        <f aca="false">'PODD-CSV'!$T230</f>
        <v>Project#2013-0014_Experiment#0001_Brachypodium.distachyon_Tray#0012_Pot#00229</v>
      </c>
      <c r="F230" s="34" t="str">
        <f aca="false">'PODD-CSV'!$V230</f>
        <v>Bd3-1</v>
      </c>
      <c r="G230" s="32" t="str">
        <f aca="false">IF('PODD-CSV'!$W230&lt;&gt;"",'PODD-CSV'!$W230,"")</f>
        <v/>
      </c>
    </row>
    <row collapsed="false" customFormat="false" customHeight="true" hidden="false" ht="15" outlineLevel="0" r="231">
      <c r="A231" s="32" t="str">
        <f aca="false">INDEX('Tray sheet'!$H$2:$H$10000, 'PODD-CSV'!$G231)</f>
        <v>Project#2013-0014_Experiment#0001_Brachypodium.distachyon_Tray#00012</v>
      </c>
      <c r="B231" s="32" t="str">
        <f aca="false">INDEX('Tray sheet'!$J$2:$J$10000,'PODD-CSV'!$G231)</f>
        <v>Tray note</v>
      </c>
      <c r="C231" s="32" t="str">
        <f aca="false">INDEX('Tray sheet'!$I$2:$I$10000,'PODD-CSV'!$G231)</f>
        <v>standard</v>
      </c>
      <c r="D231" s="32" t="str">
        <f aca="false">'PODD-CSV'!$J231&amp;'PODD-CSV'!$K231</f>
        <v>C5</v>
      </c>
      <c r="E231" s="32" t="str">
        <f aca="false">'PODD-CSV'!$T231</f>
        <v>Project#2013-0014_Experiment#0001_Brachypodium.distachyon_Tray#0012_Pot#00230</v>
      </c>
      <c r="F231" s="34" t="n">
        <f aca="false">'PODD-CSV'!$V231</f>
        <v>132</v>
      </c>
      <c r="G231" s="32" t="str">
        <f aca="false">IF('PODD-CSV'!$W231&lt;&gt;"",'PODD-CSV'!$W231,"")</f>
        <v/>
      </c>
    </row>
    <row collapsed="false" customFormat="false" customHeight="true" hidden="false" ht="15" outlineLevel="0" r="232">
      <c r="A232" s="32" t="str">
        <f aca="false">INDEX('Tray sheet'!$H$2:$H$10000, 'PODD-CSV'!$G232)</f>
        <v>Project#2013-0014_Experiment#0001_Brachypodium.distachyon_Tray#00011</v>
      </c>
      <c r="B232" s="32" t="str">
        <f aca="false">INDEX('Tray sheet'!$J$2:$J$10000,'PODD-CSV'!$G232)</f>
        <v>Tray note</v>
      </c>
      <c r="C232" s="32" t="str">
        <f aca="false">INDEX('Tray sheet'!$I$2:$I$10000,'PODD-CSV'!$G232)</f>
        <v>standard</v>
      </c>
      <c r="D232" s="32" t="str">
        <f aca="false">'PODD-CSV'!$J232&amp;'PODD-CSV'!$K232</f>
        <v>D1</v>
      </c>
      <c r="E232" s="32" t="str">
        <f aca="false">'PODD-CSV'!$T232</f>
        <v>Project#2013-0014_Experiment#0001_Brachypodium.distachyon_Tray#0011_Pot#00231</v>
      </c>
      <c r="F232" s="34" t="str">
        <f aca="false">'PODD-CSV'!$V232</f>
        <v>Bd3-1</v>
      </c>
      <c r="G232" s="32" t="str">
        <f aca="false">IF('PODD-CSV'!$W232&lt;&gt;"",'PODD-CSV'!$W232,"")</f>
        <v/>
      </c>
    </row>
    <row collapsed="false" customFormat="false" customHeight="true" hidden="false" ht="15" outlineLevel="0" r="233">
      <c r="A233" s="32" t="str">
        <f aca="false">INDEX('Tray sheet'!$H$2:$H$10000, 'PODD-CSV'!$G233)</f>
        <v>Project#2013-0014_Experiment#0001_Brachypodium.distachyon_Tray#00011</v>
      </c>
      <c r="B233" s="32" t="str">
        <f aca="false">INDEX('Tray sheet'!$J$2:$J$10000,'PODD-CSV'!$G233)</f>
        <v>Tray note</v>
      </c>
      <c r="C233" s="32" t="str">
        <f aca="false">INDEX('Tray sheet'!$I$2:$I$10000,'PODD-CSV'!$G233)</f>
        <v>standard</v>
      </c>
      <c r="D233" s="32" t="str">
        <f aca="false">'PODD-CSV'!$J233&amp;'PODD-CSV'!$K233</f>
        <v>D2</v>
      </c>
      <c r="E233" s="32" t="str">
        <f aca="false">'PODD-CSV'!$T233</f>
        <v>Project#2013-0014_Experiment#0001_Brachypodium.distachyon_Tray#0011_Pot#00232</v>
      </c>
      <c r="F233" s="34" t="n">
        <f aca="false">'PODD-CSV'!$V233</f>
        <v>19</v>
      </c>
      <c r="G233" s="32" t="str">
        <f aca="false">IF('PODD-CSV'!$W233&lt;&gt;"",'PODD-CSV'!$W233,"")</f>
        <v/>
      </c>
    </row>
    <row collapsed="false" customFormat="false" customHeight="true" hidden="false" ht="15" outlineLevel="0" r="234">
      <c r="A234" s="32" t="str">
        <f aca="false">INDEX('Tray sheet'!$H$2:$H$10000, 'PODD-CSV'!$G234)</f>
        <v>Project#2013-0014_Experiment#0001_Brachypodium.distachyon_Tray#00011</v>
      </c>
      <c r="B234" s="32" t="str">
        <f aca="false">INDEX('Tray sheet'!$J$2:$J$10000,'PODD-CSV'!$G234)</f>
        <v>Tray note</v>
      </c>
      <c r="C234" s="32" t="str">
        <f aca="false">INDEX('Tray sheet'!$I$2:$I$10000,'PODD-CSV'!$G234)</f>
        <v>standard</v>
      </c>
      <c r="D234" s="32" t="str">
        <f aca="false">'PODD-CSV'!$J234&amp;'PODD-CSV'!$K234</f>
        <v>D3</v>
      </c>
      <c r="E234" s="32" t="str">
        <f aca="false">'PODD-CSV'!$T234</f>
        <v>Project#2013-0014_Experiment#0001_Brachypodium.distachyon_Tray#0011_Pot#00233</v>
      </c>
      <c r="F234" s="34" t="n">
        <f aca="false">'PODD-CSV'!$V234</f>
        <v>74</v>
      </c>
      <c r="G234" s="32" t="str">
        <f aca="false">IF('PODD-CSV'!$W234&lt;&gt;"",'PODD-CSV'!$W234,"")</f>
        <v/>
      </c>
    </row>
    <row collapsed="false" customFormat="false" customHeight="true" hidden="false" ht="15" outlineLevel="0" r="235">
      <c r="A235" s="32" t="str">
        <f aca="false">INDEX('Tray sheet'!$H$2:$H$10000, 'PODD-CSV'!$G235)</f>
        <v>Project#2013-0014_Experiment#0001_Brachypodium.distachyon_Tray#00011</v>
      </c>
      <c r="B235" s="32" t="str">
        <f aca="false">INDEX('Tray sheet'!$J$2:$J$10000,'PODD-CSV'!$G235)</f>
        <v>Tray note</v>
      </c>
      <c r="C235" s="32" t="str">
        <f aca="false">INDEX('Tray sheet'!$I$2:$I$10000,'PODD-CSV'!$G235)</f>
        <v>standard</v>
      </c>
      <c r="D235" s="32" t="str">
        <f aca="false">'PODD-CSV'!$J235&amp;'PODD-CSV'!$K235</f>
        <v>D4</v>
      </c>
      <c r="E235" s="32" t="str">
        <f aca="false">'PODD-CSV'!$T235</f>
        <v>Project#2013-0014_Experiment#0001_Brachypodium.distachyon_Tray#0011_Pot#00234</v>
      </c>
      <c r="F235" s="34" t="n">
        <f aca="false">'PODD-CSV'!$V235</f>
        <v>155</v>
      </c>
      <c r="G235" s="32" t="str">
        <f aca="false">IF('PODD-CSV'!$W235&lt;&gt;"",'PODD-CSV'!$W235,"")</f>
        <v/>
      </c>
    </row>
    <row collapsed="false" customFormat="false" customHeight="true" hidden="false" ht="15" outlineLevel="0" r="236">
      <c r="A236" s="32" t="str">
        <f aca="false">INDEX('Tray sheet'!$H$2:$H$10000, 'PODD-CSV'!$G236)</f>
        <v>Project#2013-0014_Experiment#0001_Brachypodium.distachyon_Tray#00011</v>
      </c>
      <c r="B236" s="32" t="str">
        <f aca="false">INDEX('Tray sheet'!$J$2:$J$10000,'PODD-CSV'!$G236)</f>
        <v>Tray note</v>
      </c>
      <c r="C236" s="32" t="str">
        <f aca="false">INDEX('Tray sheet'!$I$2:$I$10000,'PODD-CSV'!$G236)</f>
        <v>standard</v>
      </c>
      <c r="D236" s="32" t="str">
        <f aca="false">'PODD-CSV'!$J236&amp;'PODD-CSV'!$K236</f>
        <v>D5</v>
      </c>
      <c r="E236" s="32" t="str">
        <f aca="false">'PODD-CSV'!$T236</f>
        <v>Project#2013-0014_Experiment#0001_Brachypodium.distachyon_Tray#0011_Pot#00235</v>
      </c>
      <c r="F236" s="34" t="n">
        <f aca="false">'PODD-CSV'!$V236</f>
        <v>54</v>
      </c>
      <c r="G236" s="32" t="str">
        <f aca="false">IF('PODD-CSV'!$W236&lt;&gt;"",'PODD-CSV'!$W236,"")</f>
        <v/>
      </c>
    </row>
    <row collapsed="false" customFormat="false" customHeight="true" hidden="false" ht="15" outlineLevel="0" r="237">
      <c r="A237" s="32" t="str">
        <f aca="false">INDEX('Tray sheet'!$H$2:$H$10000, 'PODD-CSV'!$G237)</f>
        <v>Project#2013-0014_Experiment#0001_Brachypodium.distachyon_Tray#00012</v>
      </c>
      <c r="B237" s="32" t="str">
        <f aca="false">INDEX('Tray sheet'!$J$2:$J$10000,'PODD-CSV'!$G237)</f>
        <v>Tray note</v>
      </c>
      <c r="C237" s="32" t="str">
        <f aca="false">INDEX('Tray sheet'!$I$2:$I$10000,'PODD-CSV'!$G237)</f>
        <v>standard</v>
      </c>
      <c r="D237" s="32" t="str">
        <f aca="false">'PODD-CSV'!$J237&amp;'PODD-CSV'!$K237</f>
        <v>D1</v>
      </c>
      <c r="E237" s="32" t="str">
        <f aca="false">'PODD-CSV'!$T237</f>
        <v>Project#2013-0014_Experiment#0001_Brachypodium.distachyon_Tray#0012_Pot#00236</v>
      </c>
      <c r="F237" s="34" t="n">
        <f aca="false">'PODD-CSV'!$V237</f>
        <v>101</v>
      </c>
      <c r="G237" s="32" t="str">
        <f aca="false">IF('PODD-CSV'!$W237&lt;&gt;"",'PODD-CSV'!$W237,"")</f>
        <v/>
      </c>
    </row>
    <row collapsed="false" customFormat="false" customHeight="true" hidden="false" ht="15" outlineLevel="0" r="238">
      <c r="A238" s="32" t="str">
        <f aca="false">INDEX('Tray sheet'!$H$2:$H$10000, 'PODD-CSV'!$G238)</f>
        <v>Project#2013-0014_Experiment#0001_Brachypodium.distachyon_Tray#00012</v>
      </c>
      <c r="B238" s="32" t="str">
        <f aca="false">INDEX('Tray sheet'!$J$2:$J$10000,'PODD-CSV'!$G238)</f>
        <v>Tray note</v>
      </c>
      <c r="C238" s="32" t="str">
        <f aca="false">INDEX('Tray sheet'!$I$2:$I$10000,'PODD-CSV'!$G238)</f>
        <v>standard</v>
      </c>
      <c r="D238" s="32" t="str">
        <f aca="false">'PODD-CSV'!$J238&amp;'PODD-CSV'!$K238</f>
        <v>D2</v>
      </c>
      <c r="E238" s="32" t="str">
        <f aca="false">'PODD-CSV'!$T238</f>
        <v>Project#2013-0014_Experiment#0001_Brachypodium.distachyon_Tray#0012_Pot#00237</v>
      </c>
      <c r="F238" s="34" t="n">
        <f aca="false">'PODD-CSV'!$V238</f>
        <v>35</v>
      </c>
      <c r="G238" s="32" t="str">
        <f aca="false">IF('PODD-CSV'!$W238&lt;&gt;"",'PODD-CSV'!$W238,"")</f>
        <v/>
      </c>
    </row>
    <row collapsed="false" customFormat="false" customHeight="true" hidden="false" ht="15" outlineLevel="0" r="239">
      <c r="A239" s="32" t="str">
        <f aca="false">INDEX('Tray sheet'!$H$2:$H$10000, 'PODD-CSV'!$G239)</f>
        <v>Project#2013-0014_Experiment#0001_Brachypodium.distachyon_Tray#00012</v>
      </c>
      <c r="B239" s="32" t="str">
        <f aca="false">INDEX('Tray sheet'!$J$2:$J$10000,'PODD-CSV'!$G239)</f>
        <v>Tray note</v>
      </c>
      <c r="C239" s="32" t="str">
        <f aca="false">INDEX('Tray sheet'!$I$2:$I$10000,'PODD-CSV'!$G239)</f>
        <v>standard</v>
      </c>
      <c r="D239" s="32" t="str">
        <f aca="false">'PODD-CSV'!$J239&amp;'PODD-CSV'!$K239</f>
        <v>D3</v>
      </c>
      <c r="E239" s="32" t="str">
        <f aca="false">'PODD-CSV'!$T239</f>
        <v>Project#2013-0014_Experiment#0001_Brachypodium.distachyon_Tray#0012_Pot#00238</v>
      </c>
      <c r="F239" s="34" t="n">
        <f aca="false">'PODD-CSV'!$V239</f>
        <v>91</v>
      </c>
      <c r="G239" s="32" t="str">
        <f aca="false">IF('PODD-CSV'!$W239&lt;&gt;"",'PODD-CSV'!$W239,"")</f>
        <v/>
      </c>
    </row>
    <row collapsed="false" customFormat="false" customHeight="true" hidden="false" ht="15" outlineLevel="0" r="240">
      <c r="A240" s="32" t="str">
        <f aca="false">INDEX('Tray sheet'!$H$2:$H$10000, 'PODD-CSV'!$G240)</f>
        <v>Project#2013-0014_Experiment#0001_Brachypodium.distachyon_Tray#00012</v>
      </c>
      <c r="B240" s="32" t="str">
        <f aca="false">INDEX('Tray sheet'!$J$2:$J$10000,'PODD-CSV'!$G240)</f>
        <v>Tray note</v>
      </c>
      <c r="C240" s="32" t="str">
        <f aca="false">INDEX('Tray sheet'!$I$2:$I$10000,'PODD-CSV'!$G240)</f>
        <v>standard</v>
      </c>
      <c r="D240" s="32" t="str">
        <f aca="false">'PODD-CSV'!$J240&amp;'PODD-CSV'!$K240</f>
        <v>D4</v>
      </c>
      <c r="E240" s="32" t="str">
        <f aca="false">'PODD-CSV'!$T240</f>
        <v>Project#2013-0014_Experiment#0001_Brachypodium.distachyon_Tray#0012_Pot#00239</v>
      </c>
      <c r="F240" s="34" t="n">
        <f aca="false">'PODD-CSV'!$V240</f>
        <v>123</v>
      </c>
      <c r="G240" s="32" t="str">
        <f aca="false">IF('PODD-CSV'!$W240&lt;&gt;"",'PODD-CSV'!$W240,"")</f>
        <v/>
      </c>
    </row>
    <row collapsed="false" customFormat="false" customHeight="true" hidden="false" ht="15" outlineLevel="0" r="241">
      <c r="A241" s="32" t="str">
        <f aca="false">INDEX('Tray sheet'!$H$2:$H$10000, 'PODD-CSV'!$G241)</f>
        <v>Project#2013-0014_Experiment#0001_Brachypodium.distachyon_Tray#00012</v>
      </c>
      <c r="B241" s="32" t="str">
        <f aca="false">INDEX('Tray sheet'!$J$2:$J$10000,'PODD-CSV'!$G241)</f>
        <v>Tray note</v>
      </c>
      <c r="C241" s="32" t="str">
        <f aca="false">INDEX('Tray sheet'!$I$2:$I$10000,'PODD-CSV'!$G241)</f>
        <v>standard</v>
      </c>
      <c r="D241" s="32" t="str">
        <f aca="false">'PODD-CSV'!$J241&amp;'PODD-CSV'!$K241</f>
        <v>D5</v>
      </c>
      <c r="E241" s="32" t="str">
        <f aca="false">'PODD-CSV'!$T241</f>
        <v>Project#2013-0014_Experiment#0001_Brachypodium.distachyon_Tray#0012_Pot#00240</v>
      </c>
      <c r="F241" s="34" t="n">
        <f aca="false">'PODD-CSV'!$V241</f>
        <v>144</v>
      </c>
      <c r="G241" s="32" t="str">
        <f aca="false">IF('PODD-CSV'!$W241&lt;&gt;"",'PODD-CSV'!$W241,"")</f>
        <v/>
      </c>
    </row>
    <row collapsed="false" customFormat="false" customHeight="true" hidden="false" ht="15" outlineLevel="0" r="242">
      <c r="A242" s="32" t="str">
        <f aca="false">INDEX('Tray sheet'!$H$2:$H$10000, 'PODD-CSV'!$G242)</f>
        <v>Project#2013-0014_Experiment#0001_Brachypodium.distachyon_Tray#00013</v>
      </c>
      <c r="B242" s="32" t="str">
        <f aca="false">INDEX('Tray sheet'!$J$2:$J$10000,'PODD-CSV'!$G242)</f>
        <v>Tray note</v>
      </c>
      <c r="C242" s="32" t="str">
        <f aca="false">INDEX('Tray sheet'!$I$2:$I$10000,'PODD-CSV'!$G242)</f>
        <v>standard</v>
      </c>
      <c r="D242" s="32" t="str">
        <f aca="false">'PODD-CSV'!$J242&amp;'PODD-CSV'!$K242</f>
        <v>A1</v>
      </c>
      <c r="E242" s="32" t="str">
        <f aca="false">'PODD-CSV'!$T242</f>
        <v>Project#2013-0014_Experiment#0001_Brachypodium.distachyon_Tray#0013_Pot#00241</v>
      </c>
      <c r="F242" s="34" t="n">
        <f aca="false">'PODD-CSV'!$V242</f>
        <v>89</v>
      </c>
      <c r="G242" s="32" t="str">
        <f aca="false">IF('PODD-CSV'!$W242&lt;&gt;"",'PODD-CSV'!$W242,"")</f>
        <v/>
      </c>
    </row>
    <row collapsed="false" customFormat="false" customHeight="true" hidden="false" ht="15" outlineLevel="0" r="243">
      <c r="A243" s="32" t="str">
        <f aca="false">INDEX('Tray sheet'!$H$2:$H$10000, 'PODD-CSV'!$G243)</f>
        <v>Project#2013-0014_Experiment#0001_Brachypodium.distachyon_Tray#00013</v>
      </c>
      <c r="B243" s="32" t="str">
        <f aca="false">INDEX('Tray sheet'!$J$2:$J$10000,'PODD-CSV'!$G243)</f>
        <v>Tray note</v>
      </c>
      <c r="C243" s="32" t="str">
        <f aca="false">INDEX('Tray sheet'!$I$2:$I$10000,'PODD-CSV'!$G243)</f>
        <v>standard</v>
      </c>
      <c r="D243" s="32" t="str">
        <f aca="false">'PODD-CSV'!$J243&amp;'PODD-CSV'!$K243</f>
        <v>A2</v>
      </c>
      <c r="E243" s="32" t="str">
        <f aca="false">'PODD-CSV'!$T243</f>
        <v>Project#2013-0014_Experiment#0001_Brachypodium.distachyon_Tray#0013_Pot#00242</v>
      </c>
      <c r="F243" s="34" t="n">
        <f aca="false">'PODD-CSV'!$V243</f>
        <v>176</v>
      </c>
      <c r="G243" s="32" t="str">
        <f aca="false">IF('PODD-CSV'!$W243&lt;&gt;"",'PODD-CSV'!$W243,"")</f>
        <v/>
      </c>
    </row>
    <row collapsed="false" customFormat="false" customHeight="true" hidden="false" ht="15" outlineLevel="0" r="244">
      <c r="A244" s="32" t="str">
        <f aca="false">INDEX('Tray sheet'!$H$2:$H$10000, 'PODD-CSV'!$G244)</f>
        <v>Project#2013-0014_Experiment#0001_Brachypodium.distachyon_Tray#00013</v>
      </c>
      <c r="B244" s="32" t="str">
        <f aca="false">INDEX('Tray sheet'!$J$2:$J$10000,'PODD-CSV'!$G244)</f>
        <v>Tray note</v>
      </c>
      <c r="C244" s="32" t="str">
        <f aca="false">INDEX('Tray sheet'!$I$2:$I$10000,'PODD-CSV'!$G244)</f>
        <v>standard</v>
      </c>
      <c r="D244" s="32" t="str">
        <f aca="false">'PODD-CSV'!$J244&amp;'PODD-CSV'!$K244</f>
        <v>A3</v>
      </c>
      <c r="E244" s="32" t="str">
        <f aca="false">'PODD-CSV'!$T244</f>
        <v>Project#2013-0014_Experiment#0001_Brachypodium.distachyon_Tray#0013_Pot#00243</v>
      </c>
      <c r="F244" s="34" t="n">
        <f aca="false">'PODD-CSV'!$V244</f>
        <v>124</v>
      </c>
      <c r="G244" s="32" t="str">
        <f aca="false">IF('PODD-CSV'!$W244&lt;&gt;"",'PODD-CSV'!$W244,"")</f>
        <v/>
      </c>
    </row>
    <row collapsed="false" customFormat="false" customHeight="true" hidden="false" ht="15" outlineLevel="0" r="245">
      <c r="A245" s="32" t="str">
        <f aca="false">INDEX('Tray sheet'!$H$2:$H$10000, 'PODD-CSV'!$G245)</f>
        <v>Project#2013-0014_Experiment#0001_Brachypodium.distachyon_Tray#00013</v>
      </c>
      <c r="B245" s="32" t="str">
        <f aca="false">INDEX('Tray sheet'!$J$2:$J$10000,'PODD-CSV'!$G245)</f>
        <v>Tray note</v>
      </c>
      <c r="C245" s="32" t="str">
        <f aca="false">INDEX('Tray sheet'!$I$2:$I$10000,'PODD-CSV'!$G245)</f>
        <v>standard</v>
      </c>
      <c r="D245" s="32" t="str">
        <f aca="false">'PODD-CSV'!$J245&amp;'PODD-CSV'!$K245</f>
        <v>A4</v>
      </c>
      <c r="E245" s="32" t="str">
        <f aca="false">'PODD-CSV'!$T245</f>
        <v>Project#2013-0014_Experiment#0001_Brachypodium.distachyon_Tray#0013_Pot#00244</v>
      </c>
      <c r="F245" s="34" t="n">
        <f aca="false">'PODD-CSV'!$V245</f>
        <v>97</v>
      </c>
      <c r="G245" s="32" t="str">
        <f aca="false">IF('PODD-CSV'!$W245&lt;&gt;"",'PODD-CSV'!$W245,"")</f>
        <v/>
      </c>
    </row>
    <row collapsed="false" customFormat="false" customHeight="true" hidden="false" ht="15" outlineLevel="0" r="246">
      <c r="A246" s="32" t="str">
        <f aca="false">INDEX('Tray sheet'!$H$2:$H$10000, 'PODD-CSV'!$G246)</f>
        <v>Project#2013-0014_Experiment#0001_Brachypodium.distachyon_Tray#00013</v>
      </c>
      <c r="B246" s="32" t="str">
        <f aca="false">INDEX('Tray sheet'!$J$2:$J$10000,'PODD-CSV'!$G246)</f>
        <v>Tray note</v>
      </c>
      <c r="C246" s="32" t="str">
        <f aca="false">INDEX('Tray sheet'!$I$2:$I$10000,'PODD-CSV'!$G246)</f>
        <v>standard</v>
      </c>
      <c r="D246" s="32" t="str">
        <f aca="false">'PODD-CSV'!$J246&amp;'PODD-CSV'!$K246</f>
        <v>A5</v>
      </c>
      <c r="E246" s="32" t="str">
        <f aca="false">'PODD-CSV'!$T246</f>
        <v>Project#2013-0014_Experiment#0001_Brachypodium.distachyon_Tray#0013_Pot#00245</v>
      </c>
      <c r="F246" s="34" t="n">
        <f aca="false">'PODD-CSV'!$V246</f>
        <v>74</v>
      </c>
      <c r="G246" s="32" t="str">
        <f aca="false">IF('PODD-CSV'!$W246&lt;&gt;"",'PODD-CSV'!$W246,"")</f>
        <v/>
      </c>
    </row>
    <row collapsed="false" customFormat="false" customHeight="true" hidden="false" ht="15" outlineLevel="0" r="247">
      <c r="A247" s="32" t="str">
        <f aca="false">INDEX('Tray sheet'!$H$2:$H$10000, 'PODD-CSV'!$G247)</f>
        <v>Project#2013-0014_Experiment#0001_Brachypodium.distachyon_Tray#00014</v>
      </c>
      <c r="B247" s="32" t="str">
        <f aca="false">INDEX('Tray sheet'!$J$2:$J$10000,'PODD-CSV'!$G247)</f>
        <v>Tray note</v>
      </c>
      <c r="C247" s="32" t="str">
        <f aca="false">INDEX('Tray sheet'!$I$2:$I$10000,'PODD-CSV'!$G247)</f>
        <v>standard</v>
      </c>
      <c r="D247" s="32" t="str">
        <f aca="false">'PODD-CSV'!$J247&amp;'PODD-CSV'!$K247</f>
        <v>A1</v>
      </c>
      <c r="E247" s="32" t="str">
        <f aca="false">'PODD-CSV'!$T247</f>
        <v>Project#2013-0014_Experiment#0001_Brachypodium.distachyon_Tray#0014_Pot#00246</v>
      </c>
      <c r="F247" s="34" t="n">
        <f aca="false">'PODD-CSV'!$V247</f>
        <v>100</v>
      </c>
      <c r="G247" s="32" t="str">
        <f aca="false">IF('PODD-CSV'!$W247&lt;&gt;"",'PODD-CSV'!$W247,"")</f>
        <v/>
      </c>
    </row>
    <row collapsed="false" customFormat="false" customHeight="true" hidden="false" ht="15" outlineLevel="0" r="248">
      <c r="A248" s="32" t="str">
        <f aca="false">INDEX('Tray sheet'!$H$2:$H$10000, 'PODD-CSV'!$G248)</f>
        <v>Project#2013-0014_Experiment#0001_Brachypodium.distachyon_Tray#00014</v>
      </c>
      <c r="B248" s="32" t="str">
        <f aca="false">INDEX('Tray sheet'!$J$2:$J$10000,'PODD-CSV'!$G248)</f>
        <v>Tray note</v>
      </c>
      <c r="C248" s="32" t="str">
        <f aca="false">INDEX('Tray sheet'!$I$2:$I$10000,'PODD-CSV'!$G248)</f>
        <v>standard</v>
      </c>
      <c r="D248" s="32" t="str">
        <f aca="false">'PODD-CSV'!$J248&amp;'PODD-CSV'!$K248</f>
        <v>A2</v>
      </c>
      <c r="E248" s="32" t="str">
        <f aca="false">'PODD-CSV'!$T248</f>
        <v>Project#2013-0014_Experiment#0001_Brachypodium.distachyon_Tray#0014_Pot#00247</v>
      </c>
      <c r="F248" s="34" t="n">
        <f aca="false">'PODD-CSV'!$V248</f>
        <v>119</v>
      </c>
      <c r="G248" s="32" t="str">
        <f aca="false">IF('PODD-CSV'!$W248&lt;&gt;"",'PODD-CSV'!$W248,"")</f>
        <v/>
      </c>
    </row>
    <row collapsed="false" customFormat="false" customHeight="true" hidden="false" ht="15" outlineLevel="0" r="249">
      <c r="A249" s="32" t="str">
        <f aca="false">INDEX('Tray sheet'!$H$2:$H$10000, 'PODD-CSV'!$G249)</f>
        <v>Project#2013-0014_Experiment#0001_Brachypodium.distachyon_Tray#00014</v>
      </c>
      <c r="B249" s="32" t="str">
        <f aca="false">INDEX('Tray sheet'!$J$2:$J$10000,'PODD-CSV'!$G249)</f>
        <v>Tray note</v>
      </c>
      <c r="C249" s="32" t="str">
        <f aca="false">INDEX('Tray sheet'!$I$2:$I$10000,'PODD-CSV'!$G249)</f>
        <v>standard</v>
      </c>
      <c r="D249" s="32" t="str">
        <f aca="false">'PODD-CSV'!$J249&amp;'PODD-CSV'!$K249</f>
        <v>A3</v>
      </c>
      <c r="E249" s="32" t="str">
        <f aca="false">'PODD-CSV'!$T249</f>
        <v>Project#2013-0014_Experiment#0001_Brachypodium.distachyon_Tray#0014_Pot#00248</v>
      </c>
      <c r="F249" s="34" t="n">
        <f aca="false">'PODD-CSV'!$V249</f>
        <v>112</v>
      </c>
      <c r="G249" s="32" t="str">
        <f aca="false">IF('PODD-CSV'!$W249&lt;&gt;"",'PODD-CSV'!$W249,"")</f>
        <v/>
      </c>
    </row>
    <row collapsed="false" customFormat="false" customHeight="true" hidden="false" ht="15" outlineLevel="0" r="250">
      <c r="A250" s="32" t="str">
        <f aca="false">INDEX('Tray sheet'!$H$2:$H$10000, 'PODD-CSV'!$G250)</f>
        <v>Project#2013-0014_Experiment#0001_Brachypodium.distachyon_Tray#00014</v>
      </c>
      <c r="B250" s="32" t="str">
        <f aca="false">INDEX('Tray sheet'!$J$2:$J$10000,'PODD-CSV'!$G250)</f>
        <v>Tray note</v>
      </c>
      <c r="C250" s="32" t="str">
        <f aca="false">INDEX('Tray sheet'!$I$2:$I$10000,'PODD-CSV'!$G250)</f>
        <v>standard</v>
      </c>
      <c r="D250" s="32" t="str">
        <f aca="false">'PODD-CSV'!$J250&amp;'PODD-CSV'!$K250</f>
        <v>A4</v>
      </c>
      <c r="E250" s="32" t="str">
        <f aca="false">'PODD-CSV'!$T250</f>
        <v>Project#2013-0014_Experiment#0001_Brachypodium.distachyon_Tray#0014_Pot#00249</v>
      </c>
      <c r="F250" s="34" t="n">
        <f aca="false">'PODD-CSV'!$V250</f>
        <v>130</v>
      </c>
      <c r="G250" s="32" t="str">
        <f aca="false">IF('PODD-CSV'!$W250&lt;&gt;"",'PODD-CSV'!$W250,"")</f>
        <v/>
      </c>
    </row>
    <row collapsed="false" customFormat="false" customHeight="true" hidden="false" ht="15" outlineLevel="0" r="251">
      <c r="A251" s="32" t="str">
        <f aca="false">INDEX('Tray sheet'!$H$2:$H$10000, 'PODD-CSV'!$G251)</f>
        <v>Project#2013-0014_Experiment#0001_Brachypodium.distachyon_Tray#00014</v>
      </c>
      <c r="B251" s="32" t="str">
        <f aca="false">INDEX('Tray sheet'!$J$2:$J$10000,'PODD-CSV'!$G251)</f>
        <v>Tray note</v>
      </c>
      <c r="C251" s="32" t="str">
        <f aca="false">INDEX('Tray sheet'!$I$2:$I$10000,'PODD-CSV'!$G251)</f>
        <v>standard</v>
      </c>
      <c r="D251" s="32" t="str">
        <f aca="false">'PODD-CSV'!$J251&amp;'PODD-CSV'!$K251</f>
        <v>A5</v>
      </c>
      <c r="E251" s="32" t="str">
        <f aca="false">'PODD-CSV'!$T251</f>
        <v>Project#2013-0014_Experiment#0001_Brachypodium.distachyon_Tray#0014_Pot#00250</v>
      </c>
      <c r="F251" s="34" t="n">
        <f aca="false">'PODD-CSV'!$V251</f>
        <v>168</v>
      </c>
      <c r="G251" s="32" t="str">
        <f aca="false">IF('PODD-CSV'!$W251&lt;&gt;"",'PODD-CSV'!$W251,"")</f>
        <v/>
      </c>
    </row>
    <row collapsed="false" customFormat="false" customHeight="true" hidden="false" ht="15" outlineLevel="0" r="252">
      <c r="A252" s="32" t="str">
        <f aca="false">INDEX('Tray sheet'!$H$2:$H$10000, 'PODD-CSV'!$G252)</f>
        <v>Project#2013-0014_Experiment#0001_Brachypodium.distachyon_Tray#00013</v>
      </c>
      <c r="B252" s="32" t="str">
        <f aca="false">INDEX('Tray sheet'!$J$2:$J$10000,'PODD-CSV'!$G252)</f>
        <v>Tray note</v>
      </c>
      <c r="C252" s="32" t="str">
        <f aca="false">INDEX('Tray sheet'!$I$2:$I$10000,'PODD-CSV'!$G252)</f>
        <v>standard</v>
      </c>
      <c r="D252" s="32" t="str">
        <f aca="false">'PODD-CSV'!$J252&amp;'PODD-CSV'!$K252</f>
        <v>B1</v>
      </c>
      <c r="E252" s="32" t="str">
        <f aca="false">'PODD-CSV'!$T252</f>
        <v>Project#2013-0014_Experiment#0001_Brachypodium.distachyon_Tray#0013_Pot#00251</v>
      </c>
      <c r="F252" s="34" t="n">
        <f aca="false">'PODD-CSV'!$V252</f>
        <v>59</v>
      </c>
      <c r="G252" s="32" t="str">
        <f aca="false">IF('PODD-CSV'!$W252&lt;&gt;"",'PODD-CSV'!$W252,"")</f>
        <v/>
      </c>
    </row>
    <row collapsed="false" customFormat="false" customHeight="true" hidden="false" ht="15" outlineLevel="0" r="253">
      <c r="A253" s="32" t="str">
        <f aca="false">INDEX('Tray sheet'!$H$2:$H$10000, 'PODD-CSV'!$G253)</f>
        <v>Project#2013-0014_Experiment#0001_Brachypodium.distachyon_Tray#00013</v>
      </c>
      <c r="B253" s="32" t="str">
        <f aca="false">INDEX('Tray sheet'!$J$2:$J$10000,'PODD-CSV'!$G253)</f>
        <v>Tray note</v>
      </c>
      <c r="C253" s="32" t="str">
        <f aca="false">INDEX('Tray sheet'!$I$2:$I$10000,'PODD-CSV'!$G253)</f>
        <v>standard</v>
      </c>
      <c r="D253" s="32" t="str">
        <f aca="false">'PODD-CSV'!$J253&amp;'PODD-CSV'!$K253</f>
        <v>B2</v>
      </c>
      <c r="E253" s="32" t="str">
        <f aca="false">'PODD-CSV'!$T253</f>
        <v>Project#2013-0014_Experiment#0001_Brachypodium.distachyon_Tray#0013_Pot#00252</v>
      </c>
      <c r="F253" s="34" t="n">
        <f aca="false">'PODD-CSV'!$V253</f>
        <v>8</v>
      </c>
      <c r="G253" s="32" t="str">
        <f aca="false">IF('PODD-CSV'!$W253&lt;&gt;"",'PODD-CSV'!$W253,"")</f>
        <v/>
      </c>
    </row>
    <row collapsed="false" customFormat="false" customHeight="true" hidden="false" ht="15" outlineLevel="0" r="254">
      <c r="A254" s="32" t="str">
        <f aca="false">INDEX('Tray sheet'!$H$2:$H$10000, 'PODD-CSV'!$G254)</f>
        <v>Project#2013-0014_Experiment#0001_Brachypodium.distachyon_Tray#00013</v>
      </c>
      <c r="B254" s="32" t="str">
        <f aca="false">INDEX('Tray sheet'!$J$2:$J$10000,'PODD-CSV'!$G254)</f>
        <v>Tray note</v>
      </c>
      <c r="C254" s="32" t="str">
        <f aca="false">INDEX('Tray sheet'!$I$2:$I$10000,'PODD-CSV'!$G254)</f>
        <v>standard</v>
      </c>
      <c r="D254" s="32" t="str">
        <f aca="false">'PODD-CSV'!$J254&amp;'PODD-CSV'!$K254</f>
        <v>B3</v>
      </c>
      <c r="E254" s="32" t="str">
        <f aca="false">'PODD-CSV'!$T254</f>
        <v>Project#2013-0014_Experiment#0001_Brachypodium.distachyon_Tray#0013_Pot#00253</v>
      </c>
      <c r="F254" s="34" t="str">
        <f aca="false">'PODD-CSV'!$V254</f>
        <v>Bd21</v>
      </c>
      <c r="G254" s="32" t="str">
        <f aca="false">IF('PODD-CSV'!$W254&lt;&gt;"",'PODD-CSV'!$W254,"")</f>
        <v/>
      </c>
    </row>
    <row collapsed="false" customFormat="false" customHeight="true" hidden="false" ht="15" outlineLevel="0" r="255">
      <c r="A255" s="32" t="str">
        <f aca="false">INDEX('Tray sheet'!$H$2:$H$10000, 'PODD-CSV'!$G255)</f>
        <v>Project#2013-0014_Experiment#0001_Brachypodium.distachyon_Tray#00013</v>
      </c>
      <c r="B255" s="32" t="str">
        <f aca="false">INDEX('Tray sheet'!$J$2:$J$10000,'PODD-CSV'!$G255)</f>
        <v>Tray note</v>
      </c>
      <c r="C255" s="32" t="str">
        <f aca="false">INDEX('Tray sheet'!$I$2:$I$10000,'PODD-CSV'!$G255)</f>
        <v>standard</v>
      </c>
      <c r="D255" s="32" t="str">
        <f aca="false">'PODD-CSV'!$J255&amp;'PODD-CSV'!$K255</f>
        <v>B4</v>
      </c>
      <c r="E255" s="32" t="str">
        <f aca="false">'PODD-CSV'!$T255</f>
        <v>Project#2013-0014_Experiment#0001_Brachypodium.distachyon_Tray#0013_Pot#00254</v>
      </c>
      <c r="F255" s="34" t="n">
        <f aca="false">'PODD-CSV'!$V255</f>
        <v>166</v>
      </c>
      <c r="G255" s="32" t="str">
        <f aca="false">IF('PODD-CSV'!$W255&lt;&gt;"",'PODD-CSV'!$W255,"")</f>
        <v/>
      </c>
    </row>
    <row collapsed="false" customFormat="false" customHeight="true" hidden="false" ht="15" outlineLevel="0" r="256">
      <c r="A256" s="32" t="str">
        <f aca="false">INDEX('Tray sheet'!$H$2:$H$10000, 'PODD-CSV'!$G256)</f>
        <v>Project#2013-0014_Experiment#0001_Brachypodium.distachyon_Tray#00013</v>
      </c>
      <c r="B256" s="32" t="str">
        <f aca="false">INDEX('Tray sheet'!$J$2:$J$10000,'PODD-CSV'!$G256)</f>
        <v>Tray note</v>
      </c>
      <c r="C256" s="32" t="str">
        <f aca="false">INDEX('Tray sheet'!$I$2:$I$10000,'PODD-CSV'!$G256)</f>
        <v>standard</v>
      </c>
      <c r="D256" s="32" t="str">
        <f aca="false">'PODD-CSV'!$J256&amp;'PODD-CSV'!$K256</f>
        <v>B5</v>
      </c>
      <c r="E256" s="32" t="str">
        <f aca="false">'PODD-CSV'!$T256</f>
        <v>Project#2013-0014_Experiment#0001_Brachypodium.distachyon_Tray#0013_Pot#00255</v>
      </c>
      <c r="F256" s="34" t="n">
        <f aca="false">'PODD-CSV'!$V256</f>
        <v>149</v>
      </c>
      <c r="G256" s="32" t="str">
        <f aca="false">IF('PODD-CSV'!$W256&lt;&gt;"",'PODD-CSV'!$W256,"")</f>
        <v/>
      </c>
    </row>
    <row collapsed="false" customFormat="false" customHeight="true" hidden="false" ht="15" outlineLevel="0" r="257">
      <c r="A257" s="32" t="str">
        <f aca="false">INDEX('Tray sheet'!$H$2:$H$10000, 'PODD-CSV'!$G257)</f>
        <v>Project#2013-0014_Experiment#0001_Brachypodium.distachyon_Tray#00014</v>
      </c>
      <c r="B257" s="32" t="str">
        <f aca="false">INDEX('Tray sheet'!$J$2:$J$10000,'PODD-CSV'!$G257)</f>
        <v>Tray note</v>
      </c>
      <c r="C257" s="32" t="str">
        <f aca="false">INDEX('Tray sheet'!$I$2:$I$10000,'PODD-CSV'!$G257)</f>
        <v>standard</v>
      </c>
      <c r="D257" s="32" t="str">
        <f aca="false">'PODD-CSV'!$J257&amp;'PODD-CSV'!$K257</f>
        <v>B1</v>
      </c>
      <c r="E257" s="32" t="str">
        <f aca="false">'PODD-CSV'!$T257</f>
        <v>Project#2013-0014_Experiment#0001_Brachypodium.distachyon_Tray#0014_Pot#00256</v>
      </c>
      <c r="F257" s="34" t="n">
        <f aca="false">'PODD-CSV'!$V257</f>
        <v>162</v>
      </c>
      <c r="G257" s="32" t="str">
        <f aca="false">IF('PODD-CSV'!$W257&lt;&gt;"",'PODD-CSV'!$W257,"")</f>
        <v/>
      </c>
    </row>
    <row collapsed="false" customFormat="false" customHeight="true" hidden="false" ht="15" outlineLevel="0" r="258">
      <c r="A258" s="32" t="str">
        <f aca="false">INDEX('Tray sheet'!$H$2:$H$10000, 'PODD-CSV'!$G258)</f>
        <v>Project#2013-0014_Experiment#0001_Brachypodium.distachyon_Tray#00014</v>
      </c>
      <c r="B258" s="32" t="str">
        <f aca="false">INDEX('Tray sheet'!$J$2:$J$10000,'PODD-CSV'!$G258)</f>
        <v>Tray note</v>
      </c>
      <c r="C258" s="32" t="str">
        <f aca="false">INDEX('Tray sheet'!$I$2:$I$10000,'PODD-CSV'!$G258)</f>
        <v>standard</v>
      </c>
      <c r="D258" s="32" t="str">
        <f aca="false">'PODD-CSV'!$J258&amp;'PODD-CSV'!$K258</f>
        <v>B2</v>
      </c>
      <c r="E258" s="32" t="str">
        <f aca="false">'PODD-CSV'!$T258</f>
        <v>Project#2013-0014_Experiment#0001_Brachypodium.distachyon_Tray#0014_Pot#00257</v>
      </c>
      <c r="F258" s="34" t="str">
        <f aca="false">'PODD-CSV'!$V258</f>
        <v>Bd21</v>
      </c>
      <c r="G258" s="32" t="str">
        <f aca="false">IF('PODD-CSV'!$W258&lt;&gt;"",'PODD-CSV'!$W258,"")</f>
        <v/>
      </c>
    </row>
    <row collapsed="false" customFormat="false" customHeight="true" hidden="false" ht="15" outlineLevel="0" r="259">
      <c r="A259" s="32" t="str">
        <f aca="false">INDEX('Tray sheet'!$H$2:$H$10000, 'PODD-CSV'!$G259)</f>
        <v>Project#2013-0014_Experiment#0001_Brachypodium.distachyon_Tray#00014</v>
      </c>
      <c r="B259" s="32" t="str">
        <f aca="false">INDEX('Tray sheet'!$J$2:$J$10000,'PODD-CSV'!$G259)</f>
        <v>Tray note</v>
      </c>
      <c r="C259" s="32" t="str">
        <f aca="false">INDEX('Tray sheet'!$I$2:$I$10000,'PODD-CSV'!$G259)</f>
        <v>standard</v>
      </c>
      <c r="D259" s="32" t="str">
        <f aca="false">'PODD-CSV'!$J259&amp;'PODD-CSV'!$K259</f>
        <v>B3</v>
      </c>
      <c r="E259" s="32" t="str">
        <f aca="false">'PODD-CSV'!$T259</f>
        <v>Project#2013-0014_Experiment#0001_Brachypodium.distachyon_Tray#0014_Pot#00258</v>
      </c>
      <c r="F259" s="34" t="n">
        <f aca="false">'PODD-CSV'!$V259</f>
        <v>54</v>
      </c>
      <c r="G259" s="32" t="str">
        <f aca="false">IF('PODD-CSV'!$W259&lt;&gt;"",'PODD-CSV'!$W259,"")</f>
        <v/>
      </c>
    </row>
    <row collapsed="false" customFormat="false" customHeight="true" hidden="false" ht="15" outlineLevel="0" r="260">
      <c r="A260" s="32" t="str">
        <f aca="false">INDEX('Tray sheet'!$H$2:$H$10000, 'PODD-CSV'!$G260)</f>
        <v>Project#2013-0014_Experiment#0001_Brachypodium.distachyon_Tray#00014</v>
      </c>
      <c r="B260" s="32" t="str">
        <f aca="false">INDEX('Tray sheet'!$J$2:$J$10000,'PODD-CSV'!$G260)</f>
        <v>Tray note</v>
      </c>
      <c r="C260" s="32" t="str">
        <f aca="false">INDEX('Tray sheet'!$I$2:$I$10000,'PODD-CSV'!$G260)</f>
        <v>standard</v>
      </c>
      <c r="D260" s="32" t="str">
        <f aca="false">'PODD-CSV'!$J260&amp;'PODD-CSV'!$K260</f>
        <v>B4</v>
      </c>
      <c r="E260" s="32" t="str">
        <f aca="false">'PODD-CSV'!$T260</f>
        <v>Project#2013-0014_Experiment#0001_Brachypodium.distachyon_Tray#0014_Pot#00259</v>
      </c>
      <c r="F260" s="34" t="n">
        <f aca="false">'PODD-CSV'!$V260</f>
        <v>181</v>
      </c>
      <c r="G260" s="32" t="str">
        <f aca="false">IF('PODD-CSV'!$W260&lt;&gt;"",'PODD-CSV'!$W260,"")</f>
        <v/>
      </c>
    </row>
    <row collapsed="false" customFormat="false" customHeight="true" hidden="false" ht="15" outlineLevel="0" r="261">
      <c r="A261" s="32" t="str">
        <f aca="false">INDEX('Tray sheet'!$H$2:$H$10000, 'PODD-CSV'!$G261)</f>
        <v>Project#2013-0014_Experiment#0001_Brachypodium.distachyon_Tray#00014</v>
      </c>
      <c r="B261" s="32" t="str">
        <f aca="false">INDEX('Tray sheet'!$J$2:$J$10000,'PODD-CSV'!$G261)</f>
        <v>Tray note</v>
      </c>
      <c r="C261" s="32" t="str">
        <f aca="false">INDEX('Tray sheet'!$I$2:$I$10000,'PODD-CSV'!$G261)</f>
        <v>standard</v>
      </c>
      <c r="D261" s="32" t="str">
        <f aca="false">'PODD-CSV'!$J261&amp;'PODD-CSV'!$K261</f>
        <v>B5</v>
      </c>
      <c r="E261" s="32" t="str">
        <f aca="false">'PODD-CSV'!$T261</f>
        <v>Project#2013-0014_Experiment#0001_Brachypodium.distachyon_Tray#0014_Pot#00260</v>
      </c>
      <c r="F261" s="34" t="n">
        <f aca="false">'PODD-CSV'!$V261</f>
        <v>173</v>
      </c>
      <c r="G261" s="32" t="str">
        <f aca="false">IF('PODD-CSV'!$W261&lt;&gt;"",'PODD-CSV'!$W261,"")</f>
        <v/>
      </c>
    </row>
    <row collapsed="false" customFormat="false" customHeight="true" hidden="false" ht="15" outlineLevel="0" r="262">
      <c r="A262" s="32" t="str">
        <f aca="false">INDEX('Tray sheet'!$H$2:$H$10000, 'PODD-CSV'!$G262)</f>
        <v>Project#2013-0014_Experiment#0001_Brachypodium.distachyon_Tray#00013</v>
      </c>
      <c r="B262" s="32" t="str">
        <f aca="false">INDEX('Tray sheet'!$J$2:$J$10000,'PODD-CSV'!$G262)</f>
        <v>Tray note</v>
      </c>
      <c r="C262" s="32" t="str">
        <f aca="false">INDEX('Tray sheet'!$I$2:$I$10000,'PODD-CSV'!$G262)</f>
        <v>standard</v>
      </c>
      <c r="D262" s="32" t="str">
        <f aca="false">'PODD-CSV'!$J262&amp;'PODD-CSV'!$K262</f>
        <v>C1</v>
      </c>
      <c r="E262" s="32" t="str">
        <f aca="false">'PODD-CSV'!$T262</f>
        <v>Project#2013-0014_Experiment#0001_Brachypodium.distachyon_Tray#0013_Pot#00261</v>
      </c>
      <c r="F262" s="34" t="n">
        <f aca="false">'PODD-CSV'!$V262</f>
        <v>90</v>
      </c>
      <c r="G262" s="32" t="str">
        <f aca="false">IF('PODD-CSV'!$W262&lt;&gt;"",'PODD-CSV'!$W262,"")</f>
        <v/>
      </c>
    </row>
    <row collapsed="false" customFormat="false" customHeight="true" hidden="false" ht="15" outlineLevel="0" r="263">
      <c r="A263" s="32" t="str">
        <f aca="false">INDEX('Tray sheet'!$H$2:$H$10000, 'PODD-CSV'!$G263)</f>
        <v>Project#2013-0014_Experiment#0001_Brachypodium.distachyon_Tray#00013</v>
      </c>
      <c r="B263" s="32" t="str">
        <f aca="false">INDEX('Tray sheet'!$J$2:$J$10000,'PODD-CSV'!$G263)</f>
        <v>Tray note</v>
      </c>
      <c r="C263" s="32" t="str">
        <f aca="false">INDEX('Tray sheet'!$I$2:$I$10000,'PODD-CSV'!$G263)</f>
        <v>standard</v>
      </c>
      <c r="D263" s="32" t="str">
        <f aca="false">'PODD-CSV'!$J263&amp;'PODD-CSV'!$K263</f>
        <v>C2</v>
      </c>
      <c r="E263" s="32" t="str">
        <f aca="false">'PODD-CSV'!$T263</f>
        <v>Project#2013-0014_Experiment#0001_Brachypodium.distachyon_Tray#0013_Pot#00262</v>
      </c>
      <c r="F263" s="34" t="n">
        <f aca="false">'PODD-CSV'!$V263</f>
        <v>155</v>
      </c>
      <c r="G263" s="32" t="str">
        <f aca="false">IF('PODD-CSV'!$W263&lt;&gt;"",'PODD-CSV'!$W263,"")</f>
        <v/>
      </c>
    </row>
    <row collapsed="false" customFormat="false" customHeight="true" hidden="false" ht="15" outlineLevel="0" r="264">
      <c r="A264" s="32" t="str">
        <f aca="false">INDEX('Tray sheet'!$H$2:$H$10000, 'PODD-CSV'!$G264)</f>
        <v>Project#2013-0014_Experiment#0001_Brachypodium.distachyon_Tray#00013</v>
      </c>
      <c r="B264" s="32" t="str">
        <f aca="false">INDEX('Tray sheet'!$J$2:$J$10000,'PODD-CSV'!$G264)</f>
        <v>Tray note</v>
      </c>
      <c r="C264" s="32" t="str">
        <f aca="false">INDEX('Tray sheet'!$I$2:$I$10000,'PODD-CSV'!$G264)</f>
        <v>standard</v>
      </c>
      <c r="D264" s="32" t="str">
        <f aca="false">'PODD-CSV'!$J264&amp;'PODD-CSV'!$K264</f>
        <v>C3</v>
      </c>
      <c r="E264" s="32" t="str">
        <f aca="false">'PODD-CSV'!$T264</f>
        <v>Project#2013-0014_Experiment#0001_Brachypodium.distachyon_Tray#0013_Pot#00263</v>
      </c>
      <c r="F264" s="34" t="n">
        <f aca="false">'PODD-CSV'!$V264</f>
        <v>79</v>
      </c>
      <c r="G264" s="32" t="str">
        <f aca="false">IF('PODD-CSV'!$W264&lt;&gt;"",'PODD-CSV'!$W264,"")</f>
        <v/>
      </c>
    </row>
    <row collapsed="false" customFormat="false" customHeight="true" hidden="false" ht="15" outlineLevel="0" r="265">
      <c r="A265" s="32" t="str">
        <f aca="false">INDEX('Tray sheet'!$H$2:$H$10000, 'PODD-CSV'!$G265)</f>
        <v>Project#2013-0014_Experiment#0001_Brachypodium.distachyon_Tray#00013</v>
      </c>
      <c r="B265" s="32" t="str">
        <f aca="false">INDEX('Tray sheet'!$J$2:$J$10000,'PODD-CSV'!$G265)</f>
        <v>Tray note</v>
      </c>
      <c r="C265" s="32" t="str">
        <f aca="false">INDEX('Tray sheet'!$I$2:$I$10000,'PODD-CSV'!$G265)</f>
        <v>standard</v>
      </c>
      <c r="D265" s="32" t="str">
        <f aca="false">'PODD-CSV'!$J265&amp;'PODD-CSV'!$K265</f>
        <v>C4</v>
      </c>
      <c r="E265" s="32" t="str">
        <f aca="false">'PODD-CSV'!$T265</f>
        <v>Project#2013-0014_Experiment#0001_Brachypodium.distachyon_Tray#0013_Pot#00264</v>
      </c>
      <c r="F265" s="34" t="n">
        <f aca="false">'PODD-CSV'!$V265</f>
        <v>156</v>
      </c>
      <c r="G265" s="32" t="str">
        <f aca="false">IF('PODD-CSV'!$W265&lt;&gt;"",'PODD-CSV'!$W265,"")</f>
        <v/>
      </c>
    </row>
    <row collapsed="false" customFormat="false" customHeight="true" hidden="false" ht="15" outlineLevel="0" r="266">
      <c r="A266" s="32" t="str">
        <f aca="false">INDEX('Tray sheet'!$H$2:$H$10000, 'PODD-CSV'!$G266)</f>
        <v>Project#2013-0014_Experiment#0001_Brachypodium.distachyon_Tray#00013</v>
      </c>
      <c r="B266" s="32" t="str">
        <f aca="false">INDEX('Tray sheet'!$J$2:$J$10000,'PODD-CSV'!$G266)</f>
        <v>Tray note</v>
      </c>
      <c r="C266" s="32" t="str">
        <f aca="false">INDEX('Tray sheet'!$I$2:$I$10000,'PODD-CSV'!$G266)</f>
        <v>standard</v>
      </c>
      <c r="D266" s="32" t="str">
        <f aca="false">'PODD-CSV'!$J266&amp;'PODD-CSV'!$K266</f>
        <v>C5</v>
      </c>
      <c r="E266" s="32" t="str">
        <f aca="false">'PODD-CSV'!$T266</f>
        <v>Project#2013-0014_Experiment#0001_Brachypodium.distachyon_Tray#0013_Pot#00265</v>
      </c>
      <c r="F266" s="34" t="n">
        <f aca="false">'PODD-CSV'!$V266</f>
        <v>172</v>
      </c>
      <c r="G266" s="32" t="str">
        <f aca="false">IF('PODD-CSV'!$W266&lt;&gt;"",'PODD-CSV'!$W266,"")</f>
        <v/>
      </c>
    </row>
    <row collapsed="false" customFormat="false" customHeight="true" hidden="false" ht="15" outlineLevel="0" r="267">
      <c r="A267" s="32" t="str">
        <f aca="false">INDEX('Tray sheet'!$H$2:$H$10000, 'PODD-CSV'!$G267)</f>
        <v>Project#2013-0014_Experiment#0001_Brachypodium.distachyon_Tray#00014</v>
      </c>
      <c r="B267" s="32" t="str">
        <f aca="false">INDEX('Tray sheet'!$J$2:$J$10000,'PODD-CSV'!$G267)</f>
        <v>Tray note</v>
      </c>
      <c r="C267" s="32" t="str">
        <f aca="false">INDEX('Tray sheet'!$I$2:$I$10000,'PODD-CSV'!$G267)</f>
        <v>standard</v>
      </c>
      <c r="D267" s="32" t="str">
        <f aca="false">'PODD-CSV'!$J267&amp;'PODD-CSV'!$K267</f>
        <v>C1</v>
      </c>
      <c r="E267" s="32" t="str">
        <f aca="false">'PODD-CSV'!$T267</f>
        <v>Project#2013-0014_Experiment#0001_Brachypodium.distachyon_Tray#0014_Pot#00266</v>
      </c>
      <c r="F267" s="34" t="n">
        <f aca="false">'PODD-CSV'!$V267</f>
        <v>31</v>
      </c>
      <c r="G267" s="32" t="str">
        <f aca="false">IF('PODD-CSV'!$W267&lt;&gt;"",'PODD-CSV'!$W267,"")</f>
        <v/>
      </c>
    </row>
    <row collapsed="false" customFormat="false" customHeight="true" hidden="false" ht="15" outlineLevel="0" r="268">
      <c r="A268" s="32" t="str">
        <f aca="false">INDEX('Tray sheet'!$H$2:$H$10000, 'PODD-CSV'!$G268)</f>
        <v>Project#2013-0014_Experiment#0001_Brachypodium.distachyon_Tray#00014</v>
      </c>
      <c r="B268" s="32" t="str">
        <f aca="false">INDEX('Tray sheet'!$J$2:$J$10000,'PODD-CSV'!$G268)</f>
        <v>Tray note</v>
      </c>
      <c r="C268" s="32" t="str">
        <f aca="false">INDEX('Tray sheet'!$I$2:$I$10000,'PODD-CSV'!$G268)</f>
        <v>standard</v>
      </c>
      <c r="D268" s="32" t="str">
        <f aca="false">'PODD-CSV'!$J268&amp;'PODD-CSV'!$K268</f>
        <v>C2</v>
      </c>
      <c r="E268" s="32" t="str">
        <f aca="false">'PODD-CSV'!$T268</f>
        <v>Project#2013-0014_Experiment#0001_Brachypodium.distachyon_Tray#0014_Pot#00267</v>
      </c>
      <c r="F268" s="34" t="n">
        <f aca="false">'PODD-CSV'!$V268</f>
        <v>76</v>
      </c>
      <c r="G268" s="32" t="str">
        <f aca="false">IF('PODD-CSV'!$W268&lt;&gt;"",'PODD-CSV'!$W268,"")</f>
        <v/>
      </c>
    </row>
    <row collapsed="false" customFormat="false" customHeight="true" hidden="false" ht="15" outlineLevel="0" r="269">
      <c r="A269" s="32" t="str">
        <f aca="false">INDEX('Tray sheet'!$H$2:$H$10000, 'PODD-CSV'!$G269)</f>
        <v>Project#2013-0014_Experiment#0001_Brachypodium.distachyon_Tray#00014</v>
      </c>
      <c r="B269" s="32" t="str">
        <f aca="false">INDEX('Tray sheet'!$J$2:$J$10000,'PODD-CSV'!$G269)</f>
        <v>Tray note</v>
      </c>
      <c r="C269" s="32" t="str">
        <f aca="false">INDEX('Tray sheet'!$I$2:$I$10000,'PODD-CSV'!$G269)</f>
        <v>standard</v>
      </c>
      <c r="D269" s="32" t="str">
        <f aca="false">'PODD-CSV'!$J269&amp;'PODD-CSV'!$K269</f>
        <v>C3</v>
      </c>
      <c r="E269" s="32" t="str">
        <f aca="false">'PODD-CSV'!$T269</f>
        <v>Project#2013-0014_Experiment#0001_Brachypodium.distachyon_Tray#0014_Pot#00268</v>
      </c>
      <c r="F269" s="34" t="n">
        <f aca="false">'PODD-CSV'!$V269</f>
        <v>170</v>
      </c>
      <c r="G269" s="32" t="str">
        <f aca="false">IF('PODD-CSV'!$W269&lt;&gt;"",'PODD-CSV'!$W269,"")</f>
        <v/>
      </c>
    </row>
    <row collapsed="false" customFormat="false" customHeight="true" hidden="false" ht="15" outlineLevel="0" r="270">
      <c r="A270" s="32" t="str">
        <f aca="false">INDEX('Tray sheet'!$H$2:$H$10000, 'PODD-CSV'!$G270)</f>
        <v>Project#2013-0014_Experiment#0001_Brachypodium.distachyon_Tray#00014</v>
      </c>
      <c r="B270" s="32" t="str">
        <f aca="false">INDEX('Tray sheet'!$J$2:$J$10000,'PODD-CSV'!$G270)</f>
        <v>Tray note</v>
      </c>
      <c r="C270" s="32" t="str">
        <f aca="false">INDEX('Tray sheet'!$I$2:$I$10000,'PODD-CSV'!$G270)</f>
        <v>standard</v>
      </c>
      <c r="D270" s="32" t="str">
        <f aca="false">'PODD-CSV'!$J270&amp;'PODD-CSV'!$K270</f>
        <v>C4</v>
      </c>
      <c r="E270" s="32" t="str">
        <f aca="false">'PODD-CSV'!$T270</f>
        <v>Project#2013-0014_Experiment#0001_Brachypodium.distachyon_Tray#0014_Pot#00269</v>
      </c>
      <c r="F270" s="34" t="n">
        <f aca="false">'PODD-CSV'!$V270</f>
        <v>126</v>
      </c>
      <c r="G270" s="32" t="str">
        <f aca="false">IF('PODD-CSV'!$W270&lt;&gt;"",'PODD-CSV'!$W270,"")</f>
        <v/>
      </c>
    </row>
    <row collapsed="false" customFormat="false" customHeight="true" hidden="false" ht="15" outlineLevel="0" r="271">
      <c r="A271" s="32" t="str">
        <f aca="false">INDEX('Tray sheet'!$H$2:$H$10000, 'PODD-CSV'!$G271)</f>
        <v>Project#2013-0014_Experiment#0001_Brachypodium.distachyon_Tray#00014</v>
      </c>
      <c r="B271" s="32" t="str">
        <f aca="false">INDEX('Tray sheet'!$J$2:$J$10000,'PODD-CSV'!$G271)</f>
        <v>Tray note</v>
      </c>
      <c r="C271" s="32" t="str">
        <f aca="false">INDEX('Tray sheet'!$I$2:$I$10000,'PODD-CSV'!$G271)</f>
        <v>standard</v>
      </c>
      <c r="D271" s="32" t="str">
        <f aca="false">'PODD-CSV'!$J271&amp;'PODD-CSV'!$K271</f>
        <v>C5</v>
      </c>
      <c r="E271" s="32" t="str">
        <f aca="false">'PODD-CSV'!$T271</f>
        <v>Project#2013-0014_Experiment#0001_Brachypodium.distachyon_Tray#0014_Pot#00270</v>
      </c>
      <c r="F271" s="34" t="n">
        <f aca="false">'PODD-CSV'!$V271</f>
        <v>120</v>
      </c>
      <c r="G271" s="32" t="str">
        <f aca="false">IF('PODD-CSV'!$W271&lt;&gt;"",'PODD-CSV'!$W271,"")</f>
        <v/>
      </c>
    </row>
    <row collapsed="false" customFormat="false" customHeight="true" hidden="false" ht="15" outlineLevel="0" r="272">
      <c r="A272" s="32" t="str">
        <f aca="false">INDEX('Tray sheet'!$H$2:$H$10000, 'PODD-CSV'!$G272)</f>
        <v>Project#2013-0014_Experiment#0001_Brachypodium.distachyon_Tray#00013</v>
      </c>
      <c r="B272" s="32" t="str">
        <f aca="false">INDEX('Tray sheet'!$J$2:$J$10000,'PODD-CSV'!$G272)</f>
        <v>Tray note</v>
      </c>
      <c r="C272" s="32" t="str">
        <f aca="false">INDEX('Tray sheet'!$I$2:$I$10000,'PODD-CSV'!$G272)</f>
        <v>standard</v>
      </c>
      <c r="D272" s="32" t="str">
        <f aca="false">'PODD-CSV'!$J272&amp;'PODD-CSV'!$K272</f>
        <v>D1</v>
      </c>
      <c r="E272" s="32" t="str">
        <f aca="false">'PODD-CSV'!$T272</f>
        <v>Project#2013-0014_Experiment#0001_Brachypodium.distachyon_Tray#0013_Pot#00271</v>
      </c>
      <c r="F272" s="34" t="n">
        <f aca="false">'PODD-CSV'!$V272</f>
        <v>19</v>
      </c>
      <c r="G272" s="32" t="str">
        <f aca="false">IF('PODD-CSV'!$W272&lt;&gt;"",'PODD-CSV'!$W272,"")</f>
        <v/>
      </c>
    </row>
    <row collapsed="false" customFormat="false" customHeight="true" hidden="false" ht="15" outlineLevel="0" r="273">
      <c r="A273" s="32" t="str">
        <f aca="false">INDEX('Tray sheet'!$H$2:$H$10000, 'PODD-CSV'!$G273)</f>
        <v>Project#2013-0014_Experiment#0001_Brachypodium.distachyon_Tray#00013</v>
      </c>
      <c r="B273" s="32" t="str">
        <f aca="false">INDEX('Tray sheet'!$J$2:$J$10000,'PODD-CSV'!$G273)</f>
        <v>Tray note</v>
      </c>
      <c r="C273" s="32" t="str">
        <f aca="false">INDEX('Tray sheet'!$I$2:$I$10000,'PODD-CSV'!$G273)</f>
        <v>standard</v>
      </c>
      <c r="D273" s="32" t="str">
        <f aca="false">'PODD-CSV'!$J273&amp;'PODD-CSV'!$K273</f>
        <v>D2</v>
      </c>
      <c r="E273" s="32" t="str">
        <f aca="false">'PODD-CSV'!$T273</f>
        <v>Project#2013-0014_Experiment#0001_Brachypodium.distachyon_Tray#0013_Pot#00272</v>
      </c>
      <c r="F273" s="34" t="n">
        <f aca="false">'PODD-CSV'!$V273</f>
        <v>113</v>
      </c>
      <c r="G273" s="32" t="str">
        <f aca="false">IF('PODD-CSV'!$W273&lt;&gt;"",'PODD-CSV'!$W273,"")</f>
        <v/>
      </c>
    </row>
    <row collapsed="false" customFormat="false" customHeight="true" hidden="false" ht="15" outlineLevel="0" r="274">
      <c r="A274" s="32" t="str">
        <f aca="false">INDEX('Tray sheet'!$H$2:$H$10000, 'PODD-CSV'!$G274)</f>
        <v>Project#2013-0014_Experiment#0001_Brachypodium.distachyon_Tray#00013</v>
      </c>
      <c r="B274" s="32" t="str">
        <f aca="false">INDEX('Tray sheet'!$J$2:$J$10000,'PODD-CSV'!$G274)</f>
        <v>Tray note</v>
      </c>
      <c r="C274" s="32" t="str">
        <f aca="false">INDEX('Tray sheet'!$I$2:$I$10000,'PODD-CSV'!$G274)</f>
        <v>standard</v>
      </c>
      <c r="D274" s="32" t="str">
        <f aca="false">'PODD-CSV'!$J274&amp;'PODD-CSV'!$K274</f>
        <v>D3</v>
      </c>
      <c r="E274" s="32" t="str">
        <f aca="false">'PODD-CSV'!$T274</f>
        <v>Project#2013-0014_Experiment#0001_Brachypodium.distachyon_Tray#0013_Pot#00273</v>
      </c>
      <c r="F274" s="34" t="str">
        <f aca="false">'PODD-CSV'!$V274</f>
        <v>Bd3-1</v>
      </c>
      <c r="G274" s="32" t="str">
        <f aca="false">IF('PODD-CSV'!$W274&lt;&gt;"",'PODD-CSV'!$W274,"")</f>
        <v/>
      </c>
    </row>
    <row collapsed="false" customFormat="false" customHeight="true" hidden="false" ht="15" outlineLevel="0" r="275">
      <c r="A275" s="32" t="str">
        <f aca="false">INDEX('Tray sheet'!$H$2:$H$10000, 'PODD-CSV'!$G275)</f>
        <v>Project#2013-0014_Experiment#0001_Brachypodium.distachyon_Tray#00013</v>
      </c>
      <c r="B275" s="32" t="str">
        <f aca="false">INDEX('Tray sheet'!$J$2:$J$10000,'PODD-CSV'!$G275)</f>
        <v>Tray note</v>
      </c>
      <c r="C275" s="32" t="str">
        <f aca="false">INDEX('Tray sheet'!$I$2:$I$10000,'PODD-CSV'!$G275)</f>
        <v>standard</v>
      </c>
      <c r="D275" s="32" t="str">
        <f aca="false">'PODD-CSV'!$J275&amp;'PODD-CSV'!$K275</f>
        <v>D4</v>
      </c>
      <c r="E275" s="32" t="str">
        <f aca="false">'PODD-CSV'!$T275</f>
        <v>Project#2013-0014_Experiment#0001_Brachypodium.distachyon_Tray#0013_Pot#00274</v>
      </c>
      <c r="F275" s="34" t="n">
        <f aca="false">'PODD-CSV'!$V275</f>
        <v>104</v>
      </c>
      <c r="G275" s="32" t="str">
        <f aca="false">IF('PODD-CSV'!$W275&lt;&gt;"",'PODD-CSV'!$W275,"")</f>
        <v/>
      </c>
    </row>
    <row collapsed="false" customFormat="false" customHeight="true" hidden="false" ht="15" outlineLevel="0" r="276">
      <c r="A276" s="32" t="str">
        <f aca="false">INDEX('Tray sheet'!$H$2:$H$10000, 'PODD-CSV'!$G276)</f>
        <v>Project#2013-0014_Experiment#0001_Brachypodium.distachyon_Tray#00013</v>
      </c>
      <c r="B276" s="32" t="str">
        <f aca="false">INDEX('Tray sheet'!$J$2:$J$10000,'PODD-CSV'!$G276)</f>
        <v>Tray note</v>
      </c>
      <c r="C276" s="32" t="str">
        <f aca="false">INDEX('Tray sheet'!$I$2:$I$10000,'PODD-CSV'!$G276)</f>
        <v>standard</v>
      </c>
      <c r="D276" s="32" t="str">
        <f aca="false">'PODD-CSV'!$J276&amp;'PODD-CSV'!$K276</f>
        <v>D5</v>
      </c>
      <c r="E276" s="32" t="str">
        <f aca="false">'PODD-CSV'!$T276</f>
        <v>Project#2013-0014_Experiment#0001_Brachypodium.distachyon_Tray#0013_Pot#00275</v>
      </c>
      <c r="F276" s="34" t="n">
        <f aca="false">'PODD-CSV'!$V276</f>
        <v>66</v>
      </c>
      <c r="G276" s="32" t="str">
        <f aca="false">IF('PODD-CSV'!$W276&lt;&gt;"",'PODD-CSV'!$W276,"")</f>
        <v/>
      </c>
    </row>
    <row collapsed="false" customFormat="false" customHeight="true" hidden="false" ht="15" outlineLevel="0" r="277">
      <c r="A277" s="32" t="str">
        <f aca="false">INDEX('Tray sheet'!$H$2:$H$10000, 'PODD-CSV'!$G277)</f>
        <v>Project#2013-0014_Experiment#0001_Brachypodium.distachyon_Tray#00014</v>
      </c>
      <c r="B277" s="32" t="str">
        <f aca="false">INDEX('Tray sheet'!$J$2:$J$10000,'PODD-CSV'!$G277)</f>
        <v>Tray note</v>
      </c>
      <c r="C277" s="32" t="str">
        <f aca="false">INDEX('Tray sheet'!$I$2:$I$10000,'PODD-CSV'!$G277)</f>
        <v>standard</v>
      </c>
      <c r="D277" s="32" t="str">
        <f aca="false">'PODD-CSV'!$J277&amp;'PODD-CSV'!$K277</f>
        <v>D1</v>
      </c>
      <c r="E277" s="32" t="str">
        <f aca="false">'PODD-CSV'!$T277</f>
        <v>Project#2013-0014_Experiment#0001_Brachypodium.distachyon_Tray#0014_Pot#00276</v>
      </c>
      <c r="F277" s="34" t="n">
        <f aca="false">'PODD-CSV'!$V277</f>
        <v>153</v>
      </c>
      <c r="G277" s="32" t="str">
        <f aca="false">IF('PODD-CSV'!$W277&lt;&gt;"",'PODD-CSV'!$W277,"")</f>
        <v/>
      </c>
    </row>
    <row collapsed="false" customFormat="false" customHeight="true" hidden="false" ht="15" outlineLevel="0" r="278">
      <c r="A278" s="32" t="str">
        <f aca="false">INDEX('Tray sheet'!$H$2:$H$10000, 'PODD-CSV'!$G278)</f>
        <v>Project#2013-0014_Experiment#0001_Brachypodium.distachyon_Tray#00014</v>
      </c>
      <c r="B278" s="32" t="str">
        <f aca="false">INDEX('Tray sheet'!$J$2:$J$10000,'PODD-CSV'!$G278)</f>
        <v>Tray note</v>
      </c>
      <c r="C278" s="32" t="str">
        <f aca="false">INDEX('Tray sheet'!$I$2:$I$10000,'PODD-CSV'!$G278)</f>
        <v>standard</v>
      </c>
      <c r="D278" s="32" t="str">
        <f aca="false">'PODD-CSV'!$J278&amp;'PODD-CSV'!$K278</f>
        <v>D2</v>
      </c>
      <c r="E278" s="32" t="str">
        <f aca="false">'PODD-CSV'!$T278</f>
        <v>Project#2013-0014_Experiment#0001_Brachypodium.distachyon_Tray#0014_Pot#00277</v>
      </c>
      <c r="F278" s="34" t="n">
        <f aca="false">'PODD-CSV'!$V278</f>
        <v>117</v>
      </c>
      <c r="G278" s="32" t="str">
        <f aca="false">IF('PODD-CSV'!$W278&lt;&gt;"",'PODD-CSV'!$W278,"")</f>
        <v/>
      </c>
    </row>
    <row collapsed="false" customFormat="false" customHeight="true" hidden="false" ht="15" outlineLevel="0" r="279">
      <c r="A279" s="32" t="str">
        <f aca="false">INDEX('Tray sheet'!$H$2:$H$10000, 'PODD-CSV'!$G279)</f>
        <v>Project#2013-0014_Experiment#0001_Brachypodium.distachyon_Tray#00014</v>
      </c>
      <c r="B279" s="32" t="str">
        <f aca="false">INDEX('Tray sheet'!$J$2:$J$10000,'PODD-CSV'!$G279)</f>
        <v>Tray note</v>
      </c>
      <c r="C279" s="32" t="str">
        <f aca="false">INDEX('Tray sheet'!$I$2:$I$10000,'PODD-CSV'!$G279)</f>
        <v>standard</v>
      </c>
      <c r="D279" s="32" t="str">
        <f aca="false">'PODD-CSV'!$J279&amp;'PODD-CSV'!$K279</f>
        <v>D3</v>
      </c>
      <c r="E279" s="32" t="str">
        <f aca="false">'PODD-CSV'!$T279</f>
        <v>Project#2013-0014_Experiment#0001_Brachypodium.distachyon_Tray#0014_Pot#00278</v>
      </c>
      <c r="F279" s="34" t="n">
        <f aca="false">'PODD-CSV'!$V279</f>
        <v>169</v>
      </c>
      <c r="G279" s="32" t="str">
        <f aca="false">IF('PODD-CSV'!$W279&lt;&gt;"",'PODD-CSV'!$W279,"")</f>
        <v/>
      </c>
    </row>
    <row collapsed="false" customFormat="false" customHeight="true" hidden="false" ht="15" outlineLevel="0" r="280">
      <c r="A280" s="32" t="str">
        <f aca="false">INDEX('Tray sheet'!$H$2:$H$10000, 'PODD-CSV'!$G280)</f>
        <v>Project#2013-0014_Experiment#0001_Brachypodium.distachyon_Tray#00014</v>
      </c>
      <c r="B280" s="32" t="str">
        <f aca="false">INDEX('Tray sheet'!$J$2:$J$10000,'PODD-CSV'!$G280)</f>
        <v>Tray note</v>
      </c>
      <c r="C280" s="32" t="str">
        <f aca="false">INDEX('Tray sheet'!$I$2:$I$10000,'PODD-CSV'!$G280)</f>
        <v>standard</v>
      </c>
      <c r="D280" s="32" t="str">
        <f aca="false">'PODD-CSV'!$J280&amp;'PODD-CSV'!$K280</f>
        <v>D4</v>
      </c>
      <c r="E280" s="32" t="str">
        <f aca="false">'PODD-CSV'!$T280</f>
        <v>Project#2013-0014_Experiment#0001_Brachypodium.distachyon_Tray#0014_Pot#00279</v>
      </c>
      <c r="F280" s="34" t="n">
        <f aca="false">'PODD-CSV'!$V280</f>
        <v>161</v>
      </c>
      <c r="G280" s="32" t="str">
        <f aca="false">IF('PODD-CSV'!$W280&lt;&gt;"",'PODD-CSV'!$W280,"")</f>
        <v/>
      </c>
    </row>
    <row collapsed="false" customFormat="false" customHeight="true" hidden="false" ht="15" outlineLevel="0" r="281">
      <c r="A281" s="32" t="str">
        <f aca="false">INDEX('Tray sheet'!$H$2:$H$10000, 'PODD-CSV'!$G281)</f>
        <v>Project#2013-0014_Experiment#0001_Brachypodium.distachyon_Tray#00014</v>
      </c>
      <c r="B281" s="32" t="str">
        <f aca="false">INDEX('Tray sheet'!$J$2:$J$10000,'PODD-CSV'!$G281)</f>
        <v>Tray note</v>
      </c>
      <c r="C281" s="32" t="str">
        <f aca="false">INDEX('Tray sheet'!$I$2:$I$10000,'PODD-CSV'!$G281)</f>
        <v>standard</v>
      </c>
      <c r="D281" s="32" t="str">
        <f aca="false">'PODD-CSV'!$J281&amp;'PODD-CSV'!$K281</f>
        <v>D5</v>
      </c>
      <c r="E281" s="32" t="str">
        <f aca="false">'PODD-CSV'!$T281</f>
        <v>Project#2013-0014_Experiment#0001_Brachypodium.distachyon_Tray#0014_Pot#00280</v>
      </c>
      <c r="F281" s="34" t="str">
        <f aca="false">'PODD-CSV'!$V281</f>
        <v>Bd3-1</v>
      </c>
      <c r="G281" s="32" t="str">
        <f aca="false">IF('PODD-CSV'!$W281&lt;&gt;"",'PODD-CSV'!$W281,"")</f>
        <v/>
      </c>
    </row>
    <row collapsed="false" customFormat="false" customHeight="true" hidden="false" ht="15" outlineLevel="0" r="282">
      <c r="A282" s="32" t="str">
        <f aca="false">INDEX('Tray sheet'!$H$2:$H$10000, 'PODD-CSV'!$G282)</f>
        <v>Project#2013-0014_Experiment#0001_Brachypodium.distachyon_Tray#00015</v>
      </c>
      <c r="B282" s="32" t="str">
        <f aca="false">INDEX('Tray sheet'!$J$2:$J$10000,'PODD-CSV'!$G282)</f>
        <v>Tray note</v>
      </c>
      <c r="C282" s="32" t="str">
        <f aca="false">INDEX('Tray sheet'!$I$2:$I$10000,'PODD-CSV'!$G282)</f>
        <v>standard</v>
      </c>
      <c r="D282" s="32" t="str">
        <f aca="false">'PODD-CSV'!$J282&amp;'PODD-CSV'!$K282</f>
        <v>A1</v>
      </c>
      <c r="E282" s="32" t="str">
        <f aca="false">'PODD-CSV'!$T282</f>
        <v>Project#2013-0014_Experiment#0001_Brachypodium.distachyon_Tray#0015_Pot#00281</v>
      </c>
      <c r="F282" s="34" t="n">
        <f aca="false">'PODD-CSV'!$V282</f>
        <v>154</v>
      </c>
      <c r="G282" s="32" t="str">
        <f aca="false">IF('PODD-CSV'!$W282&lt;&gt;"",'PODD-CSV'!$W282,"")</f>
        <v/>
      </c>
    </row>
    <row collapsed="false" customFormat="false" customHeight="true" hidden="false" ht="15" outlineLevel="0" r="283">
      <c r="A283" s="32" t="str">
        <f aca="false">INDEX('Tray sheet'!$H$2:$H$10000, 'PODD-CSV'!$G283)</f>
        <v>Project#2013-0014_Experiment#0001_Brachypodium.distachyon_Tray#00015</v>
      </c>
      <c r="B283" s="32" t="str">
        <f aca="false">INDEX('Tray sheet'!$J$2:$J$10000,'PODD-CSV'!$G283)</f>
        <v>Tray note</v>
      </c>
      <c r="C283" s="32" t="str">
        <f aca="false">INDEX('Tray sheet'!$I$2:$I$10000,'PODD-CSV'!$G283)</f>
        <v>standard</v>
      </c>
      <c r="D283" s="32" t="str">
        <f aca="false">'PODD-CSV'!$J283&amp;'PODD-CSV'!$K283</f>
        <v>A2</v>
      </c>
      <c r="E283" s="32" t="str">
        <f aca="false">'PODD-CSV'!$T283</f>
        <v>Project#2013-0014_Experiment#0001_Brachypodium.distachyon_Tray#0015_Pot#00282</v>
      </c>
      <c r="F283" s="34" t="n">
        <f aca="false">'PODD-CSV'!$V283</f>
        <v>128</v>
      </c>
      <c r="G283" s="32" t="str">
        <f aca="false">IF('PODD-CSV'!$W283&lt;&gt;"",'PODD-CSV'!$W283,"")</f>
        <v/>
      </c>
    </row>
    <row collapsed="false" customFormat="false" customHeight="true" hidden="false" ht="15" outlineLevel="0" r="284">
      <c r="A284" s="32" t="str">
        <f aca="false">INDEX('Tray sheet'!$H$2:$H$10000, 'PODD-CSV'!$G284)</f>
        <v>Project#2013-0014_Experiment#0001_Brachypodium.distachyon_Tray#00015</v>
      </c>
      <c r="B284" s="32" t="str">
        <f aca="false">INDEX('Tray sheet'!$J$2:$J$10000,'PODD-CSV'!$G284)</f>
        <v>Tray note</v>
      </c>
      <c r="C284" s="32" t="str">
        <f aca="false">INDEX('Tray sheet'!$I$2:$I$10000,'PODD-CSV'!$G284)</f>
        <v>standard</v>
      </c>
      <c r="D284" s="32" t="str">
        <f aca="false">'PODD-CSV'!$J284&amp;'PODD-CSV'!$K284</f>
        <v>A3</v>
      </c>
      <c r="E284" s="32" t="str">
        <f aca="false">'PODD-CSV'!$T284</f>
        <v>Project#2013-0014_Experiment#0001_Brachypodium.distachyon_Tray#0015_Pot#00283</v>
      </c>
      <c r="F284" s="34" t="n">
        <f aca="false">'PODD-CSV'!$V284</f>
        <v>159</v>
      </c>
      <c r="G284" s="32" t="str">
        <f aca="false">IF('PODD-CSV'!$W284&lt;&gt;"",'PODD-CSV'!$W284,"")</f>
        <v/>
      </c>
    </row>
    <row collapsed="false" customFormat="false" customHeight="true" hidden="false" ht="15" outlineLevel="0" r="285">
      <c r="A285" s="32" t="str">
        <f aca="false">INDEX('Tray sheet'!$H$2:$H$10000, 'PODD-CSV'!$G285)</f>
        <v>Project#2013-0014_Experiment#0001_Brachypodium.distachyon_Tray#00015</v>
      </c>
      <c r="B285" s="32" t="str">
        <f aca="false">INDEX('Tray sheet'!$J$2:$J$10000,'PODD-CSV'!$G285)</f>
        <v>Tray note</v>
      </c>
      <c r="C285" s="32" t="str">
        <f aca="false">INDEX('Tray sheet'!$I$2:$I$10000,'PODD-CSV'!$G285)</f>
        <v>standard</v>
      </c>
      <c r="D285" s="32" t="str">
        <f aca="false">'PODD-CSV'!$J285&amp;'PODD-CSV'!$K285</f>
        <v>A4</v>
      </c>
      <c r="E285" s="32" t="str">
        <f aca="false">'PODD-CSV'!$T285</f>
        <v>Project#2013-0014_Experiment#0001_Brachypodium.distachyon_Tray#0015_Pot#00284</v>
      </c>
      <c r="F285" s="34" t="n">
        <f aca="false">'PODD-CSV'!$V285</f>
        <v>123</v>
      </c>
      <c r="G285" s="32" t="str">
        <f aca="false">IF('PODD-CSV'!$W285&lt;&gt;"",'PODD-CSV'!$W285,"")</f>
        <v/>
      </c>
    </row>
    <row collapsed="false" customFormat="false" customHeight="true" hidden="false" ht="15" outlineLevel="0" r="286">
      <c r="A286" s="32" t="str">
        <f aca="false">INDEX('Tray sheet'!$H$2:$H$10000, 'PODD-CSV'!$G286)</f>
        <v>Project#2013-0014_Experiment#0001_Brachypodium.distachyon_Tray#00015</v>
      </c>
      <c r="B286" s="32" t="str">
        <f aca="false">INDEX('Tray sheet'!$J$2:$J$10000,'PODD-CSV'!$G286)</f>
        <v>Tray note</v>
      </c>
      <c r="C286" s="32" t="str">
        <f aca="false">INDEX('Tray sheet'!$I$2:$I$10000,'PODD-CSV'!$G286)</f>
        <v>standard</v>
      </c>
      <c r="D286" s="32" t="str">
        <f aca="false">'PODD-CSV'!$J286&amp;'PODD-CSV'!$K286</f>
        <v>A5</v>
      </c>
      <c r="E286" s="32" t="str">
        <f aca="false">'PODD-CSV'!$T286</f>
        <v>Project#2013-0014_Experiment#0001_Brachypodium.distachyon_Tray#0015_Pot#00285</v>
      </c>
      <c r="F286" s="34" t="n">
        <f aca="false">'PODD-CSV'!$V286</f>
        <v>17</v>
      </c>
      <c r="G286" s="32" t="str">
        <f aca="false">IF('PODD-CSV'!$W286&lt;&gt;"",'PODD-CSV'!$W286,"")</f>
        <v/>
      </c>
    </row>
    <row collapsed="false" customFormat="false" customHeight="true" hidden="false" ht="15" outlineLevel="0" r="287">
      <c r="A287" s="32" t="str">
        <f aca="false">INDEX('Tray sheet'!$H$2:$H$10000, 'PODD-CSV'!$G287)</f>
        <v>Project#2013-0014_Experiment#0001_Brachypodium.distachyon_Tray#00016</v>
      </c>
      <c r="B287" s="32" t="str">
        <f aca="false">INDEX('Tray sheet'!$J$2:$J$10000,'PODD-CSV'!$G287)</f>
        <v>Tray note</v>
      </c>
      <c r="C287" s="32" t="str">
        <f aca="false">INDEX('Tray sheet'!$I$2:$I$10000,'PODD-CSV'!$G287)</f>
        <v>standard</v>
      </c>
      <c r="D287" s="32" t="str">
        <f aca="false">'PODD-CSV'!$J287&amp;'PODD-CSV'!$K287</f>
        <v>A1</v>
      </c>
      <c r="E287" s="32" t="str">
        <f aca="false">'PODD-CSV'!$T287</f>
        <v>Project#2013-0014_Experiment#0001_Brachypodium.distachyon_Tray#0016_Pot#00286</v>
      </c>
      <c r="F287" s="34" t="n">
        <f aca="false">'PODD-CSV'!$V287</f>
        <v>101</v>
      </c>
      <c r="G287" s="32" t="str">
        <f aca="false">IF('PODD-CSV'!$W287&lt;&gt;"",'PODD-CSV'!$W287,"")</f>
        <v/>
      </c>
    </row>
    <row collapsed="false" customFormat="false" customHeight="true" hidden="false" ht="15" outlineLevel="0" r="288">
      <c r="A288" s="32" t="str">
        <f aca="false">INDEX('Tray sheet'!$H$2:$H$10000, 'PODD-CSV'!$G288)</f>
        <v>Project#2013-0014_Experiment#0001_Brachypodium.distachyon_Tray#00016</v>
      </c>
      <c r="B288" s="32" t="str">
        <f aca="false">INDEX('Tray sheet'!$J$2:$J$10000,'PODD-CSV'!$G288)</f>
        <v>Tray note</v>
      </c>
      <c r="C288" s="32" t="str">
        <f aca="false">INDEX('Tray sheet'!$I$2:$I$10000,'PODD-CSV'!$G288)</f>
        <v>standard</v>
      </c>
      <c r="D288" s="32" t="str">
        <f aca="false">'PODD-CSV'!$J288&amp;'PODD-CSV'!$K288</f>
        <v>A2</v>
      </c>
      <c r="E288" s="32" t="str">
        <f aca="false">'PODD-CSV'!$T288</f>
        <v>Project#2013-0014_Experiment#0001_Brachypodium.distachyon_Tray#0016_Pot#00287</v>
      </c>
      <c r="F288" s="34" t="n">
        <f aca="false">'PODD-CSV'!$V288</f>
        <v>174</v>
      </c>
      <c r="G288" s="32" t="str">
        <f aca="false">IF('PODD-CSV'!$W288&lt;&gt;"",'PODD-CSV'!$W288,"")</f>
        <v/>
      </c>
    </row>
    <row collapsed="false" customFormat="false" customHeight="true" hidden="false" ht="15" outlineLevel="0" r="289">
      <c r="A289" s="32" t="str">
        <f aca="false">INDEX('Tray sheet'!$H$2:$H$10000, 'PODD-CSV'!$G289)</f>
        <v>Project#2013-0014_Experiment#0001_Brachypodium.distachyon_Tray#00016</v>
      </c>
      <c r="B289" s="32" t="str">
        <f aca="false">INDEX('Tray sheet'!$J$2:$J$10000,'PODD-CSV'!$G289)</f>
        <v>Tray note</v>
      </c>
      <c r="C289" s="32" t="str">
        <f aca="false">INDEX('Tray sheet'!$I$2:$I$10000,'PODD-CSV'!$G289)</f>
        <v>standard</v>
      </c>
      <c r="D289" s="32" t="str">
        <f aca="false">'PODD-CSV'!$J289&amp;'PODD-CSV'!$K289</f>
        <v>A3</v>
      </c>
      <c r="E289" s="32" t="str">
        <f aca="false">'PODD-CSV'!$T289</f>
        <v>Project#2013-0014_Experiment#0001_Brachypodium.distachyon_Tray#0016_Pot#00288</v>
      </c>
      <c r="F289" s="34" t="n">
        <f aca="false">'PODD-CSV'!$V289</f>
        <v>182</v>
      </c>
      <c r="G289" s="32" t="str">
        <f aca="false">IF('PODD-CSV'!$W289&lt;&gt;"",'PODD-CSV'!$W289,"")</f>
        <v/>
      </c>
    </row>
    <row collapsed="false" customFormat="false" customHeight="true" hidden="false" ht="15" outlineLevel="0" r="290">
      <c r="A290" s="32" t="str">
        <f aca="false">INDEX('Tray sheet'!$H$2:$H$10000, 'PODD-CSV'!$G290)</f>
        <v>Project#2013-0014_Experiment#0001_Brachypodium.distachyon_Tray#00016</v>
      </c>
      <c r="B290" s="32" t="str">
        <f aca="false">INDEX('Tray sheet'!$J$2:$J$10000,'PODD-CSV'!$G290)</f>
        <v>Tray note</v>
      </c>
      <c r="C290" s="32" t="str">
        <f aca="false">INDEX('Tray sheet'!$I$2:$I$10000,'PODD-CSV'!$G290)</f>
        <v>standard</v>
      </c>
      <c r="D290" s="32" t="str">
        <f aca="false">'PODD-CSV'!$J290&amp;'PODD-CSV'!$K290</f>
        <v>A4</v>
      </c>
      <c r="E290" s="32" t="str">
        <f aca="false">'PODD-CSV'!$T290</f>
        <v>Project#2013-0014_Experiment#0001_Brachypodium.distachyon_Tray#0016_Pot#00289</v>
      </c>
      <c r="F290" s="34" t="n">
        <f aca="false">'PODD-CSV'!$V290</f>
        <v>96</v>
      </c>
      <c r="G290" s="32" t="str">
        <f aca="false">IF('PODD-CSV'!$W290&lt;&gt;"",'PODD-CSV'!$W290,"")</f>
        <v/>
      </c>
    </row>
    <row collapsed="false" customFormat="false" customHeight="true" hidden="false" ht="15" outlineLevel="0" r="291">
      <c r="A291" s="32" t="str">
        <f aca="false">INDEX('Tray sheet'!$H$2:$H$10000, 'PODD-CSV'!$G291)</f>
        <v>Project#2013-0014_Experiment#0001_Brachypodium.distachyon_Tray#00016</v>
      </c>
      <c r="B291" s="32" t="str">
        <f aca="false">INDEX('Tray sheet'!$J$2:$J$10000,'PODD-CSV'!$G291)</f>
        <v>Tray note</v>
      </c>
      <c r="C291" s="32" t="str">
        <f aca="false">INDEX('Tray sheet'!$I$2:$I$10000,'PODD-CSV'!$G291)</f>
        <v>standard</v>
      </c>
      <c r="D291" s="32" t="str">
        <f aca="false">'PODD-CSV'!$J291&amp;'PODD-CSV'!$K291</f>
        <v>A5</v>
      </c>
      <c r="E291" s="32" t="str">
        <f aca="false">'PODD-CSV'!$T291</f>
        <v>Project#2013-0014_Experiment#0001_Brachypodium.distachyon_Tray#0016_Pot#00290</v>
      </c>
      <c r="F291" s="34" t="n">
        <f aca="false">'PODD-CSV'!$V291</f>
        <v>116</v>
      </c>
      <c r="G291" s="32" t="str">
        <f aca="false">IF('PODD-CSV'!$W291&lt;&gt;"",'PODD-CSV'!$W291,"")</f>
        <v/>
      </c>
    </row>
    <row collapsed="false" customFormat="false" customHeight="true" hidden="false" ht="15" outlineLevel="0" r="292">
      <c r="A292" s="32" t="str">
        <f aca="false">INDEX('Tray sheet'!$H$2:$H$10000, 'PODD-CSV'!$G292)</f>
        <v>Project#2013-0014_Experiment#0001_Brachypodium.distachyon_Tray#00015</v>
      </c>
      <c r="B292" s="32" t="str">
        <f aca="false">INDEX('Tray sheet'!$J$2:$J$10000,'PODD-CSV'!$G292)</f>
        <v>Tray note</v>
      </c>
      <c r="C292" s="32" t="str">
        <f aca="false">INDEX('Tray sheet'!$I$2:$I$10000,'PODD-CSV'!$G292)</f>
        <v>standard</v>
      </c>
      <c r="D292" s="32" t="str">
        <f aca="false">'PODD-CSV'!$J292&amp;'PODD-CSV'!$K292</f>
        <v>B1</v>
      </c>
      <c r="E292" s="32" t="str">
        <f aca="false">'PODD-CSV'!$T292</f>
        <v>Project#2013-0014_Experiment#0001_Brachypodium.distachyon_Tray#0015_Pot#00291</v>
      </c>
      <c r="F292" s="34" t="n">
        <f aca="false">'PODD-CSV'!$V292</f>
        <v>147</v>
      </c>
      <c r="G292" s="32" t="str">
        <f aca="false">IF('PODD-CSV'!$W292&lt;&gt;"",'PODD-CSV'!$W292,"")</f>
        <v/>
      </c>
    </row>
    <row collapsed="false" customFormat="false" customHeight="true" hidden="false" ht="15" outlineLevel="0" r="293">
      <c r="A293" s="32" t="str">
        <f aca="false">INDEX('Tray sheet'!$H$2:$H$10000, 'PODD-CSV'!$G293)</f>
        <v>Project#2013-0014_Experiment#0001_Brachypodium.distachyon_Tray#00015</v>
      </c>
      <c r="B293" s="32" t="str">
        <f aca="false">INDEX('Tray sheet'!$J$2:$J$10000,'PODD-CSV'!$G293)</f>
        <v>Tray note</v>
      </c>
      <c r="C293" s="32" t="str">
        <f aca="false">INDEX('Tray sheet'!$I$2:$I$10000,'PODD-CSV'!$G293)</f>
        <v>standard</v>
      </c>
      <c r="D293" s="32" t="str">
        <f aca="false">'PODD-CSV'!$J293&amp;'PODD-CSV'!$K293</f>
        <v>B2</v>
      </c>
      <c r="E293" s="32" t="str">
        <f aca="false">'PODD-CSV'!$T293</f>
        <v>Project#2013-0014_Experiment#0001_Brachypodium.distachyon_Tray#0015_Pot#00292</v>
      </c>
      <c r="F293" s="34" t="str">
        <f aca="false">'PODD-CSV'!$V293</f>
        <v>Bd21</v>
      </c>
      <c r="G293" s="32" t="str">
        <f aca="false">IF('PODD-CSV'!$W293&lt;&gt;"",'PODD-CSV'!$W293,"")</f>
        <v/>
      </c>
    </row>
    <row collapsed="false" customFormat="false" customHeight="true" hidden="false" ht="15" outlineLevel="0" r="294">
      <c r="A294" s="32" t="str">
        <f aca="false">INDEX('Tray sheet'!$H$2:$H$10000, 'PODD-CSV'!$G294)</f>
        <v>Project#2013-0014_Experiment#0001_Brachypodium.distachyon_Tray#00015</v>
      </c>
      <c r="B294" s="32" t="str">
        <f aca="false">INDEX('Tray sheet'!$J$2:$J$10000,'PODD-CSV'!$G294)</f>
        <v>Tray note</v>
      </c>
      <c r="C294" s="32" t="str">
        <f aca="false">INDEX('Tray sheet'!$I$2:$I$10000,'PODD-CSV'!$G294)</f>
        <v>standard</v>
      </c>
      <c r="D294" s="32" t="str">
        <f aca="false">'PODD-CSV'!$J294&amp;'PODD-CSV'!$K294</f>
        <v>B3</v>
      </c>
      <c r="E294" s="32" t="str">
        <f aca="false">'PODD-CSV'!$T294</f>
        <v>Project#2013-0014_Experiment#0001_Brachypodium.distachyon_Tray#0015_Pot#00293</v>
      </c>
      <c r="F294" s="34" t="n">
        <f aca="false">'PODD-CSV'!$V294</f>
        <v>45</v>
      </c>
      <c r="G294" s="32" t="str">
        <f aca="false">IF('PODD-CSV'!$W294&lt;&gt;"",'PODD-CSV'!$W294,"")</f>
        <v/>
      </c>
    </row>
    <row collapsed="false" customFormat="false" customHeight="true" hidden="false" ht="15" outlineLevel="0" r="295">
      <c r="A295" s="32" t="str">
        <f aca="false">INDEX('Tray sheet'!$H$2:$H$10000, 'PODD-CSV'!$G295)</f>
        <v>Project#2013-0014_Experiment#0001_Brachypodium.distachyon_Tray#00015</v>
      </c>
      <c r="B295" s="32" t="str">
        <f aca="false">INDEX('Tray sheet'!$J$2:$J$10000,'PODD-CSV'!$G295)</f>
        <v>Tray note</v>
      </c>
      <c r="C295" s="32" t="str">
        <f aca="false">INDEX('Tray sheet'!$I$2:$I$10000,'PODD-CSV'!$G295)</f>
        <v>standard</v>
      </c>
      <c r="D295" s="32" t="str">
        <f aca="false">'PODD-CSV'!$J295&amp;'PODD-CSV'!$K295</f>
        <v>B4</v>
      </c>
      <c r="E295" s="32" t="str">
        <f aca="false">'PODD-CSV'!$T295</f>
        <v>Project#2013-0014_Experiment#0001_Brachypodium.distachyon_Tray#0015_Pot#00294</v>
      </c>
      <c r="F295" s="34" t="n">
        <f aca="false">'PODD-CSV'!$V295</f>
        <v>139</v>
      </c>
      <c r="G295" s="32" t="str">
        <f aca="false">IF('PODD-CSV'!$W295&lt;&gt;"",'PODD-CSV'!$W295,"")</f>
        <v/>
      </c>
    </row>
    <row collapsed="false" customFormat="false" customHeight="true" hidden="false" ht="15" outlineLevel="0" r="296">
      <c r="A296" s="32" t="str">
        <f aca="false">INDEX('Tray sheet'!$H$2:$H$10000, 'PODD-CSV'!$G296)</f>
        <v>Project#2013-0014_Experiment#0001_Brachypodium.distachyon_Tray#00015</v>
      </c>
      <c r="B296" s="32" t="str">
        <f aca="false">INDEX('Tray sheet'!$J$2:$J$10000,'PODD-CSV'!$G296)</f>
        <v>Tray note</v>
      </c>
      <c r="C296" s="32" t="str">
        <f aca="false">INDEX('Tray sheet'!$I$2:$I$10000,'PODD-CSV'!$G296)</f>
        <v>standard</v>
      </c>
      <c r="D296" s="32" t="str">
        <f aca="false">'PODD-CSV'!$J296&amp;'PODD-CSV'!$K296</f>
        <v>B5</v>
      </c>
      <c r="E296" s="32" t="str">
        <f aca="false">'PODD-CSV'!$T296</f>
        <v>Project#2013-0014_Experiment#0001_Brachypodium.distachyon_Tray#0015_Pot#00295</v>
      </c>
      <c r="F296" s="34" t="n">
        <f aca="false">'PODD-CSV'!$V296</f>
        <v>95</v>
      </c>
      <c r="G296" s="32" t="str">
        <f aca="false">IF('PODD-CSV'!$W296&lt;&gt;"",'PODD-CSV'!$W296,"")</f>
        <v/>
      </c>
    </row>
    <row collapsed="false" customFormat="false" customHeight="true" hidden="false" ht="15" outlineLevel="0" r="297">
      <c r="A297" s="32" t="str">
        <f aca="false">INDEX('Tray sheet'!$H$2:$H$10000, 'PODD-CSV'!$G297)</f>
        <v>Project#2013-0014_Experiment#0001_Brachypodium.distachyon_Tray#00016</v>
      </c>
      <c r="B297" s="32" t="str">
        <f aca="false">INDEX('Tray sheet'!$J$2:$J$10000,'PODD-CSV'!$G297)</f>
        <v>Tray note</v>
      </c>
      <c r="C297" s="32" t="str">
        <f aca="false">INDEX('Tray sheet'!$I$2:$I$10000,'PODD-CSV'!$G297)</f>
        <v>standard</v>
      </c>
      <c r="D297" s="32" t="str">
        <f aca="false">'PODD-CSV'!$J297&amp;'PODD-CSV'!$K297</f>
        <v>B1</v>
      </c>
      <c r="E297" s="32" t="str">
        <f aca="false">'PODD-CSV'!$T297</f>
        <v>Project#2013-0014_Experiment#0001_Brachypodium.distachyon_Tray#0016_Pot#00296</v>
      </c>
      <c r="F297" s="34" t="n">
        <f aca="false">'PODD-CSV'!$V297</f>
        <v>114</v>
      </c>
      <c r="G297" s="32" t="str">
        <f aca="false">IF('PODD-CSV'!$W297&lt;&gt;"",'PODD-CSV'!$W297,"")</f>
        <v/>
      </c>
    </row>
    <row collapsed="false" customFormat="false" customHeight="true" hidden="false" ht="15" outlineLevel="0" r="298">
      <c r="A298" s="32" t="str">
        <f aca="false">INDEX('Tray sheet'!$H$2:$H$10000, 'PODD-CSV'!$G298)</f>
        <v>Project#2013-0014_Experiment#0001_Brachypodium.distachyon_Tray#00016</v>
      </c>
      <c r="B298" s="32" t="str">
        <f aca="false">INDEX('Tray sheet'!$J$2:$J$10000,'PODD-CSV'!$G298)</f>
        <v>Tray note</v>
      </c>
      <c r="C298" s="32" t="str">
        <f aca="false">INDEX('Tray sheet'!$I$2:$I$10000,'PODD-CSV'!$G298)</f>
        <v>standard</v>
      </c>
      <c r="D298" s="32" t="str">
        <f aca="false">'PODD-CSV'!$J298&amp;'PODD-CSV'!$K298</f>
        <v>B2</v>
      </c>
      <c r="E298" s="32" t="str">
        <f aca="false">'PODD-CSV'!$T298</f>
        <v>Project#2013-0014_Experiment#0001_Brachypodium.distachyon_Tray#0016_Pot#00297</v>
      </c>
      <c r="F298" s="34" t="n">
        <f aca="false">'PODD-CSV'!$V298</f>
        <v>142</v>
      </c>
      <c r="G298" s="32" t="str">
        <f aca="false">IF('PODD-CSV'!$W298&lt;&gt;"",'PODD-CSV'!$W298,"")</f>
        <v/>
      </c>
    </row>
    <row collapsed="false" customFormat="false" customHeight="true" hidden="false" ht="15" outlineLevel="0" r="299">
      <c r="A299" s="32" t="str">
        <f aca="false">INDEX('Tray sheet'!$H$2:$H$10000, 'PODD-CSV'!$G299)</f>
        <v>Project#2013-0014_Experiment#0001_Brachypodium.distachyon_Tray#00016</v>
      </c>
      <c r="B299" s="32" t="str">
        <f aca="false">INDEX('Tray sheet'!$J$2:$J$10000,'PODD-CSV'!$G299)</f>
        <v>Tray note</v>
      </c>
      <c r="C299" s="32" t="str">
        <f aca="false">INDEX('Tray sheet'!$I$2:$I$10000,'PODD-CSV'!$G299)</f>
        <v>standard</v>
      </c>
      <c r="D299" s="32" t="str">
        <f aca="false">'PODD-CSV'!$J299&amp;'PODD-CSV'!$K299</f>
        <v>B3</v>
      </c>
      <c r="E299" s="32" t="str">
        <f aca="false">'PODD-CSV'!$T299</f>
        <v>Project#2013-0014_Experiment#0001_Brachypodium.distachyon_Tray#0016_Pot#00298</v>
      </c>
      <c r="F299" s="34" t="str">
        <f aca="false">'PODD-CSV'!$V299</f>
        <v>Bd3-1</v>
      </c>
      <c r="G299" s="32" t="str">
        <f aca="false">IF('PODD-CSV'!$W299&lt;&gt;"",'PODD-CSV'!$W299,"")</f>
        <v/>
      </c>
    </row>
    <row collapsed="false" customFormat="false" customHeight="true" hidden="false" ht="15" outlineLevel="0" r="300">
      <c r="A300" s="32" t="str">
        <f aca="false">INDEX('Tray sheet'!$H$2:$H$10000, 'PODD-CSV'!$G300)</f>
        <v>Project#2013-0014_Experiment#0001_Brachypodium.distachyon_Tray#00016</v>
      </c>
      <c r="B300" s="32" t="str">
        <f aca="false">INDEX('Tray sheet'!$J$2:$J$10000,'PODD-CSV'!$G300)</f>
        <v>Tray note</v>
      </c>
      <c r="C300" s="32" t="str">
        <f aca="false">INDEX('Tray sheet'!$I$2:$I$10000,'PODD-CSV'!$G300)</f>
        <v>standard</v>
      </c>
      <c r="D300" s="32" t="str">
        <f aca="false">'PODD-CSV'!$J300&amp;'PODD-CSV'!$K300</f>
        <v>B4</v>
      </c>
      <c r="E300" s="32" t="str">
        <f aca="false">'PODD-CSV'!$T300</f>
        <v>Project#2013-0014_Experiment#0001_Brachypodium.distachyon_Tray#0016_Pot#00299</v>
      </c>
      <c r="F300" s="34" t="n">
        <f aca="false">'PODD-CSV'!$V300</f>
        <v>121</v>
      </c>
      <c r="G300" s="32" t="str">
        <f aca="false">IF('PODD-CSV'!$W300&lt;&gt;"",'PODD-CSV'!$W300,"")</f>
        <v/>
      </c>
    </row>
    <row collapsed="false" customFormat="false" customHeight="true" hidden="false" ht="15" outlineLevel="0" r="301">
      <c r="A301" s="32" t="str">
        <f aca="false">INDEX('Tray sheet'!$H$2:$H$10000, 'PODD-CSV'!$G301)</f>
        <v>Project#2013-0014_Experiment#0001_Brachypodium.distachyon_Tray#00016</v>
      </c>
      <c r="B301" s="32" t="str">
        <f aca="false">INDEX('Tray sheet'!$J$2:$J$10000,'PODD-CSV'!$G301)</f>
        <v>Tray note</v>
      </c>
      <c r="C301" s="32" t="str">
        <f aca="false">INDEX('Tray sheet'!$I$2:$I$10000,'PODD-CSV'!$G301)</f>
        <v>standard</v>
      </c>
      <c r="D301" s="32" t="str">
        <f aca="false">'PODD-CSV'!$J301&amp;'PODD-CSV'!$K301</f>
        <v>B5</v>
      </c>
      <c r="E301" s="32" t="str">
        <f aca="false">'PODD-CSV'!$T301</f>
        <v>Project#2013-0014_Experiment#0001_Brachypodium.distachyon_Tray#0016_Pot#00300</v>
      </c>
      <c r="F301" s="34" t="n">
        <f aca="false">'PODD-CSV'!$V301</f>
        <v>163</v>
      </c>
      <c r="G301" s="32" t="str">
        <f aca="false">IF('PODD-CSV'!$W301&lt;&gt;"",'PODD-CSV'!$W301,"")</f>
        <v/>
      </c>
    </row>
    <row collapsed="false" customFormat="false" customHeight="true" hidden="false" ht="15" outlineLevel="0" r="302">
      <c r="A302" s="32" t="str">
        <f aca="false">INDEX('Tray sheet'!$H$2:$H$10000, 'PODD-CSV'!$G302)</f>
        <v>Project#2013-0014_Experiment#0001_Brachypodium.distachyon_Tray#00015</v>
      </c>
      <c r="B302" s="32" t="str">
        <f aca="false">INDEX('Tray sheet'!$J$2:$J$10000,'PODD-CSV'!$G302)</f>
        <v>Tray note</v>
      </c>
      <c r="C302" s="32" t="str">
        <f aca="false">INDEX('Tray sheet'!$I$2:$I$10000,'PODD-CSV'!$G302)</f>
        <v>standard</v>
      </c>
      <c r="D302" s="32" t="str">
        <f aca="false">'PODD-CSV'!$J302&amp;'PODD-CSV'!$K302</f>
        <v>C1</v>
      </c>
      <c r="E302" s="32" t="str">
        <f aca="false">'PODD-CSV'!$T302</f>
        <v>Project#2013-0014_Experiment#0001_Brachypodium.distachyon_Tray#0015_Pot#00301</v>
      </c>
      <c r="F302" s="34" t="n">
        <f aca="false">'PODD-CSV'!$V302</f>
        <v>63</v>
      </c>
      <c r="G302" s="32" t="str">
        <f aca="false">IF('PODD-CSV'!$W302&lt;&gt;"",'PODD-CSV'!$W302,"")</f>
        <v/>
      </c>
    </row>
    <row collapsed="false" customFormat="false" customHeight="true" hidden="false" ht="15" outlineLevel="0" r="303">
      <c r="A303" s="32" t="str">
        <f aca="false">INDEX('Tray sheet'!$H$2:$H$10000, 'PODD-CSV'!$G303)</f>
        <v>Project#2013-0014_Experiment#0001_Brachypodium.distachyon_Tray#00015</v>
      </c>
      <c r="B303" s="32" t="str">
        <f aca="false">INDEX('Tray sheet'!$J$2:$J$10000,'PODD-CSV'!$G303)</f>
        <v>Tray note</v>
      </c>
      <c r="C303" s="32" t="str">
        <f aca="false">INDEX('Tray sheet'!$I$2:$I$10000,'PODD-CSV'!$G303)</f>
        <v>standard</v>
      </c>
      <c r="D303" s="32" t="str">
        <f aca="false">'PODD-CSV'!$J303&amp;'PODD-CSV'!$K303</f>
        <v>C2</v>
      </c>
      <c r="E303" s="32" t="str">
        <f aca="false">'PODD-CSV'!$T303</f>
        <v>Project#2013-0014_Experiment#0001_Brachypodium.distachyon_Tray#0015_Pot#00302</v>
      </c>
      <c r="F303" s="34" t="n">
        <f aca="false">'PODD-CSV'!$V303</f>
        <v>4</v>
      </c>
      <c r="G303" s="32" t="str">
        <f aca="false">IF('PODD-CSV'!$W303&lt;&gt;"",'PODD-CSV'!$W303,"")</f>
        <v/>
      </c>
    </row>
    <row collapsed="false" customFormat="false" customHeight="true" hidden="false" ht="15" outlineLevel="0" r="304">
      <c r="A304" s="32" t="str">
        <f aca="false">INDEX('Tray sheet'!$H$2:$H$10000, 'PODD-CSV'!$G304)</f>
        <v>Project#2013-0014_Experiment#0001_Brachypodium.distachyon_Tray#00015</v>
      </c>
      <c r="B304" s="32" t="str">
        <f aca="false">INDEX('Tray sheet'!$J$2:$J$10000,'PODD-CSV'!$G304)</f>
        <v>Tray note</v>
      </c>
      <c r="C304" s="32" t="str">
        <f aca="false">INDEX('Tray sheet'!$I$2:$I$10000,'PODD-CSV'!$G304)</f>
        <v>standard</v>
      </c>
      <c r="D304" s="32" t="str">
        <f aca="false">'PODD-CSV'!$J304&amp;'PODD-CSV'!$K304</f>
        <v>C3</v>
      </c>
      <c r="E304" s="32" t="str">
        <f aca="false">'PODD-CSV'!$T304</f>
        <v>Project#2013-0014_Experiment#0001_Brachypodium.distachyon_Tray#0015_Pot#00303</v>
      </c>
      <c r="F304" s="34" t="n">
        <f aca="false">'PODD-CSV'!$V304</f>
        <v>138</v>
      </c>
      <c r="G304" s="32" t="str">
        <f aca="false">IF('PODD-CSV'!$W304&lt;&gt;"",'PODD-CSV'!$W304,"")</f>
        <v/>
      </c>
    </row>
    <row collapsed="false" customFormat="false" customHeight="true" hidden="false" ht="15" outlineLevel="0" r="305">
      <c r="A305" s="32" t="str">
        <f aca="false">INDEX('Tray sheet'!$H$2:$H$10000, 'PODD-CSV'!$G305)</f>
        <v>Project#2013-0014_Experiment#0001_Brachypodium.distachyon_Tray#00015</v>
      </c>
      <c r="B305" s="32" t="str">
        <f aca="false">INDEX('Tray sheet'!$J$2:$J$10000,'PODD-CSV'!$G305)</f>
        <v>Tray note</v>
      </c>
      <c r="C305" s="32" t="str">
        <f aca="false">INDEX('Tray sheet'!$I$2:$I$10000,'PODD-CSV'!$G305)</f>
        <v>standard</v>
      </c>
      <c r="D305" s="32" t="str">
        <f aca="false">'PODD-CSV'!$J305&amp;'PODD-CSV'!$K305</f>
        <v>C4</v>
      </c>
      <c r="E305" s="32" t="str">
        <f aca="false">'PODD-CSV'!$T305</f>
        <v>Project#2013-0014_Experiment#0001_Brachypodium.distachyon_Tray#0015_Pot#00304</v>
      </c>
      <c r="F305" s="34" t="n">
        <f aca="false">'PODD-CSV'!$V305</f>
        <v>158</v>
      </c>
      <c r="G305" s="32" t="str">
        <f aca="false">IF('PODD-CSV'!$W305&lt;&gt;"",'PODD-CSV'!$W305,"")</f>
        <v/>
      </c>
    </row>
    <row collapsed="false" customFormat="false" customHeight="true" hidden="false" ht="15" outlineLevel="0" r="306">
      <c r="A306" s="32" t="str">
        <f aca="false">INDEX('Tray sheet'!$H$2:$H$10000, 'PODD-CSV'!$G306)</f>
        <v>Project#2013-0014_Experiment#0001_Brachypodium.distachyon_Tray#00015</v>
      </c>
      <c r="B306" s="32" t="str">
        <f aca="false">INDEX('Tray sheet'!$J$2:$J$10000,'PODD-CSV'!$G306)</f>
        <v>Tray note</v>
      </c>
      <c r="C306" s="32" t="str">
        <f aca="false">INDEX('Tray sheet'!$I$2:$I$10000,'PODD-CSV'!$G306)</f>
        <v>standard</v>
      </c>
      <c r="D306" s="32" t="str">
        <f aca="false">'PODD-CSV'!$J306&amp;'PODD-CSV'!$K306</f>
        <v>C5</v>
      </c>
      <c r="E306" s="32" t="str">
        <f aca="false">'PODD-CSV'!$T306</f>
        <v>Project#2013-0014_Experiment#0001_Brachypodium.distachyon_Tray#0015_Pot#00305</v>
      </c>
      <c r="F306" s="34" t="n">
        <f aca="false">'PODD-CSV'!$V306</f>
        <v>77</v>
      </c>
      <c r="G306" s="32" t="str">
        <f aca="false">IF('PODD-CSV'!$W306&lt;&gt;"",'PODD-CSV'!$W306,"")</f>
        <v/>
      </c>
    </row>
    <row collapsed="false" customFormat="false" customHeight="true" hidden="false" ht="15" outlineLevel="0" r="307">
      <c r="A307" s="32" t="str">
        <f aca="false">INDEX('Tray sheet'!$H$2:$H$10000, 'PODD-CSV'!$G307)</f>
        <v>Project#2013-0014_Experiment#0001_Brachypodium.distachyon_Tray#00016</v>
      </c>
      <c r="B307" s="32" t="str">
        <f aca="false">INDEX('Tray sheet'!$J$2:$J$10000,'PODD-CSV'!$G307)</f>
        <v>Tray note</v>
      </c>
      <c r="C307" s="32" t="str">
        <f aca="false">INDEX('Tray sheet'!$I$2:$I$10000,'PODD-CSV'!$G307)</f>
        <v>standard</v>
      </c>
      <c r="D307" s="32" t="str">
        <f aca="false">'PODD-CSV'!$J307&amp;'PODD-CSV'!$K307</f>
        <v>C1</v>
      </c>
      <c r="E307" s="32" t="str">
        <f aca="false">'PODD-CSV'!$T307</f>
        <v>Project#2013-0014_Experiment#0001_Brachypodium.distachyon_Tray#0016_Pot#00306</v>
      </c>
      <c r="F307" s="34" t="n">
        <f aca="false">'PODD-CSV'!$V307</f>
        <v>94</v>
      </c>
      <c r="G307" s="32" t="str">
        <f aca="false">IF('PODD-CSV'!$W307&lt;&gt;"",'PODD-CSV'!$W307,"")</f>
        <v/>
      </c>
    </row>
    <row collapsed="false" customFormat="false" customHeight="true" hidden="false" ht="15" outlineLevel="0" r="308">
      <c r="A308" s="32" t="str">
        <f aca="false">INDEX('Tray sheet'!$H$2:$H$10000, 'PODD-CSV'!$G308)</f>
        <v>Project#2013-0014_Experiment#0001_Brachypodium.distachyon_Tray#00016</v>
      </c>
      <c r="B308" s="32" t="str">
        <f aca="false">INDEX('Tray sheet'!$J$2:$J$10000,'PODD-CSV'!$G308)</f>
        <v>Tray note</v>
      </c>
      <c r="C308" s="32" t="str">
        <f aca="false">INDEX('Tray sheet'!$I$2:$I$10000,'PODD-CSV'!$G308)</f>
        <v>standard</v>
      </c>
      <c r="D308" s="32" t="str">
        <f aca="false">'PODD-CSV'!$J308&amp;'PODD-CSV'!$K308</f>
        <v>C2</v>
      </c>
      <c r="E308" s="32" t="str">
        <f aca="false">'PODD-CSV'!$T308</f>
        <v>Project#2013-0014_Experiment#0001_Brachypodium.distachyon_Tray#0016_Pot#00307</v>
      </c>
      <c r="F308" s="34" t="n">
        <f aca="false">'PODD-CSV'!$V308</f>
        <v>146</v>
      </c>
      <c r="G308" s="32" t="str">
        <f aca="false">IF('PODD-CSV'!$W308&lt;&gt;"",'PODD-CSV'!$W308,"")</f>
        <v/>
      </c>
    </row>
    <row collapsed="false" customFormat="false" customHeight="true" hidden="false" ht="15" outlineLevel="0" r="309">
      <c r="A309" s="32" t="str">
        <f aca="false">INDEX('Tray sheet'!$H$2:$H$10000, 'PODD-CSV'!$G309)</f>
        <v>Project#2013-0014_Experiment#0001_Brachypodium.distachyon_Tray#00016</v>
      </c>
      <c r="B309" s="32" t="str">
        <f aca="false">INDEX('Tray sheet'!$J$2:$J$10000,'PODD-CSV'!$G309)</f>
        <v>Tray note</v>
      </c>
      <c r="C309" s="32" t="str">
        <f aca="false">INDEX('Tray sheet'!$I$2:$I$10000,'PODD-CSV'!$G309)</f>
        <v>standard</v>
      </c>
      <c r="D309" s="32" t="str">
        <f aca="false">'PODD-CSV'!$J309&amp;'PODD-CSV'!$K309</f>
        <v>C3</v>
      </c>
      <c r="E309" s="32" t="str">
        <f aca="false">'PODD-CSV'!$T309</f>
        <v>Project#2013-0014_Experiment#0001_Brachypodium.distachyon_Tray#0016_Pot#00308</v>
      </c>
      <c r="F309" s="34" t="n">
        <f aca="false">'PODD-CSV'!$V309</f>
        <v>87</v>
      </c>
      <c r="G309" s="32" t="str">
        <f aca="false">IF('PODD-CSV'!$W309&lt;&gt;"",'PODD-CSV'!$W309,"")</f>
        <v/>
      </c>
    </row>
    <row collapsed="false" customFormat="false" customHeight="true" hidden="false" ht="15" outlineLevel="0" r="310">
      <c r="A310" s="32" t="str">
        <f aca="false">INDEX('Tray sheet'!$H$2:$H$10000, 'PODD-CSV'!$G310)</f>
        <v>Project#2013-0014_Experiment#0001_Brachypodium.distachyon_Tray#00016</v>
      </c>
      <c r="B310" s="32" t="str">
        <f aca="false">INDEX('Tray sheet'!$J$2:$J$10000,'PODD-CSV'!$G310)</f>
        <v>Tray note</v>
      </c>
      <c r="C310" s="32" t="str">
        <f aca="false">INDEX('Tray sheet'!$I$2:$I$10000,'PODD-CSV'!$G310)</f>
        <v>standard</v>
      </c>
      <c r="D310" s="32" t="str">
        <f aca="false">'PODD-CSV'!$J310&amp;'PODD-CSV'!$K310</f>
        <v>C4</v>
      </c>
      <c r="E310" s="32" t="str">
        <f aca="false">'PODD-CSV'!$T310</f>
        <v>Project#2013-0014_Experiment#0001_Brachypodium.distachyon_Tray#0016_Pot#00309</v>
      </c>
      <c r="F310" s="34" t="n">
        <f aca="false">'PODD-CSV'!$V310</f>
        <v>88</v>
      </c>
      <c r="G310" s="32" t="str">
        <f aca="false">IF('PODD-CSV'!$W310&lt;&gt;"",'PODD-CSV'!$W310,"")</f>
        <v/>
      </c>
    </row>
    <row collapsed="false" customFormat="false" customHeight="true" hidden="false" ht="15" outlineLevel="0" r="311">
      <c r="A311" s="32" t="str">
        <f aca="false">INDEX('Tray sheet'!$H$2:$H$10000, 'PODD-CSV'!$G311)</f>
        <v>Project#2013-0014_Experiment#0001_Brachypodium.distachyon_Tray#00016</v>
      </c>
      <c r="B311" s="32" t="str">
        <f aca="false">INDEX('Tray sheet'!$J$2:$J$10000,'PODD-CSV'!$G311)</f>
        <v>Tray note</v>
      </c>
      <c r="C311" s="32" t="str">
        <f aca="false">INDEX('Tray sheet'!$I$2:$I$10000,'PODD-CSV'!$G311)</f>
        <v>standard</v>
      </c>
      <c r="D311" s="32" t="str">
        <f aca="false">'PODD-CSV'!$J311&amp;'PODD-CSV'!$K311</f>
        <v>C5</v>
      </c>
      <c r="E311" s="32" t="str">
        <f aca="false">'PODD-CSV'!$T311</f>
        <v>Project#2013-0014_Experiment#0001_Brachypodium.distachyon_Tray#0016_Pot#00310</v>
      </c>
      <c r="F311" s="34" t="n">
        <f aca="false">'PODD-CSV'!$V311</f>
        <v>125</v>
      </c>
      <c r="G311" s="32" t="str">
        <f aca="false">IF('PODD-CSV'!$W311&lt;&gt;"",'PODD-CSV'!$W311,"")</f>
        <v/>
      </c>
    </row>
    <row collapsed="false" customFormat="false" customHeight="true" hidden="false" ht="15" outlineLevel="0" r="312">
      <c r="A312" s="32" t="str">
        <f aca="false">INDEX('Tray sheet'!$H$2:$H$10000, 'PODD-CSV'!$G312)</f>
        <v>Project#2013-0014_Experiment#0001_Brachypodium.distachyon_Tray#00015</v>
      </c>
      <c r="B312" s="32" t="str">
        <f aca="false">INDEX('Tray sheet'!$J$2:$J$10000,'PODD-CSV'!$G312)</f>
        <v>Tray note</v>
      </c>
      <c r="C312" s="32" t="str">
        <f aca="false">INDEX('Tray sheet'!$I$2:$I$10000,'PODD-CSV'!$G312)</f>
        <v>standard</v>
      </c>
      <c r="D312" s="32" t="str">
        <f aca="false">'PODD-CSV'!$J312&amp;'PODD-CSV'!$K312</f>
        <v>D1</v>
      </c>
      <c r="E312" s="32" t="str">
        <f aca="false">'PODD-CSV'!$T312</f>
        <v>Project#2013-0014_Experiment#0001_Brachypodium.distachyon_Tray#0015_Pot#00311</v>
      </c>
      <c r="F312" s="34" t="n">
        <f aca="false">'PODD-CSV'!$V312</f>
        <v>107</v>
      </c>
      <c r="G312" s="32" t="str">
        <f aca="false">IF('PODD-CSV'!$W312&lt;&gt;"",'PODD-CSV'!$W312,"")</f>
        <v/>
      </c>
    </row>
    <row collapsed="false" customFormat="false" customHeight="true" hidden="false" ht="15" outlineLevel="0" r="313">
      <c r="A313" s="32" t="str">
        <f aca="false">INDEX('Tray sheet'!$H$2:$H$10000, 'PODD-CSV'!$G313)</f>
        <v>Project#2013-0014_Experiment#0001_Brachypodium.distachyon_Tray#00015</v>
      </c>
      <c r="B313" s="32" t="str">
        <f aca="false">INDEX('Tray sheet'!$J$2:$J$10000,'PODD-CSV'!$G313)</f>
        <v>Tray note</v>
      </c>
      <c r="C313" s="32" t="str">
        <f aca="false">INDEX('Tray sheet'!$I$2:$I$10000,'PODD-CSV'!$G313)</f>
        <v>standard</v>
      </c>
      <c r="D313" s="32" t="str">
        <f aca="false">'PODD-CSV'!$J313&amp;'PODD-CSV'!$K313</f>
        <v>D2</v>
      </c>
      <c r="E313" s="32" t="str">
        <f aca="false">'PODD-CSV'!$T313</f>
        <v>Project#2013-0014_Experiment#0001_Brachypodium.distachyon_Tray#0015_Pot#00312</v>
      </c>
      <c r="F313" s="34" t="n">
        <f aca="false">'PODD-CSV'!$V313</f>
        <v>183</v>
      </c>
      <c r="G313" s="32" t="str">
        <f aca="false">IF('PODD-CSV'!$W313&lt;&gt;"",'PODD-CSV'!$W313,"")</f>
        <v/>
      </c>
    </row>
    <row collapsed="false" customFormat="false" customHeight="true" hidden="false" ht="15" outlineLevel="0" r="314">
      <c r="A314" s="32" t="str">
        <f aca="false">INDEX('Tray sheet'!$H$2:$H$10000, 'PODD-CSV'!$G314)</f>
        <v>Project#2013-0014_Experiment#0001_Brachypodium.distachyon_Tray#00015</v>
      </c>
      <c r="B314" s="32" t="str">
        <f aca="false">INDEX('Tray sheet'!$J$2:$J$10000,'PODD-CSV'!$G314)</f>
        <v>Tray note</v>
      </c>
      <c r="C314" s="32" t="str">
        <f aca="false">INDEX('Tray sheet'!$I$2:$I$10000,'PODD-CSV'!$G314)</f>
        <v>standard</v>
      </c>
      <c r="D314" s="32" t="str">
        <f aca="false">'PODD-CSV'!$J314&amp;'PODD-CSV'!$K314</f>
        <v>D3</v>
      </c>
      <c r="E314" s="32" t="str">
        <f aca="false">'PODD-CSV'!$T314</f>
        <v>Project#2013-0014_Experiment#0001_Brachypodium.distachyon_Tray#0015_Pot#00313</v>
      </c>
      <c r="F314" s="34" t="n">
        <f aca="false">'PODD-CSV'!$V314</f>
        <v>111</v>
      </c>
      <c r="G314" s="32" t="str">
        <f aca="false">IF('PODD-CSV'!$W314&lt;&gt;"",'PODD-CSV'!$W314,"")</f>
        <v/>
      </c>
    </row>
    <row collapsed="false" customFormat="false" customHeight="true" hidden="false" ht="15" outlineLevel="0" r="315">
      <c r="A315" s="32" t="str">
        <f aca="false">INDEX('Tray sheet'!$H$2:$H$10000, 'PODD-CSV'!$G315)</f>
        <v>Project#2013-0014_Experiment#0001_Brachypodium.distachyon_Tray#00015</v>
      </c>
      <c r="B315" s="32" t="str">
        <f aca="false">INDEX('Tray sheet'!$J$2:$J$10000,'PODD-CSV'!$G315)</f>
        <v>Tray note</v>
      </c>
      <c r="C315" s="32" t="str">
        <f aca="false">INDEX('Tray sheet'!$I$2:$I$10000,'PODD-CSV'!$G315)</f>
        <v>standard</v>
      </c>
      <c r="D315" s="32" t="str">
        <f aca="false">'PODD-CSV'!$J315&amp;'PODD-CSV'!$K315</f>
        <v>D4</v>
      </c>
      <c r="E315" s="32" t="str">
        <f aca="false">'PODD-CSV'!$T315</f>
        <v>Project#2013-0014_Experiment#0001_Brachypodium.distachyon_Tray#0015_Pot#00314</v>
      </c>
      <c r="F315" s="34" t="str">
        <f aca="false">'PODD-CSV'!$V315</f>
        <v>Bd3-1</v>
      </c>
      <c r="G315" s="32" t="str">
        <f aca="false">IF('PODD-CSV'!$W315&lt;&gt;"",'PODD-CSV'!$W315,"")</f>
        <v/>
      </c>
    </row>
    <row collapsed="false" customFormat="false" customHeight="true" hidden="false" ht="15" outlineLevel="0" r="316">
      <c r="A316" s="32" t="str">
        <f aca="false">INDEX('Tray sheet'!$H$2:$H$10000, 'PODD-CSV'!$G316)</f>
        <v>Project#2013-0014_Experiment#0001_Brachypodium.distachyon_Tray#00015</v>
      </c>
      <c r="B316" s="32" t="str">
        <f aca="false">INDEX('Tray sheet'!$J$2:$J$10000,'PODD-CSV'!$G316)</f>
        <v>Tray note</v>
      </c>
      <c r="C316" s="32" t="str">
        <f aca="false">INDEX('Tray sheet'!$I$2:$I$10000,'PODD-CSV'!$G316)</f>
        <v>standard</v>
      </c>
      <c r="D316" s="32" t="str">
        <f aca="false">'PODD-CSV'!$J316&amp;'PODD-CSV'!$K316</f>
        <v>D5</v>
      </c>
      <c r="E316" s="32" t="str">
        <f aca="false">'PODD-CSV'!$T316</f>
        <v>Project#2013-0014_Experiment#0001_Brachypodium.distachyon_Tray#0015_Pot#00315</v>
      </c>
      <c r="F316" s="34" t="n">
        <f aca="false">'PODD-CSV'!$V316</f>
        <v>160</v>
      </c>
      <c r="G316" s="32" t="str">
        <f aca="false">IF('PODD-CSV'!$W316&lt;&gt;"",'PODD-CSV'!$W316,"")</f>
        <v/>
      </c>
    </row>
    <row collapsed="false" customFormat="false" customHeight="true" hidden="false" ht="15" outlineLevel="0" r="317">
      <c r="A317" s="32" t="str">
        <f aca="false">INDEX('Tray sheet'!$H$2:$H$10000, 'PODD-CSV'!$G317)</f>
        <v>Project#2013-0014_Experiment#0001_Brachypodium.distachyon_Tray#00016</v>
      </c>
      <c r="B317" s="32" t="str">
        <f aca="false">INDEX('Tray sheet'!$J$2:$J$10000,'PODD-CSV'!$G317)</f>
        <v>Tray note</v>
      </c>
      <c r="C317" s="32" t="str">
        <f aca="false">INDEX('Tray sheet'!$I$2:$I$10000,'PODD-CSV'!$G317)</f>
        <v>standard</v>
      </c>
      <c r="D317" s="32" t="str">
        <f aca="false">'PODD-CSV'!$J317&amp;'PODD-CSV'!$K317</f>
        <v>D1</v>
      </c>
      <c r="E317" s="32" t="str">
        <f aca="false">'PODD-CSV'!$T317</f>
        <v>Project#2013-0014_Experiment#0001_Brachypodium.distachyon_Tray#0016_Pot#00316</v>
      </c>
      <c r="F317" s="34" t="str">
        <f aca="false">'PODD-CSV'!$V317</f>
        <v>Bd21</v>
      </c>
      <c r="G317" s="32" t="str">
        <f aca="false">IF('PODD-CSV'!$W317&lt;&gt;"",'PODD-CSV'!$W317,"")</f>
        <v/>
      </c>
    </row>
    <row collapsed="false" customFormat="false" customHeight="true" hidden="false" ht="15" outlineLevel="0" r="318">
      <c r="A318" s="32" t="str">
        <f aca="false">INDEX('Tray sheet'!$H$2:$H$10000, 'PODD-CSV'!$G318)</f>
        <v>Project#2013-0014_Experiment#0001_Brachypodium.distachyon_Tray#00016</v>
      </c>
      <c r="B318" s="32" t="str">
        <f aca="false">INDEX('Tray sheet'!$J$2:$J$10000,'PODD-CSV'!$G318)</f>
        <v>Tray note</v>
      </c>
      <c r="C318" s="32" t="str">
        <f aca="false">INDEX('Tray sheet'!$I$2:$I$10000,'PODD-CSV'!$G318)</f>
        <v>standard</v>
      </c>
      <c r="D318" s="32" t="str">
        <f aca="false">'PODD-CSV'!$J318&amp;'PODD-CSV'!$K318</f>
        <v>D2</v>
      </c>
      <c r="E318" s="32" t="str">
        <f aca="false">'PODD-CSV'!$T318</f>
        <v>Project#2013-0014_Experiment#0001_Brachypodium.distachyon_Tray#0016_Pot#00317</v>
      </c>
      <c r="F318" s="34" t="n">
        <f aca="false">'PODD-CSV'!$V318</f>
        <v>136</v>
      </c>
      <c r="G318" s="32" t="str">
        <f aca="false">IF('PODD-CSV'!$W318&lt;&gt;"",'PODD-CSV'!$W318,"")</f>
        <v/>
      </c>
    </row>
    <row collapsed="false" customFormat="false" customHeight="true" hidden="false" ht="15" outlineLevel="0" r="319">
      <c r="A319" s="32" t="str">
        <f aca="false">INDEX('Tray sheet'!$H$2:$H$10000, 'PODD-CSV'!$G319)</f>
        <v>Project#2013-0014_Experiment#0001_Brachypodium.distachyon_Tray#00016</v>
      </c>
      <c r="B319" s="32" t="str">
        <f aca="false">INDEX('Tray sheet'!$J$2:$J$10000,'PODD-CSV'!$G319)</f>
        <v>Tray note</v>
      </c>
      <c r="C319" s="32" t="str">
        <f aca="false">INDEX('Tray sheet'!$I$2:$I$10000,'PODD-CSV'!$G319)</f>
        <v>standard</v>
      </c>
      <c r="D319" s="32" t="str">
        <f aca="false">'PODD-CSV'!$J319&amp;'PODD-CSV'!$K319</f>
        <v>D3</v>
      </c>
      <c r="E319" s="32" t="str">
        <f aca="false">'PODD-CSV'!$T319</f>
        <v>Project#2013-0014_Experiment#0001_Brachypodium.distachyon_Tray#0016_Pot#00318</v>
      </c>
      <c r="F319" s="34" t="n">
        <f aca="false">'PODD-CSV'!$V319</f>
        <v>83</v>
      </c>
      <c r="G319" s="32" t="str">
        <f aca="false">IF('PODD-CSV'!$W319&lt;&gt;"",'PODD-CSV'!$W319,"")</f>
        <v/>
      </c>
    </row>
    <row collapsed="false" customFormat="false" customHeight="true" hidden="false" ht="15" outlineLevel="0" r="320">
      <c r="A320" s="32" t="str">
        <f aca="false">INDEX('Tray sheet'!$H$2:$H$10000, 'PODD-CSV'!$G320)</f>
        <v>Project#2013-0014_Experiment#0001_Brachypodium.distachyon_Tray#00016</v>
      </c>
      <c r="B320" s="32" t="str">
        <f aca="false">INDEX('Tray sheet'!$J$2:$J$10000,'PODD-CSV'!$G320)</f>
        <v>Tray note</v>
      </c>
      <c r="C320" s="32" t="str">
        <f aca="false">INDEX('Tray sheet'!$I$2:$I$10000,'PODD-CSV'!$G320)</f>
        <v>standard</v>
      </c>
      <c r="D320" s="32" t="str">
        <f aca="false">'PODD-CSV'!$J320&amp;'PODD-CSV'!$K320</f>
        <v>D4</v>
      </c>
      <c r="E320" s="32" t="str">
        <f aca="false">'PODD-CSV'!$T320</f>
        <v>Project#2013-0014_Experiment#0001_Brachypodium.distachyon_Tray#0016_Pot#00319</v>
      </c>
      <c r="F320" s="34" t="n">
        <f aca="false">'PODD-CSV'!$V320</f>
        <v>175</v>
      </c>
      <c r="G320" s="32" t="str">
        <f aca="false">IF('PODD-CSV'!$W320&lt;&gt;"",'PODD-CSV'!$W320,"")</f>
        <v/>
      </c>
    </row>
    <row collapsed="false" customFormat="false" customHeight="true" hidden="false" ht="15" outlineLevel="0" r="321">
      <c r="A321" s="32" t="str">
        <f aca="false">INDEX('Tray sheet'!$H$2:$H$10000, 'PODD-CSV'!$G321)</f>
        <v>Project#2013-0014_Experiment#0001_Brachypodium.distachyon_Tray#00016</v>
      </c>
      <c r="B321" s="32" t="str">
        <f aca="false">INDEX('Tray sheet'!$J$2:$J$10000,'PODD-CSV'!$G321)</f>
        <v>Tray note</v>
      </c>
      <c r="C321" s="32" t="str">
        <f aca="false">INDEX('Tray sheet'!$I$2:$I$10000,'PODD-CSV'!$G321)</f>
        <v>standard</v>
      </c>
      <c r="D321" s="32" t="str">
        <f aca="false">'PODD-CSV'!$J321&amp;'PODD-CSV'!$K321</f>
        <v>D5</v>
      </c>
      <c r="E321" s="32" t="str">
        <f aca="false">'PODD-CSV'!$T321</f>
        <v>Project#2013-0014_Experiment#0001_Brachypodium.distachyon_Tray#0016_Pot#00320</v>
      </c>
      <c r="F321" s="34" t="n">
        <f aca="false">'PODD-CSV'!$V321</f>
        <v>35</v>
      </c>
      <c r="G321" s="32" t="str">
        <f aca="false">IF('PODD-CSV'!$W321&lt;&gt;"",'PODD-CSV'!$W321,"")</f>
        <v/>
      </c>
    </row>
    <row collapsed="false" customFormat="false" customHeight="true" hidden="false" ht="15" outlineLevel="0" r="322">
      <c r="A322" s="32" t="str">
        <f aca="false">INDEX('Tray sheet'!$H$2:$H$10000, 'PODD-CSV'!$G322)</f>
        <v>Project#2013-0014_Experiment#0001_Brachypodium.distachyon_Tray#00017</v>
      </c>
      <c r="B322" s="32" t="str">
        <f aca="false">INDEX('Tray sheet'!$J$2:$J$10000,'PODD-CSV'!$G322)</f>
        <v>Tray note</v>
      </c>
      <c r="C322" s="32" t="str">
        <f aca="false">INDEX('Tray sheet'!$I$2:$I$10000,'PODD-CSV'!$G322)</f>
        <v>standard</v>
      </c>
      <c r="D322" s="32" t="str">
        <f aca="false">'PODD-CSV'!$J322&amp;'PODD-CSV'!$K322</f>
        <v>A1</v>
      </c>
      <c r="E322" s="32" t="str">
        <f aca="false">'PODD-CSV'!$T322</f>
        <v>Project#2013-0014_Experiment#0001_Brachypodium.distachyon_Tray#0017_Pot#00321</v>
      </c>
      <c r="F322" s="34" t="n">
        <f aca="false">'PODD-CSV'!$V322</f>
        <v>85</v>
      </c>
      <c r="G322" s="32" t="str">
        <f aca="false">IF('PODD-CSV'!$W322&lt;&gt;"",'PODD-CSV'!$W322,"")</f>
        <v/>
      </c>
    </row>
    <row collapsed="false" customFormat="false" customHeight="true" hidden="false" ht="15" outlineLevel="0" r="323">
      <c r="A323" s="32" t="str">
        <f aca="false">INDEX('Tray sheet'!$H$2:$H$10000, 'PODD-CSV'!$G323)</f>
        <v>Project#2013-0014_Experiment#0001_Brachypodium.distachyon_Tray#00017</v>
      </c>
      <c r="B323" s="32" t="str">
        <f aca="false">INDEX('Tray sheet'!$J$2:$J$10000,'PODD-CSV'!$G323)</f>
        <v>Tray note</v>
      </c>
      <c r="C323" s="32" t="str">
        <f aca="false">INDEX('Tray sheet'!$I$2:$I$10000,'PODD-CSV'!$G323)</f>
        <v>standard</v>
      </c>
      <c r="D323" s="32" t="str">
        <f aca="false">'PODD-CSV'!$J323&amp;'PODD-CSV'!$K323</f>
        <v>A2</v>
      </c>
      <c r="E323" s="32" t="str">
        <f aca="false">'PODD-CSV'!$T323</f>
        <v>Project#2013-0014_Experiment#0001_Brachypodium.distachyon_Tray#0017_Pot#00322</v>
      </c>
      <c r="F323" s="34" t="n">
        <f aca="false">'PODD-CSV'!$V323</f>
        <v>102</v>
      </c>
      <c r="G323" s="32" t="str">
        <f aca="false">IF('PODD-CSV'!$W323&lt;&gt;"",'PODD-CSV'!$W323,"")</f>
        <v/>
      </c>
    </row>
    <row collapsed="false" customFormat="false" customHeight="true" hidden="false" ht="15" outlineLevel="0" r="324">
      <c r="A324" s="32" t="str">
        <f aca="false">INDEX('Tray sheet'!$H$2:$H$10000, 'PODD-CSV'!$G324)</f>
        <v>Project#2013-0014_Experiment#0001_Brachypodium.distachyon_Tray#00017</v>
      </c>
      <c r="B324" s="32" t="str">
        <f aca="false">INDEX('Tray sheet'!$J$2:$J$10000,'PODD-CSV'!$G324)</f>
        <v>Tray note</v>
      </c>
      <c r="C324" s="32" t="str">
        <f aca="false">INDEX('Tray sheet'!$I$2:$I$10000,'PODD-CSV'!$G324)</f>
        <v>standard</v>
      </c>
      <c r="D324" s="32" t="str">
        <f aca="false">'PODD-CSV'!$J324&amp;'PODD-CSV'!$K324</f>
        <v>A3</v>
      </c>
      <c r="E324" s="32" t="str">
        <f aca="false">'PODD-CSV'!$T324</f>
        <v>Project#2013-0014_Experiment#0001_Brachypodium.distachyon_Tray#0017_Pot#00323</v>
      </c>
      <c r="F324" s="34" t="n">
        <f aca="false">'PODD-CSV'!$V324</f>
        <v>80</v>
      </c>
      <c r="G324" s="32" t="str">
        <f aca="false">IF('PODD-CSV'!$W324&lt;&gt;"",'PODD-CSV'!$W324,"")</f>
        <v/>
      </c>
    </row>
    <row collapsed="false" customFormat="false" customHeight="true" hidden="false" ht="15" outlineLevel="0" r="325">
      <c r="A325" s="32" t="str">
        <f aca="false">INDEX('Tray sheet'!$H$2:$H$10000, 'PODD-CSV'!$G325)</f>
        <v>Project#2013-0014_Experiment#0001_Brachypodium.distachyon_Tray#00017</v>
      </c>
      <c r="B325" s="32" t="str">
        <f aca="false">INDEX('Tray sheet'!$J$2:$J$10000,'PODD-CSV'!$G325)</f>
        <v>Tray note</v>
      </c>
      <c r="C325" s="32" t="str">
        <f aca="false">INDEX('Tray sheet'!$I$2:$I$10000,'PODD-CSV'!$G325)</f>
        <v>standard</v>
      </c>
      <c r="D325" s="32" t="str">
        <f aca="false">'PODD-CSV'!$J325&amp;'PODD-CSV'!$K325</f>
        <v>A4</v>
      </c>
      <c r="E325" s="32" t="str">
        <f aca="false">'PODD-CSV'!$T325</f>
        <v>Project#2013-0014_Experiment#0001_Brachypodium.distachyon_Tray#0017_Pot#00324</v>
      </c>
      <c r="F325" s="34" t="n">
        <f aca="false">'PODD-CSV'!$V325</f>
        <v>152</v>
      </c>
      <c r="G325" s="32" t="str">
        <f aca="false">IF('PODD-CSV'!$W325&lt;&gt;"",'PODD-CSV'!$W325,"")</f>
        <v/>
      </c>
    </row>
    <row collapsed="false" customFormat="false" customHeight="true" hidden="false" ht="15" outlineLevel="0" r="326">
      <c r="A326" s="32" t="str">
        <f aca="false">INDEX('Tray sheet'!$H$2:$H$10000, 'PODD-CSV'!$G326)</f>
        <v>Project#2013-0014_Experiment#0001_Brachypodium.distachyon_Tray#00017</v>
      </c>
      <c r="B326" s="32" t="str">
        <f aca="false">INDEX('Tray sheet'!$J$2:$J$10000,'PODD-CSV'!$G326)</f>
        <v>Tray note</v>
      </c>
      <c r="C326" s="32" t="str">
        <f aca="false">INDEX('Tray sheet'!$I$2:$I$10000,'PODD-CSV'!$G326)</f>
        <v>standard</v>
      </c>
      <c r="D326" s="32" t="str">
        <f aca="false">'PODD-CSV'!$J326&amp;'PODD-CSV'!$K326</f>
        <v>A5</v>
      </c>
      <c r="E326" s="32" t="str">
        <f aca="false">'PODD-CSV'!$T326</f>
        <v>Project#2013-0014_Experiment#0001_Brachypodium.distachyon_Tray#0017_Pot#00325</v>
      </c>
      <c r="F326" s="34" t="n">
        <f aca="false">'PODD-CSV'!$V326</f>
        <v>86</v>
      </c>
      <c r="G326" s="32" t="str">
        <f aca="false">IF('PODD-CSV'!$W326&lt;&gt;"",'PODD-CSV'!$W326,"")</f>
        <v/>
      </c>
    </row>
    <row collapsed="false" customFormat="false" customHeight="true" hidden="false" ht="15" outlineLevel="0" r="327">
      <c r="A327" s="32" t="str">
        <f aca="false">INDEX('Tray sheet'!$H$2:$H$10000, 'PODD-CSV'!$G327)</f>
        <v>Project#2013-0014_Experiment#0001_Brachypodium.distachyon_Tray#00018</v>
      </c>
      <c r="B327" s="32" t="str">
        <f aca="false">INDEX('Tray sheet'!$J$2:$J$10000,'PODD-CSV'!$G327)</f>
        <v>Tray note</v>
      </c>
      <c r="C327" s="32" t="str">
        <f aca="false">INDEX('Tray sheet'!$I$2:$I$10000,'PODD-CSV'!$G327)</f>
        <v>standard</v>
      </c>
      <c r="D327" s="32" t="str">
        <f aca="false">'PODD-CSV'!$J327&amp;'PODD-CSV'!$K327</f>
        <v>A1</v>
      </c>
      <c r="E327" s="32" t="str">
        <f aca="false">'PODD-CSV'!$T327</f>
        <v>Project#2013-0014_Experiment#0001_Brachypodium.distachyon_Tray#0018_Pot#00326</v>
      </c>
      <c r="F327" s="34" t="n">
        <f aca="false">'PODD-CSV'!$V327</f>
        <v>91</v>
      </c>
      <c r="G327" s="32" t="str">
        <f aca="false">IF('PODD-CSV'!$W327&lt;&gt;"",'PODD-CSV'!$W327,"")</f>
        <v/>
      </c>
    </row>
    <row collapsed="false" customFormat="false" customHeight="true" hidden="false" ht="15" outlineLevel="0" r="328">
      <c r="A328" s="32" t="str">
        <f aca="false">INDEX('Tray sheet'!$H$2:$H$10000, 'PODD-CSV'!$G328)</f>
        <v>Project#2013-0014_Experiment#0001_Brachypodium.distachyon_Tray#00018</v>
      </c>
      <c r="B328" s="32" t="str">
        <f aca="false">INDEX('Tray sheet'!$J$2:$J$10000,'PODD-CSV'!$G328)</f>
        <v>Tray note</v>
      </c>
      <c r="C328" s="32" t="str">
        <f aca="false">INDEX('Tray sheet'!$I$2:$I$10000,'PODD-CSV'!$G328)</f>
        <v>standard</v>
      </c>
      <c r="D328" s="32" t="str">
        <f aca="false">'PODD-CSV'!$J328&amp;'PODD-CSV'!$K328</f>
        <v>A2</v>
      </c>
      <c r="E328" s="32" t="str">
        <f aca="false">'PODD-CSV'!$T328</f>
        <v>Project#2013-0014_Experiment#0001_Brachypodium.distachyon_Tray#0018_Pot#00327</v>
      </c>
      <c r="F328" s="34" t="n">
        <f aca="false">'PODD-CSV'!$V328</f>
        <v>144</v>
      </c>
      <c r="G328" s="32" t="str">
        <f aca="false">IF('PODD-CSV'!$W328&lt;&gt;"",'PODD-CSV'!$W328,"")</f>
        <v/>
      </c>
    </row>
    <row collapsed="false" customFormat="false" customHeight="true" hidden="false" ht="15" outlineLevel="0" r="329">
      <c r="A329" s="32" t="str">
        <f aca="false">INDEX('Tray sheet'!$H$2:$H$10000, 'PODD-CSV'!$G329)</f>
        <v>Project#2013-0014_Experiment#0001_Brachypodium.distachyon_Tray#00018</v>
      </c>
      <c r="B329" s="32" t="str">
        <f aca="false">INDEX('Tray sheet'!$J$2:$J$10000,'PODD-CSV'!$G329)</f>
        <v>Tray note</v>
      </c>
      <c r="C329" s="32" t="str">
        <f aca="false">INDEX('Tray sheet'!$I$2:$I$10000,'PODD-CSV'!$G329)</f>
        <v>standard</v>
      </c>
      <c r="D329" s="32" t="str">
        <f aca="false">'PODD-CSV'!$J329&amp;'PODD-CSV'!$K329</f>
        <v>A3</v>
      </c>
      <c r="E329" s="32" t="str">
        <f aca="false">'PODD-CSV'!$T329</f>
        <v>Project#2013-0014_Experiment#0001_Brachypodium.distachyon_Tray#0018_Pot#00328</v>
      </c>
      <c r="F329" s="34" t="n">
        <f aca="false">'PODD-CSV'!$V329</f>
        <v>81</v>
      </c>
      <c r="G329" s="32" t="str">
        <f aca="false">IF('PODD-CSV'!$W329&lt;&gt;"",'PODD-CSV'!$W329,"")</f>
        <v/>
      </c>
    </row>
    <row collapsed="false" customFormat="false" customHeight="true" hidden="false" ht="15" outlineLevel="0" r="330">
      <c r="A330" s="32" t="str">
        <f aca="false">INDEX('Tray sheet'!$H$2:$H$10000, 'PODD-CSV'!$G330)</f>
        <v>Project#2013-0014_Experiment#0001_Brachypodium.distachyon_Tray#00018</v>
      </c>
      <c r="B330" s="32" t="str">
        <f aca="false">INDEX('Tray sheet'!$J$2:$J$10000,'PODD-CSV'!$G330)</f>
        <v>Tray note</v>
      </c>
      <c r="C330" s="32" t="str">
        <f aca="false">INDEX('Tray sheet'!$I$2:$I$10000,'PODD-CSV'!$G330)</f>
        <v>standard</v>
      </c>
      <c r="D330" s="32" t="str">
        <f aca="false">'PODD-CSV'!$J330&amp;'PODD-CSV'!$K330</f>
        <v>A4</v>
      </c>
      <c r="E330" s="32" t="str">
        <f aca="false">'PODD-CSV'!$T330</f>
        <v>Project#2013-0014_Experiment#0001_Brachypodium.distachyon_Tray#0018_Pot#00329</v>
      </c>
      <c r="F330" s="34" t="n">
        <f aca="false">'PODD-CSV'!$V330</f>
        <v>150</v>
      </c>
      <c r="G330" s="32" t="str">
        <f aca="false">IF('PODD-CSV'!$W330&lt;&gt;"",'PODD-CSV'!$W330,"")</f>
        <v/>
      </c>
    </row>
    <row collapsed="false" customFormat="false" customHeight="true" hidden="false" ht="15" outlineLevel="0" r="331">
      <c r="A331" s="32" t="str">
        <f aca="false">INDEX('Tray sheet'!$H$2:$H$10000, 'PODD-CSV'!$G331)</f>
        <v>Project#2013-0014_Experiment#0001_Brachypodium.distachyon_Tray#00018</v>
      </c>
      <c r="B331" s="32" t="str">
        <f aca="false">INDEX('Tray sheet'!$J$2:$J$10000,'PODD-CSV'!$G331)</f>
        <v>Tray note</v>
      </c>
      <c r="C331" s="32" t="str">
        <f aca="false">INDEX('Tray sheet'!$I$2:$I$10000,'PODD-CSV'!$G331)</f>
        <v>standard</v>
      </c>
      <c r="D331" s="32" t="str">
        <f aca="false">'PODD-CSV'!$J331&amp;'PODD-CSV'!$K331</f>
        <v>A5</v>
      </c>
      <c r="E331" s="32" t="str">
        <f aca="false">'PODD-CSV'!$T331</f>
        <v>Project#2013-0014_Experiment#0001_Brachypodium.distachyon_Tray#0018_Pot#00330</v>
      </c>
      <c r="F331" s="34" t="str">
        <f aca="false">'PODD-CSV'!$V331</f>
        <v>Bd3-1</v>
      </c>
      <c r="G331" s="32" t="str">
        <f aca="false">IF('PODD-CSV'!$W331&lt;&gt;"",'PODD-CSV'!$W331,"")</f>
        <v/>
      </c>
    </row>
    <row collapsed="false" customFormat="false" customHeight="true" hidden="false" ht="15" outlineLevel="0" r="332">
      <c r="A332" s="32" t="str">
        <f aca="false">INDEX('Tray sheet'!$H$2:$H$10000, 'PODD-CSV'!$G332)</f>
        <v>Project#2013-0014_Experiment#0001_Brachypodium.distachyon_Tray#00017</v>
      </c>
      <c r="B332" s="32" t="str">
        <f aca="false">INDEX('Tray sheet'!$J$2:$J$10000,'PODD-CSV'!$G332)</f>
        <v>Tray note</v>
      </c>
      <c r="C332" s="32" t="str">
        <f aca="false">INDEX('Tray sheet'!$I$2:$I$10000,'PODD-CSV'!$G332)</f>
        <v>standard</v>
      </c>
      <c r="D332" s="32" t="str">
        <f aca="false">'PODD-CSV'!$J332&amp;'PODD-CSV'!$K332</f>
        <v>B1</v>
      </c>
      <c r="E332" s="32" t="str">
        <f aca="false">'PODD-CSV'!$T332</f>
        <v>Project#2013-0014_Experiment#0001_Brachypodium.distachyon_Tray#0017_Pot#00331</v>
      </c>
      <c r="F332" s="34" t="n">
        <f aca="false">'PODD-CSV'!$V332</f>
        <v>78</v>
      </c>
      <c r="G332" s="32" t="str">
        <f aca="false">IF('PODD-CSV'!$W332&lt;&gt;"",'PODD-CSV'!$W332,"")</f>
        <v/>
      </c>
    </row>
    <row collapsed="false" customFormat="false" customHeight="true" hidden="false" ht="15" outlineLevel="0" r="333">
      <c r="A333" s="32" t="str">
        <f aca="false">INDEX('Tray sheet'!$H$2:$H$10000, 'PODD-CSV'!$G333)</f>
        <v>Project#2013-0014_Experiment#0001_Brachypodium.distachyon_Tray#00017</v>
      </c>
      <c r="B333" s="32" t="str">
        <f aca="false">INDEX('Tray sheet'!$J$2:$J$10000,'PODD-CSV'!$G333)</f>
        <v>Tray note</v>
      </c>
      <c r="C333" s="32" t="str">
        <f aca="false">INDEX('Tray sheet'!$I$2:$I$10000,'PODD-CSV'!$G333)</f>
        <v>standard</v>
      </c>
      <c r="D333" s="32" t="str">
        <f aca="false">'PODD-CSV'!$J333&amp;'PODD-CSV'!$K333</f>
        <v>B2</v>
      </c>
      <c r="E333" s="32" t="str">
        <f aca="false">'PODD-CSV'!$T333</f>
        <v>Project#2013-0014_Experiment#0001_Brachypodium.distachyon_Tray#0017_Pot#00332</v>
      </c>
      <c r="F333" s="34" t="n">
        <f aca="false">'PODD-CSV'!$V333</f>
        <v>108</v>
      </c>
      <c r="G333" s="32" t="str">
        <f aca="false">IF('PODD-CSV'!$W333&lt;&gt;"",'PODD-CSV'!$W333,"")</f>
        <v/>
      </c>
    </row>
    <row collapsed="false" customFormat="false" customHeight="true" hidden="false" ht="15" outlineLevel="0" r="334">
      <c r="A334" s="32" t="str">
        <f aca="false">INDEX('Tray sheet'!$H$2:$H$10000, 'PODD-CSV'!$G334)</f>
        <v>Project#2013-0014_Experiment#0001_Brachypodium.distachyon_Tray#00017</v>
      </c>
      <c r="B334" s="32" t="str">
        <f aca="false">INDEX('Tray sheet'!$J$2:$J$10000,'PODD-CSV'!$G334)</f>
        <v>Tray note</v>
      </c>
      <c r="C334" s="32" t="str">
        <f aca="false">INDEX('Tray sheet'!$I$2:$I$10000,'PODD-CSV'!$G334)</f>
        <v>standard</v>
      </c>
      <c r="D334" s="32" t="str">
        <f aca="false">'PODD-CSV'!$J334&amp;'PODD-CSV'!$K334</f>
        <v>B3</v>
      </c>
      <c r="E334" s="32" t="str">
        <f aca="false">'PODD-CSV'!$T334</f>
        <v>Project#2013-0014_Experiment#0001_Brachypodium.distachyon_Tray#0017_Pot#00333</v>
      </c>
      <c r="F334" s="34" t="n">
        <f aca="false">'PODD-CSV'!$V334</f>
        <v>92</v>
      </c>
      <c r="G334" s="32" t="str">
        <f aca="false">IF('PODD-CSV'!$W334&lt;&gt;"",'PODD-CSV'!$W334,"")</f>
        <v/>
      </c>
    </row>
    <row collapsed="false" customFormat="false" customHeight="true" hidden="false" ht="15" outlineLevel="0" r="335">
      <c r="A335" s="32" t="str">
        <f aca="false">INDEX('Tray sheet'!$H$2:$H$10000, 'PODD-CSV'!$G335)</f>
        <v>Project#2013-0014_Experiment#0001_Brachypodium.distachyon_Tray#00017</v>
      </c>
      <c r="B335" s="32" t="str">
        <f aca="false">INDEX('Tray sheet'!$J$2:$J$10000,'PODD-CSV'!$G335)</f>
        <v>Tray note</v>
      </c>
      <c r="C335" s="32" t="str">
        <f aca="false">INDEX('Tray sheet'!$I$2:$I$10000,'PODD-CSV'!$G335)</f>
        <v>standard</v>
      </c>
      <c r="D335" s="32" t="str">
        <f aca="false">'PODD-CSV'!$J335&amp;'PODD-CSV'!$K335</f>
        <v>B4</v>
      </c>
      <c r="E335" s="32" t="str">
        <f aca="false">'PODD-CSV'!$T335</f>
        <v>Project#2013-0014_Experiment#0001_Brachypodium.distachyon_Tray#0017_Pot#00334</v>
      </c>
      <c r="F335" s="34" t="n">
        <f aca="false">'PODD-CSV'!$V335</f>
        <v>132</v>
      </c>
      <c r="G335" s="32" t="str">
        <f aca="false">IF('PODD-CSV'!$W335&lt;&gt;"",'PODD-CSV'!$W335,"")</f>
        <v/>
      </c>
    </row>
    <row collapsed="false" customFormat="false" customHeight="true" hidden="false" ht="15" outlineLevel="0" r="336">
      <c r="A336" s="32" t="str">
        <f aca="false">INDEX('Tray sheet'!$H$2:$H$10000, 'PODD-CSV'!$G336)</f>
        <v>Project#2013-0014_Experiment#0001_Brachypodium.distachyon_Tray#00017</v>
      </c>
      <c r="B336" s="32" t="str">
        <f aca="false">INDEX('Tray sheet'!$J$2:$J$10000,'PODD-CSV'!$G336)</f>
        <v>Tray note</v>
      </c>
      <c r="C336" s="32" t="str">
        <f aca="false">INDEX('Tray sheet'!$I$2:$I$10000,'PODD-CSV'!$G336)</f>
        <v>standard</v>
      </c>
      <c r="D336" s="32" t="str">
        <f aca="false">'PODD-CSV'!$J336&amp;'PODD-CSV'!$K336</f>
        <v>B5</v>
      </c>
      <c r="E336" s="32" t="str">
        <f aca="false">'PODD-CSV'!$T336</f>
        <v>Project#2013-0014_Experiment#0001_Brachypodium.distachyon_Tray#0017_Pot#00335</v>
      </c>
      <c r="F336" s="34" t="str">
        <f aca="false">'PODD-CSV'!$V336</f>
        <v>Bd3-1</v>
      </c>
      <c r="G336" s="32" t="str">
        <f aca="false">IF('PODD-CSV'!$W336&lt;&gt;"",'PODD-CSV'!$W336,"")</f>
        <v/>
      </c>
    </row>
    <row collapsed="false" customFormat="false" customHeight="true" hidden="false" ht="15" outlineLevel="0" r="337">
      <c r="A337" s="32" t="str">
        <f aca="false">INDEX('Tray sheet'!$H$2:$H$10000, 'PODD-CSV'!$G337)</f>
        <v>Project#2013-0014_Experiment#0001_Brachypodium.distachyon_Tray#00018</v>
      </c>
      <c r="B337" s="32" t="str">
        <f aca="false">INDEX('Tray sheet'!$J$2:$J$10000,'PODD-CSV'!$G337)</f>
        <v>Tray note</v>
      </c>
      <c r="C337" s="32" t="str">
        <f aca="false">INDEX('Tray sheet'!$I$2:$I$10000,'PODD-CSV'!$G337)</f>
        <v>standard</v>
      </c>
      <c r="D337" s="32" t="str">
        <f aca="false">'PODD-CSV'!$J337&amp;'PODD-CSV'!$K337</f>
        <v>B1</v>
      </c>
      <c r="E337" s="32" t="str">
        <f aca="false">'PODD-CSV'!$T337</f>
        <v>Project#2013-0014_Experiment#0001_Brachypodium.distachyon_Tray#0018_Pot#00336</v>
      </c>
      <c r="F337" s="34" t="n">
        <f aca="false">'PODD-CSV'!$V337</f>
        <v>115</v>
      </c>
      <c r="G337" s="32" t="str">
        <f aca="false">IF('PODD-CSV'!$W337&lt;&gt;"",'PODD-CSV'!$W337,"")</f>
        <v/>
      </c>
    </row>
    <row collapsed="false" customFormat="false" customHeight="true" hidden="false" ht="15" outlineLevel="0" r="338">
      <c r="A338" s="32" t="str">
        <f aca="false">INDEX('Tray sheet'!$H$2:$H$10000, 'PODD-CSV'!$G338)</f>
        <v>Project#2013-0014_Experiment#0001_Brachypodium.distachyon_Tray#00018</v>
      </c>
      <c r="B338" s="32" t="str">
        <f aca="false">INDEX('Tray sheet'!$J$2:$J$10000,'PODD-CSV'!$G338)</f>
        <v>Tray note</v>
      </c>
      <c r="C338" s="32" t="str">
        <f aca="false">INDEX('Tray sheet'!$I$2:$I$10000,'PODD-CSV'!$G338)</f>
        <v>standard</v>
      </c>
      <c r="D338" s="32" t="str">
        <f aca="false">'PODD-CSV'!$J338&amp;'PODD-CSV'!$K338</f>
        <v>B2</v>
      </c>
      <c r="E338" s="32" t="str">
        <f aca="false">'PODD-CSV'!$T338</f>
        <v>Project#2013-0014_Experiment#0001_Brachypodium.distachyon_Tray#0018_Pot#00337</v>
      </c>
      <c r="F338" s="34" t="n">
        <f aca="false">'PODD-CSV'!$V338</f>
        <v>26</v>
      </c>
      <c r="G338" s="32" t="str">
        <f aca="false">IF('PODD-CSV'!$W338&lt;&gt;"",'PODD-CSV'!$W338,"")</f>
        <v/>
      </c>
    </row>
    <row collapsed="false" customFormat="false" customHeight="true" hidden="false" ht="15" outlineLevel="0" r="339">
      <c r="A339" s="32" t="str">
        <f aca="false">INDEX('Tray sheet'!$H$2:$H$10000, 'PODD-CSV'!$G339)</f>
        <v>Project#2013-0014_Experiment#0001_Brachypodium.distachyon_Tray#00018</v>
      </c>
      <c r="B339" s="32" t="str">
        <f aca="false">INDEX('Tray sheet'!$J$2:$J$10000,'PODD-CSV'!$G339)</f>
        <v>Tray note</v>
      </c>
      <c r="C339" s="32" t="str">
        <f aca="false">INDEX('Tray sheet'!$I$2:$I$10000,'PODD-CSV'!$G339)</f>
        <v>standard</v>
      </c>
      <c r="D339" s="32" t="str">
        <f aca="false">'PODD-CSV'!$J339&amp;'PODD-CSV'!$K339</f>
        <v>B3</v>
      </c>
      <c r="E339" s="32" t="str">
        <f aca="false">'PODD-CSV'!$T339</f>
        <v>Project#2013-0014_Experiment#0001_Brachypodium.distachyon_Tray#0018_Pot#00338</v>
      </c>
      <c r="F339" s="34" t="n">
        <f aca="false">'PODD-CSV'!$V339</f>
        <v>171</v>
      </c>
      <c r="G339" s="32" t="str">
        <f aca="false">IF('PODD-CSV'!$W339&lt;&gt;"",'PODD-CSV'!$W339,"")</f>
        <v/>
      </c>
    </row>
    <row collapsed="false" customFormat="false" customHeight="true" hidden="false" ht="15" outlineLevel="0" r="340">
      <c r="A340" s="32" t="str">
        <f aca="false">INDEX('Tray sheet'!$H$2:$H$10000, 'PODD-CSV'!$G340)</f>
        <v>Project#2013-0014_Experiment#0001_Brachypodium.distachyon_Tray#00018</v>
      </c>
      <c r="B340" s="32" t="str">
        <f aca="false">INDEX('Tray sheet'!$J$2:$J$10000,'PODD-CSV'!$G340)</f>
        <v>Tray note</v>
      </c>
      <c r="C340" s="32" t="str">
        <f aca="false">INDEX('Tray sheet'!$I$2:$I$10000,'PODD-CSV'!$G340)</f>
        <v>standard</v>
      </c>
      <c r="D340" s="32" t="str">
        <f aca="false">'PODD-CSV'!$J340&amp;'PODD-CSV'!$K340</f>
        <v>B4</v>
      </c>
      <c r="E340" s="32" t="str">
        <f aca="false">'PODD-CSV'!$T340</f>
        <v>Project#2013-0014_Experiment#0001_Brachypodium.distachyon_Tray#0018_Pot#00339</v>
      </c>
      <c r="F340" s="34" t="n">
        <f aca="false">'PODD-CSV'!$V340</f>
        <v>99</v>
      </c>
      <c r="G340" s="32" t="str">
        <f aca="false">IF('PODD-CSV'!$W340&lt;&gt;"",'PODD-CSV'!$W340,"")</f>
        <v/>
      </c>
    </row>
    <row collapsed="false" customFormat="false" customHeight="true" hidden="false" ht="15" outlineLevel="0" r="341">
      <c r="A341" s="32" t="str">
        <f aca="false">INDEX('Tray sheet'!$H$2:$H$10000, 'PODD-CSV'!$G341)</f>
        <v>Project#2013-0014_Experiment#0001_Brachypodium.distachyon_Tray#00018</v>
      </c>
      <c r="B341" s="32" t="str">
        <f aca="false">INDEX('Tray sheet'!$J$2:$J$10000,'PODD-CSV'!$G341)</f>
        <v>Tray note</v>
      </c>
      <c r="C341" s="32" t="str">
        <f aca="false">INDEX('Tray sheet'!$I$2:$I$10000,'PODD-CSV'!$G341)</f>
        <v>standard</v>
      </c>
      <c r="D341" s="32" t="str">
        <f aca="false">'PODD-CSV'!$J341&amp;'PODD-CSV'!$K341</f>
        <v>B5</v>
      </c>
      <c r="E341" s="32" t="str">
        <f aca="false">'PODD-CSV'!$T341</f>
        <v>Project#2013-0014_Experiment#0001_Brachypodium.distachyon_Tray#0018_Pot#00340</v>
      </c>
      <c r="F341" s="34" t="n">
        <f aca="false">'PODD-CSV'!$V341</f>
        <v>29</v>
      </c>
      <c r="G341" s="32" t="str">
        <f aca="false">IF('PODD-CSV'!$W341&lt;&gt;"",'PODD-CSV'!$W341,"")</f>
        <v/>
      </c>
    </row>
    <row collapsed="false" customFormat="false" customHeight="true" hidden="false" ht="15" outlineLevel="0" r="342">
      <c r="A342" s="32" t="str">
        <f aca="false">INDEX('Tray sheet'!$H$2:$H$10000, 'PODD-CSV'!$G342)</f>
        <v>Project#2013-0014_Experiment#0001_Brachypodium.distachyon_Tray#00017</v>
      </c>
      <c r="B342" s="32" t="str">
        <f aca="false">INDEX('Tray sheet'!$J$2:$J$10000,'PODD-CSV'!$G342)</f>
        <v>Tray note</v>
      </c>
      <c r="C342" s="32" t="str">
        <f aca="false">INDEX('Tray sheet'!$I$2:$I$10000,'PODD-CSV'!$G342)</f>
        <v>standard</v>
      </c>
      <c r="D342" s="32" t="str">
        <f aca="false">'PODD-CSV'!$J342&amp;'PODD-CSV'!$K342</f>
        <v>C1</v>
      </c>
      <c r="E342" s="32" t="str">
        <f aca="false">'PODD-CSV'!$T342</f>
        <v>Project#2013-0014_Experiment#0001_Brachypodium.distachyon_Tray#0017_Pot#00341</v>
      </c>
      <c r="F342" s="34" t="n">
        <f aca="false">'PODD-CSV'!$V342</f>
        <v>84</v>
      </c>
      <c r="G342" s="32" t="str">
        <f aca="false">IF('PODD-CSV'!$W342&lt;&gt;"",'PODD-CSV'!$W342,"")</f>
        <v/>
      </c>
    </row>
    <row collapsed="false" customFormat="false" customHeight="true" hidden="false" ht="15" outlineLevel="0" r="343">
      <c r="A343" s="32" t="str">
        <f aca="false">INDEX('Tray sheet'!$H$2:$H$10000, 'PODD-CSV'!$G343)</f>
        <v>Project#2013-0014_Experiment#0001_Brachypodium.distachyon_Tray#00017</v>
      </c>
      <c r="B343" s="32" t="str">
        <f aca="false">INDEX('Tray sheet'!$J$2:$J$10000,'PODD-CSV'!$G343)</f>
        <v>Tray note</v>
      </c>
      <c r="C343" s="32" t="str">
        <f aca="false">INDEX('Tray sheet'!$I$2:$I$10000,'PODD-CSV'!$G343)</f>
        <v>standard</v>
      </c>
      <c r="D343" s="32" t="str">
        <f aca="false">'PODD-CSV'!$J343&amp;'PODD-CSV'!$K343</f>
        <v>C2</v>
      </c>
      <c r="E343" s="32" t="str">
        <f aca="false">'PODD-CSV'!$T343</f>
        <v>Project#2013-0014_Experiment#0001_Brachypodium.distachyon_Tray#0017_Pot#00342</v>
      </c>
      <c r="F343" s="34" t="n">
        <f aca="false">'PODD-CSV'!$V343</f>
        <v>122</v>
      </c>
      <c r="G343" s="32" t="str">
        <f aca="false">IF('PODD-CSV'!$W343&lt;&gt;"",'PODD-CSV'!$W343,"")</f>
        <v/>
      </c>
    </row>
    <row collapsed="false" customFormat="false" customHeight="true" hidden="false" ht="15" outlineLevel="0" r="344">
      <c r="A344" s="32" t="str">
        <f aca="false">INDEX('Tray sheet'!$H$2:$H$10000, 'PODD-CSV'!$G344)</f>
        <v>Project#2013-0014_Experiment#0001_Brachypodium.distachyon_Tray#00017</v>
      </c>
      <c r="B344" s="32" t="str">
        <f aca="false">INDEX('Tray sheet'!$J$2:$J$10000,'PODD-CSV'!$G344)</f>
        <v>Tray note</v>
      </c>
      <c r="C344" s="32" t="str">
        <f aca="false">INDEX('Tray sheet'!$I$2:$I$10000,'PODD-CSV'!$G344)</f>
        <v>standard</v>
      </c>
      <c r="D344" s="32" t="str">
        <f aca="false">'PODD-CSV'!$J344&amp;'PODD-CSV'!$K344</f>
        <v>C3</v>
      </c>
      <c r="E344" s="32" t="str">
        <f aca="false">'PODD-CSV'!$T344</f>
        <v>Project#2013-0014_Experiment#0001_Brachypodium.distachyon_Tray#0017_Pot#00343</v>
      </c>
      <c r="F344" s="34" t="n">
        <f aca="false">'PODD-CSV'!$V344</f>
        <v>42</v>
      </c>
      <c r="G344" s="32" t="str">
        <f aca="false">IF('PODD-CSV'!$W344&lt;&gt;"",'PODD-CSV'!$W344,"")</f>
        <v/>
      </c>
    </row>
    <row collapsed="false" customFormat="false" customHeight="true" hidden="false" ht="15" outlineLevel="0" r="345">
      <c r="A345" s="32" t="str">
        <f aca="false">INDEX('Tray sheet'!$H$2:$H$10000, 'PODD-CSV'!$G345)</f>
        <v>Project#2013-0014_Experiment#0001_Brachypodium.distachyon_Tray#00017</v>
      </c>
      <c r="B345" s="32" t="str">
        <f aca="false">INDEX('Tray sheet'!$J$2:$J$10000,'PODD-CSV'!$G345)</f>
        <v>Tray note</v>
      </c>
      <c r="C345" s="32" t="str">
        <f aca="false">INDEX('Tray sheet'!$I$2:$I$10000,'PODD-CSV'!$G345)</f>
        <v>standard</v>
      </c>
      <c r="D345" s="32" t="str">
        <f aca="false">'PODD-CSV'!$J345&amp;'PODD-CSV'!$K345</f>
        <v>C4</v>
      </c>
      <c r="E345" s="32" t="str">
        <f aca="false">'PODD-CSV'!$T345</f>
        <v>Project#2013-0014_Experiment#0001_Brachypodium.distachyon_Tray#0017_Pot#00344</v>
      </c>
      <c r="F345" s="34" t="n">
        <f aca="false">'PODD-CSV'!$V345</f>
        <v>129</v>
      </c>
      <c r="G345" s="32" t="str">
        <f aca="false">IF('PODD-CSV'!$W345&lt;&gt;"",'PODD-CSV'!$W345,"")</f>
        <v/>
      </c>
    </row>
    <row collapsed="false" customFormat="false" customHeight="true" hidden="false" ht="15" outlineLevel="0" r="346">
      <c r="A346" s="32" t="str">
        <f aca="false">INDEX('Tray sheet'!$H$2:$H$10000, 'PODD-CSV'!$G346)</f>
        <v>Project#2013-0014_Experiment#0001_Brachypodium.distachyon_Tray#00017</v>
      </c>
      <c r="B346" s="32" t="str">
        <f aca="false">INDEX('Tray sheet'!$J$2:$J$10000,'PODD-CSV'!$G346)</f>
        <v>Tray note</v>
      </c>
      <c r="C346" s="32" t="str">
        <f aca="false">INDEX('Tray sheet'!$I$2:$I$10000,'PODD-CSV'!$G346)</f>
        <v>standard</v>
      </c>
      <c r="D346" s="32" t="str">
        <f aca="false">'PODD-CSV'!$J346&amp;'PODD-CSV'!$K346</f>
        <v>C5</v>
      </c>
      <c r="E346" s="32" t="str">
        <f aca="false">'PODD-CSV'!$T346</f>
        <v>Project#2013-0014_Experiment#0001_Brachypodium.distachyon_Tray#0017_Pot#00345</v>
      </c>
      <c r="F346" s="34" t="n">
        <f aca="false">'PODD-CSV'!$V346</f>
        <v>103</v>
      </c>
      <c r="G346" s="32" t="str">
        <f aca="false">IF('PODD-CSV'!$W346&lt;&gt;"",'PODD-CSV'!$W346,"")</f>
        <v/>
      </c>
    </row>
    <row collapsed="false" customFormat="false" customHeight="true" hidden="false" ht="15" outlineLevel="0" r="347">
      <c r="A347" s="32" t="str">
        <f aca="false">INDEX('Tray sheet'!$H$2:$H$10000, 'PODD-CSV'!$G347)</f>
        <v>Project#2013-0014_Experiment#0001_Brachypodium.distachyon_Tray#00018</v>
      </c>
      <c r="B347" s="32" t="str">
        <f aca="false">INDEX('Tray sheet'!$J$2:$J$10000,'PODD-CSV'!$G347)</f>
        <v>Tray note</v>
      </c>
      <c r="C347" s="32" t="str">
        <f aca="false">INDEX('Tray sheet'!$I$2:$I$10000,'PODD-CSV'!$G347)</f>
        <v>standard</v>
      </c>
      <c r="D347" s="32" t="str">
        <f aca="false">'PODD-CSV'!$J347&amp;'PODD-CSV'!$K347</f>
        <v>C1</v>
      </c>
      <c r="E347" s="32" t="str">
        <f aca="false">'PODD-CSV'!$T347</f>
        <v>Project#2013-0014_Experiment#0001_Brachypodium.distachyon_Tray#0018_Pot#00346</v>
      </c>
      <c r="F347" s="34" t="n">
        <f aca="false">'PODD-CSV'!$V347</f>
        <v>71</v>
      </c>
      <c r="G347" s="32" t="str">
        <f aca="false">IF('PODD-CSV'!$W347&lt;&gt;"",'PODD-CSV'!$W347,"")</f>
        <v/>
      </c>
    </row>
    <row collapsed="false" customFormat="false" customHeight="true" hidden="false" ht="15" outlineLevel="0" r="348">
      <c r="A348" s="32" t="str">
        <f aca="false">INDEX('Tray sheet'!$H$2:$H$10000, 'PODD-CSV'!$G348)</f>
        <v>Project#2013-0014_Experiment#0001_Brachypodium.distachyon_Tray#00018</v>
      </c>
      <c r="B348" s="32" t="str">
        <f aca="false">INDEX('Tray sheet'!$J$2:$J$10000,'PODD-CSV'!$G348)</f>
        <v>Tray note</v>
      </c>
      <c r="C348" s="32" t="str">
        <f aca="false">INDEX('Tray sheet'!$I$2:$I$10000,'PODD-CSV'!$G348)</f>
        <v>standard</v>
      </c>
      <c r="D348" s="32" t="str">
        <f aca="false">'PODD-CSV'!$J348&amp;'PODD-CSV'!$K348</f>
        <v>C2</v>
      </c>
      <c r="E348" s="32" t="str">
        <f aca="false">'PODD-CSV'!$T348</f>
        <v>Project#2013-0014_Experiment#0001_Brachypodium.distachyon_Tray#0018_Pot#00347</v>
      </c>
      <c r="F348" s="34" t="n">
        <f aca="false">'PODD-CSV'!$V348</f>
        <v>137</v>
      </c>
      <c r="G348" s="32" t="str">
        <f aca="false">IF('PODD-CSV'!$W348&lt;&gt;"",'PODD-CSV'!$W348,"")</f>
        <v/>
      </c>
    </row>
    <row collapsed="false" customFormat="false" customHeight="true" hidden="false" ht="15" outlineLevel="0" r="349">
      <c r="A349" s="32" t="str">
        <f aca="false">INDEX('Tray sheet'!$H$2:$H$10000, 'PODD-CSV'!$G349)</f>
        <v>Project#2013-0014_Experiment#0001_Brachypodium.distachyon_Tray#00018</v>
      </c>
      <c r="B349" s="32" t="str">
        <f aca="false">INDEX('Tray sheet'!$J$2:$J$10000,'PODD-CSV'!$G349)</f>
        <v>Tray note</v>
      </c>
      <c r="C349" s="32" t="str">
        <f aca="false">INDEX('Tray sheet'!$I$2:$I$10000,'PODD-CSV'!$G349)</f>
        <v>standard</v>
      </c>
      <c r="D349" s="32" t="str">
        <f aca="false">'PODD-CSV'!$J349&amp;'PODD-CSV'!$K349</f>
        <v>C3</v>
      </c>
      <c r="E349" s="32" t="str">
        <f aca="false">'PODD-CSV'!$T349</f>
        <v>Project#2013-0014_Experiment#0001_Brachypodium.distachyon_Tray#0018_Pot#00348</v>
      </c>
      <c r="F349" s="34" t="str">
        <f aca="false">'PODD-CSV'!$V349</f>
        <v>Bd21</v>
      </c>
      <c r="G349" s="32" t="str">
        <f aca="false">IF('PODD-CSV'!$W349&lt;&gt;"",'PODD-CSV'!$W349,"")</f>
        <v/>
      </c>
    </row>
    <row collapsed="false" customFormat="false" customHeight="true" hidden="false" ht="15" outlineLevel="0" r="350">
      <c r="A350" s="32" t="str">
        <f aca="false">INDEX('Tray sheet'!$H$2:$H$10000, 'PODD-CSV'!$G350)</f>
        <v>Project#2013-0014_Experiment#0001_Brachypodium.distachyon_Tray#00018</v>
      </c>
      <c r="B350" s="32" t="str">
        <f aca="false">INDEX('Tray sheet'!$J$2:$J$10000,'PODD-CSV'!$G350)</f>
        <v>Tray note</v>
      </c>
      <c r="C350" s="32" t="str">
        <f aca="false">INDEX('Tray sheet'!$I$2:$I$10000,'PODD-CSV'!$G350)</f>
        <v>standard</v>
      </c>
      <c r="D350" s="32" t="str">
        <f aca="false">'PODD-CSV'!$J350&amp;'PODD-CSV'!$K350</f>
        <v>C4</v>
      </c>
      <c r="E350" s="32" t="str">
        <f aca="false">'PODD-CSV'!$T350</f>
        <v>Project#2013-0014_Experiment#0001_Brachypodium.distachyon_Tray#0018_Pot#00349</v>
      </c>
      <c r="F350" s="34" t="n">
        <f aca="false">'PODD-CSV'!$V350</f>
        <v>131</v>
      </c>
      <c r="G350" s="32" t="str">
        <f aca="false">IF('PODD-CSV'!$W350&lt;&gt;"",'PODD-CSV'!$W350,"")</f>
        <v/>
      </c>
    </row>
    <row collapsed="false" customFormat="false" customHeight="true" hidden="false" ht="15" outlineLevel="0" r="351">
      <c r="A351" s="32" t="str">
        <f aca="false">INDEX('Tray sheet'!$H$2:$H$10000, 'PODD-CSV'!$G351)</f>
        <v>Project#2013-0014_Experiment#0001_Brachypodium.distachyon_Tray#00018</v>
      </c>
      <c r="B351" s="32" t="str">
        <f aca="false">INDEX('Tray sheet'!$J$2:$J$10000,'PODD-CSV'!$G351)</f>
        <v>Tray note</v>
      </c>
      <c r="C351" s="32" t="str">
        <f aca="false">INDEX('Tray sheet'!$I$2:$I$10000,'PODD-CSV'!$G351)</f>
        <v>standard</v>
      </c>
      <c r="D351" s="32" t="str">
        <f aca="false">'PODD-CSV'!$J351&amp;'PODD-CSV'!$K351</f>
        <v>C5</v>
      </c>
      <c r="E351" s="32" t="str">
        <f aca="false">'PODD-CSV'!$T351</f>
        <v>Project#2013-0014_Experiment#0001_Brachypodium.distachyon_Tray#0018_Pot#00350</v>
      </c>
      <c r="F351" s="34" t="n">
        <f aca="false">'PODD-CSV'!$V351</f>
        <v>164</v>
      </c>
      <c r="G351" s="32" t="str">
        <f aca="false">IF('PODD-CSV'!$W351&lt;&gt;"",'PODD-CSV'!$W351,"")</f>
        <v/>
      </c>
    </row>
    <row collapsed="false" customFormat="false" customHeight="true" hidden="false" ht="15" outlineLevel="0" r="352">
      <c r="A352" s="32" t="str">
        <f aca="false">INDEX('Tray sheet'!$H$2:$H$10000, 'PODD-CSV'!$G352)</f>
        <v>Project#2013-0014_Experiment#0001_Brachypodium.distachyon_Tray#00017</v>
      </c>
      <c r="B352" s="32" t="str">
        <f aca="false">INDEX('Tray sheet'!$J$2:$J$10000,'PODD-CSV'!$G352)</f>
        <v>Tray note</v>
      </c>
      <c r="C352" s="32" t="str">
        <f aca="false">INDEX('Tray sheet'!$I$2:$I$10000,'PODD-CSV'!$G352)</f>
        <v>standard</v>
      </c>
      <c r="D352" s="32" t="str">
        <f aca="false">'PODD-CSV'!$J352&amp;'PODD-CSV'!$K352</f>
        <v>D1</v>
      </c>
      <c r="E352" s="32" t="str">
        <f aca="false">'PODD-CSV'!$T352</f>
        <v>Project#2013-0014_Experiment#0001_Brachypodium.distachyon_Tray#0017_Pot#00351</v>
      </c>
      <c r="F352" s="34" t="n">
        <f aca="false">'PODD-CSV'!$V352</f>
        <v>106</v>
      </c>
      <c r="G352" s="32" t="str">
        <f aca="false">IF('PODD-CSV'!$W352&lt;&gt;"",'PODD-CSV'!$W352,"")</f>
        <v/>
      </c>
    </row>
    <row collapsed="false" customFormat="false" customHeight="true" hidden="false" ht="15" outlineLevel="0" r="353">
      <c r="A353" s="32" t="str">
        <f aca="false">INDEX('Tray sheet'!$H$2:$H$10000, 'PODD-CSV'!$G353)</f>
        <v>Project#2013-0014_Experiment#0001_Brachypodium.distachyon_Tray#00017</v>
      </c>
      <c r="B353" s="32" t="str">
        <f aca="false">INDEX('Tray sheet'!$J$2:$J$10000,'PODD-CSV'!$G353)</f>
        <v>Tray note</v>
      </c>
      <c r="C353" s="32" t="str">
        <f aca="false">INDEX('Tray sheet'!$I$2:$I$10000,'PODD-CSV'!$G353)</f>
        <v>standard</v>
      </c>
      <c r="D353" s="32" t="str">
        <f aca="false">'PODD-CSV'!$J353&amp;'PODD-CSV'!$K353</f>
        <v>D2</v>
      </c>
      <c r="E353" s="32" t="str">
        <f aca="false">'PODD-CSV'!$T353</f>
        <v>Project#2013-0014_Experiment#0001_Brachypodium.distachyon_Tray#0017_Pot#00352</v>
      </c>
      <c r="F353" s="34" t="str">
        <f aca="false">'PODD-CSV'!$V353</f>
        <v>Bd21</v>
      </c>
      <c r="G353" s="32" t="str">
        <f aca="false">IF('PODD-CSV'!$W353&lt;&gt;"",'PODD-CSV'!$W353,"")</f>
        <v/>
      </c>
    </row>
    <row collapsed="false" customFormat="false" customHeight="true" hidden="false" ht="15" outlineLevel="0" r="354">
      <c r="A354" s="32" t="str">
        <f aca="false">INDEX('Tray sheet'!$H$2:$H$10000, 'PODD-CSV'!$G354)</f>
        <v>Project#2013-0014_Experiment#0001_Brachypodium.distachyon_Tray#00017</v>
      </c>
      <c r="B354" s="32" t="str">
        <f aca="false">INDEX('Tray sheet'!$J$2:$J$10000,'PODD-CSV'!$G354)</f>
        <v>Tray note</v>
      </c>
      <c r="C354" s="32" t="str">
        <f aca="false">INDEX('Tray sheet'!$I$2:$I$10000,'PODD-CSV'!$G354)</f>
        <v>standard</v>
      </c>
      <c r="D354" s="32" t="str">
        <f aca="false">'PODD-CSV'!$J354&amp;'PODD-CSV'!$K354</f>
        <v>D3</v>
      </c>
      <c r="E354" s="32" t="str">
        <f aca="false">'PODD-CSV'!$T354</f>
        <v>Project#2013-0014_Experiment#0001_Brachypodium.distachyon_Tray#0017_Pot#00353</v>
      </c>
      <c r="F354" s="34" t="n">
        <f aca="false">'PODD-CSV'!$V354</f>
        <v>98</v>
      </c>
      <c r="G354" s="32" t="str">
        <f aca="false">IF('PODD-CSV'!$W354&lt;&gt;"",'PODD-CSV'!$W354,"")</f>
        <v/>
      </c>
    </row>
    <row collapsed="false" customFormat="false" customHeight="true" hidden="false" ht="15" outlineLevel="0" r="355">
      <c r="A355" s="32" t="str">
        <f aca="false">INDEX('Tray sheet'!$H$2:$H$10000, 'PODD-CSV'!$G355)</f>
        <v>Project#2013-0014_Experiment#0001_Brachypodium.distachyon_Tray#00017</v>
      </c>
      <c r="B355" s="32" t="str">
        <f aca="false">INDEX('Tray sheet'!$J$2:$J$10000,'PODD-CSV'!$G355)</f>
        <v>Tray note</v>
      </c>
      <c r="C355" s="32" t="str">
        <f aca="false">INDEX('Tray sheet'!$I$2:$I$10000,'PODD-CSV'!$G355)</f>
        <v>standard</v>
      </c>
      <c r="D355" s="32" t="str">
        <f aca="false">'PODD-CSV'!$J355&amp;'PODD-CSV'!$K355</f>
        <v>D4</v>
      </c>
      <c r="E355" s="32" t="str">
        <f aca="false">'PODD-CSV'!$T355</f>
        <v>Project#2013-0014_Experiment#0001_Brachypodium.distachyon_Tray#0017_Pot#00354</v>
      </c>
      <c r="F355" s="34" t="n">
        <f aca="false">'PODD-CSV'!$V355</f>
        <v>165</v>
      </c>
      <c r="G355" s="32" t="str">
        <f aca="false">IF('PODD-CSV'!$W355&lt;&gt;"",'PODD-CSV'!$W355,"")</f>
        <v/>
      </c>
    </row>
    <row collapsed="false" customFormat="false" customHeight="true" hidden="false" ht="15" outlineLevel="0" r="356">
      <c r="A356" s="32" t="str">
        <f aca="false">INDEX('Tray sheet'!$H$2:$H$10000, 'PODD-CSV'!$G356)</f>
        <v>Project#2013-0014_Experiment#0001_Brachypodium.distachyon_Tray#00017</v>
      </c>
      <c r="B356" s="32" t="str">
        <f aca="false">INDEX('Tray sheet'!$J$2:$J$10000,'PODD-CSV'!$G356)</f>
        <v>Tray note</v>
      </c>
      <c r="C356" s="32" t="str">
        <f aca="false">INDEX('Tray sheet'!$I$2:$I$10000,'PODD-CSV'!$G356)</f>
        <v>standard</v>
      </c>
      <c r="D356" s="32" t="str">
        <f aca="false">'PODD-CSV'!$J356&amp;'PODD-CSV'!$K356</f>
        <v>D5</v>
      </c>
      <c r="E356" s="32" t="str">
        <f aca="false">'PODD-CSV'!$T356</f>
        <v>Project#2013-0014_Experiment#0001_Brachypodium.distachyon_Tray#0017_Pot#00355</v>
      </c>
      <c r="F356" s="34" t="n">
        <f aca="false">'PODD-CSV'!$V356</f>
        <v>109</v>
      </c>
      <c r="G356" s="32" t="str">
        <f aca="false">IF('PODD-CSV'!$W356&lt;&gt;"",'PODD-CSV'!$W356,"")</f>
        <v/>
      </c>
    </row>
    <row collapsed="false" customFormat="false" customHeight="true" hidden="false" ht="15" outlineLevel="0" r="357">
      <c r="A357" s="32" t="str">
        <f aca="false">INDEX('Tray sheet'!$H$2:$H$10000, 'PODD-CSV'!$G357)</f>
        <v>Project#2013-0014_Experiment#0001_Brachypodium.distachyon_Tray#00018</v>
      </c>
      <c r="B357" s="32" t="str">
        <f aca="false">INDEX('Tray sheet'!$J$2:$J$10000,'PODD-CSV'!$G357)</f>
        <v>Tray note</v>
      </c>
      <c r="C357" s="32" t="str">
        <f aca="false">INDEX('Tray sheet'!$I$2:$I$10000,'PODD-CSV'!$G357)</f>
        <v>standard</v>
      </c>
      <c r="D357" s="32" t="str">
        <f aca="false">'PODD-CSV'!$J357&amp;'PODD-CSV'!$K357</f>
        <v>D1</v>
      </c>
      <c r="E357" s="32" t="str">
        <f aca="false">'PODD-CSV'!$T357</f>
        <v>Project#2013-0014_Experiment#0001_Brachypodium.distachyon_Tray#0018_Pot#00356</v>
      </c>
      <c r="F357" s="34" t="n">
        <f aca="false">'PODD-CSV'!$V357</f>
        <v>118</v>
      </c>
      <c r="G357" s="32" t="str">
        <f aca="false">IF('PODD-CSV'!$W357&lt;&gt;"",'PODD-CSV'!$W357,"")</f>
        <v/>
      </c>
    </row>
    <row collapsed="false" customFormat="false" customHeight="true" hidden="false" ht="15" outlineLevel="0" r="358">
      <c r="A358" s="32" t="str">
        <f aca="false">INDEX('Tray sheet'!$H$2:$H$10000, 'PODD-CSV'!$G358)</f>
        <v>Project#2013-0014_Experiment#0001_Brachypodium.distachyon_Tray#00018</v>
      </c>
      <c r="B358" s="32" t="str">
        <f aca="false">INDEX('Tray sheet'!$J$2:$J$10000,'PODD-CSV'!$G358)</f>
        <v>Tray note</v>
      </c>
      <c r="C358" s="32" t="str">
        <f aca="false">INDEX('Tray sheet'!$I$2:$I$10000,'PODD-CSV'!$G358)</f>
        <v>standard</v>
      </c>
      <c r="D358" s="32" t="str">
        <f aca="false">'PODD-CSV'!$J358&amp;'PODD-CSV'!$K358</f>
        <v>D2</v>
      </c>
      <c r="E358" s="32" t="str">
        <f aca="false">'PODD-CSV'!$T358</f>
        <v>Project#2013-0014_Experiment#0001_Brachypodium.distachyon_Tray#0018_Pot#00357</v>
      </c>
      <c r="F358" s="34" t="n">
        <f aca="false">'PODD-CSV'!$V358</f>
        <v>141</v>
      </c>
      <c r="G358" s="32" t="str">
        <f aca="false">IF('PODD-CSV'!$W358&lt;&gt;"",'PODD-CSV'!$W358,"")</f>
        <v/>
      </c>
    </row>
    <row collapsed="false" customFormat="false" customHeight="true" hidden="false" ht="15" outlineLevel="0" r="359">
      <c r="A359" s="32" t="str">
        <f aca="false">INDEX('Tray sheet'!$H$2:$H$10000, 'PODD-CSV'!$G359)</f>
        <v>Project#2013-0014_Experiment#0001_Brachypodium.distachyon_Tray#00018</v>
      </c>
      <c r="B359" s="32" t="str">
        <f aca="false">INDEX('Tray sheet'!$J$2:$J$10000,'PODD-CSV'!$G359)</f>
        <v>Tray note</v>
      </c>
      <c r="C359" s="32" t="str">
        <f aca="false">INDEX('Tray sheet'!$I$2:$I$10000,'PODD-CSV'!$G359)</f>
        <v>standard</v>
      </c>
      <c r="D359" s="32" t="str">
        <f aca="false">'PODD-CSV'!$J359&amp;'PODD-CSV'!$K359</f>
        <v>D3</v>
      </c>
      <c r="E359" s="32" t="str">
        <f aca="false">'PODD-CSV'!$T359</f>
        <v>Project#2013-0014_Experiment#0001_Brachypodium.distachyon_Tray#0018_Pot#00358</v>
      </c>
      <c r="F359" s="34" t="n">
        <f aca="false">'PODD-CSV'!$V359</f>
        <v>127</v>
      </c>
      <c r="G359" s="32" t="str">
        <f aca="false">IF('PODD-CSV'!$W359&lt;&gt;"",'PODD-CSV'!$W359,"")</f>
        <v/>
      </c>
    </row>
    <row collapsed="false" customFormat="false" customHeight="true" hidden="false" ht="15" outlineLevel="0" r="360">
      <c r="A360" s="32" t="str">
        <f aca="false">INDEX('Tray sheet'!$H$2:$H$10000, 'PODD-CSV'!$G360)</f>
        <v>Project#2013-0014_Experiment#0001_Brachypodium.distachyon_Tray#00018</v>
      </c>
      <c r="B360" s="32" t="str">
        <f aca="false">INDEX('Tray sheet'!$J$2:$J$10000,'PODD-CSV'!$G360)</f>
        <v>Tray note</v>
      </c>
      <c r="C360" s="32" t="str">
        <f aca="false">INDEX('Tray sheet'!$I$2:$I$10000,'PODD-CSV'!$G360)</f>
        <v>standard</v>
      </c>
      <c r="D360" s="32" t="str">
        <f aca="false">'PODD-CSV'!$J360&amp;'PODD-CSV'!$K360</f>
        <v>D4</v>
      </c>
      <c r="E360" s="32" t="str">
        <f aca="false">'PODD-CSV'!$T360</f>
        <v>Project#2013-0014_Experiment#0001_Brachypodium.distachyon_Tray#0018_Pot#00359</v>
      </c>
      <c r="F360" s="34" t="n">
        <f aca="false">'PODD-CSV'!$V360</f>
        <v>157</v>
      </c>
      <c r="G360" s="32" t="str">
        <f aca="false">IF('PODD-CSV'!$W360&lt;&gt;"",'PODD-CSV'!$W360,"")</f>
        <v/>
      </c>
    </row>
    <row collapsed="false" customFormat="false" customHeight="true" hidden="false" ht="15" outlineLevel="0" r="361">
      <c r="A361" s="32" t="str">
        <f aca="false">INDEX('Tray sheet'!$H$2:$H$10000, 'PODD-CSV'!$G361)</f>
        <v>Project#2013-0014_Experiment#0001_Brachypodium.distachyon_Tray#00018</v>
      </c>
      <c r="B361" s="32" t="str">
        <f aca="false">INDEX('Tray sheet'!$J$2:$J$10000,'PODD-CSV'!$G361)</f>
        <v>Tray note</v>
      </c>
      <c r="C361" s="32" t="str">
        <f aca="false">INDEX('Tray sheet'!$I$2:$I$10000,'PODD-CSV'!$G361)</f>
        <v>standard</v>
      </c>
      <c r="D361" s="32" t="str">
        <f aca="false">'PODD-CSV'!$J361&amp;'PODD-CSV'!$K361</f>
        <v>D5</v>
      </c>
      <c r="E361" s="32" t="str">
        <f aca="false">'PODD-CSV'!$T361</f>
        <v>Project#2013-0014_Experiment#0001_Brachypodium.distachyon_Tray#0018_Pot#00360</v>
      </c>
      <c r="F361" s="34" t="n">
        <f aca="false">'PODD-CSV'!$V361</f>
        <v>140</v>
      </c>
      <c r="G361" s="32" t="str">
        <f aca="false">IF('PODD-CSV'!$W361&lt;&gt;"",'PODD-CSV'!$W361,"")</f>
        <v/>
      </c>
    </row>
    <row collapsed="false" customFormat="false" customHeight="true" hidden="false" ht="15" outlineLevel="0" r="362">
      <c r="A362" s="32" t="str">
        <f aca="false">INDEX('Tray sheet'!$H$2:$H$10000, 'PODD-CSV'!$G362)</f>
        <v>Project#2013-0014_Experiment#0001_Brachypodium.distachyon_Tray#00019</v>
      </c>
      <c r="B362" s="32" t="str">
        <f aca="false">INDEX('Tray sheet'!$J$2:$J$10000,'PODD-CSV'!$G362)</f>
        <v>Tray note</v>
      </c>
      <c r="C362" s="32" t="str">
        <f aca="false">INDEX('Tray sheet'!$I$2:$I$10000,'PODD-CSV'!$G362)</f>
        <v>standard</v>
      </c>
      <c r="D362" s="32" t="str">
        <f aca="false">'PODD-CSV'!$J362&amp;'PODD-CSV'!$K362</f>
        <v>A1</v>
      </c>
      <c r="E362" s="32" t="str">
        <f aca="false">'PODD-CSV'!$T362</f>
        <v>Project#2013-0014_Experiment#0001_Brachypodium.distachyon_Tray#0019_Pot#00361</v>
      </c>
      <c r="F362" s="34" t="n">
        <f aca="false">'PODD-CSV'!$V362</f>
        <v>96</v>
      </c>
      <c r="G362" s="32" t="str">
        <f aca="false">IF('PODD-CSV'!$W362&lt;&gt;"",'PODD-CSV'!$W362,"")</f>
        <v/>
      </c>
    </row>
    <row collapsed="false" customFormat="false" customHeight="true" hidden="false" ht="15" outlineLevel="0" r="363">
      <c r="A363" s="32" t="str">
        <f aca="false">INDEX('Tray sheet'!$H$2:$H$10000, 'PODD-CSV'!$G363)</f>
        <v>Project#2013-0014_Experiment#0001_Brachypodium.distachyon_Tray#00019</v>
      </c>
      <c r="B363" s="32" t="str">
        <f aca="false">INDEX('Tray sheet'!$J$2:$J$10000,'PODD-CSV'!$G363)</f>
        <v>Tray note</v>
      </c>
      <c r="C363" s="32" t="str">
        <f aca="false">INDEX('Tray sheet'!$I$2:$I$10000,'PODD-CSV'!$G363)</f>
        <v>standard</v>
      </c>
      <c r="D363" s="32" t="str">
        <f aca="false">'PODD-CSV'!$J363&amp;'PODD-CSV'!$K363</f>
        <v>A2</v>
      </c>
      <c r="E363" s="32" t="str">
        <f aca="false">'PODD-CSV'!$T363</f>
        <v>Project#2013-0014_Experiment#0001_Brachypodium.distachyon_Tray#0019_Pot#00362</v>
      </c>
      <c r="F363" s="34" t="n">
        <f aca="false">'PODD-CSV'!$V363</f>
        <v>31</v>
      </c>
      <c r="G363" s="32" t="str">
        <f aca="false">IF('PODD-CSV'!$W363&lt;&gt;"",'PODD-CSV'!$W363,"")</f>
        <v/>
      </c>
    </row>
    <row collapsed="false" customFormat="false" customHeight="true" hidden="false" ht="15" outlineLevel="0" r="364">
      <c r="A364" s="32" t="str">
        <f aca="false">INDEX('Tray sheet'!$H$2:$H$10000, 'PODD-CSV'!$G364)</f>
        <v>Project#2013-0014_Experiment#0001_Brachypodium.distachyon_Tray#00019</v>
      </c>
      <c r="B364" s="32" t="str">
        <f aca="false">INDEX('Tray sheet'!$J$2:$J$10000,'PODD-CSV'!$G364)</f>
        <v>Tray note</v>
      </c>
      <c r="C364" s="32" t="str">
        <f aca="false">INDEX('Tray sheet'!$I$2:$I$10000,'PODD-CSV'!$G364)</f>
        <v>standard</v>
      </c>
      <c r="D364" s="32" t="str">
        <f aca="false">'PODD-CSV'!$J364&amp;'PODD-CSV'!$K364</f>
        <v>A3</v>
      </c>
      <c r="E364" s="32" t="str">
        <f aca="false">'PODD-CSV'!$T364</f>
        <v>Project#2013-0014_Experiment#0001_Brachypodium.distachyon_Tray#0019_Pot#00363</v>
      </c>
      <c r="F364" s="34" t="str">
        <f aca="false">'PODD-CSV'!$V364</f>
        <v>Bd21</v>
      </c>
      <c r="G364" s="32" t="str">
        <f aca="false">IF('PODD-CSV'!$W364&lt;&gt;"",'PODD-CSV'!$W364,"")</f>
        <v/>
      </c>
    </row>
    <row collapsed="false" customFormat="false" customHeight="true" hidden="false" ht="15" outlineLevel="0" r="365">
      <c r="A365" s="32" t="str">
        <f aca="false">INDEX('Tray sheet'!$H$2:$H$10000, 'PODD-CSV'!$G365)</f>
        <v>Project#2013-0014_Experiment#0001_Brachypodium.distachyon_Tray#00019</v>
      </c>
      <c r="B365" s="32" t="str">
        <f aca="false">INDEX('Tray sheet'!$J$2:$J$10000,'PODD-CSV'!$G365)</f>
        <v>Tray note</v>
      </c>
      <c r="C365" s="32" t="str">
        <f aca="false">INDEX('Tray sheet'!$I$2:$I$10000,'PODD-CSV'!$G365)</f>
        <v>standard</v>
      </c>
      <c r="D365" s="32" t="str">
        <f aca="false">'PODD-CSV'!$J365&amp;'PODD-CSV'!$K365</f>
        <v>A4</v>
      </c>
      <c r="E365" s="32" t="str">
        <f aca="false">'PODD-CSV'!$T365</f>
        <v>Project#2013-0014_Experiment#0001_Brachypodium.distachyon_Tray#0019_Pot#00364</v>
      </c>
      <c r="F365" s="34" t="n">
        <f aca="false">'PODD-CSV'!$V365</f>
        <v>113</v>
      </c>
      <c r="G365" s="32" t="str">
        <f aca="false">IF('PODD-CSV'!$W365&lt;&gt;"",'PODD-CSV'!$W365,"")</f>
        <v/>
      </c>
    </row>
    <row collapsed="false" customFormat="false" customHeight="true" hidden="false" ht="15" outlineLevel="0" r="366">
      <c r="A366" s="32" t="str">
        <f aca="false">INDEX('Tray sheet'!$H$2:$H$10000, 'PODD-CSV'!$G366)</f>
        <v>Project#2013-0014_Experiment#0001_Brachypodium.distachyon_Tray#00019</v>
      </c>
      <c r="B366" s="32" t="str">
        <f aca="false">INDEX('Tray sheet'!$J$2:$J$10000,'PODD-CSV'!$G366)</f>
        <v>Tray note</v>
      </c>
      <c r="C366" s="32" t="str">
        <f aca="false">INDEX('Tray sheet'!$I$2:$I$10000,'PODD-CSV'!$G366)</f>
        <v>standard</v>
      </c>
      <c r="D366" s="32" t="str">
        <f aca="false">'PODD-CSV'!$J366&amp;'PODD-CSV'!$K366</f>
        <v>A5</v>
      </c>
      <c r="E366" s="32" t="str">
        <f aca="false">'PODD-CSV'!$T366</f>
        <v>Project#2013-0014_Experiment#0001_Brachypodium.distachyon_Tray#0019_Pot#00365</v>
      </c>
      <c r="F366" s="34" t="n">
        <f aca="false">'PODD-CSV'!$V366</f>
        <v>159</v>
      </c>
      <c r="G366" s="32" t="str">
        <f aca="false">IF('PODD-CSV'!$W366&lt;&gt;"",'PODD-CSV'!$W366,"")</f>
        <v/>
      </c>
    </row>
    <row collapsed="false" customFormat="false" customHeight="true" hidden="false" ht="15" outlineLevel="0" r="367">
      <c r="A367" s="32" t="str">
        <f aca="false">INDEX('Tray sheet'!$H$2:$H$10000, 'PODD-CSV'!$G367)</f>
        <v>Project#2013-0014_Experiment#0001_Brachypodium.distachyon_Tray#00020</v>
      </c>
      <c r="B367" s="32" t="str">
        <f aca="false">INDEX('Tray sheet'!$J$2:$J$10000,'PODD-CSV'!$G367)</f>
        <v>Tray note</v>
      </c>
      <c r="C367" s="32" t="str">
        <f aca="false">INDEX('Tray sheet'!$I$2:$I$10000,'PODD-CSV'!$G367)</f>
        <v>standard</v>
      </c>
      <c r="D367" s="32" t="str">
        <f aca="false">'PODD-CSV'!$J367&amp;'PODD-CSV'!$K367</f>
        <v>A1</v>
      </c>
      <c r="E367" s="32" t="str">
        <f aca="false">'PODD-CSV'!$T367</f>
        <v>Project#2013-0014_Experiment#0001_Brachypodium.distachyon_Tray#0020_Pot#00366</v>
      </c>
      <c r="F367" s="34" t="n">
        <f aca="false">'PODD-CSV'!$V367</f>
        <v>144</v>
      </c>
      <c r="G367" s="32" t="str">
        <f aca="false">IF('PODD-CSV'!$W367&lt;&gt;"",'PODD-CSV'!$W367,"")</f>
        <v/>
      </c>
    </row>
    <row collapsed="false" customFormat="false" customHeight="true" hidden="false" ht="15" outlineLevel="0" r="368">
      <c r="A368" s="32" t="str">
        <f aca="false">INDEX('Tray sheet'!$H$2:$H$10000, 'PODD-CSV'!$G368)</f>
        <v>Project#2013-0014_Experiment#0001_Brachypodium.distachyon_Tray#00020</v>
      </c>
      <c r="B368" s="32" t="str">
        <f aca="false">INDEX('Tray sheet'!$J$2:$J$10000,'PODD-CSV'!$G368)</f>
        <v>Tray note</v>
      </c>
      <c r="C368" s="32" t="str">
        <f aca="false">INDEX('Tray sheet'!$I$2:$I$10000,'PODD-CSV'!$G368)</f>
        <v>standard</v>
      </c>
      <c r="D368" s="32" t="str">
        <f aca="false">'PODD-CSV'!$J368&amp;'PODD-CSV'!$K368</f>
        <v>A2</v>
      </c>
      <c r="E368" s="32" t="str">
        <f aca="false">'PODD-CSV'!$T368</f>
        <v>Project#2013-0014_Experiment#0001_Brachypodium.distachyon_Tray#0020_Pot#00367</v>
      </c>
      <c r="F368" s="34" t="n">
        <f aca="false">'PODD-CSV'!$V368</f>
        <v>154</v>
      </c>
      <c r="G368" s="32" t="str">
        <f aca="false">IF('PODD-CSV'!$W368&lt;&gt;"",'PODD-CSV'!$W368,"")</f>
        <v/>
      </c>
    </row>
    <row collapsed="false" customFormat="false" customHeight="true" hidden="false" ht="15" outlineLevel="0" r="369">
      <c r="A369" s="32" t="str">
        <f aca="false">INDEX('Tray sheet'!$H$2:$H$10000, 'PODD-CSV'!$G369)</f>
        <v>Project#2013-0014_Experiment#0001_Brachypodium.distachyon_Tray#00020</v>
      </c>
      <c r="B369" s="32" t="str">
        <f aca="false">INDEX('Tray sheet'!$J$2:$J$10000,'PODD-CSV'!$G369)</f>
        <v>Tray note</v>
      </c>
      <c r="C369" s="32" t="str">
        <f aca="false">INDEX('Tray sheet'!$I$2:$I$10000,'PODD-CSV'!$G369)</f>
        <v>standard</v>
      </c>
      <c r="D369" s="32" t="str">
        <f aca="false">'PODD-CSV'!$J369&amp;'PODD-CSV'!$K369</f>
        <v>A3</v>
      </c>
      <c r="E369" s="32" t="str">
        <f aca="false">'PODD-CSV'!$T369</f>
        <v>Project#2013-0014_Experiment#0001_Brachypodium.distachyon_Tray#0020_Pot#00368</v>
      </c>
      <c r="F369" s="34" t="n">
        <f aca="false">'PODD-CSV'!$V369</f>
        <v>35</v>
      </c>
      <c r="G369" s="32" t="str">
        <f aca="false">IF('PODD-CSV'!$W369&lt;&gt;"",'PODD-CSV'!$W369,"")</f>
        <v/>
      </c>
    </row>
    <row collapsed="false" customFormat="false" customHeight="true" hidden="false" ht="15" outlineLevel="0" r="370">
      <c r="A370" s="32" t="str">
        <f aca="false">INDEX('Tray sheet'!$H$2:$H$10000, 'PODD-CSV'!$G370)</f>
        <v>Project#2013-0014_Experiment#0001_Brachypodium.distachyon_Tray#00020</v>
      </c>
      <c r="B370" s="32" t="str">
        <f aca="false">INDEX('Tray sheet'!$J$2:$J$10000,'PODD-CSV'!$G370)</f>
        <v>Tray note</v>
      </c>
      <c r="C370" s="32" t="str">
        <f aca="false">INDEX('Tray sheet'!$I$2:$I$10000,'PODD-CSV'!$G370)</f>
        <v>standard</v>
      </c>
      <c r="D370" s="32" t="str">
        <f aca="false">'PODD-CSV'!$J370&amp;'PODD-CSV'!$K370</f>
        <v>A4</v>
      </c>
      <c r="E370" s="32" t="str">
        <f aca="false">'PODD-CSV'!$T370</f>
        <v>Project#2013-0014_Experiment#0001_Brachypodium.distachyon_Tray#0020_Pot#00369</v>
      </c>
      <c r="F370" s="34" t="n">
        <f aca="false">'PODD-CSV'!$V370</f>
        <v>78</v>
      </c>
      <c r="G370" s="32" t="str">
        <f aca="false">IF('PODD-CSV'!$W370&lt;&gt;"",'PODD-CSV'!$W370,"")</f>
        <v/>
      </c>
    </row>
    <row collapsed="false" customFormat="false" customHeight="true" hidden="false" ht="15" outlineLevel="0" r="371">
      <c r="A371" s="32" t="str">
        <f aca="false">INDEX('Tray sheet'!$H$2:$H$10000, 'PODD-CSV'!$G371)</f>
        <v>Project#2013-0014_Experiment#0001_Brachypodium.distachyon_Tray#00020</v>
      </c>
      <c r="B371" s="32" t="str">
        <f aca="false">INDEX('Tray sheet'!$J$2:$J$10000,'PODD-CSV'!$G371)</f>
        <v>Tray note</v>
      </c>
      <c r="C371" s="32" t="str">
        <f aca="false">INDEX('Tray sheet'!$I$2:$I$10000,'PODD-CSV'!$G371)</f>
        <v>standard</v>
      </c>
      <c r="D371" s="32" t="str">
        <f aca="false">'PODD-CSV'!$J371&amp;'PODD-CSV'!$K371</f>
        <v>A5</v>
      </c>
      <c r="E371" s="32" t="str">
        <f aca="false">'PODD-CSV'!$T371</f>
        <v>Project#2013-0014_Experiment#0001_Brachypodium.distachyon_Tray#0020_Pot#00370</v>
      </c>
      <c r="F371" s="34" t="n">
        <f aca="false">'PODD-CSV'!$V371</f>
        <v>137</v>
      </c>
      <c r="G371" s="32" t="str">
        <f aca="false">IF('PODD-CSV'!$W371&lt;&gt;"",'PODD-CSV'!$W371,"")</f>
        <v/>
      </c>
    </row>
    <row collapsed="false" customFormat="false" customHeight="true" hidden="false" ht="15" outlineLevel="0" r="372">
      <c r="A372" s="32" t="str">
        <f aca="false">INDEX('Tray sheet'!$H$2:$H$10000, 'PODD-CSV'!$G372)</f>
        <v>Project#2013-0014_Experiment#0001_Brachypodium.distachyon_Tray#00019</v>
      </c>
      <c r="B372" s="32" t="str">
        <f aca="false">INDEX('Tray sheet'!$J$2:$J$10000,'PODD-CSV'!$G372)</f>
        <v>Tray note</v>
      </c>
      <c r="C372" s="32" t="str">
        <f aca="false">INDEX('Tray sheet'!$I$2:$I$10000,'PODD-CSV'!$G372)</f>
        <v>standard</v>
      </c>
      <c r="D372" s="32" t="str">
        <f aca="false">'PODD-CSV'!$J372&amp;'PODD-CSV'!$K372</f>
        <v>B1</v>
      </c>
      <c r="E372" s="32" t="str">
        <f aca="false">'PODD-CSV'!$T372</f>
        <v>Project#2013-0014_Experiment#0001_Brachypodium.distachyon_Tray#0019_Pot#00371</v>
      </c>
      <c r="F372" s="34" t="n">
        <f aca="false">'PODD-CSV'!$V372</f>
        <v>80</v>
      </c>
      <c r="G372" s="32" t="str">
        <f aca="false">IF('PODD-CSV'!$W372&lt;&gt;"",'PODD-CSV'!$W372,"")</f>
        <v/>
      </c>
    </row>
    <row collapsed="false" customFormat="false" customHeight="true" hidden="false" ht="15" outlineLevel="0" r="373">
      <c r="A373" s="32" t="str">
        <f aca="false">INDEX('Tray sheet'!$H$2:$H$10000, 'PODD-CSV'!$G373)</f>
        <v>Project#2013-0014_Experiment#0001_Brachypodium.distachyon_Tray#00019</v>
      </c>
      <c r="B373" s="32" t="str">
        <f aca="false">INDEX('Tray sheet'!$J$2:$J$10000,'PODD-CSV'!$G373)</f>
        <v>Tray note</v>
      </c>
      <c r="C373" s="32" t="str">
        <f aca="false">INDEX('Tray sheet'!$I$2:$I$10000,'PODD-CSV'!$G373)</f>
        <v>standard</v>
      </c>
      <c r="D373" s="32" t="str">
        <f aca="false">'PODD-CSV'!$J373&amp;'PODD-CSV'!$K373</f>
        <v>B2</v>
      </c>
      <c r="E373" s="32" t="str">
        <f aca="false">'PODD-CSV'!$T373</f>
        <v>Project#2013-0014_Experiment#0001_Brachypodium.distachyon_Tray#0019_Pot#00372</v>
      </c>
      <c r="F373" s="34" t="n">
        <f aca="false">'PODD-CSV'!$V373</f>
        <v>100</v>
      </c>
      <c r="G373" s="32" t="str">
        <f aca="false">IF('PODD-CSV'!$W373&lt;&gt;"",'PODD-CSV'!$W373,"")</f>
        <v/>
      </c>
    </row>
    <row collapsed="false" customFormat="false" customHeight="true" hidden="false" ht="15" outlineLevel="0" r="374">
      <c r="A374" s="32" t="str">
        <f aca="false">INDEX('Tray sheet'!$H$2:$H$10000, 'PODD-CSV'!$G374)</f>
        <v>Project#2013-0014_Experiment#0001_Brachypodium.distachyon_Tray#00019</v>
      </c>
      <c r="B374" s="32" t="str">
        <f aca="false">INDEX('Tray sheet'!$J$2:$J$10000,'PODD-CSV'!$G374)</f>
        <v>Tray note</v>
      </c>
      <c r="C374" s="32" t="str">
        <f aca="false">INDEX('Tray sheet'!$I$2:$I$10000,'PODD-CSV'!$G374)</f>
        <v>standard</v>
      </c>
      <c r="D374" s="32" t="str">
        <f aca="false">'PODD-CSV'!$J374&amp;'PODD-CSV'!$K374</f>
        <v>B3</v>
      </c>
      <c r="E374" s="32" t="str">
        <f aca="false">'PODD-CSV'!$T374</f>
        <v>Project#2013-0014_Experiment#0001_Brachypodium.distachyon_Tray#0019_Pot#00373</v>
      </c>
      <c r="F374" s="34" t="n">
        <f aca="false">'PODD-CSV'!$V374</f>
        <v>84</v>
      </c>
      <c r="G374" s="32" t="str">
        <f aca="false">IF('PODD-CSV'!$W374&lt;&gt;"",'PODD-CSV'!$W374,"")</f>
        <v/>
      </c>
    </row>
    <row collapsed="false" customFormat="false" customHeight="true" hidden="false" ht="15" outlineLevel="0" r="375">
      <c r="A375" s="32" t="str">
        <f aca="false">INDEX('Tray sheet'!$H$2:$H$10000, 'PODD-CSV'!$G375)</f>
        <v>Project#2013-0014_Experiment#0001_Brachypodium.distachyon_Tray#00019</v>
      </c>
      <c r="B375" s="32" t="str">
        <f aca="false">INDEX('Tray sheet'!$J$2:$J$10000,'PODD-CSV'!$G375)</f>
        <v>Tray note</v>
      </c>
      <c r="C375" s="32" t="str">
        <f aca="false">INDEX('Tray sheet'!$I$2:$I$10000,'PODD-CSV'!$G375)</f>
        <v>standard</v>
      </c>
      <c r="D375" s="32" t="str">
        <f aca="false">'PODD-CSV'!$J375&amp;'PODD-CSV'!$K375</f>
        <v>B4</v>
      </c>
      <c r="E375" s="32" t="str">
        <f aca="false">'PODD-CSV'!$T375</f>
        <v>Project#2013-0014_Experiment#0001_Brachypodium.distachyon_Tray#0019_Pot#00374</v>
      </c>
      <c r="F375" s="34" t="n">
        <f aca="false">'PODD-CSV'!$V375</f>
        <v>170</v>
      </c>
      <c r="G375" s="32" t="str">
        <f aca="false">IF('PODD-CSV'!$W375&lt;&gt;"",'PODD-CSV'!$W375,"")</f>
        <v/>
      </c>
    </row>
    <row collapsed="false" customFormat="false" customHeight="true" hidden="false" ht="15" outlineLevel="0" r="376">
      <c r="A376" s="32" t="str">
        <f aca="false">INDEX('Tray sheet'!$H$2:$H$10000, 'PODD-CSV'!$G376)</f>
        <v>Project#2013-0014_Experiment#0001_Brachypodium.distachyon_Tray#00019</v>
      </c>
      <c r="B376" s="32" t="str">
        <f aca="false">INDEX('Tray sheet'!$J$2:$J$10000,'PODD-CSV'!$G376)</f>
        <v>Tray note</v>
      </c>
      <c r="C376" s="32" t="str">
        <f aca="false">INDEX('Tray sheet'!$I$2:$I$10000,'PODD-CSV'!$G376)</f>
        <v>standard</v>
      </c>
      <c r="D376" s="32" t="str">
        <f aca="false">'PODD-CSV'!$J376&amp;'PODD-CSV'!$K376</f>
        <v>B5</v>
      </c>
      <c r="E376" s="32" t="str">
        <f aca="false">'PODD-CSV'!$T376</f>
        <v>Project#2013-0014_Experiment#0001_Brachypodium.distachyon_Tray#0019_Pot#00375</v>
      </c>
      <c r="F376" s="34" t="n">
        <f aca="false">'PODD-CSV'!$V376</f>
        <v>152</v>
      </c>
      <c r="G376" s="32" t="str">
        <f aca="false">IF('PODD-CSV'!$W376&lt;&gt;"",'PODD-CSV'!$W376,"")</f>
        <v/>
      </c>
    </row>
    <row collapsed="false" customFormat="false" customHeight="true" hidden="false" ht="15" outlineLevel="0" r="377">
      <c r="A377" s="32" t="str">
        <f aca="false">INDEX('Tray sheet'!$H$2:$H$10000, 'PODD-CSV'!$G377)</f>
        <v>Project#2013-0014_Experiment#0001_Brachypodium.distachyon_Tray#00020</v>
      </c>
      <c r="B377" s="32" t="str">
        <f aca="false">INDEX('Tray sheet'!$J$2:$J$10000,'PODD-CSV'!$G377)</f>
        <v>Tray note</v>
      </c>
      <c r="C377" s="32" t="str">
        <f aca="false">INDEX('Tray sheet'!$I$2:$I$10000,'PODD-CSV'!$G377)</f>
        <v>standard</v>
      </c>
      <c r="D377" s="32" t="str">
        <f aca="false">'PODD-CSV'!$J377&amp;'PODD-CSV'!$K377</f>
        <v>B1</v>
      </c>
      <c r="E377" s="32" t="str">
        <f aca="false">'PODD-CSV'!$T377</f>
        <v>Project#2013-0014_Experiment#0001_Brachypodium.distachyon_Tray#0020_Pot#00376</v>
      </c>
      <c r="F377" s="34" t="n">
        <f aca="false">'PODD-CSV'!$V377</f>
        <v>161</v>
      </c>
      <c r="G377" s="32" t="str">
        <f aca="false">IF('PODD-CSV'!$W377&lt;&gt;"",'PODD-CSV'!$W377,"")</f>
        <v/>
      </c>
    </row>
    <row collapsed="false" customFormat="false" customHeight="true" hidden="false" ht="15" outlineLevel="0" r="378">
      <c r="A378" s="32" t="str">
        <f aca="false">INDEX('Tray sheet'!$H$2:$H$10000, 'PODD-CSV'!$G378)</f>
        <v>Project#2013-0014_Experiment#0001_Brachypodium.distachyon_Tray#00020</v>
      </c>
      <c r="B378" s="32" t="str">
        <f aca="false">INDEX('Tray sheet'!$J$2:$J$10000,'PODD-CSV'!$G378)</f>
        <v>Tray note</v>
      </c>
      <c r="C378" s="32" t="str">
        <f aca="false">INDEX('Tray sheet'!$I$2:$I$10000,'PODD-CSV'!$G378)</f>
        <v>standard</v>
      </c>
      <c r="D378" s="32" t="str">
        <f aca="false">'PODD-CSV'!$J378&amp;'PODD-CSV'!$K378</f>
        <v>B2</v>
      </c>
      <c r="E378" s="32" t="str">
        <f aca="false">'PODD-CSV'!$T378</f>
        <v>Project#2013-0014_Experiment#0001_Brachypodium.distachyon_Tray#0020_Pot#00377</v>
      </c>
      <c r="F378" s="34" t="n">
        <f aca="false">'PODD-CSV'!$V378</f>
        <v>4</v>
      </c>
      <c r="G378" s="32" t="str">
        <f aca="false">IF('PODD-CSV'!$W378&lt;&gt;"",'PODD-CSV'!$W378,"")</f>
        <v/>
      </c>
    </row>
    <row collapsed="false" customFormat="false" customHeight="true" hidden="false" ht="15" outlineLevel="0" r="379">
      <c r="A379" s="32" t="str">
        <f aca="false">INDEX('Tray sheet'!$H$2:$H$10000, 'PODD-CSV'!$G379)</f>
        <v>Project#2013-0014_Experiment#0001_Brachypodium.distachyon_Tray#00020</v>
      </c>
      <c r="B379" s="32" t="str">
        <f aca="false">INDEX('Tray sheet'!$J$2:$J$10000,'PODD-CSV'!$G379)</f>
        <v>Tray note</v>
      </c>
      <c r="C379" s="32" t="str">
        <f aca="false">INDEX('Tray sheet'!$I$2:$I$10000,'PODD-CSV'!$G379)</f>
        <v>standard</v>
      </c>
      <c r="D379" s="32" t="str">
        <f aca="false">'PODD-CSV'!$J379&amp;'PODD-CSV'!$K379</f>
        <v>B3</v>
      </c>
      <c r="E379" s="32" t="str">
        <f aca="false">'PODD-CSV'!$T379</f>
        <v>Project#2013-0014_Experiment#0001_Brachypodium.distachyon_Tray#0020_Pot#00378</v>
      </c>
      <c r="F379" s="34" t="str">
        <f aca="false">'PODD-CSV'!$V379</f>
        <v>Bd21</v>
      </c>
      <c r="G379" s="32" t="str">
        <f aca="false">IF('PODD-CSV'!$W379&lt;&gt;"",'PODD-CSV'!$W379,"")</f>
        <v/>
      </c>
    </row>
    <row collapsed="false" customFormat="false" customHeight="true" hidden="false" ht="15" outlineLevel="0" r="380">
      <c r="A380" s="32" t="str">
        <f aca="false">INDEX('Tray sheet'!$H$2:$H$10000, 'PODD-CSV'!$G380)</f>
        <v>Project#2013-0014_Experiment#0001_Brachypodium.distachyon_Tray#00020</v>
      </c>
      <c r="B380" s="32" t="str">
        <f aca="false">INDEX('Tray sheet'!$J$2:$J$10000,'PODD-CSV'!$G380)</f>
        <v>Tray note</v>
      </c>
      <c r="C380" s="32" t="str">
        <f aca="false">INDEX('Tray sheet'!$I$2:$I$10000,'PODD-CSV'!$G380)</f>
        <v>standard</v>
      </c>
      <c r="D380" s="32" t="str">
        <f aca="false">'PODD-CSV'!$J380&amp;'PODD-CSV'!$K380</f>
        <v>B4</v>
      </c>
      <c r="E380" s="32" t="str">
        <f aca="false">'PODD-CSV'!$T380</f>
        <v>Project#2013-0014_Experiment#0001_Brachypodium.distachyon_Tray#0020_Pot#00379</v>
      </c>
      <c r="F380" s="34" t="n">
        <f aca="false">'PODD-CSV'!$V380</f>
        <v>132</v>
      </c>
      <c r="G380" s="32" t="str">
        <f aca="false">IF('PODD-CSV'!$W380&lt;&gt;"",'PODD-CSV'!$W380,"")</f>
        <v/>
      </c>
    </row>
    <row collapsed="false" customFormat="false" customHeight="true" hidden="false" ht="15" outlineLevel="0" r="381">
      <c r="A381" s="32" t="str">
        <f aca="false">INDEX('Tray sheet'!$H$2:$H$10000, 'PODD-CSV'!$G381)</f>
        <v>Project#2013-0014_Experiment#0001_Brachypodium.distachyon_Tray#00020</v>
      </c>
      <c r="B381" s="32" t="str">
        <f aca="false">INDEX('Tray sheet'!$J$2:$J$10000,'PODD-CSV'!$G381)</f>
        <v>Tray note</v>
      </c>
      <c r="C381" s="32" t="str">
        <f aca="false">INDEX('Tray sheet'!$I$2:$I$10000,'PODD-CSV'!$G381)</f>
        <v>standard</v>
      </c>
      <c r="D381" s="32" t="str">
        <f aca="false">'PODD-CSV'!$J381&amp;'PODD-CSV'!$K381</f>
        <v>B5</v>
      </c>
      <c r="E381" s="32" t="str">
        <f aca="false">'PODD-CSV'!$T381</f>
        <v>Project#2013-0014_Experiment#0001_Brachypodium.distachyon_Tray#0020_Pot#00380</v>
      </c>
      <c r="F381" s="34" t="n">
        <f aca="false">'PODD-CSV'!$V381</f>
        <v>106</v>
      </c>
      <c r="G381" s="32" t="str">
        <f aca="false">IF('PODD-CSV'!$W381&lt;&gt;"",'PODD-CSV'!$W381,"")</f>
        <v/>
      </c>
    </row>
    <row collapsed="false" customFormat="false" customHeight="true" hidden="false" ht="15" outlineLevel="0" r="382">
      <c r="A382" s="32" t="str">
        <f aca="false">INDEX('Tray sheet'!$H$2:$H$10000, 'PODD-CSV'!$G382)</f>
        <v>Project#2013-0014_Experiment#0001_Brachypodium.distachyon_Tray#00019</v>
      </c>
      <c r="B382" s="32" t="str">
        <f aca="false">INDEX('Tray sheet'!$J$2:$J$10000,'PODD-CSV'!$G382)</f>
        <v>Tray note</v>
      </c>
      <c r="C382" s="32" t="str">
        <f aca="false">INDEX('Tray sheet'!$I$2:$I$10000,'PODD-CSV'!$G382)</f>
        <v>standard</v>
      </c>
      <c r="D382" s="32" t="str">
        <f aca="false">'PODD-CSV'!$J382&amp;'PODD-CSV'!$K382</f>
        <v>C1</v>
      </c>
      <c r="E382" s="32" t="str">
        <f aca="false">'PODD-CSV'!$T382</f>
        <v>Project#2013-0014_Experiment#0001_Brachypodium.distachyon_Tray#0019_Pot#00381</v>
      </c>
      <c r="F382" s="34" t="n">
        <f aca="false">'PODD-CSV'!$V382</f>
        <v>169</v>
      </c>
      <c r="G382" s="32" t="str">
        <f aca="false">IF('PODD-CSV'!$W382&lt;&gt;"",'PODD-CSV'!$W382,"")</f>
        <v/>
      </c>
    </row>
    <row collapsed="false" customFormat="false" customHeight="true" hidden="false" ht="15" outlineLevel="0" r="383">
      <c r="A383" s="32" t="str">
        <f aca="false">INDEX('Tray sheet'!$H$2:$H$10000, 'PODD-CSV'!$G383)</f>
        <v>Project#2013-0014_Experiment#0001_Brachypodium.distachyon_Tray#00019</v>
      </c>
      <c r="B383" s="32" t="str">
        <f aca="false">INDEX('Tray sheet'!$J$2:$J$10000,'PODD-CSV'!$G383)</f>
        <v>Tray note</v>
      </c>
      <c r="C383" s="32" t="str">
        <f aca="false">INDEX('Tray sheet'!$I$2:$I$10000,'PODD-CSV'!$G383)</f>
        <v>standard</v>
      </c>
      <c r="D383" s="32" t="str">
        <f aca="false">'PODD-CSV'!$J383&amp;'PODD-CSV'!$K383</f>
        <v>C2</v>
      </c>
      <c r="E383" s="32" t="str">
        <f aca="false">'PODD-CSV'!$T383</f>
        <v>Project#2013-0014_Experiment#0001_Brachypodium.distachyon_Tray#0019_Pot#00382</v>
      </c>
      <c r="F383" s="34" t="n">
        <f aca="false">'PODD-CSV'!$V383</f>
        <v>163</v>
      </c>
      <c r="G383" s="32" t="str">
        <f aca="false">IF('PODD-CSV'!$W383&lt;&gt;"",'PODD-CSV'!$W383,"")</f>
        <v/>
      </c>
    </row>
    <row collapsed="false" customFormat="false" customHeight="true" hidden="false" ht="15" outlineLevel="0" r="384">
      <c r="A384" s="32" t="str">
        <f aca="false">INDEX('Tray sheet'!$H$2:$H$10000, 'PODD-CSV'!$G384)</f>
        <v>Project#2013-0014_Experiment#0001_Brachypodium.distachyon_Tray#00019</v>
      </c>
      <c r="B384" s="32" t="str">
        <f aca="false">INDEX('Tray sheet'!$J$2:$J$10000,'PODD-CSV'!$G384)</f>
        <v>Tray note</v>
      </c>
      <c r="C384" s="32" t="str">
        <f aca="false">INDEX('Tray sheet'!$I$2:$I$10000,'PODD-CSV'!$G384)</f>
        <v>standard</v>
      </c>
      <c r="D384" s="32" t="str">
        <f aca="false">'PODD-CSV'!$J384&amp;'PODD-CSV'!$K384</f>
        <v>C3</v>
      </c>
      <c r="E384" s="32" t="str">
        <f aca="false">'PODD-CSV'!$T384</f>
        <v>Project#2013-0014_Experiment#0001_Brachypodium.distachyon_Tray#0019_Pot#00383</v>
      </c>
      <c r="F384" s="34" t="n">
        <f aca="false">'PODD-CSV'!$V384</f>
        <v>63</v>
      </c>
      <c r="G384" s="32" t="str">
        <f aca="false">IF('PODD-CSV'!$W384&lt;&gt;"",'PODD-CSV'!$W384,"")</f>
        <v/>
      </c>
    </row>
    <row collapsed="false" customFormat="false" customHeight="true" hidden="false" ht="15" outlineLevel="0" r="385">
      <c r="A385" s="32" t="str">
        <f aca="false">INDEX('Tray sheet'!$H$2:$H$10000, 'PODD-CSV'!$G385)</f>
        <v>Project#2013-0014_Experiment#0001_Brachypodium.distachyon_Tray#00019</v>
      </c>
      <c r="B385" s="32" t="str">
        <f aca="false">INDEX('Tray sheet'!$J$2:$J$10000,'PODD-CSV'!$G385)</f>
        <v>Tray note</v>
      </c>
      <c r="C385" s="32" t="str">
        <f aca="false">INDEX('Tray sheet'!$I$2:$I$10000,'PODD-CSV'!$G385)</f>
        <v>standard</v>
      </c>
      <c r="D385" s="32" t="str">
        <f aca="false">'PODD-CSV'!$J385&amp;'PODD-CSV'!$K385</f>
        <v>C4</v>
      </c>
      <c r="E385" s="32" t="str">
        <f aca="false">'PODD-CSV'!$T385</f>
        <v>Project#2013-0014_Experiment#0001_Brachypodium.distachyon_Tray#0019_Pot#00384</v>
      </c>
      <c r="F385" s="34" t="n">
        <f aca="false">'PODD-CSV'!$V385</f>
        <v>81</v>
      </c>
      <c r="G385" s="32" t="str">
        <f aca="false">IF('PODD-CSV'!$W385&lt;&gt;"",'PODD-CSV'!$W385,"")</f>
        <v/>
      </c>
    </row>
    <row collapsed="false" customFormat="false" customHeight="true" hidden="false" ht="15" outlineLevel="0" r="386">
      <c r="A386" s="32" t="str">
        <f aca="false">INDEX('Tray sheet'!$H$2:$H$10000, 'PODD-CSV'!$G386)</f>
        <v>Project#2013-0014_Experiment#0001_Brachypodium.distachyon_Tray#00019</v>
      </c>
      <c r="B386" s="32" t="str">
        <f aca="false">INDEX('Tray sheet'!$J$2:$J$10000,'PODD-CSV'!$G386)</f>
        <v>Tray note</v>
      </c>
      <c r="C386" s="32" t="str">
        <f aca="false">INDEX('Tray sheet'!$I$2:$I$10000,'PODD-CSV'!$G386)</f>
        <v>standard</v>
      </c>
      <c r="D386" s="32" t="str">
        <f aca="false">'PODD-CSV'!$J386&amp;'PODD-CSV'!$K386</f>
        <v>C5</v>
      </c>
      <c r="E386" s="32" t="str">
        <f aca="false">'PODD-CSV'!$T386</f>
        <v>Project#2013-0014_Experiment#0001_Brachypodium.distachyon_Tray#0019_Pot#00385</v>
      </c>
      <c r="F386" s="34" t="n">
        <f aca="false">'PODD-CSV'!$V386</f>
        <v>123</v>
      </c>
      <c r="G386" s="32" t="str">
        <f aca="false">IF('PODD-CSV'!$W386&lt;&gt;"",'PODD-CSV'!$W386,"")</f>
        <v/>
      </c>
    </row>
    <row collapsed="false" customFormat="false" customHeight="true" hidden="false" ht="15" outlineLevel="0" r="387">
      <c r="A387" s="32" t="str">
        <f aca="false">INDEX('Tray sheet'!$H$2:$H$10000, 'PODD-CSV'!$G387)</f>
        <v>Project#2013-0014_Experiment#0001_Brachypodium.distachyon_Tray#00020</v>
      </c>
      <c r="B387" s="32" t="str">
        <f aca="false">INDEX('Tray sheet'!$J$2:$J$10000,'PODD-CSV'!$G387)</f>
        <v>Tray note</v>
      </c>
      <c r="C387" s="32" t="str">
        <f aca="false">INDEX('Tray sheet'!$I$2:$I$10000,'PODD-CSV'!$G387)</f>
        <v>standard</v>
      </c>
      <c r="D387" s="32" t="str">
        <f aca="false">'PODD-CSV'!$J387&amp;'PODD-CSV'!$K387</f>
        <v>C1</v>
      </c>
      <c r="E387" s="32" t="str">
        <f aca="false">'PODD-CSV'!$T387</f>
        <v>Project#2013-0014_Experiment#0001_Brachypodium.distachyon_Tray#0020_Pot#00386</v>
      </c>
      <c r="F387" s="34" t="n">
        <f aca="false">'PODD-CSV'!$V387</f>
        <v>149</v>
      </c>
      <c r="G387" s="32" t="str">
        <f aca="false">IF('PODD-CSV'!$W387&lt;&gt;"",'PODD-CSV'!$W387,"")</f>
        <v/>
      </c>
    </row>
    <row collapsed="false" customFormat="false" customHeight="true" hidden="false" ht="15" outlineLevel="0" r="388">
      <c r="A388" s="32" t="str">
        <f aca="false">INDEX('Tray sheet'!$H$2:$H$10000, 'PODD-CSV'!$G388)</f>
        <v>Project#2013-0014_Experiment#0001_Brachypodium.distachyon_Tray#00020</v>
      </c>
      <c r="B388" s="32" t="str">
        <f aca="false">INDEX('Tray sheet'!$J$2:$J$10000,'PODD-CSV'!$G388)</f>
        <v>Tray note</v>
      </c>
      <c r="C388" s="32" t="str">
        <f aca="false">INDEX('Tray sheet'!$I$2:$I$10000,'PODD-CSV'!$G388)</f>
        <v>standard</v>
      </c>
      <c r="D388" s="32" t="str">
        <f aca="false">'PODD-CSV'!$J388&amp;'PODD-CSV'!$K388</f>
        <v>C2</v>
      </c>
      <c r="E388" s="32" t="str">
        <f aca="false">'PODD-CSV'!$T388</f>
        <v>Project#2013-0014_Experiment#0001_Brachypodium.distachyon_Tray#0020_Pot#00387</v>
      </c>
      <c r="F388" s="34" t="n">
        <f aca="false">'PODD-CSV'!$V388</f>
        <v>85</v>
      </c>
      <c r="G388" s="32" t="str">
        <f aca="false">IF('PODD-CSV'!$W388&lt;&gt;"",'PODD-CSV'!$W388,"")</f>
        <v/>
      </c>
    </row>
    <row collapsed="false" customFormat="false" customHeight="true" hidden="false" ht="15" outlineLevel="0" r="389">
      <c r="A389" s="32" t="str">
        <f aca="false">INDEX('Tray sheet'!$H$2:$H$10000, 'PODD-CSV'!$G389)</f>
        <v>Project#2013-0014_Experiment#0001_Brachypodium.distachyon_Tray#00020</v>
      </c>
      <c r="B389" s="32" t="str">
        <f aca="false">INDEX('Tray sheet'!$J$2:$J$10000,'PODD-CSV'!$G389)</f>
        <v>Tray note</v>
      </c>
      <c r="C389" s="32" t="str">
        <f aca="false">INDEX('Tray sheet'!$I$2:$I$10000,'PODD-CSV'!$G389)</f>
        <v>standard</v>
      </c>
      <c r="D389" s="32" t="str">
        <f aca="false">'PODD-CSV'!$J389&amp;'PODD-CSV'!$K389</f>
        <v>C3</v>
      </c>
      <c r="E389" s="32" t="str">
        <f aca="false">'PODD-CSV'!$T389</f>
        <v>Project#2013-0014_Experiment#0001_Brachypodium.distachyon_Tray#0020_Pot#00388</v>
      </c>
      <c r="F389" s="34" t="n">
        <f aca="false">'PODD-CSV'!$V389</f>
        <v>140</v>
      </c>
      <c r="G389" s="32" t="str">
        <f aca="false">IF('PODD-CSV'!$W389&lt;&gt;"",'PODD-CSV'!$W389,"")</f>
        <v/>
      </c>
    </row>
    <row collapsed="false" customFormat="false" customHeight="true" hidden="false" ht="15" outlineLevel="0" r="390">
      <c r="A390" s="32" t="str">
        <f aca="false">INDEX('Tray sheet'!$H$2:$H$10000, 'PODD-CSV'!$G390)</f>
        <v>Project#2013-0014_Experiment#0001_Brachypodium.distachyon_Tray#00020</v>
      </c>
      <c r="B390" s="32" t="str">
        <f aca="false">INDEX('Tray sheet'!$J$2:$J$10000,'PODD-CSV'!$G390)</f>
        <v>Tray note</v>
      </c>
      <c r="C390" s="32" t="str">
        <f aca="false">INDEX('Tray sheet'!$I$2:$I$10000,'PODD-CSV'!$G390)</f>
        <v>standard</v>
      </c>
      <c r="D390" s="32" t="str">
        <f aca="false">'PODD-CSV'!$J390&amp;'PODD-CSV'!$K390</f>
        <v>C4</v>
      </c>
      <c r="E390" s="32" t="str">
        <f aca="false">'PODD-CSV'!$T390</f>
        <v>Project#2013-0014_Experiment#0001_Brachypodium.distachyon_Tray#0020_Pot#00389</v>
      </c>
      <c r="F390" s="34" t="str">
        <f aca="false">'PODD-CSV'!$V390</f>
        <v>Bd3-1</v>
      </c>
      <c r="G390" s="32" t="str">
        <f aca="false">IF('PODD-CSV'!$W390&lt;&gt;"",'PODD-CSV'!$W390,"")</f>
        <v/>
      </c>
    </row>
    <row collapsed="false" customFormat="false" customHeight="true" hidden="false" ht="15" outlineLevel="0" r="391">
      <c r="A391" s="32" t="str">
        <f aca="false">INDEX('Tray sheet'!$H$2:$H$10000, 'PODD-CSV'!$G391)</f>
        <v>Project#2013-0014_Experiment#0001_Brachypodium.distachyon_Tray#00020</v>
      </c>
      <c r="B391" s="32" t="str">
        <f aca="false">INDEX('Tray sheet'!$J$2:$J$10000,'PODD-CSV'!$G391)</f>
        <v>Tray note</v>
      </c>
      <c r="C391" s="32" t="str">
        <f aca="false">INDEX('Tray sheet'!$I$2:$I$10000,'PODD-CSV'!$G391)</f>
        <v>standard</v>
      </c>
      <c r="D391" s="32" t="str">
        <f aca="false">'PODD-CSV'!$J391&amp;'PODD-CSV'!$K391</f>
        <v>C5</v>
      </c>
      <c r="E391" s="32" t="str">
        <f aca="false">'PODD-CSV'!$T391</f>
        <v>Project#2013-0014_Experiment#0001_Brachypodium.distachyon_Tray#0020_Pot#00390</v>
      </c>
      <c r="F391" s="34" t="n">
        <f aca="false">'PODD-CSV'!$V391</f>
        <v>165</v>
      </c>
      <c r="G391" s="32" t="str">
        <f aca="false">IF('PODD-CSV'!$W391&lt;&gt;"",'PODD-CSV'!$W391,"")</f>
        <v/>
      </c>
    </row>
    <row collapsed="false" customFormat="false" customHeight="true" hidden="false" ht="15" outlineLevel="0" r="392">
      <c r="A392" s="32" t="str">
        <f aca="false">INDEX('Tray sheet'!$H$2:$H$10000, 'PODD-CSV'!$G392)</f>
        <v>Project#2013-0014_Experiment#0001_Brachypodium.distachyon_Tray#00019</v>
      </c>
      <c r="B392" s="32" t="str">
        <f aca="false">INDEX('Tray sheet'!$J$2:$J$10000,'PODD-CSV'!$G392)</f>
        <v>Tray note</v>
      </c>
      <c r="C392" s="32" t="str">
        <f aca="false">INDEX('Tray sheet'!$I$2:$I$10000,'PODD-CSV'!$G392)</f>
        <v>standard</v>
      </c>
      <c r="D392" s="32" t="str">
        <f aca="false">'PODD-CSV'!$J392&amp;'PODD-CSV'!$K392</f>
        <v>D1</v>
      </c>
      <c r="E392" s="32" t="str">
        <f aca="false">'PODD-CSV'!$T392</f>
        <v>Project#2013-0014_Experiment#0001_Brachypodium.distachyon_Tray#0019_Pot#00391</v>
      </c>
      <c r="F392" s="34" t="str">
        <f aca="false">'PODD-CSV'!$V392</f>
        <v>Bd3-1</v>
      </c>
      <c r="G392" s="32" t="str">
        <f aca="false">IF('PODD-CSV'!$W392&lt;&gt;"",'PODD-CSV'!$W392,"")</f>
        <v/>
      </c>
    </row>
    <row collapsed="false" customFormat="false" customHeight="true" hidden="false" ht="15" outlineLevel="0" r="393">
      <c r="A393" s="32" t="str">
        <f aca="false">INDEX('Tray sheet'!$H$2:$H$10000, 'PODD-CSV'!$G393)</f>
        <v>Project#2013-0014_Experiment#0001_Brachypodium.distachyon_Tray#00019</v>
      </c>
      <c r="B393" s="32" t="str">
        <f aca="false">INDEX('Tray sheet'!$J$2:$J$10000,'PODD-CSV'!$G393)</f>
        <v>Tray note</v>
      </c>
      <c r="C393" s="32" t="str">
        <f aca="false">INDEX('Tray sheet'!$I$2:$I$10000,'PODD-CSV'!$G393)</f>
        <v>standard</v>
      </c>
      <c r="D393" s="32" t="str">
        <f aca="false">'PODD-CSV'!$J393&amp;'PODD-CSV'!$K393</f>
        <v>D2</v>
      </c>
      <c r="E393" s="32" t="str">
        <f aca="false">'PODD-CSV'!$T393</f>
        <v>Project#2013-0014_Experiment#0001_Brachypodium.distachyon_Tray#0019_Pot#00392</v>
      </c>
      <c r="F393" s="34" t="n">
        <f aca="false">'PODD-CSV'!$V393</f>
        <v>166</v>
      </c>
      <c r="G393" s="32" t="str">
        <f aca="false">IF('PODD-CSV'!$W393&lt;&gt;"",'PODD-CSV'!$W393,"")</f>
        <v/>
      </c>
    </row>
    <row collapsed="false" customFormat="false" customHeight="true" hidden="false" ht="15" outlineLevel="0" r="394">
      <c r="A394" s="32" t="str">
        <f aca="false">INDEX('Tray sheet'!$H$2:$H$10000, 'PODD-CSV'!$G394)</f>
        <v>Project#2013-0014_Experiment#0001_Brachypodium.distachyon_Tray#00019</v>
      </c>
      <c r="B394" s="32" t="str">
        <f aca="false">INDEX('Tray sheet'!$J$2:$J$10000,'PODD-CSV'!$G394)</f>
        <v>Tray note</v>
      </c>
      <c r="C394" s="32" t="str">
        <f aca="false">INDEX('Tray sheet'!$I$2:$I$10000,'PODD-CSV'!$G394)</f>
        <v>standard</v>
      </c>
      <c r="D394" s="32" t="str">
        <f aca="false">'PODD-CSV'!$J394&amp;'PODD-CSV'!$K394</f>
        <v>D3</v>
      </c>
      <c r="E394" s="32" t="str">
        <f aca="false">'PODD-CSV'!$T394</f>
        <v>Project#2013-0014_Experiment#0001_Brachypodium.distachyon_Tray#0019_Pot#00393</v>
      </c>
      <c r="F394" s="34" t="n">
        <f aca="false">'PODD-CSV'!$V394</f>
        <v>115</v>
      </c>
      <c r="G394" s="32" t="str">
        <f aca="false">IF('PODD-CSV'!$W394&lt;&gt;"",'PODD-CSV'!$W394,"")</f>
        <v/>
      </c>
    </row>
    <row collapsed="false" customFormat="false" customHeight="true" hidden="false" ht="15" outlineLevel="0" r="395">
      <c r="A395" s="32" t="str">
        <f aca="false">INDEX('Tray sheet'!$H$2:$H$10000, 'PODD-CSV'!$G395)</f>
        <v>Project#2013-0014_Experiment#0001_Brachypodium.distachyon_Tray#00019</v>
      </c>
      <c r="B395" s="32" t="str">
        <f aca="false">INDEX('Tray sheet'!$J$2:$J$10000,'PODD-CSV'!$G395)</f>
        <v>Tray note</v>
      </c>
      <c r="C395" s="32" t="str">
        <f aca="false">INDEX('Tray sheet'!$I$2:$I$10000,'PODD-CSV'!$G395)</f>
        <v>standard</v>
      </c>
      <c r="D395" s="32" t="str">
        <f aca="false">'PODD-CSV'!$J395&amp;'PODD-CSV'!$K395</f>
        <v>D4</v>
      </c>
      <c r="E395" s="32" t="str">
        <f aca="false">'PODD-CSV'!$T395</f>
        <v>Project#2013-0014_Experiment#0001_Brachypodium.distachyon_Tray#0019_Pot#00394</v>
      </c>
      <c r="F395" s="34" t="n">
        <f aca="false">'PODD-CSV'!$V395</f>
        <v>125</v>
      </c>
      <c r="G395" s="32" t="str">
        <f aca="false">IF('PODD-CSV'!$W395&lt;&gt;"",'PODD-CSV'!$W395,"")</f>
        <v/>
      </c>
    </row>
    <row collapsed="false" customFormat="false" customHeight="true" hidden="false" ht="15" outlineLevel="0" r="396">
      <c r="A396" s="32" t="str">
        <f aca="false">INDEX('Tray sheet'!$H$2:$H$10000, 'PODD-CSV'!$G396)</f>
        <v>Project#2013-0014_Experiment#0001_Brachypodium.distachyon_Tray#00019</v>
      </c>
      <c r="B396" s="32" t="str">
        <f aca="false">INDEX('Tray sheet'!$J$2:$J$10000,'PODD-CSV'!$G396)</f>
        <v>Tray note</v>
      </c>
      <c r="C396" s="32" t="str">
        <f aca="false">INDEX('Tray sheet'!$I$2:$I$10000,'PODD-CSV'!$G396)</f>
        <v>standard</v>
      </c>
      <c r="D396" s="32" t="str">
        <f aca="false">'PODD-CSV'!$J396&amp;'PODD-CSV'!$K396</f>
        <v>D5</v>
      </c>
      <c r="E396" s="32" t="str">
        <f aca="false">'PODD-CSV'!$T396</f>
        <v>Project#2013-0014_Experiment#0001_Brachypodium.distachyon_Tray#0019_Pot#00395</v>
      </c>
      <c r="F396" s="34" t="n">
        <f aca="false">'PODD-CSV'!$V396</f>
        <v>86</v>
      </c>
      <c r="G396" s="32" t="str">
        <f aca="false">IF('PODD-CSV'!$W396&lt;&gt;"",'PODD-CSV'!$W396,"")</f>
        <v/>
      </c>
    </row>
    <row collapsed="false" customFormat="false" customHeight="true" hidden="false" ht="15" outlineLevel="0" r="397">
      <c r="A397" s="32" t="str">
        <f aca="false">INDEX('Tray sheet'!$H$2:$H$10000, 'PODD-CSV'!$G397)</f>
        <v>Project#2013-0014_Experiment#0001_Brachypodium.distachyon_Tray#00020</v>
      </c>
      <c r="B397" s="32" t="str">
        <f aca="false">INDEX('Tray sheet'!$J$2:$J$10000,'PODD-CSV'!$G397)</f>
        <v>Tray note</v>
      </c>
      <c r="C397" s="32" t="str">
        <f aca="false">INDEX('Tray sheet'!$I$2:$I$10000,'PODD-CSV'!$G397)</f>
        <v>standard</v>
      </c>
      <c r="D397" s="32" t="str">
        <f aca="false">'PODD-CSV'!$J397&amp;'PODD-CSV'!$K397</f>
        <v>D1</v>
      </c>
      <c r="E397" s="32" t="str">
        <f aca="false">'PODD-CSV'!$T397</f>
        <v>Project#2013-0014_Experiment#0001_Brachypodium.distachyon_Tray#0020_Pot#00396</v>
      </c>
      <c r="F397" s="34" t="n">
        <f aca="false">'PODD-CSV'!$V397</f>
        <v>147</v>
      </c>
      <c r="G397" s="32" t="str">
        <f aca="false">IF('PODD-CSV'!$W397&lt;&gt;"",'PODD-CSV'!$W397,"")</f>
        <v/>
      </c>
    </row>
    <row collapsed="false" customFormat="false" customHeight="true" hidden="false" ht="15" outlineLevel="0" r="398">
      <c r="A398" s="32" t="str">
        <f aca="false">INDEX('Tray sheet'!$H$2:$H$10000, 'PODD-CSV'!$G398)</f>
        <v>Project#2013-0014_Experiment#0001_Brachypodium.distachyon_Tray#00020</v>
      </c>
      <c r="B398" s="32" t="str">
        <f aca="false">INDEX('Tray sheet'!$J$2:$J$10000,'PODD-CSV'!$G398)</f>
        <v>Tray note</v>
      </c>
      <c r="C398" s="32" t="str">
        <f aca="false">INDEX('Tray sheet'!$I$2:$I$10000,'PODD-CSV'!$G398)</f>
        <v>standard</v>
      </c>
      <c r="D398" s="32" t="str">
        <f aca="false">'PODD-CSV'!$J398&amp;'PODD-CSV'!$K398</f>
        <v>D2</v>
      </c>
      <c r="E398" s="32" t="str">
        <f aca="false">'PODD-CSV'!$T398</f>
        <v>Project#2013-0014_Experiment#0001_Brachypodium.distachyon_Tray#0020_Pot#00397</v>
      </c>
      <c r="F398" s="34" t="n">
        <f aca="false">'PODD-CSV'!$V398</f>
        <v>168</v>
      </c>
      <c r="G398" s="32" t="str">
        <f aca="false">IF('PODD-CSV'!$W398&lt;&gt;"",'PODD-CSV'!$W398,"")</f>
        <v/>
      </c>
    </row>
    <row collapsed="false" customFormat="false" customHeight="true" hidden="false" ht="15" outlineLevel="0" r="399">
      <c r="A399" s="32" t="str">
        <f aca="false">INDEX('Tray sheet'!$H$2:$H$10000, 'PODD-CSV'!$G399)</f>
        <v>Project#2013-0014_Experiment#0001_Brachypodium.distachyon_Tray#00020</v>
      </c>
      <c r="B399" s="32" t="str">
        <f aca="false">INDEX('Tray sheet'!$J$2:$J$10000,'PODD-CSV'!$G399)</f>
        <v>Tray note</v>
      </c>
      <c r="C399" s="32" t="str">
        <f aca="false">INDEX('Tray sheet'!$I$2:$I$10000,'PODD-CSV'!$G399)</f>
        <v>standard</v>
      </c>
      <c r="D399" s="32" t="str">
        <f aca="false">'PODD-CSV'!$J399&amp;'PODD-CSV'!$K399</f>
        <v>D3</v>
      </c>
      <c r="E399" s="32" t="str">
        <f aca="false">'PODD-CSV'!$T399</f>
        <v>Project#2013-0014_Experiment#0001_Brachypodium.distachyon_Tray#0020_Pot#00398</v>
      </c>
      <c r="F399" s="34" t="n">
        <f aca="false">'PODD-CSV'!$V399</f>
        <v>19</v>
      </c>
      <c r="G399" s="32" t="str">
        <f aca="false">IF('PODD-CSV'!$W399&lt;&gt;"",'PODD-CSV'!$W399,"")</f>
        <v/>
      </c>
    </row>
    <row collapsed="false" customFormat="false" customHeight="true" hidden="false" ht="15" outlineLevel="0" r="400">
      <c r="A400" s="32" t="str">
        <f aca="false">INDEX('Tray sheet'!$H$2:$H$10000, 'PODD-CSV'!$G400)</f>
        <v>Project#2013-0014_Experiment#0001_Brachypodium.distachyon_Tray#00020</v>
      </c>
      <c r="B400" s="32" t="str">
        <f aca="false">INDEX('Tray sheet'!$J$2:$J$10000,'PODD-CSV'!$G400)</f>
        <v>Tray note</v>
      </c>
      <c r="C400" s="32" t="str">
        <f aca="false">INDEX('Tray sheet'!$I$2:$I$10000,'PODD-CSV'!$G400)</f>
        <v>standard</v>
      </c>
      <c r="D400" s="32" t="str">
        <f aca="false">'PODD-CSV'!$J400&amp;'PODD-CSV'!$K400</f>
        <v>D4</v>
      </c>
      <c r="E400" s="32" t="str">
        <f aca="false">'PODD-CSV'!$T400</f>
        <v>Project#2013-0014_Experiment#0001_Brachypodium.distachyon_Tray#0020_Pot#00399</v>
      </c>
      <c r="F400" s="34" t="n">
        <f aca="false">'PODD-CSV'!$V400</f>
        <v>128</v>
      </c>
      <c r="G400" s="32" t="str">
        <f aca="false">IF('PODD-CSV'!$W400&lt;&gt;"",'PODD-CSV'!$W400,"")</f>
        <v/>
      </c>
    </row>
    <row collapsed="false" customFormat="false" customHeight="true" hidden="false" ht="15" outlineLevel="0" r="401">
      <c r="A401" s="32" t="str">
        <f aca="false">INDEX('Tray sheet'!$H$2:$H$10000, 'PODD-CSV'!$G401)</f>
        <v>Project#2013-0014_Experiment#0001_Brachypodium.distachyon_Tray#00020</v>
      </c>
      <c r="B401" s="32" t="str">
        <f aca="false">INDEX('Tray sheet'!$J$2:$J$10000,'PODD-CSV'!$G401)</f>
        <v>Tray note</v>
      </c>
      <c r="C401" s="32" t="str">
        <f aca="false">INDEX('Tray sheet'!$I$2:$I$10000,'PODD-CSV'!$G401)</f>
        <v>standard</v>
      </c>
      <c r="D401" s="32" t="str">
        <f aca="false">'PODD-CSV'!$J401&amp;'PODD-CSV'!$K401</f>
        <v>D5</v>
      </c>
      <c r="E401" s="32" t="str">
        <f aca="false">'PODD-CSV'!$T401</f>
        <v>Project#2013-0014_Experiment#0001_Brachypodium.distachyon_Tray#0020_Pot#00400</v>
      </c>
      <c r="F401" s="34" t="n">
        <f aca="false">'PODD-CSV'!$V401</f>
        <v>164</v>
      </c>
      <c r="G401" s="32" t="str">
        <f aca="false">IF('PODD-CSV'!$W401&lt;&gt;"",'PODD-CSV'!$W401,"")</f>
        <v/>
      </c>
    </row>
    <row collapsed="false" customFormat="false" customHeight="true" hidden="false" ht="15" outlineLevel="0" r="402">
      <c r="A402" s="32" t="str">
        <f aca="false">INDEX('Tray sheet'!$H$2:$H$10000, 'PODD-CSV'!$G402)</f>
        <v>Project#2013-0014_Experiment#0001_Brachypodium.distachyon_Tray#00021</v>
      </c>
      <c r="B402" s="32" t="str">
        <f aca="false">INDEX('Tray sheet'!$J$2:$J$10000,'PODD-CSV'!$G402)</f>
        <v>Tray note</v>
      </c>
      <c r="C402" s="32" t="str">
        <f aca="false">INDEX('Tray sheet'!$I$2:$I$10000,'PODD-CSV'!$G402)</f>
        <v>standard</v>
      </c>
      <c r="D402" s="32" t="str">
        <f aca="false">'PODD-CSV'!$J402&amp;'PODD-CSV'!$K402</f>
        <v>A1</v>
      </c>
      <c r="E402" s="32" t="str">
        <f aca="false">'PODD-CSV'!$T402</f>
        <v>Project#2013-0014_Experiment#0001_Brachypodium.distachyon_Tray#0021_Pot#00401</v>
      </c>
      <c r="F402" s="34" t="n">
        <f aca="false">'PODD-CSV'!$V402</f>
        <v>120</v>
      </c>
      <c r="G402" s="32" t="str">
        <f aca="false">IF('PODD-CSV'!$W402&lt;&gt;"",'PODD-CSV'!$W402,"")</f>
        <v/>
      </c>
    </row>
    <row collapsed="false" customFormat="false" customHeight="true" hidden="false" ht="15" outlineLevel="0" r="403">
      <c r="A403" s="32" t="str">
        <f aca="false">INDEX('Tray sheet'!$H$2:$H$10000, 'PODD-CSV'!$G403)</f>
        <v>Project#2013-0014_Experiment#0001_Brachypodium.distachyon_Tray#00021</v>
      </c>
      <c r="B403" s="32" t="str">
        <f aca="false">INDEX('Tray sheet'!$J$2:$J$10000,'PODD-CSV'!$G403)</f>
        <v>Tray note</v>
      </c>
      <c r="C403" s="32" t="str">
        <f aca="false">INDEX('Tray sheet'!$I$2:$I$10000,'PODD-CSV'!$G403)</f>
        <v>standard</v>
      </c>
      <c r="D403" s="32" t="str">
        <f aca="false">'PODD-CSV'!$J403&amp;'PODD-CSV'!$K403</f>
        <v>A2</v>
      </c>
      <c r="E403" s="32" t="str">
        <f aca="false">'PODD-CSV'!$T403</f>
        <v>Project#2013-0014_Experiment#0001_Brachypodium.distachyon_Tray#0021_Pot#00402</v>
      </c>
      <c r="F403" s="34" t="n">
        <f aca="false">'PODD-CSV'!$V403</f>
        <v>171</v>
      </c>
      <c r="G403" s="32" t="str">
        <f aca="false">IF('PODD-CSV'!$W403&lt;&gt;"",'PODD-CSV'!$W403,"")</f>
        <v/>
      </c>
    </row>
    <row collapsed="false" customFormat="false" customHeight="true" hidden="false" ht="15" outlineLevel="0" r="404">
      <c r="A404" s="32" t="str">
        <f aca="false">INDEX('Tray sheet'!$H$2:$H$10000, 'PODD-CSV'!$G404)</f>
        <v>Project#2013-0014_Experiment#0001_Brachypodium.distachyon_Tray#00021</v>
      </c>
      <c r="B404" s="32" t="str">
        <f aca="false">INDEX('Tray sheet'!$J$2:$J$10000,'PODD-CSV'!$G404)</f>
        <v>Tray note</v>
      </c>
      <c r="C404" s="32" t="str">
        <f aca="false">INDEX('Tray sheet'!$I$2:$I$10000,'PODD-CSV'!$G404)</f>
        <v>standard</v>
      </c>
      <c r="D404" s="32" t="str">
        <f aca="false">'PODD-CSV'!$J404&amp;'PODD-CSV'!$K404</f>
        <v>A3</v>
      </c>
      <c r="E404" s="32" t="str">
        <f aca="false">'PODD-CSV'!$T404</f>
        <v>Project#2013-0014_Experiment#0001_Brachypodium.distachyon_Tray#0021_Pot#00403</v>
      </c>
      <c r="F404" s="34" t="n">
        <f aca="false">'PODD-CSV'!$V404</f>
        <v>124</v>
      </c>
      <c r="G404" s="32" t="str">
        <f aca="false">IF('PODD-CSV'!$W404&lt;&gt;"",'PODD-CSV'!$W404,"")</f>
        <v/>
      </c>
    </row>
    <row collapsed="false" customFormat="false" customHeight="true" hidden="false" ht="15" outlineLevel="0" r="405">
      <c r="A405" s="32" t="str">
        <f aca="false">INDEX('Tray sheet'!$H$2:$H$10000, 'PODD-CSV'!$G405)</f>
        <v>Project#2013-0014_Experiment#0001_Brachypodium.distachyon_Tray#00021</v>
      </c>
      <c r="B405" s="32" t="str">
        <f aca="false">INDEX('Tray sheet'!$J$2:$J$10000,'PODD-CSV'!$G405)</f>
        <v>Tray note</v>
      </c>
      <c r="C405" s="32" t="str">
        <f aca="false">INDEX('Tray sheet'!$I$2:$I$10000,'PODD-CSV'!$G405)</f>
        <v>standard</v>
      </c>
      <c r="D405" s="32" t="str">
        <f aca="false">'PODD-CSV'!$J405&amp;'PODD-CSV'!$K405</f>
        <v>A4</v>
      </c>
      <c r="E405" s="32" t="str">
        <f aca="false">'PODD-CSV'!$T405</f>
        <v>Project#2013-0014_Experiment#0001_Brachypodium.distachyon_Tray#0021_Pot#00404</v>
      </c>
      <c r="F405" s="34" t="str">
        <f aca="false">'PODD-CSV'!$V405</f>
        <v>Bd3-1</v>
      </c>
      <c r="G405" s="32" t="str">
        <f aca="false">IF('PODD-CSV'!$W405&lt;&gt;"",'PODD-CSV'!$W405,"")</f>
        <v/>
      </c>
    </row>
    <row collapsed="false" customFormat="false" customHeight="true" hidden="false" ht="15" outlineLevel="0" r="406">
      <c r="A406" s="32" t="str">
        <f aca="false">INDEX('Tray sheet'!$H$2:$H$10000, 'PODD-CSV'!$G406)</f>
        <v>Project#2013-0014_Experiment#0001_Brachypodium.distachyon_Tray#00021</v>
      </c>
      <c r="B406" s="32" t="str">
        <f aca="false">INDEX('Tray sheet'!$J$2:$J$10000,'PODD-CSV'!$G406)</f>
        <v>Tray note</v>
      </c>
      <c r="C406" s="32" t="str">
        <f aca="false">INDEX('Tray sheet'!$I$2:$I$10000,'PODD-CSV'!$G406)</f>
        <v>standard</v>
      </c>
      <c r="D406" s="32" t="str">
        <f aca="false">'PODD-CSV'!$J406&amp;'PODD-CSV'!$K406</f>
        <v>A5</v>
      </c>
      <c r="E406" s="32" t="str">
        <f aca="false">'PODD-CSV'!$T406</f>
        <v>Project#2013-0014_Experiment#0001_Brachypodium.distachyon_Tray#0021_Pot#00405</v>
      </c>
      <c r="F406" s="34" t="n">
        <f aca="false">'PODD-CSV'!$V406</f>
        <v>91</v>
      </c>
      <c r="G406" s="32" t="str">
        <f aca="false">IF('PODD-CSV'!$W406&lt;&gt;"",'PODD-CSV'!$W406,"")</f>
        <v/>
      </c>
    </row>
    <row collapsed="false" customFormat="false" customHeight="true" hidden="false" ht="15" outlineLevel="0" r="407">
      <c r="A407" s="32" t="str">
        <f aca="false">INDEX('Tray sheet'!$H$2:$H$10000, 'PODD-CSV'!$G407)</f>
        <v>Project#2013-0014_Experiment#0001_Brachypodium.distachyon_Tray#00022</v>
      </c>
      <c r="B407" s="32" t="str">
        <f aca="false">INDEX('Tray sheet'!$J$2:$J$10000,'PODD-CSV'!$G407)</f>
        <v>Tray note</v>
      </c>
      <c r="C407" s="32" t="str">
        <f aca="false">INDEX('Tray sheet'!$I$2:$I$10000,'PODD-CSV'!$G407)</f>
        <v>standard</v>
      </c>
      <c r="D407" s="32" t="str">
        <f aca="false">'PODD-CSV'!$J407&amp;'PODD-CSV'!$K407</f>
        <v>A1</v>
      </c>
      <c r="E407" s="32" t="str">
        <f aca="false">'PODD-CSV'!$T407</f>
        <v>Project#2013-0014_Experiment#0001_Brachypodium.distachyon_Tray#0022_Pot#00406</v>
      </c>
      <c r="F407" s="34" t="n">
        <f aca="false">'PODD-CSV'!$V407</f>
        <v>172</v>
      </c>
      <c r="G407" s="32" t="str">
        <f aca="false">IF('PODD-CSV'!$W407&lt;&gt;"",'PODD-CSV'!$W407,"")</f>
        <v/>
      </c>
    </row>
    <row collapsed="false" customFormat="false" customHeight="true" hidden="false" ht="15" outlineLevel="0" r="408">
      <c r="A408" s="32" t="str">
        <f aca="false">INDEX('Tray sheet'!$H$2:$H$10000, 'PODD-CSV'!$G408)</f>
        <v>Project#2013-0014_Experiment#0001_Brachypodium.distachyon_Tray#00022</v>
      </c>
      <c r="B408" s="32" t="str">
        <f aca="false">INDEX('Tray sheet'!$J$2:$J$10000,'PODD-CSV'!$G408)</f>
        <v>Tray note</v>
      </c>
      <c r="C408" s="32" t="str">
        <f aca="false">INDEX('Tray sheet'!$I$2:$I$10000,'PODD-CSV'!$G408)</f>
        <v>standard</v>
      </c>
      <c r="D408" s="32" t="str">
        <f aca="false">'PODD-CSV'!$J408&amp;'PODD-CSV'!$K408</f>
        <v>A2</v>
      </c>
      <c r="E408" s="32" t="str">
        <f aca="false">'PODD-CSV'!$T408</f>
        <v>Project#2013-0014_Experiment#0001_Brachypodium.distachyon_Tray#0022_Pot#00407</v>
      </c>
      <c r="F408" s="34" t="str">
        <f aca="false">'PODD-CSV'!$V408</f>
        <v>Bd21</v>
      </c>
      <c r="G408" s="32" t="str">
        <f aca="false">IF('PODD-CSV'!$W408&lt;&gt;"",'PODD-CSV'!$W408,"")</f>
        <v/>
      </c>
    </row>
    <row collapsed="false" customFormat="false" customHeight="true" hidden="false" ht="15" outlineLevel="0" r="409">
      <c r="A409" s="32" t="str">
        <f aca="false">INDEX('Tray sheet'!$H$2:$H$10000, 'PODD-CSV'!$G409)</f>
        <v>Project#2013-0014_Experiment#0001_Brachypodium.distachyon_Tray#00022</v>
      </c>
      <c r="B409" s="32" t="str">
        <f aca="false">INDEX('Tray sheet'!$J$2:$J$10000,'PODD-CSV'!$G409)</f>
        <v>Tray note</v>
      </c>
      <c r="C409" s="32" t="str">
        <f aca="false">INDEX('Tray sheet'!$I$2:$I$10000,'PODD-CSV'!$G409)</f>
        <v>standard</v>
      </c>
      <c r="D409" s="32" t="str">
        <f aca="false">'PODD-CSV'!$J409&amp;'PODD-CSV'!$K409</f>
        <v>A3</v>
      </c>
      <c r="E409" s="32" t="str">
        <f aca="false">'PODD-CSV'!$T409</f>
        <v>Project#2013-0014_Experiment#0001_Brachypodium.distachyon_Tray#0022_Pot#00408</v>
      </c>
      <c r="F409" s="34" t="n">
        <f aca="false">'PODD-CSV'!$V409</f>
        <v>74</v>
      </c>
      <c r="G409" s="32" t="str">
        <f aca="false">IF('PODD-CSV'!$W409&lt;&gt;"",'PODD-CSV'!$W409,"")</f>
        <v/>
      </c>
    </row>
    <row collapsed="false" customFormat="false" customHeight="true" hidden="false" ht="15" outlineLevel="0" r="410">
      <c r="A410" s="32" t="str">
        <f aca="false">INDEX('Tray sheet'!$H$2:$H$10000, 'PODD-CSV'!$G410)</f>
        <v>Project#2013-0014_Experiment#0001_Brachypodium.distachyon_Tray#00022</v>
      </c>
      <c r="B410" s="32" t="str">
        <f aca="false">INDEX('Tray sheet'!$J$2:$J$10000,'PODD-CSV'!$G410)</f>
        <v>Tray note</v>
      </c>
      <c r="C410" s="32" t="str">
        <f aca="false">INDEX('Tray sheet'!$I$2:$I$10000,'PODD-CSV'!$G410)</f>
        <v>standard</v>
      </c>
      <c r="D410" s="32" t="str">
        <f aca="false">'PODD-CSV'!$J410&amp;'PODD-CSV'!$K410</f>
        <v>A4</v>
      </c>
      <c r="E410" s="32" t="str">
        <f aca="false">'PODD-CSV'!$T410</f>
        <v>Project#2013-0014_Experiment#0001_Brachypodium.distachyon_Tray#0022_Pot#00409</v>
      </c>
      <c r="F410" s="34" t="n">
        <f aca="false">'PODD-CSV'!$V410</f>
        <v>98</v>
      </c>
      <c r="G410" s="32" t="str">
        <f aca="false">IF('PODD-CSV'!$W410&lt;&gt;"",'PODD-CSV'!$W410,"")</f>
        <v/>
      </c>
    </row>
    <row collapsed="false" customFormat="false" customHeight="true" hidden="false" ht="15" outlineLevel="0" r="411">
      <c r="A411" s="32" t="str">
        <f aca="false">INDEX('Tray sheet'!$H$2:$H$10000, 'PODD-CSV'!$G411)</f>
        <v>Project#2013-0014_Experiment#0001_Brachypodium.distachyon_Tray#00022</v>
      </c>
      <c r="B411" s="32" t="str">
        <f aca="false">INDEX('Tray sheet'!$J$2:$J$10000,'PODD-CSV'!$G411)</f>
        <v>Tray note</v>
      </c>
      <c r="C411" s="32" t="str">
        <f aca="false">INDEX('Tray sheet'!$I$2:$I$10000,'PODD-CSV'!$G411)</f>
        <v>standard</v>
      </c>
      <c r="D411" s="32" t="str">
        <f aca="false">'PODD-CSV'!$J411&amp;'PODD-CSV'!$K411</f>
        <v>A5</v>
      </c>
      <c r="E411" s="32" t="str">
        <f aca="false">'PODD-CSV'!$T411</f>
        <v>Project#2013-0014_Experiment#0001_Brachypodium.distachyon_Tray#0022_Pot#00410</v>
      </c>
      <c r="F411" s="34" t="n">
        <f aca="false">'PODD-CSV'!$V411</f>
        <v>150</v>
      </c>
      <c r="G411" s="32" t="str">
        <f aca="false">IF('PODD-CSV'!$W411&lt;&gt;"",'PODD-CSV'!$W411,"")</f>
        <v/>
      </c>
    </row>
    <row collapsed="false" customFormat="false" customHeight="true" hidden="false" ht="15" outlineLevel="0" r="412">
      <c r="A412" s="32" t="str">
        <f aca="false">INDEX('Tray sheet'!$H$2:$H$10000, 'PODD-CSV'!$G412)</f>
        <v>Project#2013-0014_Experiment#0001_Brachypodium.distachyon_Tray#00021</v>
      </c>
      <c r="B412" s="32" t="str">
        <f aca="false">INDEX('Tray sheet'!$J$2:$J$10000,'PODD-CSV'!$G412)</f>
        <v>Tray note</v>
      </c>
      <c r="C412" s="32" t="str">
        <f aca="false">INDEX('Tray sheet'!$I$2:$I$10000,'PODD-CSV'!$G412)</f>
        <v>standard</v>
      </c>
      <c r="D412" s="32" t="str">
        <f aca="false">'PODD-CSV'!$J412&amp;'PODD-CSV'!$K412</f>
        <v>B1</v>
      </c>
      <c r="E412" s="32" t="str">
        <f aca="false">'PODD-CSV'!$T412</f>
        <v>Project#2013-0014_Experiment#0001_Brachypodium.distachyon_Tray#0021_Pot#00411</v>
      </c>
      <c r="F412" s="34" t="n">
        <f aca="false">'PODD-CSV'!$V412</f>
        <v>88</v>
      </c>
      <c r="G412" s="32" t="str">
        <f aca="false">IF('PODD-CSV'!$W412&lt;&gt;"",'PODD-CSV'!$W412,"")</f>
        <v/>
      </c>
    </row>
    <row collapsed="false" customFormat="false" customHeight="true" hidden="false" ht="15" outlineLevel="0" r="413">
      <c r="A413" s="32" t="str">
        <f aca="false">INDEX('Tray sheet'!$H$2:$H$10000, 'PODD-CSV'!$G413)</f>
        <v>Project#2013-0014_Experiment#0001_Brachypodium.distachyon_Tray#00021</v>
      </c>
      <c r="B413" s="32" t="str">
        <f aca="false">INDEX('Tray sheet'!$J$2:$J$10000,'PODD-CSV'!$G413)</f>
        <v>Tray note</v>
      </c>
      <c r="C413" s="32" t="str">
        <f aca="false">INDEX('Tray sheet'!$I$2:$I$10000,'PODD-CSV'!$G413)</f>
        <v>standard</v>
      </c>
      <c r="D413" s="32" t="str">
        <f aca="false">'PODD-CSV'!$J413&amp;'PODD-CSV'!$K413</f>
        <v>B2</v>
      </c>
      <c r="E413" s="32" t="str">
        <f aca="false">'PODD-CSV'!$T413</f>
        <v>Project#2013-0014_Experiment#0001_Brachypodium.distachyon_Tray#0021_Pot#00412</v>
      </c>
      <c r="F413" s="34" t="n">
        <f aca="false">'PODD-CSV'!$V413</f>
        <v>95</v>
      </c>
      <c r="G413" s="32" t="str">
        <f aca="false">IF('PODD-CSV'!$W413&lt;&gt;"",'PODD-CSV'!$W413,"")</f>
        <v/>
      </c>
    </row>
    <row collapsed="false" customFormat="false" customHeight="true" hidden="false" ht="15" outlineLevel="0" r="414">
      <c r="A414" s="32" t="str">
        <f aca="false">INDEX('Tray sheet'!$H$2:$H$10000, 'PODD-CSV'!$G414)</f>
        <v>Project#2013-0014_Experiment#0001_Brachypodium.distachyon_Tray#00021</v>
      </c>
      <c r="B414" s="32" t="str">
        <f aca="false">INDEX('Tray sheet'!$J$2:$J$10000,'PODD-CSV'!$G414)</f>
        <v>Tray note</v>
      </c>
      <c r="C414" s="32" t="str">
        <f aca="false">INDEX('Tray sheet'!$I$2:$I$10000,'PODD-CSV'!$G414)</f>
        <v>standard</v>
      </c>
      <c r="D414" s="32" t="str">
        <f aca="false">'PODD-CSV'!$J414&amp;'PODD-CSV'!$K414</f>
        <v>B3</v>
      </c>
      <c r="E414" s="32" t="str">
        <f aca="false">'PODD-CSV'!$T414</f>
        <v>Project#2013-0014_Experiment#0001_Brachypodium.distachyon_Tray#0021_Pot#00413</v>
      </c>
      <c r="F414" s="34" t="n">
        <f aca="false">'PODD-CSV'!$V414</f>
        <v>118</v>
      </c>
      <c r="G414" s="32" t="str">
        <f aca="false">IF('PODD-CSV'!$W414&lt;&gt;"",'PODD-CSV'!$W414,"")</f>
        <v/>
      </c>
    </row>
    <row collapsed="false" customFormat="false" customHeight="true" hidden="false" ht="15" outlineLevel="0" r="415">
      <c r="A415" s="32" t="str">
        <f aca="false">INDEX('Tray sheet'!$H$2:$H$10000, 'PODD-CSV'!$G415)</f>
        <v>Project#2013-0014_Experiment#0001_Brachypodium.distachyon_Tray#00021</v>
      </c>
      <c r="B415" s="32" t="str">
        <f aca="false">INDEX('Tray sheet'!$J$2:$J$10000,'PODD-CSV'!$G415)</f>
        <v>Tray note</v>
      </c>
      <c r="C415" s="32" t="str">
        <f aca="false">INDEX('Tray sheet'!$I$2:$I$10000,'PODD-CSV'!$G415)</f>
        <v>standard</v>
      </c>
      <c r="D415" s="32" t="str">
        <f aca="false">'PODD-CSV'!$J415&amp;'PODD-CSV'!$K415</f>
        <v>B4</v>
      </c>
      <c r="E415" s="32" t="str">
        <f aca="false">'PODD-CSV'!$T415</f>
        <v>Project#2013-0014_Experiment#0001_Brachypodium.distachyon_Tray#0021_Pot#00414</v>
      </c>
      <c r="F415" s="34" t="str">
        <f aca="false">'PODD-CSV'!$V415</f>
        <v>Bd21</v>
      </c>
      <c r="G415" s="32" t="str">
        <f aca="false">IF('PODD-CSV'!$W415&lt;&gt;"",'PODD-CSV'!$W415,"")</f>
        <v/>
      </c>
    </row>
    <row collapsed="false" customFormat="false" customHeight="true" hidden="false" ht="15" outlineLevel="0" r="416">
      <c r="A416" s="32" t="str">
        <f aca="false">INDEX('Tray sheet'!$H$2:$H$10000, 'PODD-CSV'!$G416)</f>
        <v>Project#2013-0014_Experiment#0001_Brachypodium.distachyon_Tray#00021</v>
      </c>
      <c r="B416" s="32" t="str">
        <f aca="false">INDEX('Tray sheet'!$J$2:$J$10000,'PODD-CSV'!$G416)</f>
        <v>Tray note</v>
      </c>
      <c r="C416" s="32" t="str">
        <f aca="false">INDEX('Tray sheet'!$I$2:$I$10000,'PODD-CSV'!$G416)</f>
        <v>standard</v>
      </c>
      <c r="D416" s="32" t="str">
        <f aca="false">'PODD-CSV'!$J416&amp;'PODD-CSV'!$K416</f>
        <v>B5</v>
      </c>
      <c r="E416" s="32" t="str">
        <f aca="false">'PODD-CSV'!$T416</f>
        <v>Project#2013-0014_Experiment#0001_Brachypodium.distachyon_Tray#0021_Pot#00415</v>
      </c>
      <c r="F416" s="34" t="n">
        <f aca="false">'PODD-CSV'!$V416</f>
        <v>117</v>
      </c>
      <c r="G416" s="32" t="str">
        <f aca="false">IF('PODD-CSV'!$W416&lt;&gt;"",'PODD-CSV'!$W416,"")</f>
        <v/>
      </c>
    </row>
    <row collapsed="false" customFormat="false" customHeight="true" hidden="false" ht="15" outlineLevel="0" r="417">
      <c r="A417" s="32" t="str">
        <f aca="false">INDEX('Tray sheet'!$H$2:$H$10000, 'PODD-CSV'!$G417)</f>
        <v>Project#2013-0014_Experiment#0001_Brachypodium.distachyon_Tray#00022</v>
      </c>
      <c r="B417" s="32" t="str">
        <f aca="false">INDEX('Tray sheet'!$J$2:$J$10000,'PODD-CSV'!$G417)</f>
        <v>Tray note</v>
      </c>
      <c r="C417" s="32" t="str">
        <f aca="false">INDEX('Tray sheet'!$I$2:$I$10000,'PODD-CSV'!$G417)</f>
        <v>standard</v>
      </c>
      <c r="D417" s="32" t="str">
        <f aca="false">'PODD-CSV'!$J417&amp;'PODD-CSV'!$K417</f>
        <v>B1</v>
      </c>
      <c r="E417" s="32" t="str">
        <f aca="false">'PODD-CSV'!$T417</f>
        <v>Project#2013-0014_Experiment#0001_Brachypodium.distachyon_Tray#0022_Pot#00416</v>
      </c>
      <c r="F417" s="34" t="n">
        <f aca="false">'PODD-CSV'!$V417</f>
        <v>130</v>
      </c>
      <c r="G417" s="32" t="str">
        <f aca="false">IF('PODD-CSV'!$W417&lt;&gt;"",'PODD-CSV'!$W417,"")</f>
        <v/>
      </c>
    </row>
    <row collapsed="false" customFormat="false" customHeight="true" hidden="false" ht="15" outlineLevel="0" r="418">
      <c r="A418" s="32" t="str">
        <f aca="false">INDEX('Tray sheet'!$H$2:$H$10000, 'PODD-CSV'!$G418)</f>
        <v>Project#2013-0014_Experiment#0001_Brachypodium.distachyon_Tray#00022</v>
      </c>
      <c r="B418" s="32" t="str">
        <f aca="false">INDEX('Tray sheet'!$J$2:$J$10000,'PODD-CSV'!$G418)</f>
        <v>Tray note</v>
      </c>
      <c r="C418" s="32" t="str">
        <f aca="false">INDEX('Tray sheet'!$I$2:$I$10000,'PODD-CSV'!$G418)</f>
        <v>standard</v>
      </c>
      <c r="D418" s="32" t="str">
        <f aca="false">'PODD-CSV'!$J418&amp;'PODD-CSV'!$K418</f>
        <v>B2</v>
      </c>
      <c r="E418" s="32" t="str">
        <f aca="false">'PODD-CSV'!$T418</f>
        <v>Project#2013-0014_Experiment#0001_Brachypodium.distachyon_Tray#0022_Pot#00417</v>
      </c>
      <c r="F418" s="34" t="n">
        <f aca="false">'PODD-CSV'!$V418</f>
        <v>112</v>
      </c>
      <c r="G418" s="32" t="str">
        <f aca="false">IF('PODD-CSV'!$W418&lt;&gt;"",'PODD-CSV'!$W418,"")</f>
        <v/>
      </c>
    </row>
    <row collapsed="false" customFormat="false" customHeight="true" hidden="false" ht="15" outlineLevel="0" r="419">
      <c r="A419" s="32" t="str">
        <f aca="false">INDEX('Tray sheet'!$H$2:$H$10000, 'PODD-CSV'!$G419)</f>
        <v>Project#2013-0014_Experiment#0001_Brachypodium.distachyon_Tray#00022</v>
      </c>
      <c r="B419" s="32" t="str">
        <f aca="false">INDEX('Tray sheet'!$J$2:$J$10000,'PODD-CSV'!$G419)</f>
        <v>Tray note</v>
      </c>
      <c r="C419" s="32" t="str">
        <f aca="false">INDEX('Tray sheet'!$I$2:$I$10000,'PODD-CSV'!$G419)</f>
        <v>standard</v>
      </c>
      <c r="D419" s="32" t="str">
        <f aca="false">'PODD-CSV'!$J419&amp;'PODD-CSV'!$K419</f>
        <v>B3</v>
      </c>
      <c r="E419" s="32" t="str">
        <f aca="false">'PODD-CSV'!$T419</f>
        <v>Project#2013-0014_Experiment#0001_Brachypodium.distachyon_Tray#0022_Pot#00418</v>
      </c>
      <c r="F419" s="34" t="n">
        <f aca="false">'PODD-CSV'!$V419</f>
        <v>182</v>
      </c>
      <c r="G419" s="32" t="str">
        <f aca="false">IF('PODD-CSV'!$W419&lt;&gt;"",'PODD-CSV'!$W419,"")</f>
        <v/>
      </c>
    </row>
    <row collapsed="false" customFormat="false" customHeight="true" hidden="false" ht="15" outlineLevel="0" r="420">
      <c r="A420" s="32" t="str">
        <f aca="false">INDEX('Tray sheet'!$H$2:$H$10000, 'PODD-CSV'!$G420)</f>
        <v>Project#2013-0014_Experiment#0001_Brachypodium.distachyon_Tray#00022</v>
      </c>
      <c r="B420" s="32" t="str">
        <f aca="false">INDEX('Tray sheet'!$J$2:$J$10000,'PODD-CSV'!$G420)</f>
        <v>Tray note</v>
      </c>
      <c r="C420" s="32" t="str">
        <f aca="false">INDEX('Tray sheet'!$I$2:$I$10000,'PODD-CSV'!$G420)</f>
        <v>standard</v>
      </c>
      <c r="D420" s="32" t="str">
        <f aca="false">'PODD-CSV'!$J420&amp;'PODD-CSV'!$K420</f>
        <v>B4</v>
      </c>
      <c r="E420" s="32" t="str">
        <f aca="false">'PODD-CSV'!$T420</f>
        <v>Project#2013-0014_Experiment#0001_Brachypodium.distachyon_Tray#0022_Pot#00419</v>
      </c>
      <c r="F420" s="34" t="n">
        <f aca="false">'PODD-CSV'!$V420</f>
        <v>79</v>
      </c>
      <c r="G420" s="32" t="str">
        <f aca="false">IF('PODD-CSV'!$W420&lt;&gt;"",'PODD-CSV'!$W420,"")</f>
        <v/>
      </c>
    </row>
    <row collapsed="false" customFormat="false" customHeight="true" hidden="false" ht="15" outlineLevel="0" r="421">
      <c r="A421" s="32" t="str">
        <f aca="false">INDEX('Tray sheet'!$H$2:$H$10000, 'PODD-CSV'!$G421)</f>
        <v>Project#2013-0014_Experiment#0001_Brachypodium.distachyon_Tray#00022</v>
      </c>
      <c r="B421" s="32" t="str">
        <f aca="false">INDEX('Tray sheet'!$J$2:$J$10000,'PODD-CSV'!$G421)</f>
        <v>Tray note</v>
      </c>
      <c r="C421" s="32" t="str">
        <f aca="false">INDEX('Tray sheet'!$I$2:$I$10000,'PODD-CSV'!$G421)</f>
        <v>standard</v>
      </c>
      <c r="D421" s="32" t="str">
        <f aca="false">'PODD-CSV'!$J421&amp;'PODD-CSV'!$K421</f>
        <v>B5</v>
      </c>
      <c r="E421" s="32" t="str">
        <f aca="false">'PODD-CSV'!$T421</f>
        <v>Project#2013-0014_Experiment#0001_Brachypodium.distachyon_Tray#0022_Pot#00420</v>
      </c>
      <c r="F421" s="34" t="n">
        <f aca="false">'PODD-CSV'!$V421</f>
        <v>129</v>
      </c>
      <c r="G421" s="32" t="str">
        <f aca="false">IF('PODD-CSV'!$W421&lt;&gt;"",'PODD-CSV'!$W421,"")</f>
        <v/>
      </c>
    </row>
    <row collapsed="false" customFormat="false" customHeight="true" hidden="false" ht="15" outlineLevel="0" r="422">
      <c r="A422" s="32" t="str">
        <f aca="false">INDEX('Tray sheet'!$H$2:$H$10000, 'PODD-CSV'!$G422)</f>
        <v>Project#2013-0014_Experiment#0001_Brachypodium.distachyon_Tray#00021</v>
      </c>
      <c r="B422" s="32" t="str">
        <f aca="false">INDEX('Tray sheet'!$J$2:$J$10000,'PODD-CSV'!$G422)</f>
        <v>Tray note</v>
      </c>
      <c r="C422" s="32" t="str">
        <f aca="false">INDEX('Tray sheet'!$I$2:$I$10000,'PODD-CSV'!$G422)</f>
        <v>standard</v>
      </c>
      <c r="D422" s="32" t="str">
        <f aca="false">'PODD-CSV'!$J422&amp;'PODD-CSV'!$K422</f>
        <v>C1</v>
      </c>
      <c r="E422" s="32" t="str">
        <f aca="false">'PODD-CSV'!$T422</f>
        <v>Project#2013-0014_Experiment#0001_Brachypodium.distachyon_Tray#0021_Pot#00421</v>
      </c>
      <c r="F422" s="34" t="n">
        <f aca="false">'PODD-CSV'!$V422</f>
        <v>107</v>
      </c>
      <c r="G422" s="32" t="str">
        <f aca="false">IF('PODD-CSV'!$W422&lt;&gt;"",'PODD-CSV'!$W422,"")</f>
        <v/>
      </c>
    </row>
    <row collapsed="false" customFormat="false" customHeight="true" hidden="false" ht="15" outlineLevel="0" r="423">
      <c r="A423" s="32" t="str">
        <f aca="false">INDEX('Tray sheet'!$H$2:$H$10000, 'PODD-CSV'!$G423)</f>
        <v>Project#2013-0014_Experiment#0001_Brachypodium.distachyon_Tray#00021</v>
      </c>
      <c r="B423" s="32" t="str">
        <f aca="false">INDEX('Tray sheet'!$J$2:$J$10000,'PODD-CSV'!$G423)</f>
        <v>Tray note</v>
      </c>
      <c r="C423" s="32" t="str">
        <f aca="false">INDEX('Tray sheet'!$I$2:$I$10000,'PODD-CSV'!$G423)</f>
        <v>standard</v>
      </c>
      <c r="D423" s="32" t="str">
        <f aca="false">'PODD-CSV'!$J423&amp;'PODD-CSV'!$K423</f>
        <v>C2</v>
      </c>
      <c r="E423" s="32" t="str">
        <f aca="false">'PODD-CSV'!$T423</f>
        <v>Project#2013-0014_Experiment#0001_Brachypodium.distachyon_Tray#0021_Pot#00422</v>
      </c>
      <c r="F423" s="34" t="n">
        <f aca="false">'PODD-CSV'!$V423</f>
        <v>102</v>
      </c>
      <c r="G423" s="32" t="str">
        <f aca="false">IF('PODD-CSV'!$W423&lt;&gt;"",'PODD-CSV'!$W423,"")</f>
        <v/>
      </c>
    </row>
    <row collapsed="false" customFormat="false" customHeight="true" hidden="false" ht="15" outlineLevel="0" r="424">
      <c r="A424" s="32" t="str">
        <f aca="false">INDEX('Tray sheet'!$H$2:$H$10000, 'PODD-CSV'!$G424)</f>
        <v>Project#2013-0014_Experiment#0001_Brachypodium.distachyon_Tray#00021</v>
      </c>
      <c r="B424" s="32" t="str">
        <f aca="false">INDEX('Tray sheet'!$J$2:$J$10000,'PODD-CSV'!$G424)</f>
        <v>Tray note</v>
      </c>
      <c r="C424" s="32" t="str">
        <f aca="false">INDEX('Tray sheet'!$I$2:$I$10000,'PODD-CSV'!$G424)</f>
        <v>standard</v>
      </c>
      <c r="D424" s="32" t="str">
        <f aca="false">'PODD-CSV'!$J424&amp;'PODD-CSV'!$K424</f>
        <v>C3</v>
      </c>
      <c r="E424" s="32" t="str">
        <f aca="false">'PODD-CSV'!$T424</f>
        <v>Project#2013-0014_Experiment#0001_Brachypodium.distachyon_Tray#0021_Pot#00423</v>
      </c>
      <c r="F424" s="34" t="n">
        <f aca="false">'PODD-CSV'!$V424</f>
        <v>92</v>
      </c>
      <c r="G424" s="32" t="str">
        <f aca="false">IF('PODD-CSV'!$W424&lt;&gt;"",'PODD-CSV'!$W424,"")</f>
        <v/>
      </c>
    </row>
    <row collapsed="false" customFormat="false" customHeight="true" hidden="false" ht="15" outlineLevel="0" r="425">
      <c r="A425" s="32" t="str">
        <f aca="false">INDEX('Tray sheet'!$H$2:$H$10000, 'PODD-CSV'!$G425)</f>
        <v>Project#2013-0014_Experiment#0001_Brachypodium.distachyon_Tray#00021</v>
      </c>
      <c r="B425" s="32" t="str">
        <f aca="false">INDEX('Tray sheet'!$J$2:$J$10000,'PODD-CSV'!$G425)</f>
        <v>Tray note</v>
      </c>
      <c r="C425" s="32" t="str">
        <f aca="false">INDEX('Tray sheet'!$I$2:$I$10000,'PODD-CSV'!$G425)</f>
        <v>standard</v>
      </c>
      <c r="D425" s="32" t="str">
        <f aca="false">'PODD-CSV'!$J425&amp;'PODD-CSV'!$K425</f>
        <v>C4</v>
      </c>
      <c r="E425" s="32" t="str">
        <f aca="false">'PODD-CSV'!$T425</f>
        <v>Project#2013-0014_Experiment#0001_Brachypodium.distachyon_Tray#0021_Pot#00424</v>
      </c>
      <c r="F425" s="34" t="n">
        <f aca="false">'PODD-CSV'!$V425</f>
        <v>153</v>
      </c>
      <c r="G425" s="32" t="str">
        <f aca="false">IF('PODD-CSV'!$W425&lt;&gt;"",'PODD-CSV'!$W425,"")</f>
        <v/>
      </c>
    </row>
    <row collapsed="false" customFormat="false" customHeight="true" hidden="false" ht="15" outlineLevel="0" r="426">
      <c r="A426" s="32" t="str">
        <f aca="false">INDEX('Tray sheet'!$H$2:$H$10000, 'PODD-CSV'!$G426)</f>
        <v>Project#2013-0014_Experiment#0001_Brachypodium.distachyon_Tray#00021</v>
      </c>
      <c r="B426" s="32" t="str">
        <f aca="false">INDEX('Tray sheet'!$J$2:$J$10000,'PODD-CSV'!$G426)</f>
        <v>Tray note</v>
      </c>
      <c r="C426" s="32" t="str">
        <f aca="false">INDEX('Tray sheet'!$I$2:$I$10000,'PODD-CSV'!$G426)</f>
        <v>standard</v>
      </c>
      <c r="D426" s="32" t="str">
        <f aca="false">'PODD-CSV'!$J426&amp;'PODD-CSV'!$K426</f>
        <v>C5</v>
      </c>
      <c r="E426" s="32" t="str">
        <f aca="false">'PODD-CSV'!$T426</f>
        <v>Project#2013-0014_Experiment#0001_Brachypodium.distachyon_Tray#0021_Pot#00425</v>
      </c>
      <c r="F426" s="34" t="n">
        <f aca="false">'PODD-CSV'!$V426</f>
        <v>71</v>
      </c>
      <c r="G426" s="32" t="str">
        <f aca="false">IF('PODD-CSV'!$W426&lt;&gt;"",'PODD-CSV'!$W426,"")</f>
        <v/>
      </c>
    </row>
    <row collapsed="false" customFormat="false" customHeight="true" hidden="false" ht="15" outlineLevel="0" r="427">
      <c r="A427" s="32" t="str">
        <f aca="false">INDEX('Tray sheet'!$H$2:$H$10000, 'PODD-CSV'!$G427)</f>
        <v>Project#2013-0014_Experiment#0001_Brachypodium.distachyon_Tray#00022</v>
      </c>
      <c r="B427" s="32" t="str">
        <f aca="false">INDEX('Tray sheet'!$J$2:$J$10000,'PODD-CSV'!$G427)</f>
        <v>Tray note</v>
      </c>
      <c r="C427" s="32" t="str">
        <f aca="false">INDEX('Tray sheet'!$I$2:$I$10000,'PODD-CSV'!$G427)</f>
        <v>standard</v>
      </c>
      <c r="D427" s="32" t="str">
        <f aca="false">'PODD-CSV'!$J427&amp;'PODD-CSV'!$K427</f>
        <v>C1</v>
      </c>
      <c r="E427" s="32" t="str">
        <f aca="false">'PODD-CSV'!$T427</f>
        <v>Project#2013-0014_Experiment#0001_Brachypodium.distachyon_Tray#0022_Pot#00426</v>
      </c>
      <c r="F427" s="34" t="n">
        <f aca="false">'PODD-CSV'!$V427</f>
        <v>142</v>
      </c>
      <c r="G427" s="32" t="str">
        <f aca="false">IF('PODD-CSV'!$W427&lt;&gt;"",'PODD-CSV'!$W427,"")</f>
        <v/>
      </c>
    </row>
    <row collapsed="false" customFormat="false" customHeight="true" hidden="false" ht="15" outlineLevel="0" r="428">
      <c r="A428" s="32" t="str">
        <f aca="false">INDEX('Tray sheet'!$H$2:$H$10000, 'PODD-CSV'!$G428)</f>
        <v>Project#2013-0014_Experiment#0001_Brachypodium.distachyon_Tray#00022</v>
      </c>
      <c r="B428" s="32" t="str">
        <f aca="false">INDEX('Tray sheet'!$J$2:$J$10000,'PODD-CSV'!$G428)</f>
        <v>Tray note</v>
      </c>
      <c r="C428" s="32" t="str">
        <f aca="false">INDEX('Tray sheet'!$I$2:$I$10000,'PODD-CSV'!$G428)</f>
        <v>standard</v>
      </c>
      <c r="D428" s="32" t="str">
        <f aca="false">'PODD-CSV'!$J428&amp;'PODD-CSV'!$K428</f>
        <v>C2</v>
      </c>
      <c r="E428" s="32" t="str">
        <f aca="false">'PODD-CSV'!$T428</f>
        <v>Project#2013-0014_Experiment#0001_Brachypodium.distachyon_Tray#0022_Pot#00427</v>
      </c>
      <c r="F428" s="34" t="n">
        <f aca="false">'PODD-CSV'!$V428</f>
        <v>173</v>
      </c>
      <c r="G428" s="32" t="str">
        <f aca="false">IF('PODD-CSV'!$W428&lt;&gt;"",'PODD-CSV'!$W428,"")</f>
        <v/>
      </c>
    </row>
    <row collapsed="false" customFormat="false" customHeight="true" hidden="false" ht="15" outlineLevel="0" r="429">
      <c r="A429" s="32" t="str">
        <f aca="false">INDEX('Tray sheet'!$H$2:$H$10000, 'PODD-CSV'!$G429)</f>
        <v>Project#2013-0014_Experiment#0001_Brachypodium.distachyon_Tray#00022</v>
      </c>
      <c r="B429" s="32" t="str">
        <f aca="false">INDEX('Tray sheet'!$J$2:$J$10000,'PODD-CSV'!$G429)</f>
        <v>Tray note</v>
      </c>
      <c r="C429" s="32" t="str">
        <f aca="false">INDEX('Tray sheet'!$I$2:$I$10000,'PODD-CSV'!$G429)</f>
        <v>standard</v>
      </c>
      <c r="D429" s="32" t="str">
        <f aca="false">'PODD-CSV'!$J429&amp;'PODD-CSV'!$K429</f>
        <v>C3</v>
      </c>
      <c r="E429" s="32" t="str">
        <f aca="false">'PODD-CSV'!$T429</f>
        <v>Project#2013-0014_Experiment#0001_Brachypodium.distachyon_Tray#0022_Pot#00428</v>
      </c>
      <c r="F429" s="34" t="n">
        <f aca="false">'PODD-CSV'!$V429</f>
        <v>29</v>
      </c>
      <c r="G429" s="32" t="str">
        <f aca="false">IF('PODD-CSV'!$W429&lt;&gt;"",'PODD-CSV'!$W429,"")</f>
        <v/>
      </c>
    </row>
    <row collapsed="false" customFormat="false" customHeight="true" hidden="false" ht="15" outlineLevel="0" r="430">
      <c r="A430" s="32" t="str">
        <f aca="false">INDEX('Tray sheet'!$H$2:$H$10000, 'PODD-CSV'!$G430)</f>
        <v>Project#2013-0014_Experiment#0001_Brachypodium.distachyon_Tray#00022</v>
      </c>
      <c r="B430" s="32" t="str">
        <f aca="false">INDEX('Tray sheet'!$J$2:$J$10000,'PODD-CSV'!$G430)</f>
        <v>Tray note</v>
      </c>
      <c r="C430" s="32" t="str">
        <f aca="false">INDEX('Tray sheet'!$I$2:$I$10000,'PODD-CSV'!$G430)</f>
        <v>standard</v>
      </c>
      <c r="D430" s="32" t="str">
        <f aca="false">'PODD-CSV'!$J430&amp;'PODD-CSV'!$K430</f>
        <v>C4</v>
      </c>
      <c r="E430" s="32" t="str">
        <f aca="false">'PODD-CSV'!$T430</f>
        <v>Project#2013-0014_Experiment#0001_Brachypodium.distachyon_Tray#0022_Pot#00429</v>
      </c>
      <c r="F430" s="34" t="str">
        <f aca="false">'PODD-CSV'!$V430</f>
        <v>Bd3-1</v>
      </c>
      <c r="G430" s="32" t="str">
        <f aca="false">IF('PODD-CSV'!$W430&lt;&gt;"",'PODD-CSV'!$W430,"")</f>
        <v/>
      </c>
    </row>
    <row collapsed="false" customFormat="false" customHeight="true" hidden="false" ht="15" outlineLevel="0" r="431">
      <c r="A431" s="32" t="str">
        <f aca="false">INDEX('Tray sheet'!$H$2:$H$10000, 'PODD-CSV'!$G431)</f>
        <v>Project#2013-0014_Experiment#0001_Brachypodium.distachyon_Tray#00022</v>
      </c>
      <c r="B431" s="32" t="str">
        <f aca="false">INDEX('Tray sheet'!$J$2:$J$10000,'PODD-CSV'!$G431)</f>
        <v>Tray note</v>
      </c>
      <c r="C431" s="32" t="str">
        <f aca="false">INDEX('Tray sheet'!$I$2:$I$10000,'PODD-CSV'!$G431)</f>
        <v>standard</v>
      </c>
      <c r="D431" s="32" t="str">
        <f aca="false">'PODD-CSV'!$J431&amp;'PODD-CSV'!$K431</f>
        <v>C5</v>
      </c>
      <c r="E431" s="32" t="str">
        <f aca="false">'PODD-CSV'!$T431</f>
        <v>Project#2013-0014_Experiment#0001_Brachypodium.distachyon_Tray#0022_Pot#00430</v>
      </c>
      <c r="F431" s="34" t="n">
        <f aca="false">'PODD-CSV'!$V431</f>
        <v>45</v>
      </c>
      <c r="G431" s="32" t="str">
        <f aca="false">IF('PODD-CSV'!$W431&lt;&gt;"",'PODD-CSV'!$W431,"")</f>
        <v/>
      </c>
    </row>
    <row collapsed="false" customFormat="false" customHeight="true" hidden="false" ht="15" outlineLevel="0" r="432">
      <c r="A432" s="32" t="str">
        <f aca="false">INDEX('Tray sheet'!$H$2:$H$10000, 'PODD-CSV'!$G432)</f>
        <v>Project#2013-0014_Experiment#0001_Brachypodium.distachyon_Tray#00021</v>
      </c>
      <c r="B432" s="32" t="str">
        <f aca="false">INDEX('Tray sheet'!$J$2:$J$10000,'PODD-CSV'!$G432)</f>
        <v>Tray note</v>
      </c>
      <c r="C432" s="32" t="str">
        <f aca="false">INDEX('Tray sheet'!$I$2:$I$10000,'PODD-CSV'!$G432)</f>
        <v>standard</v>
      </c>
      <c r="D432" s="32" t="str">
        <f aca="false">'PODD-CSV'!$J432&amp;'PODD-CSV'!$K432</f>
        <v>D1</v>
      </c>
      <c r="E432" s="32" t="str">
        <f aca="false">'PODD-CSV'!$T432</f>
        <v>Project#2013-0014_Experiment#0001_Brachypodium.distachyon_Tray#0021_Pot#00431</v>
      </c>
      <c r="F432" s="34" t="n">
        <f aca="false">'PODD-CSV'!$V432</f>
        <v>116</v>
      </c>
      <c r="G432" s="32" t="str">
        <f aca="false">IF('PODD-CSV'!$W432&lt;&gt;"",'PODD-CSV'!$W432,"")</f>
        <v/>
      </c>
    </row>
    <row collapsed="false" customFormat="false" customHeight="true" hidden="false" ht="15" outlineLevel="0" r="433">
      <c r="A433" s="32" t="str">
        <f aca="false">INDEX('Tray sheet'!$H$2:$H$10000, 'PODD-CSV'!$G433)</f>
        <v>Project#2013-0014_Experiment#0001_Brachypodium.distachyon_Tray#00021</v>
      </c>
      <c r="B433" s="32" t="str">
        <f aca="false">INDEX('Tray sheet'!$J$2:$J$10000,'PODD-CSV'!$G433)</f>
        <v>Tray note</v>
      </c>
      <c r="C433" s="32" t="str">
        <f aca="false">INDEX('Tray sheet'!$I$2:$I$10000,'PODD-CSV'!$G433)</f>
        <v>standard</v>
      </c>
      <c r="D433" s="32" t="str">
        <f aca="false">'PODD-CSV'!$J433&amp;'PODD-CSV'!$K433</f>
        <v>D2</v>
      </c>
      <c r="E433" s="32" t="str">
        <f aca="false">'PODD-CSV'!$T433</f>
        <v>Project#2013-0014_Experiment#0001_Brachypodium.distachyon_Tray#0021_Pot#00432</v>
      </c>
      <c r="F433" s="34" t="n">
        <f aca="false">'PODD-CSV'!$V433</f>
        <v>156</v>
      </c>
      <c r="G433" s="32" t="str">
        <f aca="false">IF('PODD-CSV'!$W433&lt;&gt;"",'PODD-CSV'!$W433,"")</f>
        <v/>
      </c>
    </row>
    <row collapsed="false" customFormat="false" customHeight="true" hidden="false" ht="15" outlineLevel="0" r="434">
      <c r="A434" s="32" t="str">
        <f aca="false">INDEX('Tray sheet'!$H$2:$H$10000, 'PODD-CSV'!$G434)</f>
        <v>Project#2013-0014_Experiment#0001_Brachypodium.distachyon_Tray#00021</v>
      </c>
      <c r="B434" s="32" t="str">
        <f aca="false">INDEX('Tray sheet'!$J$2:$J$10000,'PODD-CSV'!$G434)</f>
        <v>Tray note</v>
      </c>
      <c r="C434" s="32" t="str">
        <f aca="false">INDEX('Tray sheet'!$I$2:$I$10000,'PODD-CSV'!$G434)</f>
        <v>standard</v>
      </c>
      <c r="D434" s="32" t="str">
        <f aca="false">'PODD-CSV'!$J434&amp;'PODD-CSV'!$K434</f>
        <v>D3</v>
      </c>
      <c r="E434" s="32" t="str">
        <f aca="false">'PODD-CSV'!$T434</f>
        <v>Project#2013-0014_Experiment#0001_Brachypodium.distachyon_Tray#0021_Pot#00433</v>
      </c>
      <c r="F434" s="34" t="n">
        <f aca="false">'PODD-CSV'!$V434</f>
        <v>162</v>
      </c>
      <c r="G434" s="32" t="str">
        <f aca="false">IF('PODD-CSV'!$W434&lt;&gt;"",'PODD-CSV'!$W434,"")</f>
        <v/>
      </c>
    </row>
    <row collapsed="false" customFormat="false" customHeight="true" hidden="false" ht="15" outlineLevel="0" r="435">
      <c r="A435" s="32" t="str">
        <f aca="false">INDEX('Tray sheet'!$H$2:$H$10000, 'PODD-CSV'!$G435)</f>
        <v>Project#2013-0014_Experiment#0001_Brachypodium.distachyon_Tray#00021</v>
      </c>
      <c r="B435" s="32" t="str">
        <f aca="false">INDEX('Tray sheet'!$J$2:$J$10000,'PODD-CSV'!$G435)</f>
        <v>Tray note</v>
      </c>
      <c r="C435" s="32" t="str">
        <f aca="false">INDEX('Tray sheet'!$I$2:$I$10000,'PODD-CSV'!$G435)</f>
        <v>standard</v>
      </c>
      <c r="D435" s="32" t="str">
        <f aca="false">'PODD-CSV'!$J435&amp;'PODD-CSV'!$K435</f>
        <v>D4</v>
      </c>
      <c r="E435" s="32" t="str">
        <f aca="false">'PODD-CSV'!$T435</f>
        <v>Project#2013-0014_Experiment#0001_Brachypodium.distachyon_Tray#0021_Pot#00434</v>
      </c>
      <c r="F435" s="34" t="n">
        <f aca="false">'PODD-CSV'!$V435</f>
        <v>114</v>
      </c>
      <c r="G435" s="32" t="str">
        <f aca="false">IF('PODD-CSV'!$W435&lt;&gt;"",'PODD-CSV'!$W435,"")</f>
        <v/>
      </c>
    </row>
    <row collapsed="false" customFormat="false" customHeight="true" hidden="false" ht="15" outlineLevel="0" r="436">
      <c r="A436" s="32" t="str">
        <f aca="false">INDEX('Tray sheet'!$H$2:$H$10000, 'PODD-CSV'!$G436)</f>
        <v>Project#2013-0014_Experiment#0001_Brachypodium.distachyon_Tray#00021</v>
      </c>
      <c r="B436" s="32" t="str">
        <f aca="false">INDEX('Tray sheet'!$J$2:$J$10000,'PODD-CSV'!$G436)</f>
        <v>Tray note</v>
      </c>
      <c r="C436" s="32" t="str">
        <f aca="false">INDEX('Tray sheet'!$I$2:$I$10000,'PODD-CSV'!$G436)</f>
        <v>standard</v>
      </c>
      <c r="D436" s="32" t="str">
        <f aca="false">'PODD-CSV'!$J436&amp;'PODD-CSV'!$K436</f>
        <v>D5</v>
      </c>
      <c r="E436" s="32" t="str">
        <f aca="false">'PODD-CSV'!$T436</f>
        <v>Project#2013-0014_Experiment#0001_Brachypodium.distachyon_Tray#0021_Pot#00435</v>
      </c>
      <c r="F436" s="34" t="n">
        <f aca="false">'PODD-CSV'!$V436</f>
        <v>17</v>
      </c>
      <c r="G436" s="32" t="str">
        <f aca="false">IF('PODD-CSV'!$W436&lt;&gt;"",'PODD-CSV'!$W436,"")</f>
        <v/>
      </c>
    </row>
    <row collapsed="false" customFormat="false" customHeight="true" hidden="false" ht="15" outlineLevel="0" r="437">
      <c r="A437" s="32" t="str">
        <f aca="false">INDEX('Tray sheet'!$H$2:$H$10000, 'PODD-CSV'!$G437)</f>
        <v>Project#2013-0014_Experiment#0001_Brachypodium.distachyon_Tray#00022</v>
      </c>
      <c r="B437" s="32" t="str">
        <f aca="false">INDEX('Tray sheet'!$J$2:$J$10000,'PODD-CSV'!$G437)</f>
        <v>Tray note</v>
      </c>
      <c r="C437" s="32" t="str">
        <f aca="false">INDEX('Tray sheet'!$I$2:$I$10000,'PODD-CSV'!$G437)</f>
        <v>standard</v>
      </c>
      <c r="D437" s="32" t="str">
        <f aca="false">'PODD-CSV'!$J437&amp;'PODD-CSV'!$K437</f>
        <v>D1</v>
      </c>
      <c r="E437" s="32" t="str">
        <f aca="false">'PODD-CSV'!$T437</f>
        <v>Project#2013-0014_Experiment#0001_Brachypodium.distachyon_Tray#0022_Pot#00436</v>
      </c>
      <c r="F437" s="34" t="n">
        <f aca="false">'PODD-CSV'!$V437</f>
        <v>103</v>
      </c>
      <c r="G437" s="32" t="str">
        <f aca="false">IF('PODD-CSV'!$W437&lt;&gt;"",'PODD-CSV'!$W437,"")</f>
        <v/>
      </c>
    </row>
    <row collapsed="false" customFormat="false" customHeight="true" hidden="false" ht="15" outlineLevel="0" r="438">
      <c r="A438" s="32" t="str">
        <f aca="false">INDEX('Tray sheet'!$H$2:$H$10000, 'PODD-CSV'!$G438)</f>
        <v>Project#2013-0014_Experiment#0001_Brachypodium.distachyon_Tray#00022</v>
      </c>
      <c r="B438" s="32" t="str">
        <f aca="false">INDEX('Tray sheet'!$J$2:$J$10000,'PODD-CSV'!$G438)</f>
        <v>Tray note</v>
      </c>
      <c r="C438" s="32" t="str">
        <f aca="false">INDEX('Tray sheet'!$I$2:$I$10000,'PODD-CSV'!$G438)</f>
        <v>standard</v>
      </c>
      <c r="D438" s="32" t="str">
        <f aca="false">'PODD-CSV'!$J438&amp;'PODD-CSV'!$K438</f>
        <v>D2</v>
      </c>
      <c r="E438" s="32" t="str">
        <f aca="false">'PODD-CSV'!$T438</f>
        <v>Project#2013-0014_Experiment#0001_Brachypodium.distachyon_Tray#0022_Pot#00437</v>
      </c>
      <c r="F438" s="34" t="n">
        <f aca="false">'PODD-CSV'!$V438</f>
        <v>99</v>
      </c>
      <c r="G438" s="32" t="str">
        <f aca="false">IF('PODD-CSV'!$W438&lt;&gt;"",'PODD-CSV'!$W438,"")</f>
        <v/>
      </c>
    </row>
    <row collapsed="false" customFormat="false" customHeight="true" hidden="false" ht="15" outlineLevel="0" r="439">
      <c r="A439" s="32" t="str">
        <f aca="false">INDEX('Tray sheet'!$H$2:$H$10000, 'PODD-CSV'!$G439)</f>
        <v>Project#2013-0014_Experiment#0001_Brachypodium.distachyon_Tray#00022</v>
      </c>
      <c r="B439" s="32" t="str">
        <f aca="false">INDEX('Tray sheet'!$J$2:$J$10000,'PODD-CSV'!$G439)</f>
        <v>Tray note</v>
      </c>
      <c r="C439" s="32" t="str">
        <f aca="false">INDEX('Tray sheet'!$I$2:$I$10000,'PODD-CSV'!$G439)</f>
        <v>standard</v>
      </c>
      <c r="D439" s="32" t="str">
        <f aca="false">'PODD-CSV'!$J439&amp;'PODD-CSV'!$K439</f>
        <v>D3</v>
      </c>
      <c r="E439" s="32" t="str">
        <f aca="false">'PODD-CSV'!$T439</f>
        <v>Project#2013-0014_Experiment#0001_Brachypodium.distachyon_Tray#0022_Pot#00438</v>
      </c>
      <c r="F439" s="34" t="n">
        <f aca="false">'PODD-CSV'!$V439</f>
        <v>181</v>
      </c>
      <c r="G439" s="32" t="str">
        <f aca="false">IF('PODD-CSV'!$W439&lt;&gt;"",'PODD-CSV'!$W439,"")</f>
        <v/>
      </c>
    </row>
    <row collapsed="false" customFormat="false" customHeight="true" hidden="false" ht="15" outlineLevel="0" r="440">
      <c r="A440" s="32" t="str">
        <f aca="false">INDEX('Tray sheet'!$H$2:$H$10000, 'PODD-CSV'!$G440)</f>
        <v>Project#2013-0014_Experiment#0001_Brachypodium.distachyon_Tray#00022</v>
      </c>
      <c r="B440" s="32" t="str">
        <f aca="false">INDEX('Tray sheet'!$J$2:$J$10000,'PODD-CSV'!$G440)</f>
        <v>Tray note</v>
      </c>
      <c r="C440" s="32" t="str">
        <f aca="false">INDEX('Tray sheet'!$I$2:$I$10000,'PODD-CSV'!$G440)</f>
        <v>standard</v>
      </c>
      <c r="D440" s="32" t="str">
        <f aca="false">'PODD-CSV'!$J440&amp;'PODD-CSV'!$K440</f>
        <v>D4</v>
      </c>
      <c r="E440" s="32" t="str">
        <f aca="false">'PODD-CSV'!$T440</f>
        <v>Project#2013-0014_Experiment#0001_Brachypodium.distachyon_Tray#0022_Pot#00439</v>
      </c>
      <c r="F440" s="34" t="n">
        <f aca="false">'PODD-CSV'!$V440</f>
        <v>174</v>
      </c>
      <c r="G440" s="32" t="str">
        <f aca="false">IF('PODD-CSV'!$W440&lt;&gt;"",'PODD-CSV'!$W440,"")</f>
        <v/>
      </c>
    </row>
    <row collapsed="false" customFormat="false" customHeight="true" hidden="false" ht="15" outlineLevel="0" r="441">
      <c r="A441" s="32" t="str">
        <f aca="false">INDEX('Tray sheet'!$H$2:$H$10000, 'PODD-CSV'!$G441)</f>
        <v>Project#2013-0014_Experiment#0001_Brachypodium.distachyon_Tray#00022</v>
      </c>
      <c r="B441" s="32" t="str">
        <f aca="false">INDEX('Tray sheet'!$J$2:$J$10000,'PODD-CSV'!$G441)</f>
        <v>Tray note</v>
      </c>
      <c r="C441" s="32" t="str">
        <f aca="false">INDEX('Tray sheet'!$I$2:$I$10000,'PODD-CSV'!$G441)</f>
        <v>standard</v>
      </c>
      <c r="D441" s="32" t="str">
        <f aca="false">'PODD-CSV'!$J441&amp;'PODD-CSV'!$K441</f>
        <v>D5</v>
      </c>
      <c r="E441" s="32" t="str">
        <f aca="false">'PODD-CSV'!$T441</f>
        <v>Project#2013-0014_Experiment#0001_Brachypodium.distachyon_Tray#0022_Pot#00440</v>
      </c>
      <c r="F441" s="34" t="n">
        <f aca="false">'PODD-CSV'!$V441</f>
        <v>97</v>
      </c>
      <c r="G441" s="32" t="str">
        <f aca="false">IF('PODD-CSV'!$W441&lt;&gt;"",'PODD-CSV'!$W441,"")</f>
        <v/>
      </c>
    </row>
    <row collapsed="false" customFormat="false" customHeight="true" hidden="false" ht="15" outlineLevel="0" r="442">
      <c r="A442" s="32" t="str">
        <f aca="false">INDEX('Tray sheet'!$H$2:$H$10000, 'PODD-CSV'!$G442)</f>
        <v>Project#2013-0014_Experiment#0001_Brachypodium.distachyon_Tray#00023</v>
      </c>
      <c r="B442" s="32" t="str">
        <f aca="false">INDEX('Tray sheet'!$J$2:$J$10000,'PODD-CSV'!$G442)</f>
        <v>Tray note</v>
      </c>
      <c r="C442" s="32" t="str">
        <f aca="false">INDEX('Tray sheet'!$I$2:$I$10000,'PODD-CSV'!$G442)</f>
        <v>standard</v>
      </c>
      <c r="D442" s="32" t="str">
        <f aca="false">'PODD-CSV'!$J442&amp;'PODD-CSV'!$K442</f>
        <v>A1</v>
      </c>
      <c r="E442" s="32" t="str">
        <f aca="false">'PODD-CSV'!$T442</f>
        <v>Project#2013-0014_Experiment#0001_Brachypodium.distachyon_Tray#0023_Pot#00441</v>
      </c>
      <c r="F442" s="34" t="n">
        <f aca="false">'PODD-CSV'!$V442</f>
        <v>108</v>
      </c>
      <c r="G442" s="32" t="str">
        <f aca="false">IF('PODD-CSV'!$W442&lt;&gt;"",'PODD-CSV'!$W442,"")</f>
        <v/>
      </c>
    </row>
    <row collapsed="false" customFormat="false" customHeight="true" hidden="false" ht="15" outlineLevel="0" r="443">
      <c r="A443" s="32" t="str">
        <f aca="false">INDEX('Tray sheet'!$H$2:$H$10000, 'PODD-CSV'!$G443)</f>
        <v>Project#2013-0014_Experiment#0001_Brachypodium.distachyon_Tray#00023</v>
      </c>
      <c r="B443" s="32" t="str">
        <f aca="false">INDEX('Tray sheet'!$J$2:$J$10000,'PODD-CSV'!$G443)</f>
        <v>Tray note</v>
      </c>
      <c r="C443" s="32" t="str">
        <f aca="false">INDEX('Tray sheet'!$I$2:$I$10000,'PODD-CSV'!$G443)</f>
        <v>standard</v>
      </c>
      <c r="D443" s="32" t="str">
        <f aca="false">'PODD-CSV'!$J443&amp;'PODD-CSV'!$K443</f>
        <v>A2</v>
      </c>
      <c r="E443" s="32" t="str">
        <f aca="false">'PODD-CSV'!$T443</f>
        <v>Project#2013-0014_Experiment#0001_Brachypodium.distachyon_Tray#0023_Pot#00442</v>
      </c>
      <c r="F443" s="34" t="n">
        <f aca="false">'PODD-CSV'!$V443</f>
        <v>87</v>
      </c>
      <c r="G443" s="32" t="str">
        <f aca="false">IF('PODD-CSV'!$W443&lt;&gt;"",'PODD-CSV'!$W443,"")</f>
        <v/>
      </c>
    </row>
    <row collapsed="false" customFormat="false" customHeight="true" hidden="false" ht="15" outlineLevel="0" r="444">
      <c r="A444" s="32" t="str">
        <f aca="false">INDEX('Tray sheet'!$H$2:$H$10000, 'PODD-CSV'!$G444)</f>
        <v>Project#2013-0014_Experiment#0001_Brachypodium.distachyon_Tray#00023</v>
      </c>
      <c r="B444" s="32" t="str">
        <f aca="false">INDEX('Tray sheet'!$J$2:$J$10000,'PODD-CSV'!$G444)</f>
        <v>Tray note</v>
      </c>
      <c r="C444" s="32" t="str">
        <f aca="false">INDEX('Tray sheet'!$I$2:$I$10000,'PODD-CSV'!$G444)</f>
        <v>standard</v>
      </c>
      <c r="D444" s="32" t="str">
        <f aca="false">'PODD-CSV'!$J444&amp;'PODD-CSV'!$K444</f>
        <v>A3</v>
      </c>
      <c r="E444" s="32" t="str">
        <f aca="false">'PODD-CSV'!$T444</f>
        <v>Project#2013-0014_Experiment#0001_Brachypodium.distachyon_Tray#0023_Pot#00443</v>
      </c>
      <c r="F444" s="34" t="n">
        <f aca="false">'PODD-CSV'!$V444</f>
        <v>136</v>
      </c>
      <c r="G444" s="32" t="str">
        <f aca="false">IF('PODD-CSV'!$W444&lt;&gt;"",'PODD-CSV'!$W444,"")</f>
        <v/>
      </c>
    </row>
    <row collapsed="false" customFormat="false" customHeight="true" hidden="false" ht="15" outlineLevel="0" r="445">
      <c r="A445" s="32" t="str">
        <f aca="false">INDEX('Tray sheet'!$H$2:$H$10000, 'PODD-CSV'!$G445)</f>
        <v>Project#2013-0014_Experiment#0001_Brachypodium.distachyon_Tray#00023</v>
      </c>
      <c r="B445" s="32" t="str">
        <f aca="false">INDEX('Tray sheet'!$J$2:$J$10000,'PODD-CSV'!$G445)</f>
        <v>Tray note</v>
      </c>
      <c r="C445" s="32" t="str">
        <f aca="false">INDEX('Tray sheet'!$I$2:$I$10000,'PODD-CSV'!$G445)</f>
        <v>standard</v>
      </c>
      <c r="D445" s="32" t="str">
        <f aca="false">'PODD-CSV'!$J445&amp;'PODD-CSV'!$K445</f>
        <v>A4</v>
      </c>
      <c r="E445" s="32" t="str">
        <f aca="false">'PODD-CSV'!$T445</f>
        <v>Project#2013-0014_Experiment#0001_Brachypodium.distachyon_Tray#0023_Pot#00444</v>
      </c>
      <c r="F445" s="34" t="n">
        <f aca="false">'PODD-CSV'!$V445</f>
        <v>94</v>
      </c>
      <c r="G445" s="32" t="str">
        <f aca="false">IF('PODD-CSV'!$W445&lt;&gt;"",'PODD-CSV'!$W445,"")</f>
        <v/>
      </c>
    </row>
    <row collapsed="false" customFormat="false" customHeight="true" hidden="false" ht="15" outlineLevel="0" r="446">
      <c r="A446" s="32" t="str">
        <f aca="false">INDEX('Tray sheet'!$H$2:$H$10000, 'PODD-CSV'!$G446)</f>
        <v>Project#2013-0014_Experiment#0001_Brachypodium.distachyon_Tray#00023</v>
      </c>
      <c r="B446" s="32" t="str">
        <f aca="false">INDEX('Tray sheet'!$J$2:$J$10000,'PODD-CSV'!$G446)</f>
        <v>Tray note</v>
      </c>
      <c r="C446" s="32" t="str">
        <f aca="false">INDEX('Tray sheet'!$I$2:$I$10000,'PODD-CSV'!$G446)</f>
        <v>standard</v>
      </c>
      <c r="D446" s="32" t="str">
        <f aca="false">'PODD-CSV'!$J446&amp;'PODD-CSV'!$K446</f>
        <v>A5</v>
      </c>
      <c r="E446" s="32" t="str">
        <f aca="false">'PODD-CSV'!$T446</f>
        <v>Project#2013-0014_Experiment#0001_Brachypodium.distachyon_Tray#0023_Pot#00445</v>
      </c>
      <c r="F446" s="34" t="n">
        <f aca="false">'PODD-CSV'!$V446</f>
        <v>89</v>
      </c>
      <c r="G446" s="32" t="str">
        <f aca="false">IF('PODD-CSV'!$W446&lt;&gt;"",'PODD-CSV'!$W446,"")</f>
        <v/>
      </c>
    </row>
    <row collapsed="false" customFormat="false" customHeight="true" hidden="false" ht="15" outlineLevel="0" r="447">
      <c r="A447" s="32" t="str">
        <f aca="false">INDEX('Tray sheet'!$H$2:$H$10000, 'PODD-CSV'!$G447)</f>
        <v>Project#2013-0014_Experiment#0001_Brachypodium.distachyon_Tray#00024</v>
      </c>
      <c r="B447" s="32" t="str">
        <f aca="false">INDEX('Tray sheet'!$J$2:$J$10000,'PODD-CSV'!$G447)</f>
        <v>Tray note</v>
      </c>
      <c r="C447" s="32" t="str">
        <f aca="false">INDEX('Tray sheet'!$I$2:$I$10000,'PODD-CSV'!$G447)</f>
        <v>standard</v>
      </c>
      <c r="D447" s="32" t="str">
        <f aca="false">'PODD-CSV'!$J447&amp;'PODD-CSV'!$K447</f>
        <v>A1</v>
      </c>
      <c r="E447" s="32" t="str">
        <f aca="false">'PODD-CSV'!$T447</f>
        <v>Project#2013-0014_Experiment#0001_Brachypodium.distachyon_Tray#0024_Pot#00446</v>
      </c>
      <c r="F447" s="34" t="n">
        <f aca="false">'PODD-CSV'!$V447</f>
        <v>138</v>
      </c>
      <c r="G447" s="32" t="str">
        <f aca="false">IF('PODD-CSV'!$W447&lt;&gt;"",'PODD-CSV'!$W447,"")</f>
        <v/>
      </c>
    </row>
    <row collapsed="false" customFormat="false" customHeight="true" hidden="false" ht="15" outlineLevel="0" r="448">
      <c r="A448" s="32" t="str">
        <f aca="false">INDEX('Tray sheet'!$H$2:$H$10000, 'PODD-CSV'!$G448)</f>
        <v>Project#2013-0014_Experiment#0001_Brachypodium.distachyon_Tray#00024</v>
      </c>
      <c r="B448" s="32" t="str">
        <f aca="false">INDEX('Tray sheet'!$J$2:$J$10000,'PODD-CSV'!$G448)</f>
        <v>Tray note</v>
      </c>
      <c r="C448" s="32" t="str">
        <f aca="false">INDEX('Tray sheet'!$I$2:$I$10000,'PODD-CSV'!$G448)</f>
        <v>standard</v>
      </c>
      <c r="D448" s="32" t="str">
        <f aca="false">'PODD-CSV'!$J448&amp;'PODD-CSV'!$K448</f>
        <v>A2</v>
      </c>
      <c r="E448" s="32" t="str">
        <f aca="false">'PODD-CSV'!$T448</f>
        <v>Project#2013-0014_Experiment#0001_Brachypodium.distachyon_Tray#0024_Pot#00447</v>
      </c>
      <c r="F448" s="34" t="n">
        <f aca="false">'PODD-CSV'!$V448</f>
        <v>8</v>
      </c>
      <c r="G448" s="32" t="str">
        <f aca="false">IF('PODD-CSV'!$W448&lt;&gt;"",'PODD-CSV'!$W448,"")</f>
        <v/>
      </c>
    </row>
    <row collapsed="false" customFormat="false" customHeight="true" hidden="false" ht="15" outlineLevel="0" r="449">
      <c r="A449" s="32" t="str">
        <f aca="false">INDEX('Tray sheet'!$H$2:$H$10000, 'PODD-CSV'!$G449)</f>
        <v>Project#2013-0014_Experiment#0001_Brachypodium.distachyon_Tray#00024</v>
      </c>
      <c r="B449" s="32" t="str">
        <f aca="false">INDEX('Tray sheet'!$J$2:$J$10000,'PODD-CSV'!$G449)</f>
        <v>Tray note</v>
      </c>
      <c r="C449" s="32" t="str">
        <f aca="false">INDEX('Tray sheet'!$I$2:$I$10000,'PODD-CSV'!$G449)</f>
        <v>standard</v>
      </c>
      <c r="D449" s="32" t="str">
        <f aca="false">'PODD-CSV'!$J449&amp;'PODD-CSV'!$K449</f>
        <v>A3</v>
      </c>
      <c r="E449" s="32" t="str">
        <f aca="false">'PODD-CSV'!$T449</f>
        <v>Project#2013-0014_Experiment#0001_Brachypodium.distachyon_Tray#0024_Pot#00448</v>
      </c>
      <c r="F449" s="34" t="n">
        <f aca="false">'PODD-CSV'!$V449</f>
        <v>122</v>
      </c>
      <c r="G449" s="32" t="str">
        <f aca="false">IF('PODD-CSV'!$W449&lt;&gt;"",'PODD-CSV'!$W449,"")</f>
        <v/>
      </c>
    </row>
    <row collapsed="false" customFormat="false" customHeight="true" hidden="false" ht="15" outlineLevel="0" r="450">
      <c r="A450" s="32" t="str">
        <f aca="false">INDEX('Tray sheet'!$H$2:$H$10000, 'PODD-CSV'!$G450)</f>
        <v>Project#2013-0014_Experiment#0001_Brachypodium.distachyon_Tray#00024</v>
      </c>
      <c r="B450" s="32" t="str">
        <f aca="false">INDEX('Tray sheet'!$J$2:$J$10000,'PODD-CSV'!$G450)</f>
        <v>Tray note</v>
      </c>
      <c r="C450" s="32" t="str">
        <f aca="false">INDEX('Tray sheet'!$I$2:$I$10000,'PODD-CSV'!$G450)</f>
        <v>standard</v>
      </c>
      <c r="D450" s="32" t="str">
        <f aca="false">'PODD-CSV'!$J450&amp;'PODD-CSV'!$K450</f>
        <v>A4</v>
      </c>
      <c r="E450" s="32" t="str">
        <f aca="false">'PODD-CSV'!$T450</f>
        <v>Project#2013-0014_Experiment#0001_Brachypodium.distachyon_Tray#0024_Pot#00449</v>
      </c>
      <c r="F450" s="34" t="str">
        <f aca="false">'PODD-CSV'!$V450</f>
        <v>Bd3-1</v>
      </c>
      <c r="G450" s="32" t="str">
        <f aca="false">IF('PODD-CSV'!$W450&lt;&gt;"",'PODD-CSV'!$W450,"")</f>
        <v/>
      </c>
    </row>
    <row collapsed="false" customFormat="false" customHeight="true" hidden="false" ht="15" outlineLevel="0" r="451">
      <c r="A451" s="32" t="str">
        <f aca="false">INDEX('Tray sheet'!$H$2:$H$10000, 'PODD-CSV'!$G451)</f>
        <v>Project#2013-0014_Experiment#0001_Brachypodium.distachyon_Tray#00024</v>
      </c>
      <c r="B451" s="32" t="str">
        <f aca="false">INDEX('Tray sheet'!$J$2:$J$10000,'PODD-CSV'!$G451)</f>
        <v>Tray note</v>
      </c>
      <c r="C451" s="32" t="str">
        <f aca="false">INDEX('Tray sheet'!$I$2:$I$10000,'PODD-CSV'!$G451)</f>
        <v>standard</v>
      </c>
      <c r="D451" s="32" t="str">
        <f aca="false">'PODD-CSV'!$J451&amp;'PODD-CSV'!$K451</f>
        <v>A5</v>
      </c>
      <c r="E451" s="32" t="str">
        <f aca="false">'PODD-CSV'!$T451</f>
        <v>Project#2013-0014_Experiment#0001_Brachypodium.distachyon_Tray#0024_Pot#00450</v>
      </c>
      <c r="F451" s="34" t="n">
        <f aca="false">'PODD-CSV'!$V451</f>
        <v>59</v>
      </c>
      <c r="G451" s="32" t="str">
        <f aca="false">IF('PODD-CSV'!$W451&lt;&gt;"",'PODD-CSV'!$W451,"")</f>
        <v/>
      </c>
    </row>
    <row collapsed="false" customFormat="false" customHeight="true" hidden="false" ht="15" outlineLevel="0" r="452">
      <c r="A452" s="32" t="str">
        <f aca="false">INDEX('Tray sheet'!$H$2:$H$10000, 'PODD-CSV'!$G452)</f>
        <v>Project#2013-0014_Experiment#0001_Brachypodium.distachyon_Tray#00023</v>
      </c>
      <c r="B452" s="32" t="str">
        <f aca="false">INDEX('Tray sheet'!$J$2:$J$10000,'PODD-CSV'!$G452)</f>
        <v>Tray note</v>
      </c>
      <c r="C452" s="32" t="str">
        <f aca="false">INDEX('Tray sheet'!$I$2:$I$10000,'PODD-CSV'!$G452)</f>
        <v>standard</v>
      </c>
      <c r="D452" s="32" t="str">
        <f aca="false">'PODD-CSV'!$J452&amp;'PODD-CSV'!$K452</f>
        <v>B1</v>
      </c>
      <c r="E452" s="32" t="str">
        <f aca="false">'PODD-CSV'!$T452</f>
        <v>Project#2013-0014_Experiment#0001_Brachypodium.distachyon_Tray#0023_Pot#00451</v>
      </c>
      <c r="F452" s="34" t="n">
        <f aca="false">'PODD-CSV'!$V452</f>
        <v>160</v>
      </c>
      <c r="G452" s="32" t="str">
        <f aca="false">IF('PODD-CSV'!$W452&lt;&gt;"",'PODD-CSV'!$W452,"")</f>
        <v/>
      </c>
    </row>
    <row collapsed="false" customFormat="false" customHeight="true" hidden="false" ht="15" outlineLevel="0" r="453">
      <c r="A453" s="32" t="str">
        <f aca="false">INDEX('Tray sheet'!$H$2:$H$10000, 'PODD-CSV'!$G453)</f>
        <v>Project#2013-0014_Experiment#0001_Brachypodium.distachyon_Tray#00023</v>
      </c>
      <c r="B453" s="32" t="str">
        <f aca="false">INDEX('Tray sheet'!$J$2:$J$10000,'PODD-CSV'!$G453)</f>
        <v>Tray note</v>
      </c>
      <c r="C453" s="32" t="str">
        <f aca="false">INDEX('Tray sheet'!$I$2:$I$10000,'PODD-CSV'!$G453)</f>
        <v>standard</v>
      </c>
      <c r="D453" s="32" t="str">
        <f aca="false">'PODD-CSV'!$J453&amp;'PODD-CSV'!$K453</f>
        <v>B2</v>
      </c>
      <c r="E453" s="32" t="str">
        <f aca="false">'PODD-CSV'!$T453</f>
        <v>Project#2013-0014_Experiment#0001_Brachypodium.distachyon_Tray#0023_Pot#00452</v>
      </c>
      <c r="F453" s="34" t="n">
        <f aca="false">'PODD-CSV'!$V453</f>
        <v>175</v>
      </c>
      <c r="G453" s="32" t="str">
        <f aca="false">IF('PODD-CSV'!$W453&lt;&gt;"",'PODD-CSV'!$W453,"")</f>
        <v/>
      </c>
    </row>
    <row collapsed="false" customFormat="false" customHeight="true" hidden="false" ht="15" outlineLevel="0" r="454">
      <c r="A454" s="32" t="str">
        <f aca="false">INDEX('Tray sheet'!$H$2:$H$10000, 'PODD-CSV'!$G454)</f>
        <v>Project#2013-0014_Experiment#0001_Brachypodium.distachyon_Tray#00023</v>
      </c>
      <c r="B454" s="32" t="str">
        <f aca="false">INDEX('Tray sheet'!$J$2:$J$10000,'PODD-CSV'!$G454)</f>
        <v>Tray note</v>
      </c>
      <c r="C454" s="32" t="str">
        <f aca="false">INDEX('Tray sheet'!$I$2:$I$10000,'PODD-CSV'!$G454)</f>
        <v>standard</v>
      </c>
      <c r="D454" s="32" t="str">
        <f aca="false">'PODD-CSV'!$J454&amp;'PODD-CSV'!$K454</f>
        <v>B3</v>
      </c>
      <c r="E454" s="32" t="str">
        <f aca="false">'PODD-CSV'!$T454</f>
        <v>Project#2013-0014_Experiment#0001_Brachypodium.distachyon_Tray#0023_Pot#00453</v>
      </c>
      <c r="F454" s="34" t="n">
        <f aca="false">'PODD-CSV'!$V454</f>
        <v>131</v>
      </c>
      <c r="G454" s="32" t="str">
        <f aca="false">IF('PODD-CSV'!$W454&lt;&gt;"",'PODD-CSV'!$W454,"")</f>
        <v/>
      </c>
    </row>
    <row collapsed="false" customFormat="false" customHeight="true" hidden="false" ht="15" outlineLevel="0" r="455">
      <c r="A455" s="32" t="str">
        <f aca="false">INDEX('Tray sheet'!$H$2:$H$10000, 'PODD-CSV'!$G455)</f>
        <v>Project#2013-0014_Experiment#0001_Brachypodium.distachyon_Tray#00023</v>
      </c>
      <c r="B455" s="32" t="str">
        <f aca="false">INDEX('Tray sheet'!$J$2:$J$10000,'PODD-CSV'!$G455)</f>
        <v>Tray note</v>
      </c>
      <c r="C455" s="32" t="str">
        <f aca="false">INDEX('Tray sheet'!$I$2:$I$10000,'PODD-CSV'!$G455)</f>
        <v>standard</v>
      </c>
      <c r="D455" s="32" t="str">
        <f aca="false">'PODD-CSV'!$J455&amp;'PODD-CSV'!$K455</f>
        <v>B4</v>
      </c>
      <c r="E455" s="32" t="str">
        <f aca="false">'PODD-CSV'!$T455</f>
        <v>Project#2013-0014_Experiment#0001_Brachypodium.distachyon_Tray#0023_Pot#00454</v>
      </c>
      <c r="F455" s="34" t="n">
        <f aca="false">'PODD-CSV'!$V455</f>
        <v>183</v>
      </c>
      <c r="G455" s="32" t="str">
        <f aca="false">IF('PODD-CSV'!$W455&lt;&gt;"",'PODD-CSV'!$W455,"")</f>
        <v/>
      </c>
    </row>
    <row collapsed="false" customFormat="false" customHeight="true" hidden="false" ht="15" outlineLevel="0" r="456">
      <c r="A456" s="32" t="str">
        <f aca="false">INDEX('Tray sheet'!$H$2:$H$10000, 'PODD-CSV'!$G456)</f>
        <v>Project#2013-0014_Experiment#0001_Brachypodium.distachyon_Tray#00023</v>
      </c>
      <c r="B456" s="32" t="str">
        <f aca="false">INDEX('Tray sheet'!$J$2:$J$10000,'PODD-CSV'!$G456)</f>
        <v>Tray note</v>
      </c>
      <c r="C456" s="32" t="str">
        <f aca="false">INDEX('Tray sheet'!$I$2:$I$10000,'PODD-CSV'!$G456)</f>
        <v>standard</v>
      </c>
      <c r="D456" s="32" t="str">
        <f aca="false">'PODD-CSV'!$J456&amp;'PODD-CSV'!$K456</f>
        <v>B5</v>
      </c>
      <c r="E456" s="32" t="str">
        <f aca="false">'PODD-CSV'!$T456</f>
        <v>Project#2013-0014_Experiment#0001_Brachypodium.distachyon_Tray#0023_Pot#00455</v>
      </c>
      <c r="F456" s="34" t="n">
        <f aca="false">'PODD-CSV'!$V456</f>
        <v>158</v>
      </c>
      <c r="G456" s="32" t="str">
        <f aca="false">IF('PODD-CSV'!$W456&lt;&gt;"",'PODD-CSV'!$W456,"")</f>
        <v/>
      </c>
    </row>
    <row collapsed="false" customFormat="false" customHeight="true" hidden="false" ht="15" outlineLevel="0" r="457">
      <c r="A457" s="32" t="str">
        <f aca="false">INDEX('Tray sheet'!$H$2:$H$10000, 'PODD-CSV'!$G457)</f>
        <v>Project#2013-0014_Experiment#0001_Brachypodium.distachyon_Tray#00024</v>
      </c>
      <c r="B457" s="32" t="str">
        <f aca="false">INDEX('Tray sheet'!$J$2:$J$10000,'PODD-CSV'!$G457)</f>
        <v>Tray note</v>
      </c>
      <c r="C457" s="32" t="str">
        <f aca="false">INDEX('Tray sheet'!$I$2:$I$10000,'PODD-CSV'!$G457)</f>
        <v>standard</v>
      </c>
      <c r="D457" s="32" t="str">
        <f aca="false">'PODD-CSV'!$J457&amp;'PODD-CSV'!$K457</f>
        <v>B1</v>
      </c>
      <c r="E457" s="32" t="str">
        <f aca="false">'PODD-CSV'!$T457</f>
        <v>Project#2013-0014_Experiment#0001_Brachypodium.distachyon_Tray#0024_Pot#00456</v>
      </c>
      <c r="F457" s="34" t="n">
        <f aca="false">'PODD-CSV'!$V457</f>
        <v>104</v>
      </c>
      <c r="G457" s="32" t="str">
        <f aca="false">IF('PODD-CSV'!$W457&lt;&gt;"",'PODD-CSV'!$W457,"")</f>
        <v/>
      </c>
    </row>
    <row collapsed="false" customFormat="false" customHeight="true" hidden="false" ht="15" outlineLevel="0" r="458">
      <c r="A458" s="32" t="str">
        <f aca="false">INDEX('Tray sheet'!$H$2:$H$10000, 'PODD-CSV'!$G458)</f>
        <v>Project#2013-0014_Experiment#0001_Brachypodium.distachyon_Tray#00024</v>
      </c>
      <c r="B458" s="32" t="str">
        <f aca="false">INDEX('Tray sheet'!$J$2:$J$10000,'PODD-CSV'!$G458)</f>
        <v>Tray note</v>
      </c>
      <c r="C458" s="32" t="str">
        <f aca="false">INDEX('Tray sheet'!$I$2:$I$10000,'PODD-CSV'!$G458)</f>
        <v>standard</v>
      </c>
      <c r="D458" s="32" t="str">
        <f aca="false">'PODD-CSV'!$J458&amp;'PODD-CSV'!$K458</f>
        <v>B2</v>
      </c>
      <c r="E458" s="32" t="str">
        <f aca="false">'PODD-CSV'!$T458</f>
        <v>Project#2013-0014_Experiment#0001_Brachypodium.distachyon_Tray#0024_Pot#00457</v>
      </c>
      <c r="F458" s="34" t="n">
        <f aca="false">'PODD-CSV'!$V458</f>
        <v>146</v>
      </c>
      <c r="G458" s="32" t="str">
        <f aca="false">IF('PODD-CSV'!$W458&lt;&gt;"",'PODD-CSV'!$W458,"")</f>
        <v/>
      </c>
    </row>
    <row collapsed="false" customFormat="false" customHeight="true" hidden="false" ht="15" outlineLevel="0" r="459">
      <c r="A459" s="32" t="str">
        <f aca="false">INDEX('Tray sheet'!$H$2:$H$10000, 'PODD-CSV'!$G459)</f>
        <v>Project#2013-0014_Experiment#0001_Brachypodium.distachyon_Tray#00024</v>
      </c>
      <c r="B459" s="32" t="str">
        <f aca="false">INDEX('Tray sheet'!$J$2:$J$10000,'PODD-CSV'!$G459)</f>
        <v>Tray note</v>
      </c>
      <c r="C459" s="32" t="str">
        <f aca="false">INDEX('Tray sheet'!$I$2:$I$10000,'PODD-CSV'!$G459)</f>
        <v>standard</v>
      </c>
      <c r="D459" s="32" t="str">
        <f aca="false">'PODD-CSV'!$J459&amp;'PODD-CSV'!$K459</f>
        <v>B3</v>
      </c>
      <c r="E459" s="32" t="str">
        <f aca="false">'PODD-CSV'!$T459</f>
        <v>Project#2013-0014_Experiment#0001_Brachypodium.distachyon_Tray#0024_Pot#00458</v>
      </c>
      <c r="F459" s="34" t="n">
        <f aca="false">'PODD-CSV'!$V459</f>
        <v>42</v>
      </c>
      <c r="G459" s="32" t="str">
        <f aca="false">IF('PODD-CSV'!$W459&lt;&gt;"",'PODD-CSV'!$W459,"")</f>
        <v/>
      </c>
    </row>
    <row collapsed="false" customFormat="false" customHeight="true" hidden="false" ht="15" outlineLevel="0" r="460">
      <c r="A460" s="32" t="str">
        <f aca="false">INDEX('Tray sheet'!$H$2:$H$10000, 'PODD-CSV'!$G460)</f>
        <v>Project#2013-0014_Experiment#0001_Brachypodium.distachyon_Tray#00024</v>
      </c>
      <c r="B460" s="32" t="str">
        <f aca="false">INDEX('Tray sheet'!$J$2:$J$10000,'PODD-CSV'!$G460)</f>
        <v>Tray note</v>
      </c>
      <c r="C460" s="32" t="str">
        <f aca="false">INDEX('Tray sheet'!$I$2:$I$10000,'PODD-CSV'!$G460)</f>
        <v>standard</v>
      </c>
      <c r="D460" s="32" t="str">
        <f aca="false">'PODD-CSV'!$J460&amp;'PODD-CSV'!$K460</f>
        <v>B4</v>
      </c>
      <c r="E460" s="32" t="str">
        <f aca="false">'PODD-CSV'!$T460</f>
        <v>Project#2013-0014_Experiment#0001_Brachypodium.distachyon_Tray#0024_Pot#00459</v>
      </c>
      <c r="F460" s="34" t="n">
        <f aca="false">'PODD-CSV'!$V460</f>
        <v>77</v>
      </c>
      <c r="G460" s="32" t="str">
        <f aca="false">IF('PODD-CSV'!$W460&lt;&gt;"",'PODD-CSV'!$W460,"")</f>
        <v/>
      </c>
    </row>
    <row collapsed="false" customFormat="false" customHeight="true" hidden="false" ht="15" outlineLevel="0" r="461">
      <c r="A461" s="32" t="str">
        <f aca="false">INDEX('Tray sheet'!$H$2:$H$10000, 'PODD-CSV'!$G461)</f>
        <v>Project#2013-0014_Experiment#0001_Brachypodium.distachyon_Tray#00024</v>
      </c>
      <c r="B461" s="32" t="str">
        <f aca="false">INDEX('Tray sheet'!$J$2:$J$10000,'PODD-CSV'!$G461)</f>
        <v>Tray note</v>
      </c>
      <c r="C461" s="32" t="str">
        <f aca="false">INDEX('Tray sheet'!$I$2:$I$10000,'PODD-CSV'!$G461)</f>
        <v>standard</v>
      </c>
      <c r="D461" s="32" t="str">
        <f aca="false">'PODD-CSV'!$J461&amp;'PODD-CSV'!$K461</f>
        <v>B5</v>
      </c>
      <c r="E461" s="32" t="str">
        <f aca="false">'PODD-CSV'!$T461</f>
        <v>Project#2013-0014_Experiment#0001_Brachypodium.distachyon_Tray#0024_Pot#00460</v>
      </c>
      <c r="F461" s="34" t="n">
        <f aca="false">'PODD-CSV'!$V461</f>
        <v>139</v>
      </c>
      <c r="G461" s="32" t="str">
        <f aca="false">IF('PODD-CSV'!$W461&lt;&gt;"",'PODD-CSV'!$W461,"")</f>
        <v/>
      </c>
    </row>
    <row collapsed="false" customFormat="false" customHeight="true" hidden="false" ht="15" outlineLevel="0" r="462">
      <c r="A462" s="32" t="str">
        <f aca="false">INDEX('Tray sheet'!$H$2:$H$10000, 'PODD-CSV'!$G462)</f>
        <v>Project#2013-0014_Experiment#0001_Brachypodium.distachyon_Tray#00023</v>
      </c>
      <c r="B462" s="32" t="str">
        <f aca="false">INDEX('Tray sheet'!$J$2:$J$10000,'PODD-CSV'!$G462)</f>
        <v>Tray note</v>
      </c>
      <c r="C462" s="32" t="str">
        <f aca="false">INDEX('Tray sheet'!$I$2:$I$10000,'PODD-CSV'!$G462)</f>
        <v>standard</v>
      </c>
      <c r="D462" s="32" t="str">
        <f aca="false">'PODD-CSV'!$J462&amp;'PODD-CSV'!$K462</f>
        <v>C1</v>
      </c>
      <c r="E462" s="32" t="str">
        <f aca="false">'PODD-CSV'!$T462</f>
        <v>Project#2013-0014_Experiment#0001_Brachypodium.distachyon_Tray#0023_Pot#00461</v>
      </c>
      <c r="F462" s="34" t="n">
        <f aca="false">'PODD-CSV'!$V462</f>
        <v>90</v>
      </c>
      <c r="G462" s="32" t="str">
        <f aca="false">IF('PODD-CSV'!$W462&lt;&gt;"",'PODD-CSV'!$W462,"")</f>
        <v/>
      </c>
    </row>
    <row collapsed="false" customFormat="false" customHeight="true" hidden="false" ht="15" outlineLevel="0" r="463">
      <c r="A463" s="32" t="str">
        <f aca="false">INDEX('Tray sheet'!$H$2:$H$10000, 'PODD-CSV'!$G463)</f>
        <v>Project#2013-0014_Experiment#0001_Brachypodium.distachyon_Tray#00023</v>
      </c>
      <c r="B463" s="32" t="str">
        <f aca="false">INDEX('Tray sheet'!$J$2:$J$10000,'PODD-CSV'!$G463)</f>
        <v>Tray note</v>
      </c>
      <c r="C463" s="32" t="str">
        <f aca="false">INDEX('Tray sheet'!$I$2:$I$10000,'PODD-CSV'!$G463)</f>
        <v>standard</v>
      </c>
      <c r="D463" s="32" t="str">
        <f aca="false">'PODD-CSV'!$J463&amp;'PODD-CSV'!$K463</f>
        <v>C2</v>
      </c>
      <c r="E463" s="32" t="str">
        <f aca="false">'PODD-CSV'!$T463</f>
        <v>Project#2013-0014_Experiment#0001_Brachypodium.distachyon_Tray#0023_Pot#00462</v>
      </c>
      <c r="F463" s="34" t="n">
        <f aca="false">'PODD-CSV'!$V463</f>
        <v>109</v>
      </c>
      <c r="G463" s="32" t="str">
        <f aca="false">IF('PODD-CSV'!$W463&lt;&gt;"",'PODD-CSV'!$W463,"")</f>
        <v/>
      </c>
    </row>
    <row collapsed="false" customFormat="false" customHeight="true" hidden="false" ht="15" outlineLevel="0" r="464">
      <c r="A464" s="32" t="str">
        <f aca="false">INDEX('Tray sheet'!$H$2:$H$10000, 'PODD-CSV'!$G464)</f>
        <v>Project#2013-0014_Experiment#0001_Brachypodium.distachyon_Tray#00023</v>
      </c>
      <c r="B464" s="32" t="str">
        <f aca="false">INDEX('Tray sheet'!$J$2:$J$10000,'PODD-CSV'!$G464)</f>
        <v>Tray note</v>
      </c>
      <c r="C464" s="32" t="str">
        <f aca="false">INDEX('Tray sheet'!$I$2:$I$10000,'PODD-CSV'!$G464)</f>
        <v>standard</v>
      </c>
      <c r="D464" s="32" t="str">
        <f aca="false">'PODD-CSV'!$J464&amp;'PODD-CSV'!$K464</f>
        <v>C3</v>
      </c>
      <c r="E464" s="32" t="str">
        <f aca="false">'PODD-CSV'!$T464</f>
        <v>Project#2013-0014_Experiment#0001_Brachypodium.distachyon_Tray#0023_Pot#00463</v>
      </c>
      <c r="F464" s="34" t="n">
        <f aca="false">'PODD-CSV'!$V464</f>
        <v>155</v>
      </c>
      <c r="G464" s="32" t="str">
        <f aca="false">IF('PODD-CSV'!$W464&lt;&gt;"",'PODD-CSV'!$W464,"")</f>
        <v/>
      </c>
    </row>
    <row collapsed="false" customFormat="false" customHeight="true" hidden="false" ht="15" outlineLevel="0" r="465">
      <c r="A465" s="32" t="str">
        <f aca="false">INDEX('Tray sheet'!$H$2:$H$10000, 'PODD-CSV'!$G465)</f>
        <v>Project#2013-0014_Experiment#0001_Brachypodium.distachyon_Tray#00023</v>
      </c>
      <c r="B465" s="32" t="str">
        <f aca="false">INDEX('Tray sheet'!$J$2:$J$10000,'PODD-CSV'!$G465)</f>
        <v>Tray note</v>
      </c>
      <c r="C465" s="32" t="str">
        <f aca="false">INDEX('Tray sheet'!$I$2:$I$10000,'PODD-CSV'!$G465)</f>
        <v>standard</v>
      </c>
      <c r="D465" s="32" t="str">
        <f aca="false">'PODD-CSV'!$J465&amp;'PODD-CSV'!$K465</f>
        <v>C4</v>
      </c>
      <c r="E465" s="32" t="str">
        <f aca="false">'PODD-CSV'!$T465</f>
        <v>Project#2013-0014_Experiment#0001_Brachypodium.distachyon_Tray#0023_Pot#00464</v>
      </c>
      <c r="F465" s="34" t="str">
        <f aca="false">'PODD-CSV'!$V465</f>
        <v>Bd3-1</v>
      </c>
      <c r="G465" s="32" t="str">
        <f aca="false">IF('PODD-CSV'!$W465&lt;&gt;"",'PODD-CSV'!$W465,"")</f>
        <v/>
      </c>
    </row>
    <row collapsed="false" customFormat="false" customHeight="true" hidden="false" ht="15" outlineLevel="0" r="466">
      <c r="A466" s="32" t="str">
        <f aca="false">INDEX('Tray sheet'!$H$2:$H$10000, 'PODD-CSV'!$G466)</f>
        <v>Project#2013-0014_Experiment#0001_Brachypodium.distachyon_Tray#00023</v>
      </c>
      <c r="B466" s="32" t="str">
        <f aca="false">INDEX('Tray sheet'!$J$2:$J$10000,'PODD-CSV'!$G466)</f>
        <v>Tray note</v>
      </c>
      <c r="C466" s="32" t="str">
        <f aca="false">INDEX('Tray sheet'!$I$2:$I$10000,'PODD-CSV'!$G466)</f>
        <v>standard</v>
      </c>
      <c r="D466" s="32" t="str">
        <f aca="false">'PODD-CSV'!$J466&amp;'PODD-CSV'!$K466</f>
        <v>C5</v>
      </c>
      <c r="E466" s="32" t="str">
        <f aca="false">'PODD-CSV'!$T466</f>
        <v>Project#2013-0014_Experiment#0001_Brachypodium.distachyon_Tray#0023_Pot#00465</v>
      </c>
      <c r="F466" s="34" t="str">
        <f aca="false">'PODD-CSV'!$V466</f>
        <v>Bd21</v>
      </c>
      <c r="G466" s="32" t="str">
        <f aca="false">IF('PODD-CSV'!$W466&lt;&gt;"",'PODD-CSV'!$W466,"")</f>
        <v/>
      </c>
    </row>
    <row collapsed="false" customFormat="false" customHeight="true" hidden="false" ht="15" outlineLevel="0" r="467">
      <c r="A467" s="32" t="str">
        <f aca="false">INDEX('Tray sheet'!$H$2:$H$10000, 'PODD-CSV'!$G467)</f>
        <v>Project#2013-0014_Experiment#0001_Brachypodium.distachyon_Tray#00024</v>
      </c>
      <c r="B467" s="32" t="str">
        <f aca="false">INDEX('Tray sheet'!$J$2:$J$10000,'PODD-CSV'!$G467)</f>
        <v>Tray note</v>
      </c>
      <c r="C467" s="32" t="str">
        <f aca="false">INDEX('Tray sheet'!$I$2:$I$10000,'PODD-CSV'!$G467)</f>
        <v>standard</v>
      </c>
      <c r="D467" s="32" t="str">
        <f aca="false">'PODD-CSV'!$J467&amp;'PODD-CSV'!$K467</f>
        <v>C1</v>
      </c>
      <c r="E467" s="32" t="str">
        <f aca="false">'PODD-CSV'!$T467</f>
        <v>Project#2013-0014_Experiment#0001_Brachypodium.distachyon_Tray#0024_Pot#00466</v>
      </c>
      <c r="F467" s="34" t="n">
        <f aca="false">'PODD-CSV'!$V467</f>
        <v>127</v>
      </c>
      <c r="G467" s="32" t="str">
        <f aca="false">IF('PODD-CSV'!$W467&lt;&gt;"",'PODD-CSV'!$W467,"")</f>
        <v/>
      </c>
    </row>
    <row collapsed="false" customFormat="false" customHeight="true" hidden="false" ht="15" outlineLevel="0" r="468">
      <c r="A468" s="32" t="str">
        <f aca="false">INDEX('Tray sheet'!$H$2:$H$10000, 'PODD-CSV'!$G468)</f>
        <v>Project#2013-0014_Experiment#0001_Brachypodium.distachyon_Tray#00024</v>
      </c>
      <c r="B468" s="32" t="str">
        <f aca="false">INDEX('Tray sheet'!$J$2:$J$10000,'PODD-CSV'!$G468)</f>
        <v>Tray note</v>
      </c>
      <c r="C468" s="32" t="str">
        <f aca="false">INDEX('Tray sheet'!$I$2:$I$10000,'PODD-CSV'!$G468)</f>
        <v>standard</v>
      </c>
      <c r="D468" s="32" t="str">
        <f aca="false">'PODD-CSV'!$J468&amp;'PODD-CSV'!$K468</f>
        <v>C2</v>
      </c>
      <c r="E468" s="32" t="str">
        <f aca="false">'PODD-CSV'!$T468</f>
        <v>Project#2013-0014_Experiment#0001_Brachypodium.distachyon_Tray#0024_Pot#00467</v>
      </c>
      <c r="F468" s="34" t="n">
        <f aca="false">'PODD-CSV'!$V468</f>
        <v>121</v>
      </c>
      <c r="G468" s="32" t="str">
        <f aca="false">IF('PODD-CSV'!$W468&lt;&gt;"",'PODD-CSV'!$W468,"")</f>
        <v/>
      </c>
    </row>
    <row collapsed="false" customFormat="false" customHeight="true" hidden="false" ht="15" outlineLevel="0" r="469">
      <c r="A469" s="32" t="str">
        <f aca="false">INDEX('Tray sheet'!$H$2:$H$10000, 'PODD-CSV'!$G469)</f>
        <v>Project#2013-0014_Experiment#0001_Brachypodium.distachyon_Tray#00024</v>
      </c>
      <c r="B469" s="32" t="str">
        <f aca="false">INDEX('Tray sheet'!$J$2:$J$10000,'PODD-CSV'!$G469)</f>
        <v>Tray note</v>
      </c>
      <c r="C469" s="32" t="str">
        <f aca="false">INDEX('Tray sheet'!$I$2:$I$10000,'PODD-CSV'!$G469)</f>
        <v>standard</v>
      </c>
      <c r="D469" s="32" t="str">
        <f aca="false">'PODD-CSV'!$J469&amp;'PODD-CSV'!$K469</f>
        <v>C3</v>
      </c>
      <c r="E469" s="32" t="str">
        <f aca="false">'PODD-CSV'!$T469</f>
        <v>Project#2013-0014_Experiment#0001_Brachypodium.distachyon_Tray#0024_Pot#00468</v>
      </c>
      <c r="F469" s="34" t="n">
        <f aca="false">'PODD-CSV'!$V469</f>
        <v>176</v>
      </c>
      <c r="G469" s="32" t="str">
        <f aca="false">IF('PODD-CSV'!$W469&lt;&gt;"",'PODD-CSV'!$W469,"")</f>
        <v/>
      </c>
    </row>
    <row collapsed="false" customFormat="false" customHeight="true" hidden="false" ht="15" outlineLevel="0" r="470">
      <c r="A470" s="32" t="str">
        <f aca="false">INDEX('Tray sheet'!$H$2:$H$10000, 'PODD-CSV'!$G470)</f>
        <v>Project#2013-0014_Experiment#0001_Brachypodium.distachyon_Tray#00024</v>
      </c>
      <c r="B470" s="32" t="str">
        <f aca="false">INDEX('Tray sheet'!$J$2:$J$10000,'PODD-CSV'!$G470)</f>
        <v>Tray note</v>
      </c>
      <c r="C470" s="32" t="str">
        <f aca="false">INDEX('Tray sheet'!$I$2:$I$10000,'PODD-CSV'!$G470)</f>
        <v>standard</v>
      </c>
      <c r="D470" s="32" t="str">
        <f aca="false">'PODD-CSV'!$J470&amp;'PODD-CSV'!$K470</f>
        <v>C4</v>
      </c>
      <c r="E470" s="32" t="str">
        <f aca="false">'PODD-CSV'!$T470</f>
        <v>Project#2013-0014_Experiment#0001_Brachypodium.distachyon_Tray#0024_Pot#00469</v>
      </c>
      <c r="F470" s="34" t="n">
        <f aca="false">'PODD-CSV'!$V470</f>
        <v>83</v>
      </c>
      <c r="G470" s="32" t="str">
        <f aca="false">IF('PODD-CSV'!$W470&lt;&gt;"",'PODD-CSV'!$W470,"")</f>
        <v/>
      </c>
    </row>
    <row collapsed="false" customFormat="false" customHeight="true" hidden="false" ht="15" outlineLevel="0" r="471">
      <c r="A471" s="32" t="str">
        <f aca="false">INDEX('Tray sheet'!$H$2:$H$10000, 'PODD-CSV'!$G471)</f>
        <v>Project#2013-0014_Experiment#0001_Brachypodium.distachyon_Tray#00024</v>
      </c>
      <c r="B471" s="32" t="str">
        <f aca="false">INDEX('Tray sheet'!$J$2:$J$10000,'PODD-CSV'!$G471)</f>
        <v>Tray note</v>
      </c>
      <c r="C471" s="32" t="str">
        <f aca="false">INDEX('Tray sheet'!$I$2:$I$10000,'PODD-CSV'!$G471)</f>
        <v>standard</v>
      </c>
      <c r="D471" s="32" t="str">
        <f aca="false">'PODD-CSV'!$J471&amp;'PODD-CSV'!$K471</f>
        <v>C5</v>
      </c>
      <c r="E471" s="32" t="str">
        <f aca="false">'PODD-CSV'!$T471</f>
        <v>Project#2013-0014_Experiment#0001_Brachypodium.distachyon_Tray#0024_Pot#00470</v>
      </c>
      <c r="F471" s="34" t="n">
        <f aca="false">'PODD-CSV'!$V471</f>
        <v>126</v>
      </c>
      <c r="G471" s="32" t="str">
        <f aca="false">IF('PODD-CSV'!$W471&lt;&gt;"",'PODD-CSV'!$W471,"")</f>
        <v/>
      </c>
    </row>
    <row collapsed="false" customFormat="false" customHeight="true" hidden="false" ht="15" outlineLevel="0" r="472">
      <c r="A472" s="32" t="str">
        <f aca="false">INDEX('Tray sheet'!$H$2:$H$10000, 'PODD-CSV'!$G472)</f>
        <v>Project#2013-0014_Experiment#0001_Brachypodium.distachyon_Tray#00023</v>
      </c>
      <c r="B472" s="32" t="str">
        <f aca="false">INDEX('Tray sheet'!$J$2:$J$10000,'PODD-CSV'!$G472)</f>
        <v>Tray note</v>
      </c>
      <c r="C472" s="32" t="str">
        <f aca="false">INDEX('Tray sheet'!$I$2:$I$10000,'PODD-CSV'!$G472)</f>
        <v>standard</v>
      </c>
      <c r="D472" s="32" t="str">
        <f aca="false">'PODD-CSV'!$J472&amp;'PODD-CSV'!$K472</f>
        <v>D1</v>
      </c>
      <c r="E472" s="32" t="str">
        <f aca="false">'PODD-CSV'!$T472</f>
        <v>Project#2013-0014_Experiment#0001_Brachypodium.distachyon_Tray#0023_Pot#00471</v>
      </c>
      <c r="F472" s="34" t="n">
        <f aca="false">'PODD-CSV'!$V472</f>
        <v>119</v>
      </c>
      <c r="G472" s="32" t="str">
        <f aca="false">IF('PODD-CSV'!$W472&lt;&gt;"",'PODD-CSV'!$W472,"")</f>
        <v/>
      </c>
    </row>
    <row collapsed="false" customFormat="false" customHeight="true" hidden="false" ht="15" outlineLevel="0" r="473">
      <c r="A473" s="32" t="str">
        <f aca="false">INDEX('Tray sheet'!$H$2:$H$10000, 'PODD-CSV'!$G473)</f>
        <v>Project#2013-0014_Experiment#0001_Brachypodium.distachyon_Tray#00023</v>
      </c>
      <c r="B473" s="32" t="str">
        <f aca="false">INDEX('Tray sheet'!$J$2:$J$10000,'PODD-CSV'!$G473)</f>
        <v>Tray note</v>
      </c>
      <c r="C473" s="32" t="str">
        <f aca="false">INDEX('Tray sheet'!$I$2:$I$10000,'PODD-CSV'!$G473)</f>
        <v>standard</v>
      </c>
      <c r="D473" s="32" t="str">
        <f aca="false">'PODD-CSV'!$J473&amp;'PODD-CSV'!$K473</f>
        <v>D2</v>
      </c>
      <c r="E473" s="32" t="str">
        <f aca="false">'PODD-CSV'!$T473</f>
        <v>Project#2013-0014_Experiment#0001_Brachypodium.distachyon_Tray#0023_Pot#00472</v>
      </c>
      <c r="F473" s="34" t="n">
        <f aca="false">'PODD-CSV'!$V473</f>
        <v>157</v>
      </c>
      <c r="G473" s="32" t="str">
        <f aca="false">IF('PODD-CSV'!$W473&lt;&gt;"",'PODD-CSV'!$W473,"")</f>
        <v/>
      </c>
    </row>
    <row collapsed="false" customFormat="false" customHeight="true" hidden="false" ht="15" outlineLevel="0" r="474">
      <c r="A474" s="32" t="str">
        <f aca="false">INDEX('Tray sheet'!$H$2:$H$10000, 'PODD-CSV'!$G474)</f>
        <v>Project#2013-0014_Experiment#0001_Brachypodium.distachyon_Tray#00023</v>
      </c>
      <c r="B474" s="32" t="str">
        <f aca="false">INDEX('Tray sheet'!$J$2:$J$10000,'PODD-CSV'!$G474)</f>
        <v>Tray note</v>
      </c>
      <c r="C474" s="32" t="str">
        <f aca="false">INDEX('Tray sheet'!$I$2:$I$10000,'PODD-CSV'!$G474)</f>
        <v>standard</v>
      </c>
      <c r="D474" s="32" t="str">
        <f aca="false">'PODD-CSV'!$J474&amp;'PODD-CSV'!$K474</f>
        <v>D3</v>
      </c>
      <c r="E474" s="32" t="str">
        <f aca="false">'PODD-CSV'!$T474</f>
        <v>Project#2013-0014_Experiment#0001_Brachypodium.distachyon_Tray#0023_Pot#00473</v>
      </c>
      <c r="F474" s="34" t="n">
        <f aca="false">'PODD-CSV'!$V474</f>
        <v>54</v>
      </c>
      <c r="G474" s="32" t="str">
        <f aca="false">IF('PODD-CSV'!$W474&lt;&gt;"",'PODD-CSV'!$W474,"")</f>
        <v/>
      </c>
    </row>
    <row collapsed="false" customFormat="false" customHeight="true" hidden="false" ht="15" outlineLevel="0" r="475">
      <c r="A475" s="32" t="str">
        <f aca="false">INDEX('Tray sheet'!$H$2:$H$10000, 'PODD-CSV'!$G475)</f>
        <v>Project#2013-0014_Experiment#0001_Brachypodium.distachyon_Tray#00023</v>
      </c>
      <c r="B475" s="32" t="str">
        <f aca="false">INDEX('Tray sheet'!$J$2:$J$10000,'PODD-CSV'!$G475)</f>
        <v>Tray note</v>
      </c>
      <c r="C475" s="32" t="str">
        <f aca="false">INDEX('Tray sheet'!$I$2:$I$10000,'PODD-CSV'!$G475)</f>
        <v>standard</v>
      </c>
      <c r="D475" s="32" t="str">
        <f aca="false">'PODD-CSV'!$J475&amp;'PODD-CSV'!$K475</f>
        <v>D4</v>
      </c>
      <c r="E475" s="32" t="str">
        <f aca="false">'PODD-CSV'!$T475</f>
        <v>Project#2013-0014_Experiment#0001_Brachypodium.distachyon_Tray#0023_Pot#00474</v>
      </c>
      <c r="F475" s="34" t="n">
        <f aca="false">'PODD-CSV'!$V475</f>
        <v>26</v>
      </c>
      <c r="G475" s="32" t="str">
        <f aca="false">IF('PODD-CSV'!$W475&lt;&gt;"",'PODD-CSV'!$W475,"")</f>
        <v/>
      </c>
    </row>
    <row collapsed="false" customFormat="false" customHeight="true" hidden="false" ht="15" outlineLevel="0" r="476">
      <c r="A476" s="32" t="str">
        <f aca="false">INDEX('Tray sheet'!$H$2:$H$10000, 'PODD-CSV'!$G476)</f>
        <v>Project#2013-0014_Experiment#0001_Brachypodium.distachyon_Tray#00023</v>
      </c>
      <c r="B476" s="32" t="str">
        <f aca="false">INDEX('Tray sheet'!$J$2:$J$10000,'PODD-CSV'!$G476)</f>
        <v>Tray note</v>
      </c>
      <c r="C476" s="32" t="str">
        <f aca="false">INDEX('Tray sheet'!$I$2:$I$10000,'PODD-CSV'!$G476)</f>
        <v>standard</v>
      </c>
      <c r="D476" s="32" t="str">
        <f aca="false">'PODD-CSV'!$J476&amp;'PODD-CSV'!$K476</f>
        <v>D5</v>
      </c>
      <c r="E476" s="32" t="str">
        <f aca="false">'PODD-CSV'!$T476</f>
        <v>Project#2013-0014_Experiment#0001_Brachypodium.distachyon_Tray#0023_Pot#00475</v>
      </c>
      <c r="F476" s="34" t="n">
        <f aca="false">'PODD-CSV'!$V476</f>
        <v>111</v>
      </c>
      <c r="G476" s="32" t="str">
        <f aca="false">IF('PODD-CSV'!$W476&lt;&gt;"",'PODD-CSV'!$W476,"")</f>
        <v/>
      </c>
    </row>
    <row collapsed="false" customFormat="false" customHeight="true" hidden="false" ht="15" outlineLevel="0" r="477">
      <c r="A477" s="32" t="str">
        <f aca="false">INDEX('Tray sheet'!$H$2:$H$10000, 'PODD-CSV'!$G477)</f>
        <v>Project#2013-0014_Experiment#0001_Brachypodium.distachyon_Tray#00024</v>
      </c>
      <c r="B477" s="32" t="str">
        <f aca="false">INDEX('Tray sheet'!$J$2:$J$10000,'PODD-CSV'!$G477)</f>
        <v>Tray note</v>
      </c>
      <c r="C477" s="32" t="str">
        <f aca="false">INDEX('Tray sheet'!$I$2:$I$10000,'PODD-CSV'!$G477)</f>
        <v>standard</v>
      </c>
      <c r="D477" s="32" t="str">
        <f aca="false">'PODD-CSV'!$J477&amp;'PODD-CSV'!$K477</f>
        <v>D1</v>
      </c>
      <c r="E477" s="32" t="str">
        <f aca="false">'PODD-CSV'!$T477</f>
        <v>Project#2013-0014_Experiment#0001_Brachypodium.distachyon_Tray#0024_Pot#00476</v>
      </c>
      <c r="F477" s="34" t="n">
        <f aca="false">'PODD-CSV'!$V477</f>
        <v>66</v>
      </c>
      <c r="G477" s="32" t="str">
        <f aca="false">IF('PODD-CSV'!$W477&lt;&gt;"",'PODD-CSV'!$W477,"")</f>
        <v/>
      </c>
    </row>
    <row collapsed="false" customFormat="false" customHeight="true" hidden="false" ht="15" outlineLevel="0" r="478">
      <c r="A478" s="32" t="str">
        <f aca="false">INDEX('Tray sheet'!$H$2:$H$10000, 'PODD-CSV'!$G478)</f>
        <v>Project#2013-0014_Experiment#0001_Brachypodium.distachyon_Tray#00024</v>
      </c>
      <c r="B478" s="32" t="str">
        <f aca="false">INDEX('Tray sheet'!$J$2:$J$10000,'PODD-CSV'!$G478)</f>
        <v>Tray note</v>
      </c>
      <c r="C478" s="32" t="str">
        <f aca="false">INDEX('Tray sheet'!$I$2:$I$10000,'PODD-CSV'!$G478)</f>
        <v>standard</v>
      </c>
      <c r="D478" s="32" t="str">
        <f aca="false">'PODD-CSV'!$J478&amp;'PODD-CSV'!$K478</f>
        <v>D2</v>
      </c>
      <c r="E478" s="32" t="str">
        <f aca="false">'PODD-CSV'!$T478</f>
        <v>Project#2013-0014_Experiment#0001_Brachypodium.distachyon_Tray#0024_Pot#00477</v>
      </c>
      <c r="F478" s="34" t="n">
        <f aca="false">'PODD-CSV'!$V478</f>
        <v>141</v>
      </c>
      <c r="G478" s="32" t="str">
        <f aca="false">IF('PODD-CSV'!$W478&lt;&gt;"",'PODD-CSV'!$W478,"")</f>
        <v/>
      </c>
    </row>
    <row collapsed="false" customFormat="false" customHeight="true" hidden="false" ht="15" outlineLevel="0" r="479">
      <c r="A479" s="32" t="str">
        <f aca="false">INDEX('Tray sheet'!$H$2:$H$10000, 'PODD-CSV'!$G479)</f>
        <v>Project#2013-0014_Experiment#0001_Brachypodium.distachyon_Tray#00024</v>
      </c>
      <c r="B479" s="32" t="str">
        <f aca="false">INDEX('Tray sheet'!$J$2:$J$10000,'PODD-CSV'!$G479)</f>
        <v>Tray note</v>
      </c>
      <c r="C479" s="32" t="str">
        <f aca="false">INDEX('Tray sheet'!$I$2:$I$10000,'PODD-CSV'!$G479)</f>
        <v>standard</v>
      </c>
      <c r="D479" s="32" t="str">
        <f aca="false">'PODD-CSV'!$J479&amp;'PODD-CSV'!$K479</f>
        <v>D3</v>
      </c>
      <c r="E479" s="32" t="str">
        <f aca="false">'PODD-CSV'!$T479</f>
        <v>Project#2013-0014_Experiment#0001_Brachypodium.distachyon_Tray#0024_Pot#00478</v>
      </c>
      <c r="F479" s="34" t="n">
        <f aca="false">'PODD-CSV'!$V479</f>
        <v>101</v>
      </c>
      <c r="G479" s="32" t="str">
        <f aca="false">IF('PODD-CSV'!$W479&lt;&gt;"",'PODD-CSV'!$W479,"")</f>
        <v/>
      </c>
    </row>
    <row collapsed="false" customFormat="false" customHeight="true" hidden="false" ht="15" outlineLevel="0" r="480">
      <c r="A480" s="32" t="str">
        <f aca="false">INDEX('Tray sheet'!$H$2:$H$10000, 'PODD-CSV'!$G480)</f>
        <v>Project#2013-0014_Experiment#0001_Brachypodium.distachyon_Tray#00024</v>
      </c>
      <c r="B480" s="32" t="str">
        <f aca="false">INDEX('Tray sheet'!$J$2:$J$10000,'PODD-CSV'!$G480)</f>
        <v>Tray note</v>
      </c>
      <c r="C480" s="32" t="str">
        <f aca="false">INDEX('Tray sheet'!$I$2:$I$10000,'PODD-CSV'!$G480)</f>
        <v>standard</v>
      </c>
      <c r="D480" s="32" t="str">
        <f aca="false">'PODD-CSV'!$J480&amp;'PODD-CSV'!$K480</f>
        <v>D4</v>
      </c>
      <c r="E480" s="32" t="str">
        <f aca="false">'PODD-CSV'!$T480</f>
        <v>Project#2013-0014_Experiment#0001_Brachypodium.distachyon_Tray#0024_Pot#00479</v>
      </c>
      <c r="F480" s="34" t="str">
        <f aca="false">'PODD-CSV'!$V480</f>
        <v>Bd21</v>
      </c>
      <c r="G480" s="32" t="str">
        <f aca="false">IF('PODD-CSV'!$W480&lt;&gt;"",'PODD-CSV'!$W480,"")</f>
        <v/>
      </c>
    </row>
    <row collapsed="false" customFormat="false" customHeight="true" hidden="false" ht="15" outlineLevel="0" r="481">
      <c r="A481" s="32" t="str">
        <f aca="false">INDEX('Tray sheet'!$H$2:$H$10000, 'PODD-CSV'!$G481)</f>
        <v>Project#2013-0014_Experiment#0001_Brachypodium.distachyon_Tray#00024</v>
      </c>
      <c r="B481" s="32" t="str">
        <f aca="false">INDEX('Tray sheet'!$J$2:$J$10000,'PODD-CSV'!$G481)</f>
        <v>Tray note</v>
      </c>
      <c r="C481" s="32" t="str">
        <f aca="false">INDEX('Tray sheet'!$I$2:$I$10000,'PODD-CSV'!$G481)</f>
        <v>standard</v>
      </c>
      <c r="D481" s="32" t="str">
        <f aca="false">'PODD-CSV'!$J481&amp;'PODD-CSV'!$K481</f>
        <v>D5</v>
      </c>
      <c r="E481" s="32" t="str">
        <f aca="false">'PODD-CSV'!$T481</f>
        <v>Project#2013-0014_Experiment#0001_Brachypodium.distachyon_Tray#0024_Pot#00480</v>
      </c>
      <c r="F481" s="34" t="n">
        <f aca="false">'PODD-CSV'!$V481</f>
        <v>76</v>
      </c>
      <c r="G481" s="32" t="str">
        <f aca="false">IF('PODD-CSV'!$W481&lt;&gt;"",'PODD-CSV'!$W481,"")</f>
        <v/>
      </c>
    </row>
    <row collapsed="false" customFormat="false" customHeight="true" hidden="false" ht="15" outlineLevel="0" r="482">
      <c r="A482" s="32" t="str">
        <f aca="false">INDEX('Tray sheet'!$H$2:$H$10000, 'PODD-CSV'!$G482)</f>
        <v>Project#2013-0014_Experiment#0001_Brachypodium.distachyon_Tray#00025</v>
      </c>
      <c r="B482" s="32" t="str">
        <f aca="false">INDEX('Tray sheet'!$J$2:$J$10000,'PODD-CSV'!$G482)</f>
        <v>Tray note</v>
      </c>
      <c r="C482" s="32" t="str">
        <f aca="false">INDEX('Tray sheet'!$I$2:$I$10000,'PODD-CSV'!$G482)</f>
        <v>standard</v>
      </c>
      <c r="D482" s="32" t="str">
        <f aca="false">'PODD-CSV'!$J482&amp;'PODD-CSV'!$K482</f>
        <v>A1</v>
      </c>
      <c r="E482" s="32" t="str">
        <f aca="false">'PODD-CSV'!$T482</f>
        <v>Project#2013-0014_Experiment#0001_Brachypodium.distachyon_Tray#0025_Pot#00481</v>
      </c>
      <c r="F482" s="34" t="n">
        <f aca="false">'PODD-CSV'!$V482</f>
        <v>172</v>
      </c>
      <c r="G482" s="32" t="str">
        <f aca="false">IF('PODD-CSV'!$W482&lt;&gt;"",'PODD-CSV'!$W482,"")</f>
        <v/>
      </c>
    </row>
    <row collapsed="false" customFormat="false" customHeight="true" hidden="false" ht="15" outlineLevel="0" r="483">
      <c r="A483" s="32" t="str">
        <f aca="false">INDEX('Tray sheet'!$H$2:$H$10000, 'PODD-CSV'!$G483)</f>
        <v>Project#2013-0014_Experiment#0001_Brachypodium.distachyon_Tray#00025</v>
      </c>
      <c r="B483" s="32" t="str">
        <f aca="false">INDEX('Tray sheet'!$J$2:$J$10000,'PODD-CSV'!$G483)</f>
        <v>Tray note</v>
      </c>
      <c r="C483" s="32" t="str">
        <f aca="false">INDEX('Tray sheet'!$I$2:$I$10000,'PODD-CSV'!$G483)</f>
        <v>standard</v>
      </c>
      <c r="D483" s="32" t="str">
        <f aca="false">'PODD-CSV'!$J483&amp;'PODD-CSV'!$K483</f>
        <v>A2</v>
      </c>
      <c r="E483" s="32" t="str">
        <f aca="false">'PODD-CSV'!$T483</f>
        <v>Project#2013-0014_Experiment#0001_Brachypodium.distachyon_Tray#0025_Pot#00482</v>
      </c>
      <c r="F483" s="34" t="n">
        <f aca="false">'PODD-CSV'!$V483</f>
        <v>160</v>
      </c>
      <c r="G483" s="32" t="str">
        <f aca="false">IF('PODD-CSV'!$W483&lt;&gt;"",'PODD-CSV'!$W483,"")</f>
        <v/>
      </c>
    </row>
    <row collapsed="false" customFormat="false" customHeight="true" hidden="false" ht="15" outlineLevel="0" r="484">
      <c r="A484" s="32" t="str">
        <f aca="false">INDEX('Tray sheet'!$H$2:$H$10000, 'PODD-CSV'!$G484)</f>
        <v>Project#2013-0014_Experiment#0001_Brachypodium.distachyon_Tray#00025</v>
      </c>
      <c r="B484" s="32" t="str">
        <f aca="false">INDEX('Tray sheet'!$J$2:$J$10000,'PODD-CSV'!$G484)</f>
        <v>Tray note</v>
      </c>
      <c r="C484" s="32" t="str">
        <f aca="false">INDEX('Tray sheet'!$I$2:$I$10000,'PODD-CSV'!$G484)</f>
        <v>standard</v>
      </c>
      <c r="D484" s="32" t="str">
        <f aca="false">'PODD-CSV'!$J484&amp;'PODD-CSV'!$K484</f>
        <v>A3</v>
      </c>
      <c r="E484" s="32" t="str">
        <f aca="false">'PODD-CSV'!$T484</f>
        <v>Project#2013-0014_Experiment#0001_Brachypodium.distachyon_Tray#0025_Pot#00483</v>
      </c>
      <c r="F484" s="34" t="n">
        <f aca="false">'PODD-CSV'!$V484</f>
        <v>153</v>
      </c>
      <c r="G484" s="32" t="str">
        <f aca="false">IF('PODD-CSV'!$W484&lt;&gt;"",'PODD-CSV'!$W484,"")</f>
        <v/>
      </c>
    </row>
    <row collapsed="false" customFormat="false" customHeight="true" hidden="false" ht="15" outlineLevel="0" r="485">
      <c r="A485" s="32" t="str">
        <f aca="false">INDEX('Tray sheet'!$H$2:$H$10000, 'PODD-CSV'!$G485)</f>
        <v>Project#2013-0014_Experiment#0001_Brachypodium.distachyon_Tray#00025</v>
      </c>
      <c r="B485" s="32" t="str">
        <f aca="false">INDEX('Tray sheet'!$J$2:$J$10000,'PODD-CSV'!$G485)</f>
        <v>Tray note</v>
      </c>
      <c r="C485" s="32" t="str">
        <f aca="false">INDEX('Tray sheet'!$I$2:$I$10000,'PODD-CSV'!$G485)</f>
        <v>standard</v>
      </c>
      <c r="D485" s="32" t="str">
        <f aca="false">'PODD-CSV'!$J485&amp;'PODD-CSV'!$K485</f>
        <v>A4</v>
      </c>
      <c r="E485" s="32" t="str">
        <f aca="false">'PODD-CSV'!$T485</f>
        <v>Project#2013-0014_Experiment#0001_Brachypodium.distachyon_Tray#0025_Pot#00484</v>
      </c>
      <c r="F485" s="34" t="n">
        <f aca="false">'PODD-CSV'!$V485</f>
        <v>71</v>
      </c>
      <c r="G485" s="32" t="str">
        <f aca="false">IF('PODD-CSV'!$W485&lt;&gt;"",'PODD-CSV'!$W485,"")</f>
        <v/>
      </c>
    </row>
    <row collapsed="false" customFormat="false" customHeight="true" hidden="false" ht="15" outlineLevel="0" r="486">
      <c r="A486" s="32" t="str">
        <f aca="false">INDEX('Tray sheet'!$H$2:$H$10000, 'PODD-CSV'!$G486)</f>
        <v>Project#2013-0014_Experiment#0001_Brachypodium.distachyon_Tray#00025</v>
      </c>
      <c r="B486" s="32" t="str">
        <f aca="false">INDEX('Tray sheet'!$J$2:$J$10000,'PODD-CSV'!$G486)</f>
        <v>Tray note</v>
      </c>
      <c r="C486" s="32" t="str">
        <f aca="false">INDEX('Tray sheet'!$I$2:$I$10000,'PODD-CSV'!$G486)</f>
        <v>standard</v>
      </c>
      <c r="D486" s="32" t="str">
        <f aca="false">'PODD-CSV'!$J486&amp;'PODD-CSV'!$K486</f>
        <v>A5</v>
      </c>
      <c r="E486" s="32" t="str">
        <f aca="false">'PODD-CSV'!$T486</f>
        <v>Project#2013-0014_Experiment#0001_Brachypodium.distachyon_Tray#0025_Pot#00485</v>
      </c>
      <c r="F486" s="34" t="n">
        <f aca="false">'PODD-CSV'!$V486</f>
        <v>98</v>
      </c>
      <c r="G486" s="32" t="str">
        <f aca="false">IF('PODD-CSV'!$W486&lt;&gt;"",'PODD-CSV'!$W486,"")</f>
        <v/>
      </c>
    </row>
    <row collapsed="false" customFormat="false" customHeight="true" hidden="false" ht="15" outlineLevel="0" r="487">
      <c r="A487" s="32" t="str">
        <f aca="false">INDEX('Tray sheet'!$H$2:$H$10000, 'PODD-CSV'!$G487)</f>
        <v>Project#2013-0014_Experiment#0001_Brachypodium.distachyon_Tray#00026</v>
      </c>
      <c r="B487" s="32" t="str">
        <f aca="false">INDEX('Tray sheet'!$J$2:$J$10000,'PODD-CSV'!$G487)</f>
        <v>Tray note</v>
      </c>
      <c r="C487" s="32" t="str">
        <f aca="false">INDEX('Tray sheet'!$I$2:$I$10000,'PODD-CSV'!$G487)</f>
        <v>standard</v>
      </c>
      <c r="D487" s="32" t="str">
        <f aca="false">'PODD-CSV'!$J487&amp;'PODD-CSV'!$K487</f>
        <v>A1</v>
      </c>
      <c r="E487" s="32" t="str">
        <f aca="false">'PODD-CSV'!$T487</f>
        <v>Project#2013-0014_Experiment#0001_Brachypodium.distachyon_Tray#0026_Pot#00486</v>
      </c>
      <c r="F487" s="34" t="str">
        <f aca="false">'PODD-CSV'!$V487</f>
        <v>Bd21</v>
      </c>
      <c r="G487" s="32" t="str">
        <f aca="false">IF('PODD-CSV'!$W487&lt;&gt;"",'PODD-CSV'!$W487,"")</f>
        <v/>
      </c>
    </row>
    <row collapsed="false" customFormat="false" customHeight="true" hidden="false" ht="15" outlineLevel="0" r="488">
      <c r="A488" s="32" t="str">
        <f aca="false">INDEX('Tray sheet'!$H$2:$H$10000, 'PODD-CSV'!$G488)</f>
        <v>Project#2013-0014_Experiment#0001_Brachypodium.distachyon_Tray#00026</v>
      </c>
      <c r="B488" s="32" t="str">
        <f aca="false">INDEX('Tray sheet'!$J$2:$J$10000,'PODD-CSV'!$G488)</f>
        <v>Tray note</v>
      </c>
      <c r="C488" s="32" t="str">
        <f aca="false">INDEX('Tray sheet'!$I$2:$I$10000,'PODD-CSV'!$G488)</f>
        <v>standard</v>
      </c>
      <c r="D488" s="32" t="str">
        <f aca="false">'PODD-CSV'!$J488&amp;'PODD-CSV'!$K488</f>
        <v>A2</v>
      </c>
      <c r="E488" s="32" t="str">
        <f aca="false">'PODD-CSV'!$T488</f>
        <v>Project#2013-0014_Experiment#0001_Brachypodium.distachyon_Tray#0026_Pot#00487</v>
      </c>
      <c r="F488" s="34" t="n">
        <f aca="false">'PODD-CSV'!$V488</f>
        <v>114</v>
      </c>
      <c r="G488" s="32" t="str">
        <f aca="false">IF('PODD-CSV'!$W488&lt;&gt;"",'PODD-CSV'!$W488,"")</f>
        <v/>
      </c>
    </row>
    <row collapsed="false" customFormat="false" customHeight="true" hidden="false" ht="15" outlineLevel="0" r="489">
      <c r="A489" s="32" t="str">
        <f aca="false">INDEX('Tray sheet'!$H$2:$H$10000, 'PODD-CSV'!$G489)</f>
        <v>Project#2013-0014_Experiment#0001_Brachypodium.distachyon_Tray#00026</v>
      </c>
      <c r="B489" s="32" t="str">
        <f aca="false">INDEX('Tray sheet'!$J$2:$J$10000,'PODD-CSV'!$G489)</f>
        <v>Tray note</v>
      </c>
      <c r="C489" s="32" t="str">
        <f aca="false">INDEX('Tray sheet'!$I$2:$I$10000,'PODD-CSV'!$G489)</f>
        <v>standard</v>
      </c>
      <c r="D489" s="32" t="str">
        <f aca="false">'PODD-CSV'!$J489&amp;'PODD-CSV'!$K489</f>
        <v>A3</v>
      </c>
      <c r="E489" s="32" t="str">
        <f aca="false">'PODD-CSV'!$T489</f>
        <v>Project#2013-0014_Experiment#0001_Brachypodium.distachyon_Tray#0026_Pot#00488</v>
      </c>
      <c r="F489" s="34" t="n">
        <f aca="false">'PODD-CSV'!$V489</f>
        <v>175</v>
      </c>
      <c r="G489" s="32" t="str">
        <f aca="false">IF('PODD-CSV'!$W489&lt;&gt;"",'PODD-CSV'!$W489,"")</f>
        <v/>
      </c>
    </row>
    <row collapsed="false" customFormat="false" customHeight="true" hidden="false" ht="15" outlineLevel="0" r="490">
      <c r="A490" s="32" t="str">
        <f aca="false">INDEX('Tray sheet'!$H$2:$H$10000, 'PODD-CSV'!$G490)</f>
        <v>Project#2013-0014_Experiment#0001_Brachypodium.distachyon_Tray#00026</v>
      </c>
      <c r="B490" s="32" t="str">
        <f aca="false">INDEX('Tray sheet'!$J$2:$J$10000,'PODD-CSV'!$G490)</f>
        <v>Tray note</v>
      </c>
      <c r="C490" s="32" t="str">
        <f aca="false">INDEX('Tray sheet'!$I$2:$I$10000,'PODD-CSV'!$G490)</f>
        <v>standard</v>
      </c>
      <c r="D490" s="32" t="str">
        <f aca="false">'PODD-CSV'!$J490&amp;'PODD-CSV'!$K490</f>
        <v>A4</v>
      </c>
      <c r="E490" s="32" t="str">
        <f aca="false">'PODD-CSV'!$T490</f>
        <v>Project#2013-0014_Experiment#0001_Brachypodium.distachyon_Tray#0026_Pot#00489</v>
      </c>
      <c r="F490" s="34" t="n">
        <f aca="false">'PODD-CSV'!$V490</f>
        <v>159</v>
      </c>
      <c r="G490" s="32" t="str">
        <f aca="false">IF('PODD-CSV'!$W490&lt;&gt;"",'PODD-CSV'!$W490,"")</f>
        <v/>
      </c>
    </row>
    <row collapsed="false" customFormat="false" customHeight="true" hidden="false" ht="15" outlineLevel="0" r="491">
      <c r="A491" s="32" t="str">
        <f aca="false">INDEX('Tray sheet'!$H$2:$H$10000, 'PODD-CSV'!$G491)</f>
        <v>Project#2013-0014_Experiment#0001_Brachypodium.distachyon_Tray#00026</v>
      </c>
      <c r="B491" s="32" t="str">
        <f aca="false">INDEX('Tray sheet'!$J$2:$J$10000,'PODD-CSV'!$G491)</f>
        <v>Tray note</v>
      </c>
      <c r="C491" s="32" t="str">
        <f aca="false">INDEX('Tray sheet'!$I$2:$I$10000,'PODD-CSV'!$G491)</f>
        <v>standard</v>
      </c>
      <c r="D491" s="32" t="str">
        <f aca="false">'PODD-CSV'!$J491&amp;'PODD-CSV'!$K491</f>
        <v>A5</v>
      </c>
      <c r="E491" s="32" t="str">
        <f aca="false">'PODD-CSV'!$T491</f>
        <v>Project#2013-0014_Experiment#0001_Brachypodium.distachyon_Tray#0026_Pot#00490</v>
      </c>
      <c r="F491" s="34" t="n">
        <f aca="false">'PODD-CSV'!$V491</f>
        <v>156</v>
      </c>
      <c r="G491" s="32" t="str">
        <f aca="false">IF('PODD-CSV'!$W491&lt;&gt;"",'PODD-CSV'!$W491,"")</f>
        <v/>
      </c>
    </row>
    <row collapsed="false" customFormat="false" customHeight="true" hidden="false" ht="15" outlineLevel="0" r="492">
      <c r="A492" s="32" t="str">
        <f aca="false">INDEX('Tray sheet'!$H$2:$H$10000, 'PODD-CSV'!$G492)</f>
        <v>Project#2013-0014_Experiment#0001_Brachypodium.distachyon_Tray#00025</v>
      </c>
      <c r="B492" s="32" t="str">
        <f aca="false">INDEX('Tray sheet'!$J$2:$J$10000,'PODD-CSV'!$G492)</f>
        <v>Tray note</v>
      </c>
      <c r="C492" s="32" t="str">
        <f aca="false">INDEX('Tray sheet'!$I$2:$I$10000,'PODD-CSV'!$G492)</f>
        <v>standard</v>
      </c>
      <c r="D492" s="32" t="str">
        <f aca="false">'PODD-CSV'!$J492&amp;'PODD-CSV'!$K492</f>
        <v>B1</v>
      </c>
      <c r="E492" s="32" t="str">
        <f aca="false">'PODD-CSV'!$T492</f>
        <v>Project#2013-0014_Experiment#0001_Brachypodium.distachyon_Tray#0025_Pot#00491</v>
      </c>
      <c r="F492" s="34" t="n">
        <f aca="false">'PODD-CSV'!$V492</f>
        <v>54</v>
      </c>
      <c r="G492" s="32" t="str">
        <f aca="false">IF('PODD-CSV'!$W492&lt;&gt;"",'PODD-CSV'!$W492,"")</f>
        <v/>
      </c>
    </row>
    <row collapsed="false" customFormat="false" customHeight="true" hidden="false" ht="15" outlineLevel="0" r="493">
      <c r="A493" s="32" t="str">
        <f aca="false">INDEX('Tray sheet'!$H$2:$H$10000, 'PODD-CSV'!$G493)</f>
        <v>Project#2013-0014_Experiment#0001_Brachypodium.distachyon_Tray#00025</v>
      </c>
      <c r="B493" s="32" t="str">
        <f aca="false">INDEX('Tray sheet'!$J$2:$J$10000,'PODD-CSV'!$G493)</f>
        <v>Tray note</v>
      </c>
      <c r="C493" s="32" t="str">
        <f aca="false">INDEX('Tray sheet'!$I$2:$I$10000,'PODD-CSV'!$G493)</f>
        <v>standard</v>
      </c>
      <c r="D493" s="32" t="str">
        <f aca="false">'PODD-CSV'!$J493&amp;'PODD-CSV'!$K493</f>
        <v>B2</v>
      </c>
      <c r="E493" s="32" t="str">
        <f aca="false">'PODD-CSV'!$T493</f>
        <v>Project#2013-0014_Experiment#0001_Brachypodium.distachyon_Tray#0025_Pot#00492</v>
      </c>
      <c r="F493" s="34" t="n">
        <f aca="false">'PODD-CSV'!$V493</f>
        <v>129</v>
      </c>
      <c r="G493" s="32" t="str">
        <f aca="false">IF('PODD-CSV'!$W493&lt;&gt;"",'PODD-CSV'!$W493,"")</f>
        <v/>
      </c>
    </row>
    <row collapsed="false" customFormat="false" customHeight="true" hidden="false" ht="15" outlineLevel="0" r="494">
      <c r="A494" s="32" t="str">
        <f aca="false">INDEX('Tray sheet'!$H$2:$H$10000, 'PODD-CSV'!$G494)</f>
        <v>Project#2013-0014_Experiment#0001_Brachypodium.distachyon_Tray#00025</v>
      </c>
      <c r="B494" s="32" t="str">
        <f aca="false">INDEX('Tray sheet'!$J$2:$J$10000,'PODD-CSV'!$G494)</f>
        <v>Tray note</v>
      </c>
      <c r="C494" s="32" t="str">
        <f aca="false">INDEX('Tray sheet'!$I$2:$I$10000,'PODD-CSV'!$G494)</f>
        <v>standard</v>
      </c>
      <c r="D494" s="32" t="str">
        <f aca="false">'PODD-CSV'!$J494&amp;'PODD-CSV'!$K494</f>
        <v>B3</v>
      </c>
      <c r="E494" s="32" t="str">
        <f aca="false">'PODD-CSV'!$T494</f>
        <v>Project#2013-0014_Experiment#0001_Brachypodium.distachyon_Tray#0025_Pot#00493</v>
      </c>
      <c r="F494" s="34" t="n">
        <f aca="false">'PODD-CSV'!$V494</f>
        <v>31</v>
      </c>
      <c r="G494" s="32" t="str">
        <f aca="false">IF('PODD-CSV'!$W494&lt;&gt;"",'PODD-CSV'!$W494,"")</f>
        <v/>
      </c>
    </row>
    <row collapsed="false" customFormat="false" customHeight="true" hidden="false" ht="15" outlineLevel="0" r="495">
      <c r="A495" s="32" t="str">
        <f aca="false">INDEX('Tray sheet'!$H$2:$H$10000, 'PODD-CSV'!$G495)</f>
        <v>Project#2013-0014_Experiment#0001_Brachypodium.distachyon_Tray#00025</v>
      </c>
      <c r="B495" s="32" t="str">
        <f aca="false">INDEX('Tray sheet'!$J$2:$J$10000,'PODD-CSV'!$G495)</f>
        <v>Tray note</v>
      </c>
      <c r="C495" s="32" t="str">
        <f aca="false">INDEX('Tray sheet'!$I$2:$I$10000,'PODD-CSV'!$G495)</f>
        <v>standard</v>
      </c>
      <c r="D495" s="32" t="str">
        <f aca="false">'PODD-CSV'!$J495&amp;'PODD-CSV'!$K495</f>
        <v>B4</v>
      </c>
      <c r="E495" s="32" t="str">
        <f aca="false">'PODD-CSV'!$T495</f>
        <v>Project#2013-0014_Experiment#0001_Brachypodium.distachyon_Tray#0025_Pot#00494</v>
      </c>
      <c r="F495" s="34" t="n">
        <f aca="false">'PODD-CSV'!$V495</f>
        <v>171</v>
      </c>
      <c r="G495" s="32" t="str">
        <f aca="false">IF('PODD-CSV'!$W495&lt;&gt;"",'PODD-CSV'!$W495,"")</f>
        <v/>
      </c>
    </row>
    <row collapsed="false" customFormat="false" customHeight="true" hidden="false" ht="15" outlineLevel="0" r="496">
      <c r="A496" s="32" t="str">
        <f aca="false">INDEX('Tray sheet'!$H$2:$H$10000, 'PODD-CSV'!$G496)</f>
        <v>Project#2013-0014_Experiment#0001_Brachypodium.distachyon_Tray#00025</v>
      </c>
      <c r="B496" s="32" t="str">
        <f aca="false">INDEX('Tray sheet'!$J$2:$J$10000,'PODD-CSV'!$G496)</f>
        <v>Tray note</v>
      </c>
      <c r="C496" s="32" t="str">
        <f aca="false">INDEX('Tray sheet'!$I$2:$I$10000,'PODD-CSV'!$G496)</f>
        <v>standard</v>
      </c>
      <c r="D496" s="32" t="str">
        <f aca="false">'PODD-CSV'!$J496&amp;'PODD-CSV'!$K496</f>
        <v>B5</v>
      </c>
      <c r="E496" s="32" t="str">
        <f aca="false">'PODD-CSV'!$T496</f>
        <v>Project#2013-0014_Experiment#0001_Brachypodium.distachyon_Tray#0025_Pot#00495</v>
      </c>
      <c r="F496" s="34" t="n">
        <f aca="false">'PODD-CSV'!$V496</f>
        <v>163</v>
      </c>
      <c r="G496" s="32" t="str">
        <f aca="false">IF('PODD-CSV'!$W496&lt;&gt;"",'PODD-CSV'!$W496,"")</f>
        <v/>
      </c>
    </row>
    <row collapsed="false" customFormat="false" customHeight="true" hidden="false" ht="15" outlineLevel="0" r="497">
      <c r="A497" s="32" t="str">
        <f aca="false">INDEX('Tray sheet'!$H$2:$H$10000, 'PODD-CSV'!$G497)</f>
        <v>Project#2013-0014_Experiment#0001_Brachypodium.distachyon_Tray#00026</v>
      </c>
      <c r="B497" s="32" t="str">
        <f aca="false">INDEX('Tray sheet'!$J$2:$J$10000,'PODD-CSV'!$G497)</f>
        <v>Tray note</v>
      </c>
      <c r="C497" s="32" t="str">
        <f aca="false">INDEX('Tray sheet'!$I$2:$I$10000,'PODD-CSV'!$G497)</f>
        <v>standard</v>
      </c>
      <c r="D497" s="32" t="str">
        <f aca="false">'PODD-CSV'!$J497&amp;'PODD-CSV'!$K497</f>
        <v>B1</v>
      </c>
      <c r="E497" s="32" t="str">
        <f aca="false">'PODD-CSV'!$T497</f>
        <v>Project#2013-0014_Experiment#0001_Brachypodium.distachyon_Tray#0026_Pot#00496</v>
      </c>
      <c r="F497" s="34" t="str">
        <f aca="false">'PODD-CSV'!$V497</f>
        <v>Bd3-1</v>
      </c>
      <c r="G497" s="32" t="str">
        <f aca="false">IF('PODD-CSV'!$W497&lt;&gt;"",'PODD-CSV'!$W497,"")</f>
        <v/>
      </c>
    </row>
    <row collapsed="false" customFormat="false" customHeight="true" hidden="false" ht="15" outlineLevel="0" r="498">
      <c r="A498" s="32" t="str">
        <f aca="false">INDEX('Tray sheet'!$H$2:$H$10000, 'PODD-CSV'!$G498)</f>
        <v>Project#2013-0014_Experiment#0001_Brachypodium.distachyon_Tray#00026</v>
      </c>
      <c r="B498" s="32" t="str">
        <f aca="false">INDEX('Tray sheet'!$J$2:$J$10000,'PODD-CSV'!$G498)</f>
        <v>Tray note</v>
      </c>
      <c r="C498" s="32" t="str">
        <f aca="false">INDEX('Tray sheet'!$I$2:$I$10000,'PODD-CSV'!$G498)</f>
        <v>standard</v>
      </c>
      <c r="D498" s="32" t="str">
        <f aca="false">'PODD-CSV'!$J498&amp;'PODD-CSV'!$K498</f>
        <v>B2</v>
      </c>
      <c r="E498" s="32" t="str">
        <f aca="false">'PODD-CSV'!$T498</f>
        <v>Project#2013-0014_Experiment#0001_Brachypodium.distachyon_Tray#0026_Pot#00497</v>
      </c>
      <c r="F498" s="34" t="n">
        <f aca="false">'PODD-CSV'!$V498</f>
        <v>104</v>
      </c>
      <c r="G498" s="32" t="str">
        <f aca="false">IF('PODD-CSV'!$W498&lt;&gt;"",'PODD-CSV'!$W498,"")</f>
        <v/>
      </c>
    </row>
    <row collapsed="false" customFormat="false" customHeight="true" hidden="false" ht="15" outlineLevel="0" r="499">
      <c r="A499" s="32" t="str">
        <f aca="false">INDEX('Tray sheet'!$H$2:$H$10000, 'PODD-CSV'!$G499)</f>
        <v>Project#2013-0014_Experiment#0001_Brachypodium.distachyon_Tray#00026</v>
      </c>
      <c r="B499" s="32" t="str">
        <f aca="false">INDEX('Tray sheet'!$J$2:$J$10000,'PODD-CSV'!$G499)</f>
        <v>Tray note</v>
      </c>
      <c r="C499" s="32" t="str">
        <f aca="false">INDEX('Tray sheet'!$I$2:$I$10000,'PODD-CSV'!$G499)</f>
        <v>standard</v>
      </c>
      <c r="D499" s="32" t="str">
        <f aca="false">'PODD-CSV'!$J499&amp;'PODD-CSV'!$K499</f>
        <v>B3</v>
      </c>
      <c r="E499" s="32" t="str">
        <f aca="false">'PODD-CSV'!$T499</f>
        <v>Project#2013-0014_Experiment#0001_Brachypodium.distachyon_Tray#0026_Pot#00498</v>
      </c>
      <c r="F499" s="34" t="n">
        <f aca="false">'PODD-CSV'!$V499</f>
        <v>94</v>
      </c>
      <c r="G499" s="32" t="str">
        <f aca="false">IF('PODD-CSV'!$W499&lt;&gt;"",'PODD-CSV'!$W499,"")</f>
        <v/>
      </c>
    </row>
    <row collapsed="false" customFormat="false" customHeight="true" hidden="false" ht="15" outlineLevel="0" r="500">
      <c r="A500" s="32" t="str">
        <f aca="false">INDEX('Tray sheet'!$H$2:$H$10000, 'PODD-CSV'!$G500)</f>
        <v>Project#2013-0014_Experiment#0001_Brachypodium.distachyon_Tray#00026</v>
      </c>
      <c r="B500" s="32" t="str">
        <f aca="false">INDEX('Tray sheet'!$J$2:$J$10000,'PODD-CSV'!$G500)</f>
        <v>Tray note</v>
      </c>
      <c r="C500" s="32" t="str">
        <f aca="false">INDEX('Tray sheet'!$I$2:$I$10000,'PODD-CSV'!$G500)</f>
        <v>standard</v>
      </c>
      <c r="D500" s="32" t="str">
        <f aca="false">'PODD-CSV'!$J500&amp;'PODD-CSV'!$K500</f>
        <v>B4</v>
      </c>
      <c r="E500" s="32" t="str">
        <f aca="false">'PODD-CSV'!$T500</f>
        <v>Project#2013-0014_Experiment#0001_Brachypodium.distachyon_Tray#0026_Pot#00499</v>
      </c>
      <c r="F500" s="34" t="n">
        <f aca="false">'PODD-CSV'!$V500</f>
        <v>85</v>
      </c>
      <c r="G500" s="32" t="str">
        <f aca="false">IF('PODD-CSV'!$W500&lt;&gt;"",'PODD-CSV'!$W500,"")</f>
        <v/>
      </c>
    </row>
    <row collapsed="false" customFormat="false" customHeight="true" hidden="false" ht="15" outlineLevel="0" r="501">
      <c r="A501" s="32" t="str">
        <f aca="false">INDEX('Tray sheet'!$H$2:$H$10000, 'PODD-CSV'!$G501)</f>
        <v>Project#2013-0014_Experiment#0001_Brachypodium.distachyon_Tray#00026</v>
      </c>
      <c r="B501" s="32" t="str">
        <f aca="false">INDEX('Tray sheet'!$J$2:$J$10000,'PODD-CSV'!$G501)</f>
        <v>Tray note</v>
      </c>
      <c r="C501" s="32" t="str">
        <f aca="false">INDEX('Tray sheet'!$I$2:$I$10000,'PODD-CSV'!$G501)</f>
        <v>standard</v>
      </c>
      <c r="D501" s="32" t="str">
        <f aca="false">'PODD-CSV'!$J501&amp;'PODD-CSV'!$K501</f>
        <v>B5</v>
      </c>
      <c r="E501" s="32" t="str">
        <f aca="false">'PODD-CSV'!$T501</f>
        <v>Project#2013-0014_Experiment#0001_Brachypodium.distachyon_Tray#0026_Pot#00500</v>
      </c>
      <c r="F501" s="34" t="n">
        <f aca="false">'PODD-CSV'!$V501</f>
        <v>126</v>
      </c>
      <c r="G501" s="32" t="str">
        <f aca="false">IF('PODD-CSV'!$W501&lt;&gt;"",'PODD-CSV'!$W501,"")</f>
        <v/>
      </c>
    </row>
    <row collapsed="false" customFormat="false" customHeight="true" hidden="false" ht="15" outlineLevel="0" r="502">
      <c r="A502" s="32" t="str">
        <f aca="false">INDEX('Tray sheet'!$H$2:$H$10000, 'PODD-CSV'!$G502)</f>
        <v>Project#2013-0014_Experiment#0001_Brachypodium.distachyon_Tray#00025</v>
      </c>
      <c r="B502" s="32" t="str">
        <f aca="false">INDEX('Tray sheet'!$J$2:$J$10000,'PODD-CSV'!$G502)</f>
        <v>Tray note</v>
      </c>
      <c r="C502" s="32" t="str">
        <f aca="false">INDEX('Tray sheet'!$I$2:$I$10000,'PODD-CSV'!$G502)</f>
        <v>standard</v>
      </c>
      <c r="D502" s="32" t="str">
        <f aca="false">'PODD-CSV'!$J502&amp;'PODD-CSV'!$K502</f>
        <v>C1</v>
      </c>
      <c r="E502" s="32" t="str">
        <f aca="false">'PODD-CSV'!$T502</f>
        <v>Project#2013-0014_Experiment#0001_Brachypodium.distachyon_Tray#0025_Pot#00501</v>
      </c>
      <c r="F502" s="34" t="n">
        <f aca="false">'PODD-CSV'!$V502</f>
        <v>112</v>
      </c>
      <c r="G502" s="32" t="str">
        <f aca="false">IF('PODD-CSV'!$W502&lt;&gt;"",'PODD-CSV'!$W502,"")</f>
        <v/>
      </c>
    </row>
    <row collapsed="false" customFormat="false" customHeight="true" hidden="false" ht="15" outlineLevel="0" r="503">
      <c r="A503" s="32" t="str">
        <f aca="false">INDEX('Tray sheet'!$H$2:$H$10000, 'PODD-CSV'!$G503)</f>
        <v>Project#2013-0014_Experiment#0001_Brachypodium.distachyon_Tray#00025</v>
      </c>
      <c r="B503" s="32" t="str">
        <f aca="false">INDEX('Tray sheet'!$J$2:$J$10000,'PODD-CSV'!$G503)</f>
        <v>Tray note</v>
      </c>
      <c r="C503" s="32" t="str">
        <f aca="false">INDEX('Tray sheet'!$I$2:$I$10000,'PODD-CSV'!$G503)</f>
        <v>standard</v>
      </c>
      <c r="D503" s="32" t="str">
        <f aca="false">'PODD-CSV'!$J503&amp;'PODD-CSV'!$K503</f>
        <v>C2</v>
      </c>
      <c r="E503" s="32" t="str">
        <f aca="false">'PODD-CSV'!$T503</f>
        <v>Project#2013-0014_Experiment#0001_Brachypodium.distachyon_Tray#0025_Pot#00502</v>
      </c>
      <c r="F503" s="34" t="n">
        <f aca="false">'PODD-CSV'!$V503</f>
        <v>124</v>
      </c>
      <c r="G503" s="32" t="str">
        <f aca="false">IF('PODD-CSV'!$W503&lt;&gt;"",'PODD-CSV'!$W503,"")</f>
        <v/>
      </c>
    </row>
    <row collapsed="false" customFormat="false" customHeight="true" hidden="false" ht="15" outlineLevel="0" r="504">
      <c r="A504" s="32" t="str">
        <f aca="false">INDEX('Tray sheet'!$H$2:$H$10000, 'PODD-CSV'!$G504)</f>
        <v>Project#2013-0014_Experiment#0001_Brachypodium.distachyon_Tray#00025</v>
      </c>
      <c r="B504" s="32" t="str">
        <f aca="false">INDEX('Tray sheet'!$J$2:$J$10000,'PODD-CSV'!$G504)</f>
        <v>Tray note</v>
      </c>
      <c r="C504" s="32" t="str">
        <f aca="false">INDEX('Tray sheet'!$I$2:$I$10000,'PODD-CSV'!$G504)</f>
        <v>standard</v>
      </c>
      <c r="D504" s="32" t="str">
        <f aca="false">'PODD-CSV'!$J504&amp;'PODD-CSV'!$K504</f>
        <v>C3</v>
      </c>
      <c r="E504" s="32" t="str">
        <f aca="false">'PODD-CSV'!$T504</f>
        <v>Project#2013-0014_Experiment#0001_Brachypodium.distachyon_Tray#0025_Pot#00503</v>
      </c>
      <c r="F504" s="34" t="n">
        <f aca="false">'PODD-CSV'!$V504</f>
        <v>111</v>
      </c>
      <c r="G504" s="32" t="str">
        <f aca="false">IF('PODD-CSV'!$W504&lt;&gt;"",'PODD-CSV'!$W504,"")</f>
        <v/>
      </c>
    </row>
    <row collapsed="false" customFormat="false" customHeight="true" hidden="false" ht="15" outlineLevel="0" r="505">
      <c r="A505" s="32" t="str">
        <f aca="false">INDEX('Tray sheet'!$H$2:$H$10000, 'PODD-CSV'!$G505)</f>
        <v>Project#2013-0014_Experiment#0001_Brachypodium.distachyon_Tray#00025</v>
      </c>
      <c r="B505" s="32" t="str">
        <f aca="false">INDEX('Tray sheet'!$J$2:$J$10000,'PODD-CSV'!$G505)</f>
        <v>Tray note</v>
      </c>
      <c r="C505" s="32" t="str">
        <f aca="false">INDEX('Tray sheet'!$I$2:$I$10000,'PODD-CSV'!$G505)</f>
        <v>standard</v>
      </c>
      <c r="D505" s="32" t="str">
        <f aca="false">'PODD-CSV'!$J505&amp;'PODD-CSV'!$K505</f>
        <v>C4</v>
      </c>
      <c r="E505" s="32" t="str">
        <f aca="false">'PODD-CSV'!$T505</f>
        <v>Project#2013-0014_Experiment#0001_Brachypodium.distachyon_Tray#0025_Pot#00504</v>
      </c>
      <c r="F505" s="34" t="n">
        <f aca="false">'PODD-CSV'!$V505</f>
        <v>122</v>
      </c>
      <c r="G505" s="32" t="str">
        <f aca="false">IF('PODD-CSV'!$W505&lt;&gt;"",'PODD-CSV'!$W505,"")</f>
        <v/>
      </c>
    </row>
    <row collapsed="false" customFormat="false" customHeight="true" hidden="false" ht="15" outlineLevel="0" r="506">
      <c r="A506" s="32" t="str">
        <f aca="false">INDEX('Tray sheet'!$H$2:$H$10000, 'PODD-CSV'!$G506)</f>
        <v>Project#2013-0014_Experiment#0001_Brachypodium.distachyon_Tray#00025</v>
      </c>
      <c r="B506" s="32" t="str">
        <f aca="false">INDEX('Tray sheet'!$J$2:$J$10000,'PODD-CSV'!$G506)</f>
        <v>Tray note</v>
      </c>
      <c r="C506" s="32" t="str">
        <f aca="false">INDEX('Tray sheet'!$I$2:$I$10000,'PODD-CSV'!$G506)</f>
        <v>standard</v>
      </c>
      <c r="D506" s="32" t="str">
        <f aca="false">'PODD-CSV'!$J506&amp;'PODD-CSV'!$K506</f>
        <v>C5</v>
      </c>
      <c r="E506" s="32" t="str">
        <f aca="false">'PODD-CSV'!$T506</f>
        <v>Project#2013-0014_Experiment#0001_Brachypodium.distachyon_Tray#0025_Pot#00505</v>
      </c>
      <c r="F506" s="34" t="n">
        <f aca="false">'PODD-CSV'!$V506</f>
        <v>115</v>
      </c>
      <c r="G506" s="32" t="str">
        <f aca="false">IF('PODD-CSV'!$W506&lt;&gt;"",'PODD-CSV'!$W506,"")</f>
        <v/>
      </c>
    </row>
    <row collapsed="false" customFormat="false" customHeight="true" hidden="false" ht="15" outlineLevel="0" r="507">
      <c r="A507" s="32" t="str">
        <f aca="false">INDEX('Tray sheet'!$H$2:$H$10000, 'PODD-CSV'!$G507)</f>
        <v>Project#2013-0014_Experiment#0001_Brachypodium.distachyon_Tray#00026</v>
      </c>
      <c r="B507" s="32" t="str">
        <f aca="false">INDEX('Tray sheet'!$J$2:$J$10000,'PODD-CSV'!$G507)</f>
        <v>Tray note</v>
      </c>
      <c r="C507" s="32" t="str">
        <f aca="false">INDEX('Tray sheet'!$I$2:$I$10000,'PODD-CSV'!$G507)</f>
        <v>standard</v>
      </c>
      <c r="D507" s="32" t="str">
        <f aca="false">'PODD-CSV'!$J507&amp;'PODD-CSV'!$K507</f>
        <v>C1</v>
      </c>
      <c r="E507" s="32" t="str">
        <f aca="false">'PODD-CSV'!$T507</f>
        <v>Project#2013-0014_Experiment#0001_Brachypodium.distachyon_Tray#0026_Pot#00506</v>
      </c>
      <c r="F507" s="34" t="n">
        <f aca="false">'PODD-CSV'!$V507</f>
        <v>127</v>
      </c>
      <c r="G507" s="32" t="str">
        <f aca="false">IF('PODD-CSV'!$W507&lt;&gt;"",'PODD-CSV'!$W507,"")</f>
        <v/>
      </c>
    </row>
    <row collapsed="false" customFormat="false" customHeight="true" hidden="false" ht="15" outlineLevel="0" r="508">
      <c r="A508" s="32" t="str">
        <f aca="false">INDEX('Tray sheet'!$H$2:$H$10000, 'PODD-CSV'!$G508)</f>
        <v>Project#2013-0014_Experiment#0001_Brachypodium.distachyon_Tray#00026</v>
      </c>
      <c r="B508" s="32" t="str">
        <f aca="false">INDEX('Tray sheet'!$J$2:$J$10000,'PODD-CSV'!$G508)</f>
        <v>Tray note</v>
      </c>
      <c r="C508" s="32" t="str">
        <f aca="false">INDEX('Tray sheet'!$I$2:$I$10000,'PODD-CSV'!$G508)</f>
        <v>standard</v>
      </c>
      <c r="D508" s="32" t="str">
        <f aca="false">'PODD-CSV'!$J508&amp;'PODD-CSV'!$K508</f>
        <v>C2</v>
      </c>
      <c r="E508" s="32" t="str">
        <f aca="false">'PODD-CSV'!$T508</f>
        <v>Project#2013-0014_Experiment#0001_Brachypodium.distachyon_Tray#0026_Pot#00507</v>
      </c>
      <c r="F508" s="34" t="n">
        <f aca="false">'PODD-CSV'!$V508</f>
        <v>89</v>
      </c>
      <c r="G508" s="32" t="str">
        <f aca="false">IF('PODD-CSV'!$W508&lt;&gt;"",'PODD-CSV'!$W508,"")</f>
        <v/>
      </c>
    </row>
    <row collapsed="false" customFormat="false" customHeight="true" hidden="false" ht="15" outlineLevel="0" r="509">
      <c r="A509" s="32" t="str">
        <f aca="false">INDEX('Tray sheet'!$H$2:$H$10000, 'PODD-CSV'!$G509)</f>
        <v>Project#2013-0014_Experiment#0001_Brachypodium.distachyon_Tray#00026</v>
      </c>
      <c r="B509" s="32" t="str">
        <f aca="false">INDEX('Tray sheet'!$J$2:$J$10000,'PODD-CSV'!$G509)</f>
        <v>Tray note</v>
      </c>
      <c r="C509" s="32" t="str">
        <f aca="false">INDEX('Tray sheet'!$I$2:$I$10000,'PODD-CSV'!$G509)</f>
        <v>standard</v>
      </c>
      <c r="D509" s="32" t="str">
        <f aca="false">'PODD-CSV'!$J509&amp;'PODD-CSV'!$K509</f>
        <v>C3</v>
      </c>
      <c r="E509" s="32" t="str">
        <f aca="false">'PODD-CSV'!$T509</f>
        <v>Project#2013-0014_Experiment#0001_Brachypodium.distachyon_Tray#0026_Pot#00508</v>
      </c>
      <c r="F509" s="34" t="n">
        <f aca="false">'PODD-CSV'!$V509</f>
        <v>99</v>
      </c>
      <c r="G509" s="32" t="str">
        <f aca="false">IF('PODD-CSV'!$W509&lt;&gt;"",'PODD-CSV'!$W509,"")</f>
        <v/>
      </c>
    </row>
    <row collapsed="false" customFormat="false" customHeight="true" hidden="false" ht="15" outlineLevel="0" r="510">
      <c r="A510" s="32" t="str">
        <f aca="false">INDEX('Tray sheet'!$H$2:$H$10000, 'PODD-CSV'!$G510)</f>
        <v>Project#2013-0014_Experiment#0001_Brachypodium.distachyon_Tray#00026</v>
      </c>
      <c r="B510" s="32" t="str">
        <f aca="false">INDEX('Tray sheet'!$J$2:$J$10000,'PODD-CSV'!$G510)</f>
        <v>Tray note</v>
      </c>
      <c r="C510" s="32" t="str">
        <f aca="false">INDEX('Tray sheet'!$I$2:$I$10000,'PODD-CSV'!$G510)</f>
        <v>standard</v>
      </c>
      <c r="D510" s="32" t="str">
        <f aca="false">'PODD-CSV'!$J510&amp;'PODD-CSV'!$K510</f>
        <v>C4</v>
      </c>
      <c r="E510" s="32" t="str">
        <f aca="false">'PODD-CSV'!$T510</f>
        <v>Project#2013-0014_Experiment#0001_Brachypodium.distachyon_Tray#0026_Pot#00509</v>
      </c>
      <c r="F510" s="34" t="n">
        <f aca="false">'PODD-CSV'!$V510</f>
        <v>106</v>
      </c>
      <c r="G510" s="32" t="str">
        <f aca="false">IF('PODD-CSV'!$W510&lt;&gt;"",'PODD-CSV'!$W510,"")</f>
        <v/>
      </c>
    </row>
    <row collapsed="false" customFormat="false" customHeight="true" hidden="false" ht="15" outlineLevel="0" r="511">
      <c r="A511" s="32" t="str">
        <f aca="false">INDEX('Tray sheet'!$H$2:$H$10000, 'PODD-CSV'!$G511)</f>
        <v>Project#2013-0014_Experiment#0001_Brachypodium.distachyon_Tray#00026</v>
      </c>
      <c r="B511" s="32" t="str">
        <f aca="false">INDEX('Tray sheet'!$J$2:$J$10000,'PODD-CSV'!$G511)</f>
        <v>Tray note</v>
      </c>
      <c r="C511" s="32" t="str">
        <f aca="false">INDEX('Tray sheet'!$I$2:$I$10000,'PODD-CSV'!$G511)</f>
        <v>standard</v>
      </c>
      <c r="D511" s="32" t="str">
        <f aca="false">'PODD-CSV'!$J511&amp;'PODD-CSV'!$K511</f>
        <v>C5</v>
      </c>
      <c r="E511" s="32" t="str">
        <f aca="false">'PODD-CSV'!$T511</f>
        <v>Project#2013-0014_Experiment#0001_Brachypodium.distachyon_Tray#0026_Pot#00510</v>
      </c>
      <c r="F511" s="34" t="n">
        <f aca="false">'PODD-CSV'!$V511</f>
        <v>63</v>
      </c>
      <c r="G511" s="32" t="str">
        <f aca="false">IF('PODD-CSV'!$W511&lt;&gt;"",'PODD-CSV'!$W511,"")</f>
        <v/>
      </c>
    </row>
    <row collapsed="false" customFormat="false" customHeight="true" hidden="false" ht="15" outlineLevel="0" r="512">
      <c r="A512" s="32" t="str">
        <f aca="false">INDEX('Tray sheet'!$H$2:$H$10000, 'PODD-CSV'!$G512)</f>
        <v>Project#2013-0014_Experiment#0001_Brachypodium.distachyon_Tray#00025</v>
      </c>
      <c r="B512" s="32" t="str">
        <f aca="false">INDEX('Tray sheet'!$J$2:$J$10000,'PODD-CSV'!$G512)</f>
        <v>Tray note</v>
      </c>
      <c r="C512" s="32" t="str">
        <f aca="false">INDEX('Tray sheet'!$I$2:$I$10000,'PODD-CSV'!$G512)</f>
        <v>standard</v>
      </c>
      <c r="D512" s="32" t="str">
        <f aca="false">'PODD-CSV'!$J512&amp;'PODD-CSV'!$K512</f>
        <v>D1</v>
      </c>
      <c r="E512" s="32" t="str">
        <f aca="false">'PODD-CSV'!$T512</f>
        <v>Project#2013-0014_Experiment#0001_Brachypodium.distachyon_Tray#0025_Pot#00511</v>
      </c>
      <c r="F512" s="34" t="n">
        <f aca="false">'PODD-CSV'!$V512</f>
        <v>109</v>
      </c>
      <c r="G512" s="32" t="str">
        <f aca="false">IF('PODD-CSV'!$W512&lt;&gt;"",'PODD-CSV'!$W512,"")</f>
        <v/>
      </c>
    </row>
    <row collapsed="false" customFormat="false" customHeight="true" hidden="false" ht="15" outlineLevel="0" r="513">
      <c r="A513" s="32" t="str">
        <f aca="false">INDEX('Tray sheet'!$H$2:$H$10000, 'PODD-CSV'!$G513)</f>
        <v>Project#2013-0014_Experiment#0001_Brachypodium.distachyon_Tray#00025</v>
      </c>
      <c r="B513" s="32" t="str">
        <f aca="false">INDEX('Tray sheet'!$J$2:$J$10000,'PODD-CSV'!$G513)</f>
        <v>Tray note</v>
      </c>
      <c r="C513" s="32" t="str">
        <f aca="false">INDEX('Tray sheet'!$I$2:$I$10000,'PODD-CSV'!$G513)</f>
        <v>standard</v>
      </c>
      <c r="D513" s="32" t="str">
        <f aca="false">'PODD-CSV'!$J513&amp;'PODD-CSV'!$K513</f>
        <v>D2</v>
      </c>
      <c r="E513" s="32" t="str">
        <f aca="false">'PODD-CSV'!$T513</f>
        <v>Project#2013-0014_Experiment#0001_Brachypodium.distachyon_Tray#0025_Pot#00512</v>
      </c>
      <c r="F513" s="34" t="n">
        <f aca="false">'PODD-CSV'!$V513</f>
        <v>142</v>
      </c>
      <c r="G513" s="32" t="str">
        <f aca="false">IF('PODD-CSV'!$W513&lt;&gt;"",'PODD-CSV'!$W513,"")</f>
        <v/>
      </c>
    </row>
    <row collapsed="false" customFormat="false" customHeight="true" hidden="false" ht="15" outlineLevel="0" r="514">
      <c r="A514" s="32" t="str">
        <f aca="false">INDEX('Tray sheet'!$H$2:$H$10000, 'PODD-CSV'!$G514)</f>
        <v>Project#2013-0014_Experiment#0001_Brachypodium.distachyon_Tray#00025</v>
      </c>
      <c r="B514" s="32" t="str">
        <f aca="false">INDEX('Tray sheet'!$J$2:$J$10000,'PODD-CSV'!$G514)</f>
        <v>Tray note</v>
      </c>
      <c r="C514" s="32" t="str">
        <f aca="false">INDEX('Tray sheet'!$I$2:$I$10000,'PODD-CSV'!$G514)</f>
        <v>standard</v>
      </c>
      <c r="D514" s="32" t="str">
        <f aca="false">'PODD-CSV'!$J514&amp;'PODD-CSV'!$K514</f>
        <v>D3</v>
      </c>
      <c r="E514" s="32" t="str">
        <f aca="false">'PODD-CSV'!$T514</f>
        <v>Project#2013-0014_Experiment#0001_Brachypodium.distachyon_Tray#0025_Pot#00513</v>
      </c>
      <c r="F514" s="34" t="n">
        <f aca="false">'PODD-CSV'!$V514</f>
        <v>168</v>
      </c>
      <c r="G514" s="32" t="str">
        <f aca="false">IF('PODD-CSV'!$W514&lt;&gt;"",'PODD-CSV'!$W514,"")</f>
        <v/>
      </c>
    </row>
    <row collapsed="false" customFormat="false" customHeight="true" hidden="false" ht="15" outlineLevel="0" r="515">
      <c r="A515" s="32" t="str">
        <f aca="false">INDEX('Tray sheet'!$H$2:$H$10000, 'PODD-CSV'!$G515)</f>
        <v>Project#2013-0014_Experiment#0001_Brachypodium.distachyon_Tray#00025</v>
      </c>
      <c r="B515" s="32" t="str">
        <f aca="false">INDEX('Tray sheet'!$J$2:$J$10000,'PODD-CSV'!$G515)</f>
        <v>Tray note</v>
      </c>
      <c r="C515" s="32" t="str">
        <f aca="false">INDEX('Tray sheet'!$I$2:$I$10000,'PODD-CSV'!$G515)</f>
        <v>standard</v>
      </c>
      <c r="D515" s="32" t="str">
        <f aca="false">'PODD-CSV'!$J515&amp;'PODD-CSV'!$K515</f>
        <v>D4</v>
      </c>
      <c r="E515" s="32" t="str">
        <f aca="false">'PODD-CSV'!$T515</f>
        <v>Project#2013-0014_Experiment#0001_Brachypodium.distachyon_Tray#0025_Pot#00514</v>
      </c>
      <c r="F515" s="34" t="str">
        <f aca="false">'PODD-CSV'!$V515</f>
        <v>Bd21</v>
      </c>
      <c r="G515" s="32" t="str">
        <f aca="false">IF('PODD-CSV'!$W515&lt;&gt;"",'PODD-CSV'!$W515,"")</f>
        <v/>
      </c>
    </row>
    <row collapsed="false" customFormat="false" customHeight="true" hidden="false" ht="15" outlineLevel="0" r="516">
      <c r="A516" s="32" t="str">
        <f aca="false">INDEX('Tray sheet'!$H$2:$H$10000, 'PODD-CSV'!$G516)</f>
        <v>Project#2013-0014_Experiment#0001_Brachypodium.distachyon_Tray#00025</v>
      </c>
      <c r="B516" s="32" t="str">
        <f aca="false">INDEX('Tray sheet'!$J$2:$J$10000,'PODD-CSV'!$G516)</f>
        <v>Tray note</v>
      </c>
      <c r="C516" s="32" t="str">
        <f aca="false">INDEX('Tray sheet'!$I$2:$I$10000,'PODD-CSV'!$G516)</f>
        <v>standard</v>
      </c>
      <c r="D516" s="32" t="str">
        <f aca="false">'PODD-CSV'!$J516&amp;'PODD-CSV'!$K516</f>
        <v>D5</v>
      </c>
      <c r="E516" s="32" t="str">
        <f aca="false">'PODD-CSV'!$T516</f>
        <v>Project#2013-0014_Experiment#0001_Brachypodium.distachyon_Tray#0025_Pot#00515</v>
      </c>
      <c r="F516" s="34" t="str">
        <f aca="false">'PODD-CSV'!$V516</f>
        <v>Bd3-1</v>
      </c>
      <c r="G516" s="32" t="str">
        <f aca="false">IF('PODD-CSV'!$W516&lt;&gt;"",'PODD-CSV'!$W516,"")</f>
        <v/>
      </c>
    </row>
    <row collapsed="false" customFormat="false" customHeight="true" hidden="false" ht="15" outlineLevel="0" r="517">
      <c r="A517" s="32" t="str">
        <f aca="false">INDEX('Tray sheet'!$H$2:$H$10000, 'PODD-CSV'!$G517)</f>
        <v>Project#2013-0014_Experiment#0001_Brachypodium.distachyon_Tray#00026</v>
      </c>
      <c r="B517" s="32" t="str">
        <f aca="false">INDEX('Tray sheet'!$J$2:$J$10000,'PODD-CSV'!$G517)</f>
        <v>Tray note</v>
      </c>
      <c r="C517" s="32" t="str">
        <f aca="false">INDEX('Tray sheet'!$I$2:$I$10000,'PODD-CSV'!$G517)</f>
        <v>standard</v>
      </c>
      <c r="D517" s="32" t="str">
        <f aca="false">'PODD-CSV'!$J517&amp;'PODD-CSV'!$K517</f>
        <v>D1</v>
      </c>
      <c r="E517" s="32" t="str">
        <f aca="false">'PODD-CSV'!$T517</f>
        <v>Project#2013-0014_Experiment#0001_Brachypodium.distachyon_Tray#0026_Pot#00516</v>
      </c>
      <c r="F517" s="34" t="n">
        <f aca="false">'PODD-CSV'!$V517</f>
        <v>100</v>
      </c>
      <c r="G517" s="32" t="str">
        <f aca="false">IF('PODD-CSV'!$W517&lt;&gt;"",'PODD-CSV'!$W517,"")</f>
        <v/>
      </c>
    </row>
    <row collapsed="false" customFormat="false" customHeight="true" hidden="false" ht="15" outlineLevel="0" r="518">
      <c r="A518" s="32" t="str">
        <f aca="false">INDEX('Tray sheet'!$H$2:$H$10000, 'PODD-CSV'!$G518)</f>
        <v>Project#2013-0014_Experiment#0001_Brachypodium.distachyon_Tray#00026</v>
      </c>
      <c r="B518" s="32" t="str">
        <f aca="false">INDEX('Tray sheet'!$J$2:$J$10000,'PODD-CSV'!$G518)</f>
        <v>Tray note</v>
      </c>
      <c r="C518" s="32" t="str">
        <f aca="false">INDEX('Tray sheet'!$I$2:$I$10000,'PODD-CSV'!$G518)</f>
        <v>standard</v>
      </c>
      <c r="D518" s="32" t="str">
        <f aca="false">'PODD-CSV'!$J518&amp;'PODD-CSV'!$K518</f>
        <v>D2</v>
      </c>
      <c r="E518" s="32" t="str">
        <f aca="false">'PODD-CSV'!$T518</f>
        <v>Project#2013-0014_Experiment#0001_Brachypodium.distachyon_Tray#0026_Pot#00517</v>
      </c>
      <c r="F518" s="34" t="n">
        <f aca="false">'PODD-CSV'!$V518</f>
        <v>119</v>
      </c>
      <c r="G518" s="32" t="str">
        <f aca="false">IF('PODD-CSV'!$W518&lt;&gt;"",'PODD-CSV'!$W518,"")</f>
        <v/>
      </c>
    </row>
    <row collapsed="false" customFormat="false" customHeight="true" hidden="false" ht="15" outlineLevel="0" r="519">
      <c r="A519" s="32" t="str">
        <f aca="false">INDEX('Tray sheet'!$H$2:$H$10000, 'PODD-CSV'!$G519)</f>
        <v>Project#2013-0014_Experiment#0001_Brachypodium.distachyon_Tray#00026</v>
      </c>
      <c r="B519" s="32" t="str">
        <f aca="false">INDEX('Tray sheet'!$J$2:$J$10000,'PODD-CSV'!$G519)</f>
        <v>Tray note</v>
      </c>
      <c r="C519" s="32" t="str">
        <f aca="false">INDEX('Tray sheet'!$I$2:$I$10000,'PODD-CSV'!$G519)</f>
        <v>standard</v>
      </c>
      <c r="D519" s="32" t="str">
        <f aca="false">'PODD-CSV'!$J519&amp;'PODD-CSV'!$K519</f>
        <v>D3</v>
      </c>
      <c r="E519" s="32" t="str">
        <f aca="false">'PODD-CSV'!$T519</f>
        <v>Project#2013-0014_Experiment#0001_Brachypodium.distachyon_Tray#0026_Pot#00518</v>
      </c>
      <c r="F519" s="34" t="n">
        <f aca="false">'PODD-CSV'!$V519</f>
        <v>161</v>
      </c>
      <c r="G519" s="32" t="str">
        <f aca="false">IF('PODD-CSV'!$W519&lt;&gt;"",'PODD-CSV'!$W519,"")</f>
        <v/>
      </c>
    </row>
    <row collapsed="false" customFormat="false" customHeight="true" hidden="false" ht="15" outlineLevel="0" r="520">
      <c r="A520" s="32" t="str">
        <f aca="false">INDEX('Tray sheet'!$H$2:$H$10000, 'PODD-CSV'!$G520)</f>
        <v>Project#2013-0014_Experiment#0001_Brachypodium.distachyon_Tray#00026</v>
      </c>
      <c r="B520" s="32" t="str">
        <f aca="false">INDEX('Tray sheet'!$J$2:$J$10000,'PODD-CSV'!$G520)</f>
        <v>Tray note</v>
      </c>
      <c r="C520" s="32" t="str">
        <f aca="false">INDEX('Tray sheet'!$I$2:$I$10000,'PODD-CSV'!$G520)</f>
        <v>standard</v>
      </c>
      <c r="D520" s="32" t="str">
        <f aca="false">'PODD-CSV'!$J520&amp;'PODD-CSV'!$K520</f>
        <v>D4</v>
      </c>
      <c r="E520" s="32" t="str">
        <f aca="false">'PODD-CSV'!$T520</f>
        <v>Project#2013-0014_Experiment#0001_Brachypodium.distachyon_Tray#0026_Pot#00519</v>
      </c>
      <c r="F520" s="34" t="n">
        <f aca="false">'PODD-CSV'!$V520</f>
        <v>117</v>
      </c>
      <c r="G520" s="32" t="str">
        <f aca="false">IF('PODD-CSV'!$W520&lt;&gt;"",'PODD-CSV'!$W520,"")</f>
        <v/>
      </c>
    </row>
    <row collapsed="false" customFormat="false" customHeight="true" hidden="false" ht="15" outlineLevel="0" r="521">
      <c r="A521" s="32" t="str">
        <f aca="false">INDEX('Tray sheet'!$H$2:$H$10000, 'PODD-CSV'!$G521)</f>
        <v>Project#2013-0014_Experiment#0001_Brachypodium.distachyon_Tray#00026</v>
      </c>
      <c r="B521" s="32" t="str">
        <f aca="false">INDEX('Tray sheet'!$J$2:$J$10000,'PODD-CSV'!$G521)</f>
        <v>Tray note</v>
      </c>
      <c r="C521" s="32" t="str">
        <f aca="false">INDEX('Tray sheet'!$I$2:$I$10000,'PODD-CSV'!$G521)</f>
        <v>standard</v>
      </c>
      <c r="D521" s="32" t="str">
        <f aca="false">'PODD-CSV'!$J521&amp;'PODD-CSV'!$K521</f>
        <v>D5</v>
      </c>
      <c r="E521" s="32" t="str">
        <f aca="false">'PODD-CSV'!$T521</f>
        <v>Project#2013-0014_Experiment#0001_Brachypodium.distachyon_Tray#0026_Pot#00520</v>
      </c>
      <c r="F521" s="34" t="n">
        <f aca="false">'PODD-CSV'!$V521</f>
        <v>162</v>
      </c>
      <c r="G521" s="32" t="str">
        <f aca="false">IF('PODD-CSV'!$W521&lt;&gt;"",'PODD-CSV'!$W521,"")</f>
        <v/>
      </c>
    </row>
    <row collapsed="false" customFormat="false" customHeight="true" hidden="false" ht="15" outlineLevel="0" r="522">
      <c r="A522" s="32" t="str">
        <f aca="false">INDEX('Tray sheet'!$H$2:$H$10000, 'PODD-CSV'!$G522)</f>
        <v>Project#2013-0014_Experiment#0001_Brachypodium.distachyon_Tray#00027</v>
      </c>
      <c r="B522" s="32" t="str">
        <f aca="false">INDEX('Tray sheet'!$J$2:$J$10000,'PODD-CSV'!$G522)</f>
        <v>Tray note</v>
      </c>
      <c r="C522" s="32" t="str">
        <f aca="false">INDEX('Tray sheet'!$I$2:$I$10000,'PODD-CSV'!$G522)</f>
        <v>standard</v>
      </c>
      <c r="D522" s="32" t="str">
        <f aca="false">'PODD-CSV'!$J522&amp;'PODD-CSV'!$K522</f>
        <v>A1</v>
      </c>
      <c r="E522" s="32" t="str">
        <f aca="false">'PODD-CSV'!$T522</f>
        <v>Project#2013-0014_Experiment#0001_Brachypodium.distachyon_Tray#0027_Pot#00521</v>
      </c>
      <c r="F522" s="34" t="n">
        <f aca="false">'PODD-CSV'!$V522</f>
        <v>150</v>
      </c>
      <c r="G522" s="32" t="str">
        <f aca="false">IF('PODD-CSV'!$W522&lt;&gt;"",'PODD-CSV'!$W522,"")</f>
        <v/>
      </c>
    </row>
    <row collapsed="false" customFormat="false" customHeight="true" hidden="false" ht="15" outlineLevel="0" r="523">
      <c r="A523" s="32" t="str">
        <f aca="false">INDEX('Tray sheet'!$H$2:$H$10000, 'PODD-CSV'!$G523)</f>
        <v>Project#2013-0014_Experiment#0001_Brachypodium.distachyon_Tray#00027</v>
      </c>
      <c r="B523" s="32" t="str">
        <f aca="false">INDEX('Tray sheet'!$J$2:$J$10000,'PODD-CSV'!$G523)</f>
        <v>Tray note</v>
      </c>
      <c r="C523" s="32" t="str">
        <f aca="false">INDEX('Tray sheet'!$I$2:$I$10000,'PODD-CSV'!$G523)</f>
        <v>standard</v>
      </c>
      <c r="D523" s="32" t="str">
        <f aca="false">'PODD-CSV'!$J523&amp;'PODD-CSV'!$K523</f>
        <v>A2</v>
      </c>
      <c r="E523" s="32" t="str">
        <f aca="false">'PODD-CSV'!$T523</f>
        <v>Project#2013-0014_Experiment#0001_Brachypodium.distachyon_Tray#0027_Pot#00522</v>
      </c>
      <c r="F523" s="34" t="n">
        <f aca="false">'PODD-CSV'!$V523</f>
        <v>101</v>
      </c>
      <c r="G523" s="32" t="str">
        <f aca="false">IF('PODD-CSV'!$W523&lt;&gt;"",'PODD-CSV'!$W523,"")</f>
        <v/>
      </c>
    </row>
    <row collapsed="false" customFormat="false" customHeight="true" hidden="false" ht="15" outlineLevel="0" r="524">
      <c r="A524" s="32" t="str">
        <f aca="false">INDEX('Tray sheet'!$H$2:$H$10000, 'PODD-CSV'!$G524)</f>
        <v>Project#2013-0014_Experiment#0001_Brachypodium.distachyon_Tray#00027</v>
      </c>
      <c r="B524" s="32" t="str">
        <f aca="false">INDEX('Tray sheet'!$J$2:$J$10000,'PODD-CSV'!$G524)</f>
        <v>Tray note</v>
      </c>
      <c r="C524" s="32" t="str">
        <f aca="false">INDEX('Tray sheet'!$I$2:$I$10000,'PODD-CSV'!$G524)</f>
        <v>standard</v>
      </c>
      <c r="D524" s="32" t="str">
        <f aca="false">'PODD-CSV'!$J524&amp;'PODD-CSV'!$K524</f>
        <v>A3</v>
      </c>
      <c r="E524" s="32" t="str">
        <f aca="false">'PODD-CSV'!$T524</f>
        <v>Project#2013-0014_Experiment#0001_Brachypodium.distachyon_Tray#0027_Pot#00523</v>
      </c>
      <c r="F524" s="34" t="n">
        <f aca="false">'PODD-CSV'!$V524</f>
        <v>17</v>
      </c>
      <c r="G524" s="32" t="str">
        <f aca="false">IF('PODD-CSV'!$W524&lt;&gt;"",'PODD-CSV'!$W524,"")</f>
        <v/>
      </c>
    </row>
    <row collapsed="false" customFormat="false" customHeight="true" hidden="false" ht="15" outlineLevel="0" r="525">
      <c r="A525" s="32" t="str">
        <f aca="false">INDEX('Tray sheet'!$H$2:$H$10000, 'PODD-CSV'!$G525)</f>
        <v>Project#2013-0014_Experiment#0001_Brachypodium.distachyon_Tray#00027</v>
      </c>
      <c r="B525" s="32" t="str">
        <f aca="false">INDEX('Tray sheet'!$J$2:$J$10000,'PODD-CSV'!$G525)</f>
        <v>Tray note</v>
      </c>
      <c r="C525" s="32" t="str">
        <f aca="false">INDEX('Tray sheet'!$I$2:$I$10000,'PODD-CSV'!$G525)</f>
        <v>standard</v>
      </c>
      <c r="D525" s="32" t="str">
        <f aca="false">'PODD-CSV'!$J525&amp;'PODD-CSV'!$K525</f>
        <v>A4</v>
      </c>
      <c r="E525" s="32" t="str">
        <f aca="false">'PODD-CSV'!$T525</f>
        <v>Project#2013-0014_Experiment#0001_Brachypodium.distachyon_Tray#0027_Pot#00524</v>
      </c>
      <c r="F525" s="34" t="n">
        <f aca="false">'PODD-CSV'!$V525</f>
        <v>77</v>
      </c>
      <c r="G525" s="32" t="str">
        <f aca="false">IF('PODD-CSV'!$W525&lt;&gt;"",'PODD-CSV'!$W525,"")</f>
        <v/>
      </c>
    </row>
    <row collapsed="false" customFormat="false" customHeight="true" hidden="false" ht="15" outlineLevel="0" r="526">
      <c r="A526" s="32" t="str">
        <f aca="false">INDEX('Tray sheet'!$H$2:$H$10000, 'PODD-CSV'!$G526)</f>
        <v>Project#2013-0014_Experiment#0001_Brachypodium.distachyon_Tray#00027</v>
      </c>
      <c r="B526" s="32" t="str">
        <f aca="false">INDEX('Tray sheet'!$J$2:$J$10000,'PODD-CSV'!$G526)</f>
        <v>Tray note</v>
      </c>
      <c r="C526" s="32" t="str">
        <f aca="false">INDEX('Tray sheet'!$I$2:$I$10000,'PODD-CSV'!$G526)</f>
        <v>standard</v>
      </c>
      <c r="D526" s="32" t="str">
        <f aca="false">'PODD-CSV'!$J526&amp;'PODD-CSV'!$K526</f>
        <v>A5</v>
      </c>
      <c r="E526" s="32" t="str">
        <f aca="false">'PODD-CSV'!$T526</f>
        <v>Project#2013-0014_Experiment#0001_Brachypodium.distachyon_Tray#0027_Pot#00525</v>
      </c>
      <c r="F526" s="34" t="n">
        <f aca="false">'PODD-CSV'!$V526</f>
        <v>154</v>
      </c>
      <c r="G526" s="32" t="str">
        <f aca="false">IF('PODD-CSV'!$W526&lt;&gt;"",'PODD-CSV'!$W526,"")</f>
        <v/>
      </c>
    </row>
    <row collapsed="false" customFormat="false" customHeight="true" hidden="false" ht="15" outlineLevel="0" r="527">
      <c r="A527" s="32" t="str">
        <f aca="false">INDEX('Tray sheet'!$H$2:$H$10000, 'PODD-CSV'!$G527)</f>
        <v>Project#2013-0014_Experiment#0001_Brachypodium.distachyon_Tray#00028</v>
      </c>
      <c r="B527" s="32" t="str">
        <f aca="false">INDEX('Tray sheet'!$J$2:$J$10000,'PODD-CSV'!$G527)</f>
        <v>Tray note</v>
      </c>
      <c r="C527" s="32" t="str">
        <f aca="false">INDEX('Tray sheet'!$I$2:$I$10000,'PODD-CSV'!$G527)</f>
        <v>standard</v>
      </c>
      <c r="D527" s="32" t="str">
        <f aca="false">'PODD-CSV'!$J527&amp;'PODD-CSV'!$K527</f>
        <v>A1</v>
      </c>
      <c r="E527" s="32" t="str">
        <f aca="false">'PODD-CSV'!$T527</f>
        <v>Project#2013-0014_Experiment#0001_Brachypodium.distachyon_Tray#0028_Pot#00526</v>
      </c>
      <c r="F527" s="34" t="n">
        <f aca="false">'PODD-CSV'!$V527</f>
        <v>158</v>
      </c>
      <c r="G527" s="32" t="str">
        <f aca="false">IF('PODD-CSV'!$W527&lt;&gt;"",'PODD-CSV'!$W527,"")</f>
        <v/>
      </c>
    </row>
    <row collapsed="false" customFormat="false" customHeight="true" hidden="false" ht="15" outlineLevel="0" r="528">
      <c r="A528" s="32" t="str">
        <f aca="false">INDEX('Tray sheet'!$H$2:$H$10000, 'PODD-CSV'!$G528)</f>
        <v>Project#2013-0014_Experiment#0001_Brachypodium.distachyon_Tray#00028</v>
      </c>
      <c r="B528" s="32" t="str">
        <f aca="false">INDEX('Tray sheet'!$J$2:$J$10000,'PODD-CSV'!$G528)</f>
        <v>Tray note</v>
      </c>
      <c r="C528" s="32" t="str">
        <f aca="false">INDEX('Tray sheet'!$I$2:$I$10000,'PODD-CSV'!$G528)</f>
        <v>standard</v>
      </c>
      <c r="D528" s="32" t="str">
        <f aca="false">'PODD-CSV'!$J528&amp;'PODD-CSV'!$K528</f>
        <v>A2</v>
      </c>
      <c r="E528" s="32" t="str">
        <f aca="false">'PODD-CSV'!$T528</f>
        <v>Project#2013-0014_Experiment#0001_Brachypodium.distachyon_Tray#0028_Pot#00527</v>
      </c>
      <c r="F528" s="34" t="n">
        <f aca="false">'PODD-CSV'!$V528</f>
        <v>147</v>
      </c>
      <c r="G528" s="32" t="str">
        <f aca="false">IF('PODD-CSV'!$W528&lt;&gt;"",'PODD-CSV'!$W528,"")</f>
        <v/>
      </c>
    </row>
    <row collapsed="false" customFormat="false" customHeight="true" hidden="false" ht="15" outlineLevel="0" r="529">
      <c r="A529" s="32" t="str">
        <f aca="false">INDEX('Tray sheet'!$H$2:$H$10000, 'PODD-CSV'!$G529)</f>
        <v>Project#2013-0014_Experiment#0001_Brachypodium.distachyon_Tray#00028</v>
      </c>
      <c r="B529" s="32" t="str">
        <f aca="false">INDEX('Tray sheet'!$J$2:$J$10000,'PODD-CSV'!$G529)</f>
        <v>Tray note</v>
      </c>
      <c r="C529" s="32" t="str">
        <f aca="false">INDEX('Tray sheet'!$I$2:$I$10000,'PODD-CSV'!$G529)</f>
        <v>standard</v>
      </c>
      <c r="D529" s="32" t="str">
        <f aca="false">'PODD-CSV'!$J529&amp;'PODD-CSV'!$K529</f>
        <v>A3</v>
      </c>
      <c r="E529" s="32" t="str">
        <f aca="false">'PODD-CSV'!$T529</f>
        <v>Project#2013-0014_Experiment#0001_Brachypodium.distachyon_Tray#0028_Pot#00528</v>
      </c>
      <c r="F529" s="34" t="n">
        <f aca="false">'PODD-CSV'!$V529</f>
        <v>165</v>
      </c>
      <c r="G529" s="32" t="str">
        <f aca="false">IF('PODD-CSV'!$W529&lt;&gt;"",'PODD-CSV'!$W529,"")</f>
        <v/>
      </c>
    </row>
    <row collapsed="false" customFormat="false" customHeight="true" hidden="false" ht="15" outlineLevel="0" r="530">
      <c r="A530" s="32" t="str">
        <f aca="false">INDEX('Tray sheet'!$H$2:$H$10000, 'PODD-CSV'!$G530)</f>
        <v>Project#2013-0014_Experiment#0001_Brachypodium.distachyon_Tray#00028</v>
      </c>
      <c r="B530" s="32" t="str">
        <f aca="false">INDEX('Tray sheet'!$J$2:$J$10000,'PODD-CSV'!$G530)</f>
        <v>Tray note</v>
      </c>
      <c r="C530" s="32" t="str">
        <f aca="false">INDEX('Tray sheet'!$I$2:$I$10000,'PODD-CSV'!$G530)</f>
        <v>standard</v>
      </c>
      <c r="D530" s="32" t="str">
        <f aca="false">'PODD-CSV'!$J530&amp;'PODD-CSV'!$K530</f>
        <v>A4</v>
      </c>
      <c r="E530" s="32" t="str">
        <f aca="false">'PODD-CSV'!$T530</f>
        <v>Project#2013-0014_Experiment#0001_Brachypodium.distachyon_Tray#0028_Pot#00529</v>
      </c>
      <c r="F530" s="34" t="str">
        <f aca="false">'PODD-CSV'!$V530</f>
        <v>Bd3-1</v>
      </c>
      <c r="G530" s="32" t="str">
        <f aca="false">IF('PODD-CSV'!$W530&lt;&gt;"",'PODD-CSV'!$W530,"")</f>
        <v/>
      </c>
    </row>
    <row collapsed="false" customFormat="false" customHeight="true" hidden="false" ht="15" outlineLevel="0" r="531">
      <c r="A531" s="32" t="str">
        <f aca="false">INDEX('Tray sheet'!$H$2:$H$10000, 'PODD-CSV'!$G531)</f>
        <v>Project#2013-0014_Experiment#0001_Brachypodium.distachyon_Tray#00028</v>
      </c>
      <c r="B531" s="32" t="str">
        <f aca="false">INDEX('Tray sheet'!$J$2:$J$10000,'PODD-CSV'!$G531)</f>
        <v>Tray note</v>
      </c>
      <c r="C531" s="32" t="str">
        <f aca="false">INDEX('Tray sheet'!$I$2:$I$10000,'PODD-CSV'!$G531)</f>
        <v>standard</v>
      </c>
      <c r="D531" s="32" t="str">
        <f aca="false">'PODD-CSV'!$J531&amp;'PODD-CSV'!$K531</f>
        <v>A5</v>
      </c>
      <c r="E531" s="32" t="str">
        <f aca="false">'PODD-CSV'!$T531</f>
        <v>Project#2013-0014_Experiment#0001_Brachypodium.distachyon_Tray#0028_Pot#00530</v>
      </c>
      <c r="F531" s="34" t="n">
        <f aca="false">'PODD-CSV'!$V531</f>
        <v>173</v>
      </c>
      <c r="G531" s="32" t="str">
        <f aca="false">IF('PODD-CSV'!$W531&lt;&gt;"",'PODD-CSV'!$W531,"")</f>
        <v/>
      </c>
    </row>
    <row collapsed="false" customFormat="false" customHeight="true" hidden="false" ht="15" outlineLevel="0" r="532">
      <c r="A532" s="32" t="str">
        <f aca="false">INDEX('Tray sheet'!$H$2:$H$10000, 'PODD-CSV'!$G532)</f>
        <v>Project#2013-0014_Experiment#0001_Brachypodium.distachyon_Tray#00027</v>
      </c>
      <c r="B532" s="32" t="str">
        <f aca="false">INDEX('Tray sheet'!$J$2:$J$10000,'PODD-CSV'!$G532)</f>
        <v>Tray note</v>
      </c>
      <c r="C532" s="32" t="str">
        <f aca="false">INDEX('Tray sheet'!$I$2:$I$10000,'PODD-CSV'!$G532)</f>
        <v>standard</v>
      </c>
      <c r="D532" s="32" t="str">
        <f aca="false">'PODD-CSV'!$J532&amp;'PODD-CSV'!$K532</f>
        <v>B1</v>
      </c>
      <c r="E532" s="32" t="str">
        <f aca="false">'PODD-CSV'!$T532</f>
        <v>Project#2013-0014_Experiment#0001_Brachypodium.distachyon_Tray#0027_Pot#00531</v>
      </c>
      <c r="F532" s="34" t="n">
        <f aca="false">'PODD-CSV'!$V532</f>
        <v>78</v>
      </c>
      <c r="G532" s="32" t="str">
        <f aca="false">IF('PODD-CSV'!$W532&lt;&gt;"",'PODD-CSV'!$W532,"")</f>
        <v/>
      </c>
    </row>
    <row collapsed="false" customFormat="false" customHeight="true" hidden="false" ht="15" outlineLevel="0" r="533">
      <c r="A533" s="32" t="str">
        <f aca="false">INDEX('Tray sheet'!$H$2:$H$10000, 'PODD-CSV'!$G533)</f>
        <v>Project#2013-0014_Experiment#0001_Brachypodium.distachyon_Tray#00027</v>
      </c>
      <c r="B533" s="32" t="str">
        <f aca="false">INDEX('Tray sheet'!$J$2:$J$10000,'PODD-CSV'!$G533)</f>
        <v>Tray note</v>
      </c>
      <c r="C533" s="32" t="str">
        <f aca="false">INDEX('Tray sheet'!$I$2:$I$10000,'PODD-CSV'!$G533)</f>
        <v>standard</v>
      </c>
      <c r="D533" s="32" t="str">
        <f aca="false">'PODD-CSV'!$J533&amp;'PODD-CSV'!$K533</f>
        <v>B2</v>
      </c>
      <c r="E533" s="32" t="str">
        <f aca="false">'PODD-CSV'!$T533</f>
        <v>Project#2013-0014_Experiment#0001_Brachypodium.distachyon_Tray#0027_Pot#00532</v>
      </c>
      <c r="F533" s="34" t="n">
        <f aca="false">'PODD-CSV'!$V533</f>
        <v>92</v>
      </c>
      <c r="G533" s="32" t="str">
        <f aca="false">IF('PODD-CSV'!$W533&lt;&gt;"",'PODD-CSV'!$W533,"")</f>
        <v/>
      </c>
    </row>
    <row collapsed="false" customFormat="false" customHeight="true" hidden="false" ht="15" outlineLevel="0" r="534">
      <c r="A534" s="32" t="str">
        <f aca="false">INDEX('Tray sheet'!$H$2:$H$10000, 'PODD-CSV'!$G534)</f>
        <v>Project#2013-0014_Experiment#0001_Brachypodium.distachyon_Tray#00027</v>
      </c>
      <c r="B534" s="32" t="str">
        <f aca="false">INDEX('Tray sheet'!$J$2:$J$10000,'PODD-CSV'!$G534)</f>
        <v>Tray note</v>
      </c>
      <c r="C534" s="32" t="str">
        <f aca="false">INDEX('Tray sheet'!$I$2:$I$10000,'PODD-CSV'!$G534)</f>
        <v>standard</v>
      </c>
      <c r="D534" s="32" t="str">
        <f aca="false">'PODD-CSV'!$J534&amp;'PODD-CSV'!$K534</f>
        <v>B3</v>
      </c>
      <c r="E534" s="32" t="str">
        <f aca="false">'PODD-CSV'!$T534</f>
        <v>Project#2013-0014_Experiment#0001_Brachypodium.distachyon_Tray#0027_Pot#00533</v>
      </c>
      <c r="F534" s="34" t="str">
        <f aca="false">'PODD-CSV'!$V534</f>
        <v>Bd3-1</v>
      </c>
      <c r="G534" s="32" t="str">
        <f aca="false">IF('PODD-CSV'!$W534&lt;&gt;"",'PODD-CSV'!$W534,"")</f>
        <v/>
      </c>
    </row>
    <row collapsed="false" customFormat="false" customHeight="true" hidden="false" ht="15" outlineLevel="0" r="535">
      <c r="A535" s="32" t="str">
        <f aca="false">INDEX('Tray sheet'!$H$2:$H$10000, 'PODD-CSV'!$G535)</f>
        <v>Project#2013-0014_Experiment#0001_Brachypodium.distachyon_Tray#00027</v>
      </c>
      <c r="B535" s="32" t="str">
        <f aca="false">INDEX('Tray sheet'!$J$2:$J$10000,'PODD-CSV'!$G535)</f>
        <v>Tray note</v>
      </c>
      <c r="C535" s="32" t="str">
        <f aca="false">INDEX('Tray sheet'!$I$2:$I$10000,'PODD-CSV'!$G535)</f>
        <v>standard</v>
      </c>
      <c r="D535" s="32" t="str">
        <f aca="false">'PODD-CSV'!$J535&amp;'PODD-CSV'!$K535</f>
        <v>B4</v>
      </c>
      <c r="E535" s="32" t="str">
        <f aca="false">'PODD-CSV'!$T535</f>
        <v>Project#2013-0014_Experiment#0001_Brachypodium.distachyon_Tray#0027_Pot#00534</v>
      </c>
      <c r="F535" s="34" t="n">
        <f aca="false">'PODD-CSV'!$V535</f>
        <v>131</v>
      </c>
      <c r="G535" s="32" t="str">
        <f aca="false">IF('PODD-CSV'!$W535&lt;&gt;"",'PODD-CSV'!$W535,"")</f>
        <v/>
      </c>
    </row>
    <row collapsed="false" customFormat="false" customHeight="true" hidden="false" ht="15" outlineLevel="0" r="536">
      <c r="A536" s="32" t="str">
        <f aca="false">INDEX('Tray sheet'!$H$2:$H$10000, 'PODD-CSV'!$G536)</f>
        <v>Project#2013-0014_Experiment#0001_Brachypodium.distachyon_Tray#00027</v>
      </c>
      <c r="B536" s="32" t="str">
        <f aca="false">INDEX('Tray sheet'!$J$2:$J$10000,'PODD-CSV'!$G536)</f>
        <v>Tray note</v>
      </c>
      <c r="C536" s="32" t="str">
        <f aca="false">INDEX('Tray sheet'!$I$2:$I$10000,'PODD-CSV'!$G536)</f>
        <v>standard</v>
      </c>
      <c r="D536" s="32" t="str">
        <f aca="false">'PODD-CSV'!$J536&amp;'PODD-CSV'!$K536</f>
        <v>B5</v>
      </c>
      <c r="E536" s="32" t="str">
        <f aca="false">'PODD-CSV'!$T536</f>
        <v>Project#2013-0014_Experiment#0001_Brachypodium.distachyon_Tray#0027_Pot#00535</v>
      </c>
      <c r="F536" s="34" t="n">
        <f aca="false">'PODD-CSV'!$V536</f>
        <v>176</v>
      </c>
      <c r="G536" s="32" t="str">
        <f aca="false">IF('PODD-CSV'!$W536&lt;&gt;"",'PODD-CSV'!$W536,"")</f>
        <v/>
      </c>
    </row>
    <row collapsed="false" customFormat="false" customHeight="true" hidden="false" ht="15" outlineLevel="0" r="537">
      <c r="A537" s="32" t="str">
        <f aca="false">INDEX('Tray sheet'!$H$2:$H$10000, 'PODD-CSV'!$G537)</f>
        <v>Project#2013-0014_Experiment#0001_Brachypodium.distachyon_Tray#00028</v>
      </c>
      <c r="B537" s="32" t="str">
        <f aca="false">INDEX('Tray sheet'!$J$2:$J$10000,'PODD-CSV'!$G537)</f>
        <v>Tray note</v>
      </c>
      <c r="C537" s="32" t="str">
        <f aca="false">INDEX('Tray sheet'!$I$2:$I$10000,'PODD-CSV'!$G537)</f>
        <v>standard</v>
      </c>
      <c r="D537" s="32" t="str">
        <f aca="false">'PODD-CSV'!$J537&amp;'PODD-CSV'!$K537</f>
        <v>B1</v>
      </c>
      <c r="E537" s="32" t="str">
        <f aca="false">'PODD-CSV'!$T537</f>
        <v>Project#2013-0014_Experiment#0001_Brachypodium.distachyon_Tray#0028_Pot#00536</v>
      </c>
      <c r="F537" s="34" t="n">
        <f aca="false">'PODD-CSV'!$V537</f>
        <v>8</v>
      </c>
      <c r="G537" s="32" t="str">
        <f aca="false">IF('PODD-CSV'!$W537&lt;&gt;"",'PODD-CSV'!$W537,"")</f>
        <v/>
      </c>
    </row>
    <row collapsed="false" customFormat="false" customHeight="true" hidden="false" ht="15" outlineLevel="0" r="538">
      <c r="A538" s="32" t="str">
        <f aca="false">INDEX('Tray sheet'!$H$2:$H$10000, 'PODD-CSV'!$G538)</f>
        <v>Project#2013-0014_Experiment#0001_Brachypodium.distachyon_Tray#00028</v>
      </c>
      <c r="B538" s="32" t="str">
        <f aca="false">INDEX('Tray sheet'!$J$2:$J$10000,'PODD-CSV'!$G538)</f>
        <v>Tray note</v>
      </c>
      <c r="C538" s="32" t="str">
        <f aca="false">INDEX('Tray sheet'!$I$2:$I$10000,'PODD-CSV'!$G538)</f>
        <v>standard</v>
      </c>
      <c r="D538" s="32" t="str">
        <f aca="false">'PODD-CSV'!$J538&amp;'PODD-CSV'!$K538</f>
        <v>B2</v>
      </c>
      <c r="E538" s="32" t="str">
        <f aca="false">'PODD-CSV'!$T538</f>
        <v>Project#2013-0014_Experiment#0001_Brachypodium.distachyon_Tray#0028_Pot#00537</v>
      </c>
      <c r="F538" s="34" t="n">
        <f aca="false">'PODD-CSV'!$V538</f>
        <v>169</v>
      </c>
      <c r="G538" s="32" t="str">
        <f aca="false">IF('PODD-CSV'!$W538&lt;&gt;"",'PODD-CSV'!$W538,"")</f>
        <v/>
      </c>
    </row>
    <row collapsed="false" customFormat="false" customHeight="true" hidden="false" ht="15" outlineLevel="0" r="539">
      <c r="A539" s="32" t="str">
        <f aca="false">INDEX('Tray sheet'!$H$2:$H$10000, 'PODD-CSV'!$G539)</f>
        <v>Project#2013-0014_Experiment#0001_Brachypodium.distachyon_Tray#00028</v>
      </c>
      <c r="B539" s="32" t="str">
        <f aca="false">INDEX('Tray sheet'!$J$2:$J$10000,'PODD-CSV'!$G539)</f>
        <v>Tray note</v>
      </c>
      <c r="C539" s="32" t="str">
        <f aca="false">INDEX('Tray sheet'!$I$2:$I$10000,'PODD-CSV'!$G539)</f>
        <v>standard</v>
      </c>
      <c r="D539" s="32" t="str">
        <f aca="false">'PODD-CSV'!$J539&amp;'PODD-CSV'!$K539</f>
        <v>B3</v>
      </c>
      <c r="E539" s="32" t="str">
        <f aca="false">'PODD-CSV'!$T539</f>
        <v>Project#2013-0014_Experiment#0001_Brachypodium.distachyon_Tray#0028_Pot#00538</v>
      </c>
      <c r="F539" s="34" t="n">
        <f aca="false">'PODD-CSV'!$V539</f>
        <v>4</v>
      </c>
      <c r="G539" s="32" t="str">
        <f aca="false">IF('PODD-CSV'!$W539&lt;&gt;"",'PODD-CSV'!$W539,"")</f>
        <v/>
      </c>
    </row>
    <row collapsed="false" customFormat="false" customHeight="true" hidden="false" ht="15" outlineLevel="0" r="540">
      <c r="A540" s="32" t="str">
        <f aca="false">INDEX('Tray sheet'!$H$2:$H$10000, 'PODD-CSV'!$G540)</f>
        <v>Project#2013-0014_Experiment#0001_Brachypodium.distachyon_Tray#00028</v>
      </c>
      <c r="B540" s="32" t="str">
        <f aca="false">INDEX('Tray sheet'!$J$2:$J$10000,'PODD-CSV'!$G540)</f>
        <v>Tray note</v>
      </c>
      <c r="C540" s="32" t="str">
        <f aca="false">INDEX('Tray sheet'!$I$2:$I$10000,'PODD-CSV'!$G540)</f>
        <v>standard</v>
      </c>
      <c r="D540" s="32" t="str">
        <f aca="false">'PODD-CSV'!$J540&amp;'PODD-CSV'!$K540</f>
        <v>B4</v>
      </c>
      <c r="E540" s="32" t="str">
        <f aca="false">'PODD-CSV'!$T540</f>
        <v>Project#2013-0014_Experiment#0001_Brachypodium.distachyon_Tray#0028_Pot#00539</v>
      </c>
      <c r="F540" s="34" t="n">
        <f aca="false">'PODD-CSV'!$V540</f>
        <v>139</v>
      </c>
      <c r="G540" s="32" t="str">
        <f aca="false">IF('PODD-CSV'!$W540&lt;&gt;"",'PODD-CSV'!$W540,"")</f>
        <v/>
      </c>
    </row>
    <row collapsed="false" customFormat="false" customHeight="true" hidden="false" ht="15" outlineLevel="0" r="541">
      <c r="A541" s="32" t="str">
        <f aca="false">INDEX('Tray sheet'!$H$2:$H$10000, 'PODD-CSV'!$G541)</f>
        <v>Project#2013-0014_Experiment#0001_Brachypodium.distachyon_Tray#00028</v>
      </c>
      <c r="B541" s="32" t="str">
        <f aca="false">INDEX('Tray sheet'!$J$2:$J$10000,'PODD-CSV'!$G541)</f>
        <v>Tray note</v>
      </c>
      <c r="C541" s="32" t="str">
        <f aca="false">INDEX('Tray sheet'!$I$2:$I$10000,'PODD-CSV'!$G541)</f>
        <v>standard</v>
      </c>
      <c r="D541" s="32" t="str">
        <f aca="false">'PODD-CSV'!$J541&amp;'PODD-CSV'!$K541</f>
        <v>B5</v>
      </c>
      <c r="E541" s="32" t="str">
        <f aca="false">'PODD-CSV'!$T541</f>
        <v>Project#2013-0014_Experiment#0001_Brachypodium.distachyon_Tray#0028_Pot#00540</v>
      </c>
      <c r="F541" s="34" t="n">
        <f aca="false">'PODD-CSV'!$V541</f>
        <v>166</v>
      </c>
      <c r="G541" s="32" t="str">
        <f aca="false">IF('PODD-CSV'!$W541&lt;&gt;"",'PODD-CSV'!$W541,"")</f>
        <v/>
      </c>
    </row>
    <row collapsed="false" customFormat="false" customHeight="true" hidden="false" ht="15" outlineLevel="0" r="542">
      <c r="A542" s="32" t="str">
        <f aca="false">INDEX('Tray sheet'!$H$2:$H$10000, 'PODD-CSV'!$G542)</f>
        <v>Project#2013-0014_Experiment#0001_Brachypodium.distachyon_Tray#00027</v>
      </c>
      <c r="B542" s="32" t="str">
        <f aca="false">INDEX('Tray sheet'!$J$2:$J$10000,'PODD-CSV'!$G542)</f>
        <v>Tray note</v>
      </c>
      <c r="C542" s="32" t="str">
        <f aca="false">INDEX('Tray sheet'!$I$2:$I$10000,'PODD-CSV'!$G542)</f>
        <v>standard</v>
      </c>
      <c r="D542" s="32" t="str">
        <f aca="false">'PODD-CSV'!$J542&amp;'PODD-CSV'!$K542</f>
        <v>C1</v>
      </c>
      <c r="E542" s="32" t="str">
        <f aca="false">'PODD-CSV'!$T542</f>
        <v>Project#2013-0014_Experiment#0001_Brachypodium.distachyon_Tray#0027_Pot#00541</v>
      </c>
      <c r="F542" s="34" t="n">
        <f aca="false">'PODD-CSV'!$V542</f>
        <v>174</v>
      </c>
      <c r="G542" s="32" t="str">
        <f aca="false">IF('PODD-CSV'!$W542&lt;&gt;"",'PODD-CSV'!$W542,"")</f>
        <v/>
      </c>
    </row>
    <row collapsed="false" customFormat="false" customHeight="true" hidden="false" ht="15" outlineLevel="0" r="543">
      <c r="A543" s="32" t="str">
        <f aca="false">INDEX('Tray sheet'!$H$2:$H$10000, 'PODD-CSV'!$G543)</f>
        <v>Project#2013-0014_Experiment#0001_Brachypodium.distachyon_Tray#00027</v>
      </c>
      <c r="B543" s="32" t="str">
        <f aca="false">INDEX('Tray sheet'!$J$2:$J$10000,'PODD-CSV'!$G543)</f>
        <v>Tray note</v>
      </c>
      <c r="C543" s="32" t="str">
        <f aca="false">INDEX('Tray sheet'!$I$2:$I$10000,'PODD-CSV'!$G543)</f>
        <v>standard</v>
      </c>
      <c r="D543" s="32" t="str">
        <f aca="false">'PODD-CSV'!$J543&amp;'PODD-CSV'!$K543</f>
        <v>C2</v>
      </c>
      <c r="E543" s="32" t="str">
        <f aca="false">'PODD-CSV'!$T543</f>
        <v>Project#2013-0014_Experiment#0001_Brachypodium.distachyon_Tray#0027_Pot#00542</v>
      </c>
      <c r="F543" s="34" t="n">
        <f aca="false">'PODD-CSV'!$V543</f>
        <v>97</v>
      </c>
      <c r="G543" s="32" t="str">
        <f aca="false">IF('PODD-CSV'!$W543&lt;&gt;"",'PODD-CSV'!$W543,"")</f>
        <v/>
      </c>
    </row>
    <row collapsed="false" customFormat="false" customHeight="true" hidden="false" ht="15" outlineLevel="0" r="544">
      <c r="A544" s="32" t="str">
        <f aca="false">INDEX('Tray sheet'!$H$2:$H$10000, 'PODD-CSV'!$G544)</f>
        <v>Project#2013-0014_Experiment#0001_Brachypodium.distachyon_Tray#00027</v>
      </c>
      <c r="B544" s="32" t="str">
        <f aca="false">INDEX('Tray sheet'!$J$2:$J$10000,'PODD-CSV'!$G544)</f>
        <v>Tray note</v>
      </c>
      <c r="C544" s="32" t="str">
        <f aca="false">INDEX('Tray sheet'!$I$2:$I$10000,'PODD-CSV'!$G544)</f>
        <v>standard</v>
      </c>
      <c r="D544" s="32" t="str">
        <f aca="false">'PODD-CSV'!$J544&amp;'PODD-CSV'!$K544</f>
        <v>C3</v>
      </c>
      <c r="E544" s="32" t="str">
        <f aca="false">'PODD-CSV'!$T544</f>
        <v>Project#2013-0014_Experiment#0001_Brachypodium.distachyon_Tray#0027_Pot#00543</v>
      </c>
      <c r="F544" s="34" t="n">
        <f aca="false">'PODD-CSV'!$V544</f>
        <v>141</v>
      </c>
      <c r="G544" s="32" t="str">
        <f aca="false">IF('PODD-CSV'!$W544&lt;&gt;"",'PODD-CSV'!$W544,"")</f>
        <v/>
      </c>
    </row>
    <row collapsed="false" customFormat="false" customHeight="true" hidden="false" ht="15" outlineLevel="0" r="545">
      <c r="A545" s="32" t="str">
        <f aca="false">INDEX('Tray sheet'!$H$2:$H$10000, 'PODD-CSV'!$G545)</f>
        <v>Project#2013-0014_Experiment#0001_Brachypodium.distachyon_Tray#00027</v>
      </c>
      <c r="B545" s="32" t="str">
        <f aca="false">INDEX('Tray sheet'!$J$2:$J$10000,'PODD-CSV'!$G545)</f>
        <v>Tray note</v>
      </c>
      <c r="C545" s="32" t="str">
        <f aca="false">INDEX('Tray sheet'!$I$2:$I$10000,'PODD-CSV'!$G545)</f>
        <v>standard</v>
      </c>
      <c r="D545" s="32" t="str">
        <f aca="false">'PODD-CSV'!$J545&amp;'PODD-CSV'!$K545</f>
        <v>C4</v>
      </c>
      <c r="E545" s="32" t="str">
        <f aca="false">'PODD-CSV'!$T545</f>
        <v>Project#2013-0014_Experiment#0001_Brachypodium.distachyon_Tray#0027_Pot#00544</v>
      </c>
      <c r="F545" s="34" t="n">
        <f aca="false">'PODD-CSV'!$V545</f>
        <v>170</v>
      </c>
      <c r="G545" s="32" t="str">
        <f aca="false">IF('PODD-CSV'!$W545&lt;&gt;"",'PODD-CSV'!$W545,"")</f>
        <v/>
      </c>
    </row>
    <row collapsed="false" customFormat="false" customHeight="true" hidden="false" ht="15" outlineLevel="0" r="546">
      <c r="A546" s="32" t="str">
        <f aca="false">INDEX('Tray sheet'!$H$2:$H$10000, 'PODD-CSV'!$G546)</f>
        <v>Project#2013-0014_Experiment#0001_Brachypodium.distachyon_Tray#00027</v>
      </c>
      <c r="B546" s="32" t="str">
        <f aca="false">INDEX('Tray sheet'!$J$2:$J$10000,'PODD-CSV'!$G546)</f>
        <v>Tray note</v>
      </c>
      <c r="C546" s="32" t="str">
        <f aca="false">INDEX('Tray sheet'!$I$2:$I$10000,'PODD-CSV'!$G546)</f>
        <v>standard</v>
      </c>
      <c r="D546" s="32" t="str">
        <f aca="false">'PODD-CSV'!$J546&amp;'PODD-CSV'!$K546</f>
        <v>C5</v>
      </c>
      <c r="E546" s="32" t="str">
        <f aca="false">'PODD-CSV'!$T546</f>
        <v>Project#2013-0014_Experiment#0001_Brachypodium.distachyon_Tray#0027_Pot#00545</v>
      </c>
      <c r="F546" s="34" t="n">
        <f aca="false">'PODD-CSV'!$V546</f>
        <v>107</v>
      </c>
      <c r="G546" s="32" t="str">
        <f aca="false">IF('PODD-CSV'!$W546&lt;&gt;"",'PODD-CSV'!$W546,"")</f>
        <v/>
      </c>
    </row>
    <row collapsed="false" customFormat="false" customHeight="true" hidden="false" ht="15" outlineLevel="0" r="547">
      <c r="A547" s="32" t="str">
        <f aca="false">INDEX('Tray sheet'!$H$2:$H$10000, 'PODD-CSV'!$G547)</f>
        <v>Project#2013-0014_Experiment#0001_Brachypodium.distachyon_Tray#00028</v>
      </c>
      <c r="B547" s="32" t="str">
        <f aca="false">INDEX('Tray sheet'!$J$2:$J$10000,'PODD-CSV'!$G547)</f>
        <v>Tray note</v>
      </c>
      <c r="C547" s="32" t="str">
        <f aca="false">INDEX('Tray sheet'!$I$2:$I$10000,'PODD-CSV'!$G547)</f>
        <v>standard</v>
      </c>
      <c r="D547" s="32" t="str">
        <f aca="false">'PODD-CSV'!$J547&amp;'PODD-CSV'!$K547</f>
        <v>C1</v>
      </c>
      <c r="E547" s="32" t="str">
        <f aca="false">'PODD-CSV'!$T547</f>
        <v>Project#2013-0014_Experiment#0001_Brachypodium.distachyon_Tray#0028_Pot#00546</v>
      </c>
      <c r="F547" s="34" t="n">
        <f aca="false">'PODD-CSV'!$V547</f>
        <v>113</v>
      </c>
      <c r="G547" s="32" t="str">
        <f aca="false">IF('PODD-CSV'!$W547&lt;&gt;"",'PODD-CSV'!$W547,"")</f>
        <v/>
      </c>
    </row>
    <row collapsed="false" customFormat="false" customHeight="true" hidden="false" ht="15" outlineLevel="0" r="548">
      <c r="A548" s="32" t="str">
        <f aca="false">INDEX('Tray sheet'!$H$2:$H$10000, 'PODD-CSV'!$G548)</f>
        <v>Project#2013-0014_Experiment#0001_Brachypodium.distachyon_Tray#00028</v>
      </c>
      <c r="B548" s="32" t="str">
        <f aca="false">INDEX('Tray sheet'!$J$2:$J$10000,'PODD-CSV'!$G548)</f>
        <v>Tray note</v>
      </c>
      <c r="C548" s="32" t="str">
        <f aca="false">INDEX('Tray sheet'!$I$2:$I$10000,'PODD-CSV'!$G548)</f>
        <v>standard</v>
      </c>
      <c r="D548" s="32" t="str">
        <f aca="false">'PODD-CSV'!$J548&amp;'PODD-CSV'!$K548</f>
        <v>C2</v>
      </c>
      <c r="E548" s="32" t="str">
        <f aca="false">'PODD-CSV'!$T548</f>
        <v>Project#2013-0014_Experiment#0001_Brachypodium.distachyon_Tray#0028_Pot#00547</v>
      </c>
      <c r="F548" s="34" t="n">
        <f aca="false">'PODD-CSV'!$V548</f>
        <v>181</v>
      </c>
      <c r="G548" s="32" t="str">
        <f aca="false">IF('PODD-CSV'!$W548&lt;&gt;"",'PODD-CSV'!$W548,"")</f>
        <v/>
      </c>
    </row>
    <row collapsed="false" customFormat="false" customHeight="true" hidden="false" ht="15" outlineLevel="0" r="549">
      <c r="A549" s="32" t="str">
        <f aca="false">INDEX('Tray sheet'!$H$2:$H$10000, 'PODD-CSV'!$G549)</f>
        <v>Project#2013-0014_Experiment#0001_Brachypodium.distachyon_Tray#00028</v>
      </c>
      <c r="B549" s="32" t="str">
        <f aca="false">INDEX('Tray sheet'!$J$2:$J$10000,'PODD-CSV'!$G549)</f>
        <v>Tray note</v>
      </c>
      <c r="C549" s="32" t="str">
        <f aca="false">INDEX('Tray sheet'!$I$2:$I$10000,'PODD-CSV'!$G549)</f>
        <v>standard</v>
      </c>
      <c r="D549" s="32" t="str">
        <f aca="false">'PODD-CSV'!$J549&amp;'PODD-CSV'!$K549</f>
        <v>C3</v>
      </c>
      <c r="E549" s="32" t="str">
        <f aca="false">'PODD-CSV'!$T549</f>
        <v>Project#2013-0014_Experiment#0001_Brachypodium.distachyon_Tray#0028_Pot#00548</v>
      </c>
      <c r="F549" s="34" t="n">
        <f aca="false">'PODD-CSV'!$V549</f>
        <v>80</v>
      </c>
      <c r="G549" s="32" t="str">
        <f aca="false">IF('PODD-CSV'!$W549&lt;&gt;"",'PODD-CSV'!$W549,"")</f>
        <v/>
      </c>
    </row>
    <row collapsed="false" customFormat="false" customHeight="true" hidden="false" ht="15" outlineLevel="0" r="550">
      <c r="A550" s="32" t="str">
        <f aca="false">INDEX('Tray sheet'!$H$2:$H$10000, 'PODD-CSV'!$G550)</f>
        <v>Project#2013-0014_Experiment#0001_Brachypodium.distachyon_Tray#00028</v>
      </c>
      <c r="B550" s="32" t="str">
        <f aca="false">INDEX('Tray sheet'!$J$2:$J$10000,'PODD-CSV'!$G550)</f>
        <v>Tray note</v>
      </c>
      <c r="C550" s="32" t="str">
        <f aca="false">INDEX('Tray sheet'!$I$2:$I$10000,'PODD-CSV'!$G550)</f>
        <v>standard</v>
      </c>
      <c r="D550" s="32" t="str">
        <f aca="false">'PODD-CSV'!$J550&amp;'PODD-CSV'!$K550</f>
        <v>C4</v>
      </c>
      <c r="E550" s="32" t="str">
        <f aca="false">'PODD-CSV'!$T550</f>
        <v>Project#2013-0014_Experiment#0001_Brachypodium.distachyon_Tray#0028_Pot#00549</v>
      </c>
      <c r="F550" s="34" t="n">
        <f aca="false">'PODD-CSV'!$V550</f>
        <v>137</v>
      </c>
      <c r="G550" s="32" t="str">
        <f aca="false">IF('PODD-CSV'!$W550&lt;&gt;"",'PODD-CSV'!$W550,"")</f>
        <v/>
      </c>
    </row>
    <row collapsed="false" customFormat="false" customHeight="true" hidden="false" ht="15" outlineLevel="0" r="551">
      <c r="A551" s="32" t="str">
        <f aca="false">INDEX('Tray sheet'!$H$2:$H$10000, 'PODD-CSV'!$G551)</f>
        <v>Project#2013-0014_Experiment#0001_Brachypodium.distachyon_Tray#00028</v>
      </c>
      <c r="B551" s="32" t="str">
        <f aca="false">INDEX('Tray sheet'!$J$2:$J$10000,'PODD-CSV'!$G551)</f>
        <v>Tray note</v>
      </c>
      <c r="C551" s="32" t="str">
        <f aca="false">INDEX('Tray sheet'!$I$2:$I$10000,'PODD-CSV'!$G551)</f>
        <v>standard</v>
      </c>
      <c r="D551" s="32" t="str">
        <f aca="false">'PODD-CSV'!$J551&amp;'PODD-CSV'!$K551</f>
        <v>C5</v>
      </c>
      <c r="E551" s="32" t="str">
        <f aca="false">'PODD-CSV'!$T551</f>
        <v>Project#2013-0014_Experiment#0001_Brachypodium.distachyon_Tray#0028_Pot#00550</v>
      </c>
      <c r="F551" s="34" t="n">
        <f aca="false">'PODD-CSV'!$V551</f>
        <v>91</v>
      </c>
      <c r="G551" s="32" t="str">
        <f aca="false">IF('PODD-CSV'!$W551&lt;&gt;"",'PODD-CSV'!$W551,"")</f>
        <v/>
      </c>
    </row>
    <row collapsed="false" customFormat="false" customHeight="true" hidden="false" ht="15" outlineLevel="0" r="552">
      <c r="A552" s="32" t="str">
        <f aca="false">INDEX('Tray sheet'!$H$2:$H$10000, 'PODD-CSV'!$G552)</f>
        <v>Project#2013-0014_Experiment#0001_Brachypodium.distachyon_Tray#00027</v>
      </c>
      <c r="B552" s="32" t="str">
        <f aca="false">INDEX('Tray sheet'!$J$2:$J$10000,'PODD-CSV'!$G552)</f>
        <v>Tray note</v>
      </c>
      <c r="C552" s="32" t="str">
        <f aca="false">INDEX('Tray sheet'!$I$2:$I$10000,'PODD-CSV'!$G552)</f>
        <v>standard</v>
      </c>
      <c r="D552" s="32" t="str">
        <f aca="false">'PODD-CSV'!$J552&amp;'PODD-CSV'!$K552</f>
        <v>D1</v>
      </c>
      <c r="E552" s="32" t="str">
        <f aca="false">'PODD-CSV'!$T552</f>
        <v>Project#2013-0014_Experiment#0001_Brachypodium.distachyon_Tray#0027_Pot#00551</v>
      </c>
      <c r="F552" s="34" t="n">
        <f aca="false">'PODD-CSV'!$V552</f>
        <v>123</v>
      </c>
      <c r="G552" s="32" t="str">
        <f aca="false">IF('PODD-CSV'!$W552&lt;&gt;"",'PODD-CSV'!$W552,"")</f>
        <v/>
      </c>
    </row>
    <row collapsed="false" customFormat="false" customHeight="true" hidden="false" ht="15" outlineLevel="0" r="553">
      <c r="A553" s="32" t="str">
        <f aca="false">INDEX('Tray sheet'!$H$2:$H$10000, 'PODD-CSV'!$G553)</f>
        <v>Project#2013-0014_Experiment#0001_Brachypodium.distachyon_Tray#00027</v>
      </c>
      <c r="B553" s="32" t="str">
        <f aca="false">INDEX('Tray sheet'!$J$2:$J$10000,'PODD-CSV'!$G553)</f>
        <v>Tray note</v>
      </c>
      <c r="C553" s="32" t="str">
        <f aca="false">INDEX('Tray sheet'!$I$2:$I$10000,'PODD-CSV'!$G553)</f>
        <v>standard</v>
      </c>
      <c r="D553" s="32" t="str">
        <f aca="false">'PODD-CSV'!$J553&amp;'PODD-CSV'!$K553</f>
        <v>D2</v>
      </c>
      <c r="E553" s="32" t="str">
        <f aca="false">'PODD-CSV'!$T553</f>
        <v>Project#2013-0014_Experiment#0001_Brachypodium.distachyon_Tray#0027_Pot#00552</v>
      </c>
      <c r="F553" s="34" t="n">
        <f aca="false">'PODD-CSV'!$V553</f>
        <v>121</v>
      </c>
      <c r="G553" s="32" t="str">
        <f aca="false">IF('PODD-CSV'!$W553&lt;&gt;"",'PODD-CSV'!$W553,"")</f>
        <v/>
      </c>
    </row>
    <row collapsed="false" customFormat="false" customHeight="true" hidden="false" ht="15" outlineLevel="0" r="554">
      <c r="A554" s="32" t="str">
        <f aca="false">INDEX('Tray sheet'!$H$2:$H$10000, 'PODD-CSV'!$G554)</f>
        <v>Project#2013-0014_Experiment#0001_Brachypodium.distachyon_Tray#00027</v>
      </c>
      <c r="B554" s="32" t="str">
        <f aca="false">INDEX('Tray sheet'!$J$2:$J$10000,'PODD-CSV'!$G554)</f>
        <v>Tray note</v>
      </c>
      <c r="C554" s="32" t="str">
        <f aca="false">INDEX('Tray sheet'!$I$2:$I$10000,'PODD-CSV'!$G554)</f>
        <v>standard</v>
      </c>
      <c r="D554" s="32" t="str">
        <f aca="false">'PODD-CSV'!$J554&amp;'PODD-CSV'!$K554</f>
        <v>D3</v>
      </c>
      <c r="E554" s="32" t="str">
        <f aca="false">'PODD-CSV'!$T554</f>
        <v>Project#2013-0014_Experiment#0001_Brachypodium.distachyon_Tray#0027_Pot#00553</v>
      </c>
      <c r="F554" s="34" t="n">
        <f aca="false">'PODD-CSV'!$V554</f>
        <v>140</v>
      </c>
      <c r="G554" s="32" t="str">
        <f aca="false">IF('PODD-CSV'!$W554&lt;&gt;"",'PODD-CSV'!$W554,"")</f>
        <v/>
      </c>
    </row>
    <row collapsed="false" customFormat="false" customHeight="true" hidden="false" ht="15" outlineLevel="0" r="555">
      <c r="A555" s="32" t="str">
        <f aca="false">INDEX('Tray sheet'!$H$2:$H$10000, 'PODD-CSV'!$G555)</f>
        <v>Project#2013-0014_Experiment#0001_Brachypodium.distachyon_Tray#00027</v>
      </c>
      <c r="B555" s="32" t="str">
        <f aca="false">INDEX('Tray sheet'!$J$2:$J$10000,'PODD-CSV'!$G555)</f>
        <v>Tray note</v>
      </c>
      <c r="C555" s="32" t="str">
        <f aca="false">INDEX('Tray sheet'!$I$2:$I$10000,'PODD-CSV'!$G555)</f>
        <v>standard</v>
      </c>
      <c r="D555" s="32" t="str">
        <f aca="false">'PODD-CSV'!$J555&amp;'PODD-CSV'!$K555</f>
        <v>D4</v>
      </c>
      <c r="E555" s="32" t="str">
        <f aca="false">'PODD-CSV'!$T555</f>
        <v>Project#2013-0014_Experiment#0001_Brachypodium.distachyon_Tray#0027_Pot#00554</v>
      </c>
      <c r="F555" s="34" t="str">
        <f aca="false">'PODD-CSV'!$V555</f>
        <v>Bd21</v>
      </c>
      <c r="G555" s="32" t="str">
        <f aca="false">IF('PODD-CSV'!$W555&lt;&gt;"",'PODD-CSV'!$W555,"")</f>
        <v/>
      </c>
    </row>
    <row collapsed="false" customFormat="false" customHeight="true" hidden="false" ht="15" outlineLevel="0" r="556">
      <c r="A556" s="32" t="str">
        <f aca="false">INDEX('Tray sheet'!$H$2:$H$10000, 'PODD-CSV'!$G556)</f>
        <v>Project#2013-0014_Experiment#0001_Brachypodium.distachyon_Tray#00027</v>
      </c>
      <c r="B556" s="32" t="str">
        <f aca="false">INDEX('Tray sheet'!$J$2:$J$10000,'PODD-CSV'!$G556)</f>
        <v>Tray note</v>
      </c>
      <c r="C556" s="32" t="str">
        <f aca="false">INDEX('Tray sheet'!$I$2:$I$10000,'PODD-CSV'!$G556)</f>
        <v>standard</v>
      </c>
      <c r="D556" s="32" t="str">
        <f aca="false">'PODD-CSV'!$J556&amp;'PODD-CSV'!$K556</f>
        <v>D5</v>
      </c>
      <c r="E556" s="32" t="str">
        <f aca="false">'PODD-CSV'!$T556</f>
        <v>Project#2013-0014_Experiment#0001_Brachypodium.distachyon_Tray#0027_Pot#00555</v>
      </c>
      <c r="F556" s="34" t="n">
        <f aca="false">'PODD-CSV'!$V556</f>
        <v>149</v>
      </c>
      <c r="G556" s="32" t="str">
        <f aca="false">IF('PODD-CSV'!$W556&lt;&gt;"",'PODD-CSV'!$W556,"")</f>
        <v/>
      </c>
    </row>
    <row collapsed="false" customFormat="false" customHeight="true" hidden="false" ht="15" outlineLevel="0" r="557">
      <c r="A557" s="32" t="str">
        <f aca="false">INDEX('Tray sheet'!$H$2:$H$10000, 'PODD-CSV'!$G557)</f>
        <v>Project#2013-0014_Experiment#0001_Brachypodium.distachyon_Tray#00028</v>
      </c>
      <c r="B557" s="32" t="str">
        <f aca="false">INDEX('Tray sheet'!$J$2:$J$10000,'PODD-CSV'!$G557)</f>
        <v>Tray note</v>
      </c>
      <c r="C557" s="32" t="str">
        <f aca="false">INDEX('Tray sheet'!$I$2:$I$10000,'PODD-CSV'!$G557)</f>
        <v>standard</v>
      </c>
      <c r="D557" s="32" t="str">
        <f aca="false">'PODD-CSV'!$J557&amp;'PODD-CSV'!$K557</f>
        <v>D1</v>
      </c>
      <c r="E557" s="32" t="str">
        <f aca="false">'PODD-CSV'!$T557</f>
        <v>Project#2013-0014_Experiment#0001_Brachypodium.distachyon_Tray#0028_Pot#00556</v>
      </c>
      <c r="F557" s="34" t="n">
        <f aca="false">'PODD-CSV'!$V557</f>
        <v>90</v>
      </c>
      <c r="G557" s="32" t="str">
        <f aca="false">IF('PODD-CSV'!$W557&lt;&gt;"",'PODD-CSV'!$W557,"")</f>
        <v/>
      </c>
    </row>
    <row collapsed="false" customFormat="false" customHeight="true" hidden="false" ht="15" outlineLevel="0" r="558">
      <c r="A558" s="32" t="str">
        <f aca="false">INDEX('Tray sheet'!$H$2:$H$10000, 'PODD-CSV'!$G558)</f>
        <v>Project#2013-0014_Experiment#0001_Brachypodium.distachyon_Tray#00028</v>
      </c>
      <c r="B558" s="32" t="str">
        <f aca="false">INDEX('Tray sheet'!$J$2:$J$10000,'PODD-CSV'!$G558)</f>
        <v>Tray note</v>
      </c>
      <c r="C558" s="32" t="str">
        <f aca="false">INDEX('Tray sheet'!$I$2:$I$10000,'PODD-CSV'!$G558)</f>
        <v>standard</v>
      </c>
      <c r="D558" s="32" t="str">
        <f aca="false">'PODD-CSV'!$J558&amp;'PODD-CSV'!$K558</f>
        <v>D2</v>
      </c>
      <c r="E558" s="32" t="str">
        <f aca="false">'PODD-CSV'!$T558</f>
        <v>Project#2013-0014_Experiment#0001_Brachypodium.distachyon_Tray#0028_Pot#00557</v>
      </c>
      <c r="F558" s="34" t="str">
        <f aca="false">'PODD-CSV'!$V558</f>
        <v>Bd21</v>
      </c>
      <c r="G558" s="32" t="str">
        <f aca="false">IF('PODD-CSV'!$W558&lt;&gt;"",'PODD-CSV'!$W558,"")</f>
        <v/>
      </c>
    </row>
    <row collapsed="false" customFormat="false" customHeight="true" hidden="false" ht="15" outlineLevel="0" r="559">
      <c r="A559" s="32" t="str">
        <f aca="false">INDEX('Tray sheet'!$H$2:$H$10000, 'PODD-CSV'!$G559)</f>
        <v>Project#2013-0014_Experiment#0001_Brachypodium.distachyon_Tray#00028</v>
      </c>
      <c r="B559" s="32" t="str">
        <f aca="false">INDEX('Tray sheet'!$J$2:$J$10000,'PODD-CSV'!$G559)</f>
        <v>Tray note</v>
      </c>
      <c r="C559" s="32" t="str">
        <f aca="false">INDEX('Tray sheet'!$I$2:$I$10000,'PODD-CSV'!$G559)</f>
        <v>standard</v>
      </c>
      <c r="D559" s="32" t="str">
        <f aca="false">'PODD-CSV'!$J559&amp;'PODD-CSV'!$K559</f>
        <v>D3</v>
      </c>
      <c r="E559" s="32" t="str">
        <f aca="false">'PODD-CSV'!$T559</f>
        <v>Project#2013-0014_Experiment#0001_Brachypodium.distachyon_Tray#0028_Pot#00558</v>
      </c>
      <c r="F559" s="34" t="n">
        <f aca="false">'PODD-CSV'!$V559</f>
        <v>59</v>
      </c>
      <c r="G559" s="32" t="str">
        <f aca="false">IF('PODD-CSV'!$W559&lt;&gt;"",'PODD-CSV'!$W559,"")</f>
        <v/>
      </c>
    </row>
    <row collapsed="false" customFormat="false" customHeight="true" hidden="false" ht="15" outlineLevel="0" r="560">
      <c r="A560" s="32" t="str">
        <f aca="false">INDEX('Tray sheet'!$H$2:$H$10000, 'PODD-CSV'!$G560)</f>
        <v>Project#2013-0014_Experiment#0001_Brachypodium.distachyon_Tray#00028</v>
      </c>
      <c r="B560" s="32" t="str">
        <f aca="false">INDEX('Tray sheet'!$J$2:$J$10000,'PODD-CSV'!$G560)</f>
        <v>Tray note</v>
      </c>
      <c r="C560" s="32" t="str">
        <f aca="false">INDEX('Tray sheet'!$I$2:$I$10000,'PODD-CSV'!$G560)</f>
        <v>standard</v>
      </c>
      <c r="D560" s="32" t="str">
        <f aca="false">'PODD-CSV'!$J560&amp;'PODD-CSV'!$K560</f>
        <v>D4</v>
      </c>
      <c r="E560" s="32" t="str">
        <f aca="false">'PODD-CSV'!$T560</f>
        <v>Project#2013-0014_Experiment#0001_Brachypodium.distachyon_Tray#0028_Pot#00559</v>
      </c>
      <c r="F560" s="34" t="n">
        <f aca="false">'PODD-CSV'!$V560</f>
        <v>102</v>
      </c>
      <c r="G560" s="32" t="str">
        <f aca="false">IF('PODD-CSV'!$W560&lt;&gt;"",'PODD-CSV'!$W560,"")</f>
        <v/>
      </c>
    </row>
    <row collapsed="false" customFormat="false" customHeight="true" hidden="false" ht="15" outlineLevel="0" r="561">
      <c r="A561" s="32" t="str">
        <f aca="false">INDEX('Tray sheet'!$H$2:$H$10000, 'PODD-CSV'!$G561)</f>
        <v>Project#2013-0014_Experiment#0001_Brachypodium.distachyon_Tray#00028</v>
      </c>
      <c r="B561" s="32" t="str">
        <f aca="false">INDEX('Tray sheet'!$J$2:$J$10000,'PODD-CSV'!$G561)</f>
        <v>Tray note</v>
      </c>
      <c r="C561" s="32" t="str">
        <f aca="false">INDEX('Tray sheet'!$I$2:$I$10000,'PODD-CSV'!$G561)</f>
        <v>standard</v>
      </c>
      <c r="D561" s="32" t="str">
        <f aca="false">'PODD-CSV'!$J561&amp;'PODD-CSV'!$K561</f>
        <v>D5</v>
      </c>
      <c r="E561" s="32" t="str">
        <f aca="false">'PODD-CSV'!$T561</f>
        <v>Project#2013-0014_Experiment#0001_Brachypodium.distachyon_Tray#0028_Pot#00560</v>
      </c>
      <c r="F561" s="34" t="n">
        <f aca="false">'PODD-CSV'!$V561</f>
        <v>108</v>
      </c>
      <c r="G561" s="32" t="str">
        <f aca="false">IF('PODD-CSV'!$W561&lt;&gt;"",'PODD-CSV'!$W561,"")</f>
        <v/>
      </c>
    </row>
    <row collapsed="false" customFormat="false" customHeight="true" hidden="false" ht="15" outlineLevel="0" r="562">
      <c r="A562" s="32" t="str">
        <f aca="false">INDEX('Tray sheet'!$H$2:$H$10000, 'PODD-CSV'!$G562)</f>
        <v>Project#2013-0014_Experiment#0001_Brachypodium.distachyon_Tray#00029</v>
      </c>
      <c r="B562" s="32" t="str">
        <f aca="false">INDEX('Tray sheet'!$J$2:$J$10000,'PODD-CSV'!$G562)</f>
        <v>Tray note</v>
      </c>
      <c r="C562" s="32" t="str">
        <f aca="false">INDEX('Tray sheet'!$I$2:$I$10000,'PODD-CSV'!$G562)</f>
        <v>standard</v>
      </c>
      <c r="D562" s="32" t="str">
        <f aca="false">'PODD-CSV'!$J562&amp;'PODD-CSV'!$K562</f>
        <v>A1</v>
      </c>
      <c r="E562" s="32" t="str">
        <f aca="false">'PODD-CSV'!$T562</f>
        <v>Project#2013-0014_Experiment#0001_Brachypodium.distachyon_Tray#0029_Pot#00561</v>
      </c>
      <c r="F562" s="34" t="n">
        <f aca="false">'PODD-CSV'!$V562</f>
        <v>76</v>
      </c>
      <c r="G562" s="32" t="str">
        <f aca="false">IF('PODD-CSV'!$W562&lt;&gt;"",'PODD-CSV'!$W562,"")</f>
        <v/>
      </c>
    </row>
    <row collapsed="false" customFormat="false" customHeight="true" hidden="false" ht="15" outlineLevel="0" r="563">
      <c r="A563" s="32" t="str">
        <f aca="false">INDEX('Tray sheet'!$H$2:$H$10000, 'PODD-CSV'!$G563)</f>
        <v>Project#2013-0014_Experiment#0001_Brachypodium.distachyon_Tray#00029</v>
      </c>
      <c r="B563" s="32" t="str">
        <f aca="false">INDEX('Tray sheet'!$J$2:$J$10000,'PODD-CSV'!$G563)</f>
        <v>Tray note</v>
      </c>
      <c r="C563" s="32" t="str">
        <f aca="false">INDEX('Tray sheet'!$I$2:$I$10000,'PODD-CSV'!$G563)</f>
        <v>standard</v>
      </c>
      <c r="D563" s="32" t="str">
        <f aca="false">'PODD-CSV'!$J563&amp;'PODD-CSV'!$K563</f>
        <v>A2</v>
      </c>
      <c r="E563" s="32" t="str">
        <f aca="false">'PODD-CSV'!$T563</f>
        <v>Project#2013-0014_Experiment#0001_Brachypodium.distachyon_Tray#0029_Pot#00562</v>
      </c>
      <c r="F563" s="34" t="str">
        <f aca="false">'PODD-CSV'!$V563</f>
        <v>Bd3-1</v>
      </c>
      <c r="G563" s="32" t="str">
        <f aca="false">IF('PODD-CSV'!$W563&lt;&gt;"",'PODD-CSV'!$W563,"")</f>
        <v/>
      </c>
    </row>
    <row collapsed="false" customFormat="false" customHeight="true" hidden="false" ht="15" outlineLevel="0" r="564">
      <c r="A564" s="32" t="str">
        <f aca="false">INDEX('Tray sheet'!$H$2:$H$10000, 'PODD-CSV'!$G564)</f>
        <v>Project#2013-0014_Experiment#0001_Brachypodium.distachyon_Tray#00029</v>
      </c>
      <c r="B564" s="32" t="str">
        <f aca="false">INDEX('Tray sheet'!$J$2:$J$10000,'PODD-CSV'!$G564)</f>
        <v>Tray note</v>
      </c>
      <c r="C564" s="32" t="str">
        <f aca="false">INDEX('Tray sheet'!$I$2:$I$10000,'PODD-CSV'!$G564)</f>
        <v>standard</v>
      </c>
      <c r="D564" s="32" t="str">
        <f aca="false">'PODD-CSV'!$J564&amp;'PODD-CSV'!$K564</f>
        <v>A3</v>
      </c>
      <c r="E564" s="32" t="str">
        <f aca="false">'PODD-CSV'!$T564</f>
        <v>Project#2013-0014_Experiment#0001_Brachypodium.distachyon_Tray#0029_Pot#00563</v>
      </c>
      <c r="F564" s="34" t="n">
        <f aca="false">'PODD-CSV'!$V564</f>
        <v>136</v>
      </c>
      <c r="G564" s="32" t="str">
        <f aca="false">IF('PODD-CSV'!$W564&lt;&gt;"",'PODD-CSV'!$W564,"")</f>
        <v/>
      </c>
    </row>
    <row collapsed="false" customFormat="false" customHeight="true" hidden="false" ht="15" outlineLevel="0" r="565">
      <c r="A565" s="32" t="str">
        <f aca="false">INDEX('Tray sheet'!$H$2:$H$10000, 'PODD-CSV'!$G565)</f>
        <v>Project#2013-0014_Experiment#0001_Brachypodium.distachyon_Tray#00029</v>
      </c>
      <c r="B565" s="32" t="str">
        <f aca="false">INDEX('Tray sheet'!$J$2:$J$10000,'PODD-CSV'!$G565)</f>
        <v>Tray note</v>
      </c>
      <c r="C565" s="32" t="str">
        <f aca="false">INDEX('Tray sheet'!$I$2:$I$10000,'PODD-CSV'!$G565)</f>
        <v>standard</v>
      </c>
      <c r="D565" s="32" t="str">
        <f aca="false">'PODD-CSV'!$J565&amp;'PODD-CSV'!$K565</f>
        <v>A4</v>
      </c>
      <c r="E565" s="32" t="str">
        <f aca="false">'PODD-CSV'!$T565</f>
        <v>Project#2013-0014_Experiment#0001_Brachypodium.distachyon_Tray#0029_Pot#00564</v>
      </c>
      <c r="F565" s="34" t="n">
        <f aca="false">'PODD-CSV'!$V565</f>
        <v>138</v>
      </c>
      <c r="G565" s="32" t="str">
        <f aca="false">IF('PODD-CSV'!$W565&lt;&gt;"",'PODD-CSV'!$W565,"")</f>
        <v/>
      </c>
    </row>
    <row collapsed="false" customFormat="false" customHeight="true" hidden="false" ht="15" outlineLevel="0" r="566">
      <c r="A566" s="32" t="str">
        <f aca="false">INDEX('Tray sheet'!$H$2:$H$10000, 'PODD-CSV'!$G566)</f>
        <v>Project#2013-0014_Experiment#0001_Brachypodium.distachyon_Tray#00029</v>
      </c>
      <c r="B566" s="32" t="str">
        <f aca="false">INDEX('Tray sheet'!$J$2:$J$10000,'PODD-CSV'!$G566)</f>
        <v>Tray note</v>
      </c>
      <c r="C566" s="32" t="str">
        <f aca="false">INDEX('Tray sheet'!$I$2:$I$10000,'PODD-CSV'!$G566)</f>
        <v>standard</v>
      </c>
      <c r="D566" s="32" t="str">
        <f aca="false">'PODD-CSV'!$J566&amp;'PODD-CSV'!$K566</f>
        <v>A5</v>
      </c>
      <c r="E566" s="32" t="str">
        <f aca="false">'PODD-CSV'!$T566</f>
        <v>Project#2013-0014_Experiment#0001_Brachypodium.distachyon_Tray#0029_Pot#00565</v>
      </c>
      <c r="F566" s="34" t="n">
        <f aca="false">'PODD-CSV'!$V566</f>
        <v>146</v>
      </c>
      <c r="G566" s="32" t="str">
        <f aca="false">IF('PODD-CSV'!$W566&lt;&gt;"",'PODD-CSV'!$W566,"")</f>
        <v/>
      </c>
    </row>
    <row collapsed="false" customFormat="false" customHeight="true" hidden="false" ht="15" outlineLevel="0" r="567">
      <c r="A567" s="32" t="str">
        <f aca="false">INDEX('Tray sheet'!$H$2:$H$10000, 'PODD-CSV'!$G567)</f>
        <v>Project#2013-0014_Experiment#0001_Brachypodium.distachyon_Tray#00030</v>
      </c>
      <c r="B567" s="32" t="str">
        <f aca="false">INDEX('Tray sheet'!$J$2:$J$10000,'PODD-CSV'!$G567)</f>
        <v>Tray note</v>
      </c>
      <c r="C567" s="32" t="str">
        <f aca="false">INDEX('Tray sheet'!$I$2:$I$10000,'PODD-CSV'!$G567)</f>
        <v>standard</v>
      </c>
      <c r="D567" s="32" t="str">
        <f aca="false">'PODD-CSV'!$J567&amp;'PODD-CSV'!$K567</f>
        <v>A1</v>
      </c>
      <c r="E567" s="32" t="str">
        <f aca="false">'PODD-CSV'!$T567</f>
        <v>Project#2013-0014_Experiment#0001_Brachypodium.distachyon_Tray#0030_Pot#00566</v>
      </c>
      <c r="F567" s="34" t="n">
        <f aca="false">'PODD-CSV'!$V567</f>
        <v>26</v>
      </c>
      <c r="G567" s="32" t="str">
        <f aca="false">IF('PODD-CSV'!$W567&lt;&gt;"",'PODD-CSV'!$W567,"")</f>
        <v/>
      </c>
    </row>
    <row collapsed="false" customFormat="false" customHeight="true" hidden="false" ht="15" outlineLevel="0" r="568">
      <c r="A568" s="32" t="str">
        <f aca="false">INDEX('Tray sheet'!$H$2:$H$10000, 'PODD-CSV'!$G568)</f>
        <v>Project#2013-0014_Experiment#0001_Brachypodium.distachyon_Tray#00030</v>
      </c>
      <c r="B568" s="32" t="str">
        <f aca="false">INDEX('Tray sheet'!$J$2:$J$10000,'PODD-CSV'!$G568)</f>
        <v>Tray note</v>
      </c>
      <c r="C568" s="32" t="str">
        <f aca="false">INDEX('Tray sheet'!$I$2:$I$10000,'PODD-CSV'!$G568)</f>
        <v>standard</v>
      </c>
      <c r="D568" s="32" t="str">
        <f aca="false">'PODD-CSV'!$J568&amp;'PODD-CSV'!$K568</f>
        <v>A2</v>
      </c>
      <c r="E568" s="32" t="str">
        <f aca="false">'PODD-CSV'!$T568</f>
        <v>Project#2013-0014_Experiment#0001_Brachypodium.distachyon_Tray#0030_Pot#00567</v>
      </c>
      <c r="F568" s="34" t="n">
        <f aca="false">'PODD-CSV'!$V568</f>
        <v>42</v>
      </c>
      <c r="G568" s="32" t="str">
        <f aca="false">IF('PODD-CSV'!$W568&lt;&gt;"",'PODD-CSV'!$W568,"")</f>
        <v/>
      </c>
    </row>
    <row collapsed="false" customFormat="false" customHeight="true" hidden="false" ht="15" outlineLevel="0" r="569">
      <c r="A569" s="32" t="str">
        <f aca="false">INDEX('Tray sheet'!$H$2:$H$10000, 'PODD-CSV'!$G569)</f>
        <v>Project#2013-0014_Experiment#0001_Brachypodium.distachyon_Tray#00030</v>
      </c>
      <c r="B569" s="32" t="str">
        <f aca="false">INDEX('Tray sheet'!$J$2:$J$10000,'PODD-CSV'!$G569)</f>
        <v>Tray note</v>
      </c>
      <c r="C569" s="32" t="str">
        <f aca="false">INDEX('Tray sheet'!$I$2:$I$10000,'PODD-CSV'!$G569)</f>
        <v>standard</v>
      </c>
      <c r="D569" s="32" t="str">
        <f aca="false">'PODD-CSV'!$J569&amp;'PODD-CSV'!$K569</f>
        <v>A3</v>
      </c>
      <c r="E569" s="32" t="str">
        <f aca="false">'PODD-CSV'!$T569</f>
        <v>Project#2013-0014_Experiment#0001_Brachypodium.distachyon_Tray#0030_Pot#00568</v>
      </c>
      <c r="F569" s="34" t="n">
        <f aca="false">'PODD-CSV'!$V569</f>
        <v>95</v>
      </c>
      <c r="G569" s="32" t="str">
        <f aca="false">IF('PODD-CSV'!$W569&lt;&gt;"",'PODD-CSV'!$W569,"")</f>
        <v/>
      </c>
    </row>
    <row collapsed="false" customFormat="false" customHeight="true" hidden="false" ht="15" outlineLevel="0" r="570">
      <c r="A570" s="32" t="str">
        <f aca="false">INDEX('Tray sheet'!$H$2:$H$10000, 'PODD-CSV'!$G570)</f>
        <v>Project#2013-0014_Experiment#0001_Brachypodium.distachyon_Tray#00030</v>
      </c>
      <c r="B570" s="32" t="str">
        <f aca="false">INDEX('Tray sheet'!$J$2:$J$10000,'PODD-CSV'!$G570)</f>
        <v>Tray note</v>
      </c>
      <c r="C570" s="32" t="str">
        <f aca="false">INDEX('Tray sheet'!$I$2:$I$10000,'PODD-CSV'!$G570)</f>
        <v>standard</v>
      </c>
      <c r="D570" s="32" t="str">
        <f aca="false">'PODD-CSV'!$J570&amp;'PODD-CSV'!$K570</f>
        <v>A4</v>
      </c>
      <c r="E570" s="32" t="str">
        <f aca="false">'PODD-CSV'!$T570</f>
        <v>Project#2013-0014_Experiment#0001_Brachypodium.distachyon_Tray#0030_Pot#00569</v>
      </c>
      <c r="F570" s="34" t="n">
        <f aca="false">'PODD-CSV'!$V570</f>
        <v>125</v>
      </c>
      <c r="G570" s="32" t="str">
        <f aca="false">IF('PODD-CSV'!$W570&lt;&gt;"",'PODD-CSV'!$W570,"")</f>
        <v/>
      </c>
    </row>
    <row collapsed="false" customFormat="false" customHeight="true" hidden="false" ht="15" outlineLevel="0" r="571">
      <c r="A571" s="32" t="str">
        <f aca="false">INDEX('Tray sheet'!$H$2:$H$10000, 'PODD-CSV'!$G571)</f>
        <v>Project#2013-0014_Experiment#0001_Brachypodium.distachyon_Tray#00030</v>
      </c>
      <c r="B571" s="32" t="str">
        <f aca="false">INDEX('Tray sheet'!$J$2:$J$10000,'PODD-CSV'!$G571)</f>
        <v>Tray note</v>
      </c>
      <c r="C571" s="32" t="str">
        <f aca="false">INDEX('Tray sheet'!$I$2:$I$10000,'PODD-CSV'!$G571)</f>
        <v>standard</v>
      </c>
      <c r="D571" s="32" t="str">
        <f aca="false">'PODD-CSV'!$J571&amp;'PODD-CSV'!$K571</f>
        <v>A5</v>
      </c>
      <c r="E571" s="32" t="str">
        <f aca="false">'PODD-CSV'!$T571</f>
        <v>Project#2013-0014_Experiment#0001_Brachypodium.distachyon_Tray#0030_Pot#00570</v>
      </c>
      <c r="F571" s="34" t="n">
        <f aca="false">'PODD-CSV'!$V571</f>
        <v>86</v>
      </c>
      <c r="G571" s="32" t="str">
        <f aca="false">IF('PODD-CSV'!$W571&lt;&gt;"",'PODD-CSV'!$W571,"")</f>
        <v/>
      </c>
    </row>
    <row collapsed="false" customFormat="false" customHeight="true" hidden="false" ht="15" outlineLevel="0" r="572">
      <c r="A572" s="32" t="str">
        <f aca="false">INDEX('Tray sheet'!$H$2:$H$10000, 'PODD-CSV'!$G572)</f>
        <v>Project#2013-0014_Experiment#0001_Brachypodium.distachyon_Tray#00029</v>
      </c>
      <c r="B572" s="32" t="str">
        <f aca="false">INDEX('Tray sheet'!$J$2:$J$10000,'PODD-CSV'!$G572)</f>
        <v>Tray note</v>
      </c>
      <c r="C572" s="32" t="str">
        <f aca="false">INDEX('Tray sheet'!$I$2:$I$10000,'PODD-CSV'!$G572)</f>
        <v>standard</v>
      </c>
      <c r="D572" s="32" t="str">
        <f aca="false">'PODD-CSV'!$J572&amp;'PODD-CSV'!$K572</f>
        <v>B1</v>
      </c>
      <c r="E572" s="32" t="str">
        <f aca="false">'PODD-CSV'!$T572</f>
        <v>Project#2013-0014_Experiment#0001_Brachypodium.distachyon_Tray#0029_Pot#00571</v>
      </c>
      <c r="F572" s="34" t="n">
        <f aca="false">'PODD-CSV'!$V572</f>
        <v>88</v>
      </c>
      <c r="G572" s="32" t="str">
        <f aca="false">IF('PODD-CSV'!$W572&lt;&gt;"",'PODD-CSV'!$W572,"")</f>
        <v/>
      </c>
    </row>
    <row collapsed="false" customFormat="false" customHeight="true" hidden="false" ht="15" outlineLevel="0" r="573">
      <c r="A573" s="32" t="str">
        <f aca="false">INDEX('Tray sheet'!$H$2:$H$10000, 'PODD-CSV'!$G573)</f>
        <v>Project#2013-0014_Experiment#0001_Brachypodium.distachyon_Tray#00029</v>
      </c>
      <c r="B573" s="32" t="str">
        <f aca="false">INDEX('Tray sheet'!$J$2:$J$10000,'PODD-CSV'!$G573)</f>
        <v>Tray note</v>
      </c>
      <c r="C573" s="32" t="str">
        <f aca="false">INDEX('Tray sheet'!$I$2:$I$10000,'PODD-CSV'!$G573)</f>
        <v>standard</v>
      </c>
      <c r="D573" s="32" t="str">
        <f aca="false">'PODD-CSV'!$J573&amp;'PODD-CSV'!$K573</f>
        <v>B2</v>
      </c>
      <c r="E573" s="32" t="str">
        <f aca="false">'PODD-CSV'!$T573</f>
        <v>Project#2013-0014_Experiment#0001_Brachypodium.distachyon_Tray#0029_Pot#00572</v>
      </c>
      <c r="F573" s="34" t="str">
        <f aca="false">'PODD-CSV'!$V573</f>
        <v>Bd21</v>
      </c>
      <c r="G573" s="32" t="str">
        <f aca="false">IF('PODD-CSV'!$W573&lt;&gt;"",'PODD-CSV'!$W573,"")</f>
        <v/>
      </c>
    </row>
    <row collapsed="false" customFormat="false" customHeight="true" hidden="false" ht="15" outlineLevel="0" r="574">
      <c r="A574" s="32" t="str">
        <f aca="false">INDEX('Tray sheet'!$H$2:$H$10000, 'PODD-CSV'!$G574)</f>
        <v>Project#2013-0014_Experiment#0001_Brachypodium.distachyon_Tray#00029</v>
      </c>
      <c r="B574" s="32" t="str">
        <f aca="false">INDEX('Tray sheet'!$J$2:$J$10000,'PODD-CSV'!$G574)</f>
        <v>Tray note</v>
      </c>
      <c r="C574" s="32" t="str">
        <f aca="false">INDEX('Tray sheet'!$I$2:$I$10000,'PODD-CSV'!$G574)</f>
        <v>standard</v>
      </c>
      <c r="D574" s="32" t="str">
        <f aca="false">'PODD-CSV'!$J574&amp;'PODD-CSV'!$K574</f>
        <v>B3</v>
      </c>
      <c r="E574" s="32" t="str">
        <f aca="false">'PODD-CSV'!$T574</f>
        <v>Project#2013-0014_Experiment#0001_Brachypodium.distachyon_Tray#0029_Pot#00573</v>
      </c>
      <c r="F574" s="34" t="n">
        <f aca="false">'PODD-CSV'!$V574</f>
        <v>120</v>
      </c>
      <c r="G574" s="32" t="str">
        <f aca="false">IF('PODD-CSV'!$W574&lt;&gt;"",'PODD-CSV'!$W574,"")</f>
        <v/>
      </c>
    </row>
    <row collapsed="false" customFormat="false" customHeight="true" hidden="false" ht="15" outlineLevel="0" r="575">
      <c r="A575" s="32" t="str">
        <f aca="false">INDEX('Tray sheet'!$H$2:$H$10000, 'PODD-CSV'!$G575)</f>
        <v>Project#2013-0014_Experiment#0001_Brachypodium.distachyon_Tray#00029</v>
      </c>
      <c r="B575" s="32" t="str">
        <f aca="false">INDEX('Tray sheet'!$J$2:$J$10000,'PODD-CSV'!$G575)</f>
        <v>Tray note</v>
      </c>
      <c r="C575" s="32" t="str">
        <f aca="false">INDEX('Tray sheet'!$I$2:$I$10000,'PODD-CSV'!$G575)</f>
        <v>standard</v>
      </c>
      <c r="D575" s="32" t="str">
        <f aca="false">'PODD-CSV'!$J575&amp;'PODD-CSV'!$K575</f>
        <v>B4</v>
      </c>
      <c r="E575" s="32" t="str">
        <f aca="false">'PODD-CSV'!$T575</f>
        <v>Project#2013-0014_Experiment#0001_Brachypodium.distachyon_Tray#0029_Pot#00574</v>
      </c>
      <c r="F575" s="34" t="n">
        <f aca="false">'PODD-CSV'!$V575</f>
        <v>116</v>
      </c>
      <c r="G575" s="32" t="str">
        <f aca="false">IF('PODD-CSV'!$W575&lt;&gt;"",'PODD-CSV'!$W575,"")</f>
        <v/>
      </c>
    </row>
    <row collapsed="false" customFormat="false" customHeight="true" hidden="false" ht="15" outlineLevel="0" r="576">
      <c r="A576" s="32" t="str">
        <f aca="false">INDEX('Tray sheet'!$H$2:$H$10000, 'PODD-CSV'!$G576)</f>
        <v>Project#2013-0014_Experiment#0001_Brachypodium.distachyon_Tray#00029</v>
      </c>
      <c r="B576" s="32" t="str">
        <f aca="false">INDEX('Tray sheet'!$J$2:$J$10000,'PODD-CSV'!$G576)</f>
        <v>Tray note</v>
      </c>
      <c r="C576" s="32" t="str">
        <f aca="false">INDEX('Tray sheet'!$I$2:$I$10000,'PODD-CSV'!$G576)</f>
        <v>standard</v>
      </c>
      <c r="D576" s="32" t="str">
        <f aca="false">'PODD-CSV'!$J576&amp;'PODD-CSV'!$K576</f>
        <v>B5</v>
      </c>
      <c r="E576" s="32" t="str">
        <f aca="false">'PODD-CSV'!$T576</f>
        <v>Project#2013-0014_Experiment#0001_Brachypodium.distachyon_Tray#0029_Pot#00575</v>
      </c>
      <c r="F576" s="34" t="n">
        <f aca="false">'PODD-CSV'!$V576</f>
        <v>45</v>
      </c>
      <c r="G576" s="32" t="str">
        <f aca="false">IF('PODD-CSV'!$W576&lt;&gt;"",'PODD-CSV'!$W576,"")</f>
        <v/>
      </c>
    </row>
    <row collapsed="false" customFormat="false" customHeight="true" hidden="false" ht="15" outlineLevel="0" r="577">
      <c r="A577" s="32" t="str">
        <f aca="false">INDEX('Tray sheet'!$H$2:$H$10000, 'PODD-CSV'!$G577)</f>
        <v>Project#2013-0014_Experiment#0001_Brachypodium.distachyon_Tray#00030</v>
      </c>
      <c r="B577" s="32" t="str">
        <f aca="false">INDEX('Tray sheet'!$J$2:$J$10000,'PODD-CSV'!$G577)</f>
        <v>Tray note</v>
      </c>
      <c r="C577" s="32" t="str">
        <f aca="false">INDEX('Tray sheet'!$I$2:$I$10000,'PODD-CSV'!$G577)</f>
        <v>standard</v>
      </c>
      <c r="D577" s="32" t="str">
        <f aca="false">'PODD-CSV'!$J577&amp;'PODD-CSV'!$K577</f>
        <v>B1</v>
      </c>
      <c r="E577" s="32" t="str">
        <f aca="false">'PODD-CSV'!$T577</f>
        <v>Project#2013-0014_Experiment#0001_Brachypodium.distachyon_Tray#0030_Pot#00576</v>
      </c>
      <c r="F577" s="34" t="n">
        <f aca="false">'PODD-CSV'!$V577</f>
        <v>35</v>
      </c>
      <c r="G577" s="32" t="str">
        <f aca="false">IF('PODD-CSV'!$W577&lt;&gt;"",'PODD-CSV'!$W577,"")</f>
        <v/>
      </c>
    </row>
    <row collapsed="false" customFormat="false" customHeight="true" hidden="false" ht="15" outlineLevel="0" r="578">
      <c r="A578" s="32" t="str">
        <f aca="false">INDEX('Tray sheet'!$H$2:$H$10000, 'PODD-CSV'!$G578)</f>
        <v>Project#2013-0014_Experiment#0001_Brachypodium.distachyon_Tray#00030</v>
      </c>
      <c r="B578" s="32" t="str">
        <f aca="false">INDEX('Tray sheet'!$J$2:$J$10000,'PODD-CSV'!$G578)</f>
        <v>Tray note</v>
      </c>
      <c r="C578" s="32" t="str">
        <f aca="false">INDEX('Tray sheet'!$I$2:$I$10000,'PODD-CSV'!$G578)</f>
        <v>standard</v>
      </c>
      <c r="D578" s="32" t="str">
        <f aca="false">'PODD-CSV'!$J578&amp;'PODD-CSV'!$K578</f>
        <v>B2</v>
      </c>
      <c r="E578" s="32" t="str">
        <f aca="false">'PODD-CSV'!$T578</f>
        <v>Project#2013-0014_Experiment#0001_Brachypodium.distachyon_Tray#0030_Pot#00577</v>
      </c>
      <c r="F578" s="34" t="str">
        <f aca="false">'PODD-CSV'!$V578</f>
        <v>Bd3-1</v>
      </c>
      <c r="G578" s="32" t="str">
        <f aca="false">IF('PODD-CSV'!$W578&lt;&gt;"",'PODD-CSV'!$W578,"")</f>
        <v/>
      </c>
    </row>
    <row collapsed="false" customFormat="false" customHeight="true" hidden="false" ht="15" outlineLevel="0" r="579">
      <c r="A579" s="32" t="str">
        <f aca="false">INDEX('Tray sheet'!$H$2:$H$10000, 'PODD-CSV'!$G579)</f>
        <v>Project#2013-0014_Experiment#0001_Brachypodium.distachyon_Tray#00030</v>
      </c>
      <c r="B579" s="32" t="str">
        <f aca="false">INDEX('Tray sheet'!$J$2:$J$10000,'PODD-CSV'!$G579)</f>
        <v>Tray note</v>
      </c>
      <c r="C579" s="32" t="str">
        <f aca="false">INDEX('Tray sheet'!$I$2:$I$10000,'PODD-CSV'!$G579)</f>
        <v>standard</v>
      </c>
      <c r="D579" s="32" t="str">
        <f aca="false">'PODD-CSV'!$J579&amp;'PODD-CSV'!$K579</f>
        <v>B3</v>
      </c>
      <c r="E579" s="32" t="str">
        <f aca="false">'PODD-CSV'!$T579</f>
        <v>Project#2013-0014_Experiment#0001_Brachypodium.distachyon_Tray#0030_Pot#00578</v>
      </c>
      <c r="F579" s="34" t="n">
        <f aca="false">'PODD-CSV'!$V579</f>
        <v>155</v>
      </c>
      <c r="G579" s="32" t="str">
        <f aca="false">IF('PODD-CSV'!$W579&lt;&gt;"",'PODD-CSV'!$W579,"")</f>
        <v/>
      </c>
    </row>
    <row collapsed="false" customFormat="false" customHeight="true" hidden="false" ht="15" outlineLevel="0" r="580">
      <c r="A580" s="32" t="str">
        <f aca="false">INDEX('Tray sheet'!$H$2:$H$10000, 'PODD-CSV'!$G580)</f>
        <v>Project#2013-0014_Experiment#0001_Brachypodium.distachyon_Tray#00030</v>
      </c>
      <c r="B580" s="32" t="str">
        <f aca="false">INDEX('Tray sheet'!$J$2:$J$10000,'PODD-CSV'!$G580)</f>
        <v>Tray note</v>
      </c>
      <c r="C580" s="32" t="str">
        <f aca="false">INDEX('Tray sheet'!$I$2:$I$10000,'PODD-CSV'!$G580)</f>
        <v>standard</v>
      </c>
      <c r="D580" s="32" t="str">
        <f aca="false">'PODD-CSV'!$J580&amp;'PODD-CSV'!$K580</f>
        <v>B4</v>
      </c>
      <c r="E580" s="32" t="str">
        <f aca="false">'PODD-CSV'!$T580</f>
        <v>Project#2013-0014_Experiment#0001_Brachypodium.distachyon_Tray#0030_Pot#00579</v>
      </c>
      <c r="F580" s="34" t="n">
        <f aca="false">'PODD-CSV'!$V580</f>
        <v>182</v>
      </c>
      <c r="G580" s="32" t="str">
        <f aca="false">IF('PODD-CSV'!$W580&lt;&gt;"",'PODD-CSV'!$W580,"")</f>
        <v/>
      </c>
    </row>
    <row collapsed="false" customFormat="false" customHeight="true" hidden="false" ht="15" outlineLevel="0" r="581">
      <c r="A581" s="32" t="str">
        <f aca="false">INDEX('Tray sheet'!$H$2:$H$10000, 'PODD-CSV'!$G581)</f>
        <v>Project#2013-0014_Experiment#0001_Brachypodium.distachyon_Tray#00030</v>
      </c>
      <c r="B581" s="32" t="str">
        <f aca="false">INDEX('Tray sheet'!$J$2:$J$10000,'PODD-CSV'!$G581)</f>
        <v>Tray note</v>
      </c>
      <c r="C581" s="32" t="str">
        <f aca="false">INDEX('Tray sheet'!$I$2:$I$10000,'PODD-CSV'!$G581)</f>
        <v>standard</v>
      </c>
      <c r="D581" s="32" t="str">
        <f aca="false">'PODD-CSV'!$J581&amp;'PODD-CSV'!$K581</f>
        <v>B5</v>
      </c>
      <c r="E581" s="32" t="str">
        <f aca="false">'PODD-CSV'!$T581</f>
        <v>Project#2013-0014_Experiment#0001_Brachypodium.distachyon_Tray#0030_Pot#00580</v>
      </c>
      <c r="F581" s="34" t="str">
        <f aca="false">'PODD-CSV'!$V581</f>
        <v>Bd21</v>
      </c>
      <c r="G581" s="32" t="str">
        <f aca="false">IF('PODD-CSV'!$W581&lt;&gt;"",'PODD-CSV'!$W581,"")</f>
        <v/>
      </c>
    </row>
    <row collapsed="false" customFormat="false" customHeight="true" hidden="false" ht="15" outlineLevel="0" r="582">
      <c r="A582" s="32" t="str">
        <f aca="false">INDEX('Tray sheet'!$H$2:$H$10000, 'PODD-CSV'!$G582)</f>
        <v>Project#2013-0014_Experiment#0001_Brachypodium.distachyon_Tray#00029</v>
      </c>
      <c r="B582" s="32" t="str">
        <f aca="false">INDEX('Tray sheet'!$J$2:$J$10000,'PODD-CSV'!$G582)</f>
        <v>Tray note</v>
      </c>
      <c r="C582" s="32" t="str">
        <f aca="false">INDEX('Tray sheet'!$I$2:$I$10000,'PODD-CSV'!$G582)</f>
        <v>standard</v>
      </c>
      <c r="D582" s="32" t="str">
        <f aca="false">'PODD-CSV'!$J582&amp;'PODD-CSV'!$K582</f>
        <v>C1</v>
      </c>
      <c r="E582" s="32" t="str">
        <f aca="false">'PODD-CSV'!$T582</f>
        <v>Project#2013-0014_Experiment#0001_Brachypodium.distachyon_Tray#0029_Pot#00581</v>
      </c>
      <c r="F582" s="34" t="n">
        <f aca="false">'PODD-CSV'!$V582</f>
        <v>96</v>
      </c>
      <c r="G582" s="32" t="str">
        <f aca="false">IF('PODD-CSV'!$W582&lt;&gt;"",'PODD-CSV'!$W582,"")</f>
        <v/>
      </c>
    </row>
    <row collapsed="false" customFormat="false" customHeight="true" hidden="false" ht="15" outlineLevel="0" r="583">
      <c r="A583" s="32" t="str">
        <f aca="false">INDEX('Tray sheet'!$H$2:$H$10000, 'PODD-CSV'!$G583)</f>
        <v>Project#2013-0014_Experiment#0001_Brachypodium.distachyon_Tray#00029</v>
      </c>
      <c r="B583" s="32" t="str">
        <f aca="false">INDEX('Tray sheet'!$J$2:$J$10000,'PODD-CSV'!$G583)</f>
        <v>Tray note</v>
      </c>
      <c r="C583" s="32" t="str">
        <f aca="false">INDEX('Tray sheet'!$I$2:$I$10000,'PODD-CSV'!$G583)</f>
        <v>standard</v>
      </c>
      <c r="D583" s="32" t="str">
        <f aca="false">'PODD-CSV'!$J583&amp;'PODD-CSV'!$K583</f>
        <v>C2</v>
      </c>
      <c r="E583" s="32" t="str">
        <f aca="false">'PODD-CSV'!$T583</f>
        <v>Project#2013-0014_Experiment#0001_Brachypodium.distachyon_Tray#0029_Pot#00582</v>
      </c>
      <c r="F583" s="34" t="n">
        <f aca="false">'PODD-CSV'!$V583</f>
        <v>128</v>
      </c>
      <c r="G583" s="32" t="str">
        <f aca="false">IF('PODD-CSV'!$W583&lt;&gt;"",'PODD-CSV'!$W583,"")</f>
        <v/>
      </c>
    </row>
    <row collapsed="false" customFormat="false" customHeight="true" hidden="false" ht="15" outlineLevel="0" r="584">
      <c r="A584" s="32" t="str">
        <f aca="false">INDEX('Tray sheet'!$H$2:$H$10000, 'PODD-CSV'!$G584)</f>
        <v>Project#2013-0014_Experiment#0001_Brachypodium.distachyon_Tray#00029</v>
      </c>
      <c r="B584" s="32" t="str">
        <f aca="false">INDEX('Tray sheet'!$J$2:$J$10000,'PODD-CSV'!$G584)</f>
        <v>Tray note</v>
      </c>
      <c r="C584" s="32" t="str">
        <f aca="false">INDEX('Tray sheet'!$I$2:$I$10000,'PODD-CSV'!$G584)</f>
        <v>standard</v>
      </c>
      <c r="D584" s="32" t="str">
        <f aca="false">'PODD-CSV'!$J584&amp;'PODD-CSV'!$K584</f>
        <v>C3</v>
      </c>
      <c r="E584" s="32" t="str">
        <f aca="false">'PODD-CSV'!$T584</f>
        <v>Project#2013-0014_Experiment#0001_Brachypodium.distachyon_Tray#0029_Pot#00583</v>
      </c>
      <c r="F584" s="34" t="n">
        <f aca="false">'PODD-CSV'!$V584</f>
        <v>183</v>
      </c>
      <c r="G584" s="32" t="str">
        <f aca="false">IF('PODD-CSV'!$W584&lt;&gt;"",'PODD-CSV'!$W584,"")</f>
        <v/>
      </c>
    </row>
    <row collapsed="false" customFormat="false" customHeight="true" hidden="false" ht="15" outlineLevel="0" r="585">
      <c r="A585" s="32" t="str">
        <f aca="false">INDEX('Tray sheet'!$H$2:$H$10000, 'PODD-CSV'!$G585)</f>
        <v>Project#2013-0014_Experiment#0001_Brachypodium.distachyon_Tray#00029</v>
      </c>
      <c r="B585" s="32" t="str">
        <f aca="false">INDEX('Tray sheet'!$J$2:$J$10000,'PODD-CSV'!$G585)</f>
        <v>Tray note</v>
      </c>
      <c r="C585" s="32" t="str">
        <f aca="false">INDEX('Tray sheet'!$I$2:$I$10000,'PODD-CSV'!$G585)</f>
        <v>standard</v>
      </c>
      <c r="D585" s="32" t="str">
        <f aca="false">'PODD-CSV'!$J585&amp;'PODD-CSV'!$K585</f>
        <v>C4</v>
      </c>
      <c r="E585" s="32" t="str">
        <f aca="false">'PODD-CSV'!$T585</f>
        <v>Project#2013-0014_Experiment#0001_Brachypodium.distachyon_Tray#0029_Pot#00584</v>
      </c>
      <c r="F585" s="34" t="n">
        <f aca="false">'PODD-CSV'!$V585</f>
        <v>66</v>
      </c>
      <c r="G585" s="32" t="str">
        <f aca="false">IF('PODD-CSV'!$W585&lt;&gt;"",'PODD-CSV'!$W585,"")</f>
        <v/>
      </c>
    </row>
    <row collapsed="false" customFormat="false" customHeight="true" hidden="false" ht="15" outlineLevel="0" r="586">
      <c r="A586" s="32" t="str">
        <f aca="false">INDEX('Tray sheet'!$H$2:$H$10000, 'PODD-CSV'!$G586)</f>
        <v>Project#2013-0014_Experiment#0001_Brachypodium.distachyon_Tray#00029</v>
      </c>
      <c r="B586" s="32" t="str">
        <f aca="false">INDEX('Tray sheet'!$J$2:$J$10000,'PODD-CSV'!$G586)</f>
        <v>Tray note</v>
      </c>
      <c r="C586" s="32" t="str">
        <f aca="false">INDEX('Tray sheet'!$I$2:$I$10000,'PODD-CSV'!$G586)</f>
        <v>standard</v>
      </c>
      <c r="D586" s="32" t="str">
        <f aca="false">'PODD-CSV'!$J586&amp;'PODD-CSV'!$K586</f>
        <v>C5</v>
      </c>
      <c r="E586" s="32" t="str">
        <f aca="false">'PODD-CSV'!$T586</f>
        <v>Project#2013-0014_Experiment#0001_Brachypodium.distachyon_Tray#0029_Pot#00585</v>
      </c>
      <c r="F586" s="34" t="n">
        <f aca="false">'PODD-CSV'!$V586</f>
        <v>74</v>
      </c>
      <c r="G586" s="32" t="str">
        <f aca="false">IF('PODD-CSV'!$W586&lt;&gt;"",'PODD-CSV'!$W586,"")</f>
        <v/>
      </c>
    </row>
    <row collapsed="false" customFormat="false" customHeight="true" hidden="false" ht="15" outlineLevel="0" r="587">
      <c r="A587" s="32" t="str">
        <f aca="false">INDEX('Tray sheet'!$H$2:$H$10000, 'PODD-CSV'!$G587)</f>
        <v>Project#2013-0014_Experiment#0001_Brachypodium.distachyon_Tray#00030</v>
      </c>
      <c r="B587" s="32" t="str">
        <f aca="false">INDEX('Tray sheet'!$J$2:$J$10000,'PODD-CSV'!$G587)</f>
        <v>Tray note</v>
      </c>
      <c r="C587" s="32" t="str">
        <f aca="false">INDEX('Tray sheet'!$I$2:$I$10000,'PODD-CSV'!$G587)</f>
        <v>standard</v>
      </c>
      <c r="D587" s="32" t="str">
        <f aca="false">'PODD-CSV'!$J587&amp;'PODD-CSV'!$K587</f>
        <v>C1</v>
      </c>
      <c r="E587" s="32" t="str">
        <f aca="false">'PODD-CSV'!$T587</f>
        <v>Project#2013-0014_Experiment#0001_Brachypodium.distachyon_Tray#0030_Pot#00586</v>
      </c>
      <c r="F587" s="34" t="n">
        <f aca="false">'PODD-CSV'!$V587</f>
        <v>103</v>
      </c>
      <c r="G587" s="32" t="str">
        <f aca="false">IF('PODD-CSV'!$W587&lt;&gt;"",'PODD-CSV'!$W587,"")</f>
        <v/>
      </c>
    </row>
    <row collapsed="false" customFormat="false" customHeight="true" hidden="false" ht="15" outlineLevel="0" r="588">
      <c r="A588" s="32" t="str">
        <f aca="false">INDEX('Tray sheet'!$H$2:$H$10000, 'PODD-CSV'!$G588)</f>
        <v>Project#2013-0014_Experiment#0001_Brachypodium.distachyon_Tray#00030</v>
      </c>
      <c r="B588" s="32" t="str">
        <f aca="false">INDEX('Tray sheet'!$J$2:$J$10000,'PODD-CSV'!$G588)</f>
        <v>Tray note</v>
      </c>
      <c r="C588" s="32" t="str">
        <f aca="false">INDEX('Tray sheet'!$I$2:$I$10000,'PODD-CSV'!$G588)</f>
        <v>standard</v>
      </c>
      <c r="D588" s="32" t="str">
        <f aca="false">'PODD-CSV'!$J588&amp;'PODD-CSV'!$K588</f>
        <v>C2</v>
      </c>
      <c r="E588" s="32" t="str">
        <f aca="false">'PODD-CSV'!$T588</f>
        <v>Project#2013-0014_Experiment#0001_Brachypodium.distachyon_Tray#0030_Pot#00587</v>
      </c>
      <c r="F588" s="34" t="n">
        <f aca="false">'PODD-CSV'!$V588</f>
        <v>130</v>
      </c>
      <c r="G588" s="32" t="str">
        <f aca="false">IF('PODD-CSV'!$W588&lt;&gt;"",'PODD-CSV'!$W588,"")</f>
        <v/>
      </c>
    </row>
    <row collapsed="false" customFormat="false" customHeight="true" hidden="false" ht="15" outlineLevel="0" r="589">
      <c r="A589" s="32" t="str">
        <f aca="false">INDEX('Tray sheet'!$H$2:$H$10000, 'PODD-CSV'!$G589)</f>
        <v>Project#2013-0014_Experiment#0001_Brachypodium.distachyon_Tray#00030</v>
      </c>
      <c r="B589" s="32" t="str">
        <f aca="false">INDEX('Tray sheet'!$J$2:$J$10000,'PODD-CSV'!$G589)</f>
        <v>Tray note</v>
      </c>
      <c r="C589" s="32" t="str">
        <f aca="false">INDEX('Tray sheet'!$I$2:$I$10000,'PODD-CSV'!$G589)</f>
        <v>standard</v>
      </c>
      <c r="D589" s="32" t="str">
        <f aca="false">'PODD-CSV'!$J589&amp;'PODD-CSV'!$K589</f>
        <v>C3</v>
      </c>
      <c r="E589" s="32" t="str">
        <f aca="false">'PODD-CSV'!$T589</f>
        <v>Project#2013-0014_Experiment#0001_Brachypodium.distachyon_Tray#0030_Pot#00588</v>
      </c>
      <c r="F589" s="34" t="n">
        <f aca="false">'PODD-CSV'!$V589</f>
        <v>118</v>
      </c>
      <c r="G589" s="32" t="str">
        <f aca="false">IF('PODD-CSV'!$W589&lt;&gt;"",'PODD-CSV'!$W589,"")</f>
        <v/>
      </c>
    </row>
    <row collapsed="false" customFormat="false" customHeight="true" hidden="false" ht="15" outlineLevel="0" r="590">
      <c r="A590" s="32" t="str">
        <f aca="false">INDEX('Tray sheet'!$H$2:$H$10000, 'PODD-CSV'!$G590)</f>
        <v>Project#2013-0014_Experiment#0001_Brachypodium.distachyon_Tray#00030</v>
      </c>
      <c r="B590" s="32" t="str">
        <f aca="false">INDEX('Tray sheet'!$J$2:$J$10000,'PODD-CSV'!$G590)</f>
        <v>Tray note</v>
      </c>
      <c r="C590" s="32" t="str">
        <f aca="false">INDEX('Tray sheet'!$I$2:$I$10000,'PODD-CSV'!$G590)</f>
        <v>standard</v>
      </c>
      <c r="D590" s="32" t="str">
        <f aca="false">'PODD-CSV'!$J590&amp;'PODD-CSV'!$K590</f>
        <v>C4</v>
      </c>
      <c r="E590" s="32" t="str">
        <f aca="false">'PODD-CSV'!$T590</f>
        <v>Project#2013-0014_Experiment#0001_Brachypodium.distachyon_Tray#0030_Pot#00589</v>
      </c>
      <c r="F590" s="34" t="n">
        <f aca="false">'PODD-CSV'!$V590</f>
        <v>79</v>
      </c>
      <c r="G590" s="32" t="str">
        <f aca="false">IF('PODD-CSV'!$W590&lt;&gt;"",'PODD-CSV'!$W590,"")</f>
        <v/>
      </c>
    </row>
    <row collapsed="false" customFormat="false" customHeight="true" hidden="false" ht="15" outlineLevel="0" r="591">
      <c r="A591" s="32" t="str">
        <f aca="false">INDEX('Tray sheet'!$H$2:$H$10000, 'PODD-CSV'!$G591)</f>
        <v>Project#2013-0014_Experiment#0001_Brachypodium.distachyon_Tray#00030</v>
      </c>
      <c r="B591" s="32" t="str">
        <f aca="false">INDEX('Tray sheet'!$J$2:$J$10000,'PODD-CSV'!$G591)</f>
        <v>Tray note</v>
      </c>
      <c r="C591" s="32" t="str">
        <f aca="false">INDEX('Tray sheet'!$I$2:$I$10000,'PODD-CSV'!$G591)</f>
        <v>standard</v>
      </c>
      <c r="D591" s="32" t="str">
        <f aca="false">'PODD-CSV'!$J591&amp;'PODD-CSV'!$K591</f>
        <v>C5</v>
      </c>
      <c r="E591" s="32" t="str">
        <f aca="false">'PODD-CSV'!$T591</f>
        <v>Project#2013-0014_Experiment#0001_Brachypodium.distachyon_Tray#0030_Pot#00590</v>
      </c>
      <c r="F591" s="34" t="n">
        <f aca="false">'PODD-CSV'!$V591</f>
        <v>84</v>
      </c>
      <c r="G591" s="32" t="str">
        <f aca="false">IF('PODD-CSV'!$W591&lt;&gt;"",'PODD-CSV'!$W591,"")</f>
        <v/>
      </c>
    </row>
    <row collapsed="false" customFormat="false" customHeight="true" hidden="false" ht="15" outlineLevel="0" r="592">
      <c r="A592" s="32" t="str">
        <f aca="false">INDEX('Tray sheet'!$H$2:$H$10000, 'PODD-CSV'!$G592)</f>
        <v>Project#2013-0014_Experiment#0001_Brachypodium.distachyon_Tray#00029</v>
      </c>
      <c r="B592" s="32" t="str">
        <f aca="false">INDEX('Tray sheet'!$J$2:$J$10000,'PODD-CSV'!$G592)</f>
        <v>Tray note</v>
      </c>
      <c r="C592" s="32" t="str">
        <f aca="false">INDEX('Tray sheet'!$I$2:$I$10000,'PODD-CSV'!$G592)</f>
        <v>standard</v>
      </c>
      <c r="D592" s="32" t="str">
        <f aca="false">'PODD-CSV'!$J592&amp;'PODD-CSV'!$K592</f>
        <v>D1</v>
      </c>
      <c r="E592" s="32" t="str">
        <f aca="false">'PODD-CSV'!$T592</f>
        <v>Project#2013-0014_Experiment#0001_Brachypodium.distachyon_Tray#0029_Pot#00591</v>
      </c>
      <c r="F592" s="34" t="n">
        <f aca="false">'PODD-CSV'!$V592</f>
        <v>152</v>
      </c>
      <c r="G592" s="32" t="str">
        <f aca="false">IF('PODD-CSV'!$W592&lt;&gt;"",'PODD-CSV'!$W592,"")</f>
        <v/>
      </c>
    </row>
    <row collapsed="false" customFormat="false" customHeight="true" hidden="false" ht="15" outlineLevel="0" r="593">
      <c r="A593" s="32" t="str">
        <f aca="false">INDEX('Tray sheet'!$H$2:$H$10000, 'PODD-CSV'!$G593)</f>
        <v>Project#2013-0014_Experiment#0001_Brachypodium.distachyon_Tray#00029</v>
      </c>
      <c r="B593" s="32" t="str">
        <f aca="false">INDEX('Tray sheet'!$J$2:$J$10000,'PODD-CSV'!$G593)</f>
        <v>Tray note</v>
      </c>
      <c r="C593" s="32" t="str">
        <f aca="false">INDEX('Tray sheet'!$I$2:$I$10000,'PODD-CSV'!$G593)</f>
        <v>standard</v>
      </c>
      <c r="D593" s="32" t="str">
        <f aca="false">'PODD-CSV'!$J593&amp;'PODD-CSV'!$K593</f>
        <v>D2</v>
      </c>
      <c r="E593" s="32" t="str">
        <f aca="false">'PODD-CSV'!$T593</f>
        <v>Project#2013-0014_Experiment#0001_Brachypodium.distachyon_Tray#0029_Pot#00592</v>
      </c>
      <c r="F593" s="34" t="n">
        <f aca="false">'PODD-CSV'!$V593</f>
        <v>157</v>
      </c>
      <c r="G593" s="32" t="str">
        <f aca="false">IF('PODD-CSV'!$W593&lt;&gt;"",'PODD-CSV'!$W593,"")</f>
        <v/>
      </c>
    </row>
    <row collapsed="false" customFormat="false" customHeight="true" hidden="false" ht="15" outlineLevel="0" r="594">
      <c r="A594" s="32" t="str">
        <f aca="false">INDEX('Tray sheet'!$H$2:$H$10000, 'PODD-CSV'!$G594)</f>
        <v>Project#2013-0014_Experiment#0001_Brachypodium.distachyon_Tray#00029</v>
      </c>
      <c r="B594" s="32" t="str">
        <f aca="false">INDEX('Tray sheet'!$J$2:$J$10000,'PODD-CSV'!$G594)</f>
        <v>Tray note</v>
      </c>
      <c r="C594" s="32" t="str">
        <f aca="false">INDEX('Tray sheet'!$I$2:$I$10000,'PODD-CSV'!$G594)</f>
        <v>standard</v>
      </c>
      <c r="D594" s="32" t="str">
        <f aca="false">'PODD-CSV'!$J594&amp;'PODD-CSV'!$K594</f>
        <v>D3</v>
      </c>
      <c r="E594" s="32" t="str">
        <f aca="false">'PODD-CSV'!$T594</f>
        <v>Project#2013-0014_Experiment#0001_Brachypodium.distachyon_Tray#0029_Pot#00593</v>
      </c>
      <c r="F594" s="34" t="n">
        <f aca="false">'PODD-CSV'!$V594</f>
        <v>81</v>
      </c>
      <c r="G594" s="32" t="str">
        <f aca="false">IF('PODD-CSV'!$W594&lt;&gt;"",'PODD-CSV'!$W594,"")</f>
        <v/>
      </c>
    </row>
    <row collapsed="false" customFormat="false" customHeight="true" hidden="false" ht="15" outlineLevel="0" r="595">
      <c r="A595" s="32" t="str">
        <f aca="false">INDEX('Tray sheet'!$H$2:$H$10000, 'PODD-CSV'!$G595)</f>
        <v>Project#2013-0014_Experiment#0001_Brachypodium.distachyon_Tray#00029</v>
      </c>
      <c r="B595" s="32" t="str">
        <f aca="false">INDEX('Tray sheet'!$J$2:$J$10000,'PODD-CSV'!$G595)</f>
        <v>Tray note</v>
      </c>
      <c r="C595" s="32" t="str">
        <f aca="false">INDEX('Tray sheet'!$I$2:$I$10000,'PODD-CSV'!$G595)</f>
        <v>standard</v>
      </c>
      <c r="D595" s="32" t="str">
        <f aca="false">'PODD-CSV'!$J595&amp;'PODD-CSV'!$K595</f>
        <v>D4</v>
      </c>
      <c r="E595" s="32" t="str">
        <f aca="false">'PODD-CSV'!$T595</f>
        <v>Project#2013-0014_Experiment#0001_Brachypodium.distachyon_Tray#0029_Pot#00594</v>
      </c>
      <c r="F595" s="34" t="n">
        <f aca="false">'PODD-CSV'!$V595</f>
        <v>144</v>
      </c>
      <c r="G595" s="32" t="str">
        <f aca="false">IF('PODD-CSV'!$W595&lt;&gt;"",'PODD-CSV'!$W595,"")</f>
        <v/>
      </c>
    </row>
    <row collapsed="false" customFormat="false" customHeight="true" hidden="false" ht="15" outlineLevel="0" r="596">
      <c r="A596" s="32" t="str">
        <f aca="false">INDEX('Tray sheet'!$H$2:$H$10000, 'PODD-CSV'!$G596)</f>
        <v>Project#2013-0014_Experiment#0001_Brachypodium.distachyon_Tray#00029</v>
      </c>
      <c r="B596" s="32" t="str">
        <f aca="false">INDEX('Tray sheet'!$J$2:$J$10000,'PODD-CSV'!$G596)</f>
        <v>Tray note</v>
      </c>
      <c r="C596" s="32" t="str">
        <f aca="false">INDEX('Tray sheet'!$I$2:$I$10000,'PODD-CSV'!$G596)</f>
        <v>standard</v>
      </c>
      <c r="D596" s="32" t="str">
        <f aca="false">'PODD-CSV'!$J596&amp;'PODD-CSV'!$K596</f>
        <v>D5</v>
      </c>
      <c r="E596" s="32" t="str">
        <f aca="false">'PODD-CSV'!$T596</f>
        <v>Project#2013-0014_Experiment#0001_Brachypodium.distachyon_Tray#0029_Pot#00595</v>
      </c>
      <c r="F596" s="34" t="n">
        <f aca="false">'PODD-CSV'!$V596</f>
        <v>29</v>
      </c>
      <c r="G596" s="32" t="str">
        <f aca="false">IF('PODD-CSV'!$W596&lt;&gt;"",'PODD-CSV'!$W596,"")</f>
        <v/>
      </c>
    </row>
    <row collapsed="false" customFormat="false" customHeight="true" hidden="false" ht="15" outlineLevel="0" r="597">
      <c r="A597" s="32" t="str">
        <f aca="false">INDEX('Tray sheet'!$H$2:$H$10000, 'PODD-CSV'!$G597)</f>
        <v>Project#2013-0014_Experiment#0001_Brachypodium.distachyon_Tray#00030</v>
      </c>
      <c r="B597" s="32" t="str">
        <f aca="false">INDEX('Tray sheet'!$J$2:$J$10000,'PODD-CSV'!$G597)</f>
        <v>Tray note</v>
      </c>
      <c r="C597" s="32" t="str">
        <f aca="false">INDEX('Tray sheet'!$I$2:$I$10000,'PODD-CSV'!$G597)</f>
        <v>standard</v>
      </c>
      <c r="D597" s="32" t="str">
        <f aca="false">'PODD-CSV'!$J597&amp;'PODD-CSV'!$K597</f>
        <v>D1</v>
      </c>
      <c r="E597" s="32" t="str">
        <f aca="false">'PODD-CSV'!$T597</f>
        <v>Project#2013-0014_Experiment#0001_Brachypodium.distachyon_Tray#0030_Pot#00596</v>
      </c>
      <c r="F597" s="34" t="n">
        <f aca="false">'PODD-CSV'!$V597</f>
        <v>83</v>
      </c>
      <c r="G597" s="32" t="str">
        <f aca="false">IF('PODD-CSV'!$W597&lt;&gt;"",'PODD-CSV'!$W597,"")</f>
        <v/>
      </c>
    </row>
    <row collapsed="false" customFormat="false" customHeight="true" hidden="false" ht="15" outlineLevel="0" r="598">
      <c r="A598" s="32" t="str">
        <f aca="false">INDEX('Tray sheet'!$H$2:$H$10000, 'PODD-CSV'!$G598)</f>
        <v>Project#2013-0014_Experiment#0001_Brachypodium.distachyon_Tray#00030</v>
      </c>
      <c r="B598" s="32" t="str">
        <f aca="false">INDEX('Tray sheet'!$J$2:$J$10000,'PODD-CSV'!$G598)</f>
        <v>Tray note</v>
      </c>
      <c r="C598" s="32" t="str">
        <f aca="false">INDEX('Tray sheet'!$I$2:$I$10000,'PODD-CSV'!$G598)</f>
        <v>standard</v>
      </c>
      <c r="D598" s="32" t="str">
        <f aca="false">'PODD-CSV'!$J598&amp;'PODD-CSV'!$K598</f>
        <v>D2</v>
      </c>
      <c r="E598" s="32" t="str">
        <f aca="false">'PODD-CSV'!$T598</f>
        <v>Project#2013-0014_Experiment#0001_Brachypodium.distachyon_Tray#0030_Pot#00597</v>
      </c>
      <c r="F598" s="34" t="n">
        <f aca="false">'PODD-CSV'!$V598</f>
        <v>19</v>
      </c>
      <c r="G598" s="32" t="str">
        <f aca="false">IF('PODD-CSV'!$W598&lt;&gt;"",'PODD-CSV'!$W598,"")</f>
        <v/>
      </c>
    </row>
    <row collapsed="false" customFormat="false" customHeight="true" hidden="false" ht="15" outlineLevel="0" r="599">
      <c r="A599" s="32" t="str">
        <f aca="false">INDEX('Tray sheet'!$H$2:$H$10000, 'PODD-CSV'!$G599)</f>
        <v>Project#2013-0014_Experiment#0001_Brachypodium.distachyon_Tray#00030</v>
      </c>
      <c r="B599" s="32" t="str">
        <f aca="false">INDEX('Tray sheet'!$J$2:$J$10000,'PODD-CSV'!$G599)</f>
        <v>Tray note</v>
      </c>
      <c r="C599" s="32" t="str">
        <f aca="false">INDEX('Tray sheet'!$I$2:$I$10000,'PODD-CSV'!$G599)</f>
        <v>standard</v>
      </c>
      <c r="D599" s="32" t="str">
        <f aca="false">'PODD-CSV'!$J599&amp;'PODD-CSV'!$K599</f>
        <v>D3</v>
      </c>
      <c r="E599" s="32" t="str">
        <f aca="false">'PODD-CSV'!$T599</f>
        <v>Project#2013-0014_Experiment#0001_Brachypodium.distachyon_Tray#0030_Pot#00598</v>
      </c>
      <c r="F599" s="34" t="n">
        <f aca="false">'PODD-CSV'!$V599</f>
        <v>87</v>
      </c>
      <c r="G599" s="32" t="str">
        <f aca="false">IF('PODD-CSV'!$W599&lt;&gt;"",'PODD-CSV'!$W599,"")</f>
        <v/>
      </c>
    </row>
    <row collapsed="false" customFormat="false" customHeight="true" hidden="false" ht="15" outlineLevel="0" r="600">
      <c r="A600" s="32" t="str">
        <f aca="false">INDEX('Tray sheet'!$H$2:$H$10000, 'PODD-CSV'!$G600)</f>
        <v>Project#2013-0014_Experiment#0001_Brachypodium.distachyon_Tray#00030</v>
      </c>
      <c r="B600" s="32" t="str">
        <f aca="false">INDEX('Tray sheet'!$J$2:$J$10000,'PODD-CSV'!$G600)</f>
        <v>Tray note</v>
      </c>
      <c r="C600" s="32" t="str">
        <f aca="false">INDEX('Tray sheet'!$I$2:$I$10000,'PODD-CSV'!$G600)</f>
        <v>standard</v>
      </c>
      <c r="D600" s="32" t="str">
        <f aca="false">'PODD-CSV'!$J600&amp;'PODD-CSV'!$K600</f>
        <v>D4</v>
      </c>
      <c r="E600" s="32" t="str">
        <f aca="false">'PODD-CSV'!$T600</f>
        <v>Project#2013-0014_Experiment#0001_Brachypodium.distachyon_Tray#0030_Pot#00599</v>
      </c>
      <c r="F600" s="34" t="n">
        <f aca="false">'PODD-CSV'!$V600</f>
        <v>164</v>
      </c>
      <c r="G600" s="32" t="str">
        <f aca="false">IF('PODD-CSV'!$W600&lt;&gt;"",'PODD-CSV'!$W600,"")</f>
        <v/>
      </c>
    </row>
    <row collapsed="false" customFormat="false" customHeight="true" hidden="false" ht="15" outlineLevel="0" r="601">
      <c r="A601" s="32" t="str">
        <f aca="false">INDEX('Tray sheet'!$H$2:$H$10000, 'PODD-CSV'!$G601)</f>
        <v>Project#2013-0014_Experiment#0001_Brachypodium.distachyon_Tray#00030</v>
      </c>
      <c r="B601" s="32" t="str">
        <f aca="false">INDEX('Tray sheet'!$J$2:$J$10000,'PODD-CSV'!$G601)</f>
        <v>Tray note</v>
      </c>
      <c r="C601" s="32" t="str">
        <f aca="false">INDEX('Tray sheet'!$I$2:$I$10000,'PODD-CSV'!$G601)</f>
        <v>standard</v>
      </c>
      <c r="D601" s="32" t="str">
        <f aca="false">'PODD-CSV'!$J601&amp;'PODD-CSV'!$K601</f>
        <v>D5</v>
      </c>
      <c r="E601" s="32" t="str">
        <f aca="false">'PODD-CSV'!$T601</f>
        <v>Project#2013-0014_Experiment#0001_Brachypodium.distachyon_Tray#0030_Pot#00600</v>
      </c>
      <c r="F601" s="34" t="n">
        <f aca="false">'PODD-CSV'!$V601</f>
        <v>132</v>
      </c>
      <c r="G601" s="32" t="str">
        <f aca="false">IF('PODD-CSV'!$W601&lt;&gt;"",'PODD-CSV'!$W601,"")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D1" activeCellId="0" pane="topLeft" sqref="D1"/>
    </sheetView>
  </sheetViews>
  <sheetFormatPr defaultRowHeight="12.8"/>
  <cols>
    <col collapsed="false" hidden="false" max="1" min="1" style="0" width="23.0323886639676"/>
    <col collapsed="false" hidden="false" max="2" min="2" style="0" width="21.7935222672065"/>
    <col collapsed="false" hidden="false" max="3" min="3" style="0" width="22.3724696356275"/>
    <col collapsed="false" hidden="false" max="1025" min="4" style="0" width="9.50607287449393"/>
  </cols>
  <sheetData>
    <row collapsed="false" customFormat="false" customHeight="true" hidden="false" ht="13.3" outlineLevel="0" r="1">
      <c r="A1" s="10" t="s">
        <v>43</v>
      </c>
      <c r="B1" s="10" t="s">
        <v>212</v>
      </c>
      <c r="C1" s="10" t="s">
        <v>213</v>
      </c>
    </row>
    <row collapsed="false" customFormat="false" customHeight="true" hidden="false" ht="13.3" outlineLevel="0" r="2">
      <c r="A2" s="0" t="n">
        <f aca="false">'Tray sheet'!$E2</f>
        <v>1</v>
      </c>
      <c r="B2" s="0" t="n">
        <f aca="false">IF($A2&lt;&gt;"",COUNTIF(d110cc_csv_computations!$L$2:$L$601,"="&amp;$A2),"")</f>
        <v>20</v>
      </c>
      <c r="C2" s="0" t="n">
        <f aca="false">IF($A2&lt;&gt;"",SUMIF(d110cc_csv_computations!$L$2:$L$601,"="&amp;$A2,d110cc_csv_computations!$N$2:$N$601),"")</f>
        <v>2</v>
      </c>
      <c r="D2" s="10"/>
    </row>
    <row collapsed="false" customFormat="false" customHeight="true" hidden="false" ht="13.3" outlineLevel="0" r="3">
      <c r="A3" s="0" t="n">
        <f aca="false">'Tray sheet'!$E3</f>
        <v>2</v>
      </c>
      <c r="B3" s="0" t="n">
        <f aca="false">IF($A3&lt;&gt;"",COUNTIF(d110cc_csv_computations!$L$2:$L$601,"="&amp;$A3),"")</f>
        <v>20</v>
      </c>
      <c r="C3" s="0" t="n">
        <f aca="false">IF($A3&lt;&gt;"",SUMIF(d110cc_csv_computations!$L$2:$L$601,"="&amp;$A3,d110cc_csv_computations!$N$2:$N$601),"")</f>
        <v>2</v>
      </c>
    </row>
    <row collapsed="false" customFormat="false" customHeight="true" hidden="false" ht="13.3" outlineLevel="0" r="4">
      <c r="A4" s="0" t="n">
        <f aca="false">'Tray sheet'!$E4</f>
        <v>3</v>
      </c>
      <c r="B4" s="0" t="n">
        <f aca="false">IF($A4&lt;&gt;"",COUNTIF(d110cc_csv_computations!$L$2:$L$601,"="&amp;$A4),"")</f>
        <v>20</v>
      </c>
      <c r="C4" s="0" t="n">
        <f aca="false">IF($A4&lt;&gt;"",SUMIF(d110cc_csv_computations!$L$2:$L$601,"="&amp;$A4,d110cc_csv_computations!$N$2:$N$601),"")</f>
        <v>2</v>
      </c>
    </row>
    <row collapsed="false" customFormat="false" customHeight="true" hidden="false" ht="13.3" outlineLevel="0" r="5">
      <c r="A5" s="0" t="n">
        <f aca="false">'Tray sheet'!$E5</f>
        <v>4</v>
      </c>
      <c r="B5" s="0" t="n">
        <f aca="false">IF($A5&lt;&gt;"",COUNTIF(d110cc_csv_computations!$L$2:$L$601,"="&amp;$A5),"")</f>
        <v>20</v>
      </c>
      <c r="C5" s="0" t="n">
        <f aca="false">IF($A5&lt;&gt;"",SUMIF(d110cc_csv_computations!$L$2:$L$601,"="&amp;$A5,d110cc_csv_computations!$N$2:$N$601),"")</f>
        <v>2</v>
      </c>
    </row>
    <row collapsed="false" customFormat="false" customHeight="true" hidden="false" ht="13.3" outlineLevel="0" r="6">
      <c r="A6" s="0" t="n">
        <f aca="false">'Tray sheet'!$E6</f>
        <v>5</v>
      </c>
      <c r="B6" s="0" t="n">
        <f aca="false">IF($A6&lt;&gt;"",COUNTIF(d110cc_csv_computations!$L$2:$L$601,"="&amp;$A6),"")</f>
        <v>20</v>
      </c>
      <c r="C6" s="0" t="n">
        <f aca="false">IF($A6&lt;&gt;"",SUMIF(d110cc_csv_computations!$L$2:$L$601,"="&amp;$A6,d110cc_csv_computations!$N$2:$N$601),"")</f>
        <v>2</v>
      </c>
    </row>
    <row collapsed="false" customFormat="false" customHeight="true" hidden="false" ht="13.3" outlineLevel="0" r="7">
      <c r="A7" s="0" t="n">
        <f aca="false">'Tray sheet'!$E7</f>
        <v>6</v>
      </c>
      <c r="B7" s="0" t="n">
        <f aca="false">IF($A7&lt;&gt;"",COUNTIF(d110cc_csv_computations!$L$2:$L$601,"="&amp;$A7),"")</f>
        <v>20</v>
      </c>
      <c r="C7" s="0" t="n">
        <f aca="false">IF($A7&lt;&gt;"",SUMIF(d110cc_csv_computations!$L$2:$L$601,"="&amp;$A7,d110cc_csv_computations!$N$2:$N$601),"")</f>
        <v>2</v>
      </c>
    </row>
    <row collapsed="false" customFormat="false" customHeight="true" hidden="false" ht="13.3" outlineLevel="0" r="8">
      <c r="A8" s="0" t="n">
        <f aca="false">'Tray sheet'!$E8</f>
        <v>7</v>
      </c>
      <c r="B8" s="0" t="n">
        <f aca="false">IF($A8&lt;&gt;"",COUNTIF(d110cc_csv_computations!$L$2:$L$601,"="&amp;$A8),"")</f>
        <v>20</v>
      </c>
      <c r="C8" s="0" t="n">
        <f aca="false">IF($A8&lt;&gt;"",SUMIF(d110cc_csv_computations!$L$2:$L$601,"="&amp;$A8,d110cc_csv_computations!$N$2:$N$601),"")</f>
        <v>2</v>
      </c>
    </row>
    <row collapsed="false" customFormat="false" customHeight="true" hidden="false" ht="13.3" outlineLevel="0" r="9">
      <c r="A9" s="0" t="n">
        <f aca="false">'Tray sheet'!$E9</f>
        <v>8</v>
      </c>
      <c r="B9" s="0" t="n">
        <f aca="false">IF($A9&lt;&gt;"",COUNTIF(d110cc_csv_computations!$L$2:$L$601,"="&amp;$A9),"")</f>
        <v>20</v>
      </c>
      <c r="C9" s="0" t="n">
        <f aca="false">IF($A9&lt;&gt;"",SUMIF(d110cc_csv_computations!$L$2:$L$601,"="&amp;$A9,d110cc_csv_computations!$N$2:$N$601),"")</f>
        <v>2</v>
      </c>
    </row>
    <row collapsed="false" customFormat="false" customHeight="true" hidden="false" ht="13.3" outlineLevel="0" r="10">
      <c r="A10" s="0" t="n">
        <f aca="false">'Tray sheet'!$E10</f>
        <v>9</v>
      </c>
      <c r="B10" s="0" t="n">
        <f aca="false">IF($A10&lt;&gt;"",COUNTIF(d110cc_csv_computations!$L$2:$L$601,"="&amp;$A10),"")</f>
        <v>20</v>
      </c>
      <c r="C10" s="0" t="n">
        <f aca="false">IF($A10&lt;&gt;"",SUMIF(d110cc_csv_computations!$L$2:$L$601,"="&amp;$A10,d110cc_csv_computations!$N$2:$N$601),"")</f>
        <v>2</v>
      </c>
    </row>
    <row collapsed="false" customFormat="false" customHeight="true" hidden="false" ht="13.3" outlineLevel="0" r="11">
      <c r="A11" s="0" t="n">
        <f aca="false">'Tray sheet'!$E11</f>
        <v>10</v>
      </c>
      <c r="B11" s="0" t="n">
        <f aca="false">IF($A11&lt;&gt;"",COUNTIF(d110cc_csv_computations!$L$2:$L$601,"="&amp;$A11),"")</f>
        <v>20</v>
      </c>
      <c r="C11" s="0" t="n">
        <f aca="false">IF($A11&lt;&gt;"",SUMIF(d110cc_csv_computations!$L$2:$L$601,"="&amp;$A11,d110cc_csv_computations!$N$2:$N$601),"")</f>
        <v>2</v>
      </c>
    </row>
    <row collapsed="false" customFormat="false" customHeight="true" hidden="false" ht="13.3" outlineLevel="0" r="12">
      <c r="A12" s="0" t="n">
        <f aca="false">'Tray sheet'!$E12</f>
        <v>11</v>
      </c>
      <c r="B12" s="0" t="n">
        <f aca="false">IF($A12&lt;&gt;"",COUNTIF(d110cc_csv_computations!$L$2:$L$601,"="&amp;$A12),"")</f>
        <v>20</v>
      </c>
      <c r="C12" s="0" t="n">
        <f aca="false">IF($A12&lt;&gt;"",SUMIF(d110cc_csv_computations!$L$2:$L$601,"="&amp;$A12,d110cc_csv_computations!$N$2:$N$601),"")</f>
        <v>2</v>
      </c>
    </row>
    <row collapsed="false" customFormat="false" customHeight="true" hidden="false" ht="13.3" outlineLevel="0" r="13">
      <c r="A13" s="0" t="n">
        <f aca="false">'Tray sheet'!$E13</f>
        <v>12</v>
      </c>
      <c r="B13" s="0" t="n">
        <f aca="false">IF($A13&lt;&gt;"",COUNTIF(d110cc_csv_computations!$L$2:$L$601,"="&amp;$A13),"")</f>
        <v>20</v>
      </c>
      <c r="C13" s="0" t="n">
        <f aca="false">IF($A13&lt;&gt;"",SUMIF(d110cc_csv_computations!$L$2:$L$601,"="&amp;$A13,d110cc_csv_computations!$N$2:$N$601),"")</f>
        <v>2</v>
      </c>
    </row>
    <row collapsed="false" customFormat="false" customHeight="true" hidden="false" ht="13.3" outlineLevel="0" r="14">
      <c r="A14" s="0" t="n">
        <f aca="false">'Tray sheet'!$E14</f>
        <v>13</v>
      </c>
      <c r="B14" s="0" t="n">
        <f aca="false">IF($A14&lt;&gt;"",COUNTIF(d110cc_csv_computations!$L$2:$L$601,"="&amp;$A14),"")</f>
        <v>20</v>
      </c>
      <c r="C14" s="0" t="n">
        <f aca="false">IF($A14&lt;&gt;"",SUMIF(d110cc_csv_computations!$L$2:$L$601,"="&amp;$A14,d110cc_csv_computations!$N$2:$N$601),"")</f>
        <v>2</v>
      </c>
    </row>
    <row collapsed="false" customFormat="false" customHeight="true" hidden="false" ht="13.3" outlineLevel="0" r="15">
      <c r="A15" s="0" t="n">
        <f aca="false">'Tray sheet'!$E15</f>
        <v>14</v>
      </c>
      <c r="B15" s="0" t="n">
        <f aca="false">IF($A15&lt;&gt;"",COUNTIF(d110cc_csv_computations!$L$2:$L$601,"="&amp;$A15),"")</f>
        <v>20</v>
      </c>
      <c r="C15" s="0" t="n">
        <f aca="false">IF($A15&lt;&gt;"",SUMIF(d110cc_csv_computations!$L$2:$L$601,"="&amp;$A15,d110cc_csv_computations!$N$2:$N$601),"")</f>
        <v>2</v>
      </c>
    </row>
    <row collapsed="false" customFormat="false" customHeight="true" hidden="false" ht="13.3" outlineLevel="0" r="16">
      <c r="A16" s="0" t="n">
        <f aca="false">'Tray sheet'!$E16</f>
        <v>15</v>
      </c>
      <c r="B16" s="0" t="n">
        <f aca="false">IF($A16&lt;&gt;"",COUNTIF(d110cc_csv_computations!$L$2:$L$601,"="&amp;$A16),"")</f>
        <v>20</v>
      </c>
      <c r="C16" s="0" t="n">
        <f aca="false">IF($A16&lt;&gt;"",SUMIF(d110cc_csv_computations!$L$2:$L$601,"="&amp;$A16,d110cc_csv_computations!$N$2:$N$601),"")</f>
        <v>2</v>
      </c>
    </row>
    <row collapsed="false" customFormat="false" customHeight="true" hidden="false" ht="13.3" outlineLevel="0" r="17">
      <c r="A17" s="0" t="n">
        <f aca="false">'Tray sheet'!$E17</f>
        <v>16</v>
      </c>
      <c r="B17" s="0" t="n">
        <f aca="false">IF($A17&lt;&gt;"",COUNTIF(d110cc_csv_computations!$L$2:$L$601,"="&amp;$A17),"")</f>
        <v>20</v>
      </c>
      <c r="C17" s="0" t="n">
        <f aca="false">IF($A17&lt;&gt;"",SUMIF(d110cc_csv_computations!$L$2:$L$601,"="&amp;$A17,d110cc_csv_computations!$N$2:$N$601),"")</f>
        <v>2</v>
      </c>
    </row>
    <row collapsed="false" customFormat="false" customHeight="true" hidden="false" ht="13.3" outlineLevel="0" r="18">
      <c r="A18" s="0" t="n">
        <f aca="false">'Tray sheet'!$E18</f>
        <v>17</v>
      </c>
      <c r="B18" s="0" t="n">
        <f aca="false">IF($A18&lt;&gt;"",COUNTIF(d110cc_csv_computations!$L$2:$L$601,"="&amp;$A18),"")</f>
        <v>20</v>
      </c>
      <c r="C18" s="0" t="n">
        <f aca="false">IF($A18&lt;&gt;"",SUMIF(d110cc_csv_computations!$L$2:$L$601,"="&amp;$A18,d110cc_csv_computations!$N$2:$N$601),"")</f>
        <v>2</v>
      </c>
    </row>
    <row collapsed="false" customFormat="false" customHeight="true" hidden="false" ht="13.3" outlineLevel="0" r="19">
      <c r="A19" s="0" t="n">
        <f aca="false">'Tray sheet'!$E19</f>
        <v>18</v>
      </c>
      <c r="B19" s="0" t="n">
        <f aca="false">IF($A19&lt;&gt;"",COUNTIF(d110cc_csv_computations!$L$2:$L$601,"="&amp;$A19),"")</f>
        <v>20</v>
      </c>
      <c r="C19" s="0" t="n">
        <f aca="false">IF($A19&lt;&gt;"",SUMIF(d110cc_csv_computations!$L$2:$L$601,"="&amp;$A19,d110cc_csv_computations!$N$2:$N$601),"")</f>
        <v>2</v>
      </c>
    </row>
    <row collapsed="false" customFormat="false" customHeight="true" hidden="false" ht="13.3" outlineLevel="0" r="20">
      <c r="A20" s="0" t="n">
        <f aca="false">'Tray sheet'!$E20</f>
        <v>19</v>
      </c>
      <c r="B20" s="0" t="n">
        <f aca="false">IF($A20&lt;&gt;"",COUNTIF(d110cc_csv_computations!$L$2:$L$601,"="&amp;$A20),"")</f>
        <v>20</v>
      </c>
      <c r="C20" s="0" t="n">
        <f aca="false">IF($A20&lt;&gt;"",SUMIF(d110cc_csv_computations!$L$2:$L$601,"="&amp;$A20,d110cc_csv_computations!$N$2:$N$601),"")</f>
        <v>2</v>
      </c>
    </row>
    <row collapsed="false" customFormat="false" customHeight="true" hidden="false" ht="13.3" outlineLevel="0" r="21">
      <c r="A21" s="0" t="n">
        <f aca="false">'Tray sheet'!$E21</f>
        <v>20</v>
      </c>
      <c r="B21" s="0" t="n">
        <f aca="false">IF($A21&lt;&gt;"",COUNTIF(d110cc_csv_computations!$L$2:$L$601,"="&amp;$A21),"")</f>
        <v>20</v>
      </c>
      <c r="C21" s="0" t="n">
        <f aca="false">IF($A21&lt;&gt;"",SUMIF(d110cc_csv_computations!$L$2:$L$601,"="&amp;$A21,d110cc_csv_computations!$N$2:$N$601),"")</f>
        <v>2</v>
      </c>
    </row>
    <row collapsed="false" customFormat="false" customHeight="true" hidden="false" ht="13.3" outlineLevel="0" r="22">
      <c r="A22" s="0" t="n">
        <f aca="false">'Tray sheet'!$E22</f>
        <v>21</v>
      </c>
      <c r="B22" s="0" t="n">
        <f aca="false">IF($A22&lt;&gt;"",COUNTIF(d110cc_csv_computations!$L$2:$L$601,"="&amp;$A22),"")</f>
        <v>20</v>
      </c>
      <c r="C22" s="0" t="n">
        <f aca="false">IF($A22&lt;&gt;"",SUMIF(d110cc_csv_computations!$L$2:$L$601,"="&amp;$A22,d110cc_csv_computations!$N$2:$N$601),"")</f>
        <v>2</v>
      </c>
    </row>
    <row collapsed="false" customFormat="false" customHeight="true" hidden="false" ht="13.3" outlineLevel="0" r="23">
      <c r="A23" s="0" t="n">
        <f aca="false">'Tray sheet'!$E23</f>
        <v>22</v>
      </c>
      <c r="B23" s="0" t="n">
        <f aca="false">IF($A23&lt;&gt;"",COUNTIF(d110cc_csv_computations!$L$2:$L$601,"="&amp;$A23),"")</f>
        <v>20</v>
      </c>
      <c r="C23" s="0" t="n">
        <f aca="false">IF($A23&lt;&gt;"",SUMIF(d110cc_csv_computations!$L$2:$L$601,"="&amp;$A23,d110cc_csv_computations!$N$2:$N$601),"")</f>
        <v>2</v>
      </c>
    </row>
    <row collapsed="false" customFormat="false" customHeight="true" hidden="false" ht="13.3" outlineLevel="0" r="24">
      <c r="A24" s="0" t="n">
        <f aca="false">'Tray sheet'!$E24</f>
        <v>23</v>
      </c>
      <c r="B24" s="0" t="n">
        <f aca="false">IF($A24&lt;&gt;"",COUNTIF(d110cc_csv_computations!$L$2:$L$601,"="&amp;$A24),"")</f>
        <v>20</v>
      </c>
      <c r="C24" s="0" t="n">
        <f aca="false">IF($A24&lt;&gt;"",SUMIF(d110cc_csv_computations!$L$2:$L$601,"="&amp;$A24,d110cc_csv_computations!$N$2:$N$601),"")</f>
        <v>2</v>
      </c>
    </row>
    <row collapsed="false" customFormat="false" customHeight="true" hidden="false" ht="13.3" outlineLevel="0" r="25">
      <c r="A25" s="0" t="n">
        <f aca="false">'Tray sheet'!$E25</f>
        <v>24</v>
      </c>
      <c r="B25" s="0" t="n">
        <f aca="false">IF($A25&lt;&gt;"",COUNTIF(d110cc_csv_computations!$L$2:$L$601,"="&amp;$A25),"")</f>
        <v>20</v>
      </c>
      <c r="C25" s="0" t="n">
        <f aca="false">IF($A25&lt;&gt;"",SUMIF(d110cc_csv_computations!$L$2:$L$601,"="&amp;$A25,d110cc_csv_computations!$N$2:$N$601),"")</f>
        <v>2</v>
      </c>
    </row>
    <row collapsed="false" customFormat="false" customHeight="true" hidden="false" ht="13.3" outlineLevel="0" r="26">
      <c r="A26" s="0" t="n">
        <f aca="false">'Tray sheet'!$E26</f>
        <v>25</v>
      </c>
      <c r="B26" s="0" t="n">
        <f aca="false">IF($A26&lt;&gt;"",COUNTIF(d110cc_csv_computations!$L$2:$L$601,"="&amp;$A26),"")</f>
        <v>20</v>
      </c>
      <c r="C26" s="0" t="n">
        <f aca="false">IF($A26&lt;&gt;"",SUMIF(d110cc_csv_computations!$L$2:$L$601,"="&amp;$A26,d110cc_csv_computations!$N$2:$N$601),"")</f>
        <v>2</v>
      </c>
    </row>
    <row collapsed="false" customFormat="false" customHeight="true" hidden="false" ht="13.3" outlineLevel="0" r="27">
      <c r="A27" s="0" t="n">
        <f aca="false">'Tray sheet'!$E27</f>
        <v>26</v>
      </c>
      <c r="B27" s="0" t="n">
        <f aca="false">IF($A27&lt;&gt;"",COUNTIF(d110cc_csv_computations!$L$2:$L$601,"="&amp;$A27),"")</f>
        <v>20</v>
      </c>
      <c r="C27" s="0" t="n">
        <f aca="false">IF($A27&lt;&gt;"",SUMIF(d110cc_csv_computations!$L$2:$L$601,"="&amp;$A27,d110cc_csv_computations!$N$2:$N$601),"")</f>
        <v>2</v>
      </c>
    </row>
    <row collapsed="false" customFormat="false" customHeight="true" hidden="false" ht="13.3" outlineLevel="0" r="28">
      <c r="A28" s="0" t="n">
        <f aca="false">'Tray sheet'!$E28</f>
        <v>27</v>
      </c>
      <c r="B28" s="0" t="n">
        <f aca="false">IF($A28&lt;&gt;"",COUNTIF(d110cc_csv_computations!$L$2:$L$601,"="&amp;$A28),"")</f>
        <v>20</v>
      </c>
      <c r="C28" s="0" t="n">
        <f aca="false">IF($A28&lt;&gt;"",SUMIF(d110cc_csv_computations!$L$2:$L$601,"="&amp;$A28,d110cc_csv_computations!$N$2:$N$601),"")</f>
        <v>2</v>
      </c>
    </row>
    <row collapsed="false" customFormat="false" customHeight="true" hidden="false" ht="13.3" outlineLevel="0" r="29">
      <c r="A29" s="0" t="n">
        <f aca="false">'Tray sheet'!$E29</f>
        <v>28</v>
      </c>
      <c r="B29" s="0" t="n">
        <f aca="false">IF($A29&lt;&gt;"",COUNTIF(d110cc_csv_computations!$L$2:$L$601,"="&amp;$A29),"")</f>
        <v>20</v>
      </c>
      <c r="C29" s="0" t="n">
        <f aca="false">IF($A29&lt;&gt;"",SUMIF(d110cc_csv_computations!$L$2:$L$601,"="&amp;$A29,d110cc_csv_computations!$N$2:$N$601),"")</f>
        <v>2</v>
      </c>
    </row>
    <row collapsed="false" customFormat="false" customHeight="true" hidden="false" ht="13.3" outlineLevel="0" r="30">
      <c r="A30" s="0" t="n">
        <f aca="false">'Tray sheet'!$E30</f>
        <v>29</v>
      </c>
      <c r="B30" s="0" t="n">
        <f aca="false">IF($A30&lt;&gt;"",COUNTIF(d110cc_csv_computations!$L$2:$L$601,"="&amp;$A30),"")</f>
        <v>20</v>
      </c>
      <c r="C30" s="0" t="n">
        <f aca="false">IF($A30&lt;&gt;"",SUMIF(d110cc_csv_computations!$L$2:$L$601,"="&amp;$A30,d110cc_csv_computations!$N$2:$N$601),"")</f>
        <v>2</v>
      </c>
    </row>
    <row collapsed="false" customFormat="false" customHeight="true" hidden="false" ht="13.3" outlineLevel="0" r="31">
      <c r="A31" s="0" t="n">
        <f aca="false">'Tray sheet'!$E31</f>
        <v>30</v>
      </c>
      <c r="B31" s="0" t="n">
        <f aca="false">IF($A31&lt;&gt;"",COUNTIF(d110cc_csv_computations!$L$2:$L$601,"="&amp;$A31),"")</f>
        <v>20</v>
      </c>
      <c r="C31" s="0" t="n">
        <f aca="false">IF($A31&lt;&gt;"",SUMIF(d110cc_csv_computations!$L$2:$L$601,"="&amp;$A31,d110cc_csv_computations!$N$2:$N$601),"")</f>
        <v>2</v>
      </c>
    </row>
    <row collapsed="false" customFormat="false" customHeight="true" hidden="false" ht="13.3" outlineLevel="0" r="32">
      <c r="A32" s="0" t="str">
        <f aca="false">'Tray sheet'!$E32</f>
        <v/>
      </c>
      <c r="B32" s="0" t="str">
        <f aca="false">IF($A32&lt;&gt;"",COUNTIF(d110cc_csv_computations!$L$2:$L$601,"="&amp;$A32),"")</f>
        <v/>
      </c>
      <c r="C32" s="0" t="str">
        <f aca="false">IF($A32&lt;&gt;"",SUMIF(d110cc_csv_computations!$L$2:$L$601,"="&amp;$A32,d110cc_csv_computations!$N$2:$N$601),"")</f>
        <v/>
      </c>
    </row>
    <row collapsed="false" customFormat="false" customHeight="true" hidden="false" ht="13.3" outlineLevel="0" r="33">
      <c r="A33" s="0" t="str">
        <f aca="false">'Tray sheet'!$E33</f>
        <v/>
      </c>
      <c r="B33" s="0" t="str">
        <f aca="false">IF($A33&lt;&gt;"",COUNTIF(d110cc_csv_computations!$L$2:$L$601,"="&amp;$A33),"")</f>
        <v/>
      </c>
      <c r="C33" s="0" t="str">
        <f aca="false">IF($A33&lt;&gt;"",SUMIF(d110cc_csv_computations!$L$2:$L$601,"="&amp;$A33,d110cc_csv_computations!$N$2:$N$601),"")</f>
        <v/>
      </c>
    </row>
    <row collapsed="false" customFormat="false" customHeight="true" hidden="false" ht="13.3" outlineLevel="0" r="34">
      <c r="A34" s="0" t="str">
        <f aca="false">'Tray sheet'!$E34</f>
        <v/>
      </c>
      <c r="B34" s="0" t="str">
        <f aca="false">IF($A34&lt;&gt;"",COUNTIF(d110cc_csv_computations!$L$2:$L$601,"="&amp;$A34),"")</f>
        <v/>
      </c>
      <c r="C34" s="0" t="str">
        <f aca="false">IF($A34&lt;&gt;"",SUMIF(d110cc_csv_computations!$L$2:$L$601,"="&amp;$A34,d110cc_csv_computations!$N$2:$N$601),"")</f>
        <v/>
      </c>
    </row>
    <row collapsed="false" customFormat="false" customHeight="true" hidden="false" ht="13.3" outlineLevel="0" r="35">
      <c r="A35" s="0" t="str">
        <f aca="false">'Tray sheet'!$E35</f>
        <v/>
      </c>
      <c r="B35" s="0" t="str">
        <f aca="false">IF($A35&lt;&gt;"",COUNTIF(d110cc_csv_computations!$L$2:$L$601,"="&amp;$A35),"")</f>
        <v/>
      </c>
      <c r="C35" s="0" t="str">
        <f aca="false">IF($A35&lt;&gt;"",SUMIF(d110cc_csv_computations!$L$2:$L$601,"="&amp;$A35,d110cc_csv_computations!$N$2:$N$601),"")</f>
        <v/>
      </c>
    </row>
    <row collapsed="false" customFormat="false" customHeight="true" hidden="false" ht="13.3" outlineLevel="0" r="36">
      <c r="A36" s="0" t="str">
        <f aca="false">'Tray sheet'!$E36</f>
        <v/>
      </c>
      <c r="B36" s="0" t="str">
        <f aca="false">IF($A36&lt;&gt;"",COUNTIF(d110cc_csv_computations!$L$2:$L$601,"="&amp;$A36),"")</f>
        <v/>
      </c>
      <c r="C36" s="0" t="str">
        <f aca="false">IF($A36&lt;&gt;"",SUMIF(d110cc_csv_computations!$L$2:$L$601,"="&amp;$A36,d110cc_csv_computations!$N$2:$N$601),"")</f>
        <v/>
      </c>
    </row>
    <row collapsed="false" customFormat="false" customHeight="true" hidden="false" ht="13.3" outlineLevel="0" r="37">
      <c r="A37" s="0" t="str">
        <f aca="false">'Tray sheet'!$E37</f>
        <v/>
      </c>
      <c r="B37" s="0" t="str">
        <f aca="false">IF($A37&lt;&gt;"",COUNTIF(d110cc_csv_computations!$L$2:$L$601,"="&amp;$A37),"")</f>
        <v/>
      </c>
      <c r="C37" s="0" t="str">
        <f aca="false">IF($A37&lt;&gt;"",SUMIF(d110cc_csv_computations!$L$2:$L$601,"="&amp;$A37,d110cc_csv_computations!$N$2:$N$601),"")</f>
        <v/>
      </c>
    </row>
    <row collapsed="false" customFormat="false" customHeight="true" hidden="false" ht="13.3" outlineLevel="0" r="38">
      <c r="A38" s="0" t="str">
        <f aca="false">'Tray sheet'!$E38</f>
        <v/>
      </c>
      <c r="B38" s="0" t="str">
        <f aca="false">IF($A38&lt;&gt;"",COUNTIF(d110cc_csv_computations!$L$2:$L$601,"="&amp;$A38),"")</f>
        <v/>
      </c>
      <c r="C38" s="0" t="str">
        <f aca="false">IF($A38&lt;&gt;"",SUMIF(d110cc_csv_computations!$L$2:$L$601,"="&amp;$A38,d110cc_csv_computations!$N$2:$N$601),"")</f>
        <v/>
      </c>
    </row>
    <row collapsed="false" customFormat="false" customHeight="true" hidden="false" ht="13.3" outlineLevel="0" r="39">
      <c r="A39" s="0" t="str">
        <f aca="false">'Tray sheet'!$E39</f>
        <v/>
      </c>
      <c r="B39" s="0" t="str">
        <f aca="false">IF($A39&lt;&gt;"",COUNTIF(d110cc_csv_computations!$L$2:$L$601,"="&amp;$A39),"")</f>
        <v/>
      </c>
      <c r="C39" s="0" t="str">
        <f aca="false">IF($A39&lt;&gt;"",SUMIF(d110cc_csv_computations!$L$2:$L$601,"="&amp;$A39,d110cc_csv_computations!$N$2:$N$601),"")</f>
        <v/>
      </c>
    </row>
    <row collapsed="false" customFormat="false" customHeight="true" hidden="false" ht="13.3" outlineLevel="0" r="40">
      <c r="A40" s="0" t="str">
        <f aca="false">'Tray sheet'!$E40</f>
        <v/>
      </c>
      <c r="B40" s="0" t="str">
        <f aca="false">IF($A40&lt;&gt;"",COUNTIF(d110cc_csv_computations!$L$2:$L$601,"="&amp;$A40),"")</f>
        <v/>
      </c>
      <c r="C40" s="0" t="str">
        <f aca="false">IF($A40&lt;&gt;"",SUMIF(d110cc_csv_computations!$L$2:$L$601,"="&amp;$A40,d110cc_csv_computations!$N$2:$N$601),"")</f>
        <v/>
      </c>
    </row>
    <row collapsed="false" customFormat="false" customHeight="true" hidden="false" ht="13.3" outlineLevel="0" r="41">
      <c r="A41" s="0" t="str">
        <f aca="false">'Tray sheet'!$E41</f>
        <v/>
      </c>
      <c r="B41" s="0" t="str">
        <f aca="false">IF($A41&lt;&gt;"",COUNTIF(d110cc_csv_computations!$L$2:$L$601,"="&amp;$A41),"")</f>
        <v/>
      </c>
      <c r="C41" s="0" t="str">
        <f aca="false">IF($A41&lt;&gt;"",SUMIF(d110cc_csv_computations!$L$2:$L$601,"="&amp;$A41,d110cc_csv_computations!$N$2:$N$601),"")</f>
        <v/>
      </c>
    </row>
    <row collapsed="false" customFormat="false" customHeight="true" hidden="false" ht="13.3" outlineLevel="0" r="42">
      <c r="A42" s="0" t="str">
        <f aca="false">'Tray sheet'!$E42</f>
        <v/>
      </c>
      <c r="B42" s="0" t="str">
        <f aca="false">IF($A42&lt;&gt;"",COUNTIF(d110cc_csv_computations!$L$2:$L$601,"="&amp;$A42),"")</f>
        <v/>
      </c>
      <c r="C42" s="0" t="str">
        <f aca="false">IF($A42&lt;&gt;"",SUMIF(d110cc_csv_computations!$L$2:$L$601,"="&amp;$A42,d110cc_csv_computations!$N$2:$N$601),"")</f>
        <v/>
      </c>
    </row>
    <row collapsed="false" customFormat="false" customHeight="true" hidden="false" ht="13.3" outlineLevel="0" r="43">
      <c r="A43" s="0" t="str">
        <f aca="false">'Tray sheet'!$E43</f>
        <v/>
      </c>
      <c r="B43" s="0" t="str">
        <f aca="false">IF($A43&lt;&gt;"",COUNTIF(d110cc_csv_computations!$L$2:$L$601,"="&amp;$A43),"")</f>
        <v/>
      </c>
      <c r="C43" s="0" t="str">
        <f aca="false">IF($A43&lt;&gt;"",SUMIF(d110cc_csv_computations!$L$2:$L$601,"="&amp;$A43,d110cc_csv_computations!$N$2:$N$601),"")</f>
        <v/>
      </c>
    </row>
    <row collapsed="false" customFormat="false" customHeight="true" hidden="false" ht="13.3" outlineLevel="0" r="44">
      <c r="A44" s="0" t="str">
        <f aca="false">'Tray sheet'!$E44</f>
        <v/>
      </c>
      <c r="B44" s="0" t="str">
        <f aca="false">IF($A44&lt;&gt;"",COUNTIF(d110cc_csv_computations!$L$2:$L$601,"="&amp;$A44),"")</f>
        <v/>
      </c>
      <c r="C44" s="0" t="str">
        <f aca="false">IF($A44&lt;&gt;"",SUMIF(d110cc_csv_computations!$L$2:$L$601,"="&amp;$A44,d110cc_csv_computations!$N$2:$N$601),"")</f>
        <v/>
      </c>
    </row>
    <row collapsed="false" customFormat="false" customHeight="true" hidden="false" ht="13.3" outlineLevel="0" r="45">
      <c r="A45" s="0" t="str">
        <f aca="false">'Tray sheet'!$E45</f>
        <v/>
      </c>
      <c r="B45" s="0" t="str">
        <f aca="false">IF($A45&lt;&gt;"",COUNTIF(d110cc_csv_computations!$L$2:$L$601,"="&amp;$A45),"")</f>
        <v/>
      </c>
      <c r="C45" s="0" t="str">
        <f aca="false">IF($A45&lt;&gt;"",SUMIF(d110cc_csv_computations!$L$2:$L$601,"="&amp;$A45,d110cc_csv_computations!$N$2:$N$601),"")</f>
        <v/>
      </c>
    </row>
    <row collapsed="false" customFormat="false" customHeight="true" hidden="false" ht="13.3" outlineLevel="0" r="46">
      <c r="A46" s="0" t="str">
        <f aca="false">'Tray sheet'!$E46</f>
        <v/>
      </c>
      <c r="B46" s="0" t="str">
        <f aca="false">IF($A46&lt;&gt;"",COUNTIF(d110cc_csv_computations!$L$2:$L$601,"="&amp;$A46),"")</f>
        <v/>
      </c>
      <c r="C46" s="0" t="str">
        <f aca="false">IF($A46&lt;&gt;"",SUMIF(d110cc_csv_computations!$L$2:$L$601,"="&amp;$A46,d110cc_csv_computations!$N$2:$N$601),"")</f>
        <v/>
      </c>
    </row>
    <row collapsed="false" customFormat="false" customHeight="true" hidden="false" ht="13.3" outlineLevel="0" r="47">
      <c r="A47" s="0" t="str">
        <f aca="false">'Tray sheet'!$E47</f>
        <v/>
      </c>
      <c r="B47" s="0" t="str">
        <f aca="false">IF($A47&lt;&gt;"",COUNTIF(d110cc_csv_computations!$L$2:$L$601,"="&amp;$A47),"")</f>
        <v/>
      </c>
      <c r="C47" s="0" t="str">
        <f aca="false">IF($A47&lt;&gt;"",SUMIF(d110cc_csv_computations!$L$2:$L$601,"="&amp;$A47,d110cc_csv_computations!$N$2:$N$601),"")</f>
        <v/>
      </c>
    </row>
    <row collapsed="false" customFormat="false" customHeight="true" hidden="false" ht="13.3" outlineLevel="0" r="48">
      <c r="A48" s="0" t="str">
        <f aca="false">'Tray sheet'!$E48</f>
        <v/>
      </c>
      <c r="B48" s="0" t="str">
        <f aca="false">IF($A48&lt;&gt;"",COUNTIF(d110cc_csv_computations!$L$2:$L$601,"="&amp;$A48),"")</f>
        <v/>
      </c>
      <c r="C48" s="0" t="str">
        <f aca="false">IF($A48&lt;&gt;"",SUMIF(d110cc_csv_computations!$L$2:$L$601,"="&amp;$A48,d110cc_csv_computations!$N$2:$N$601),"")</f>
        <v/>
      </c>
    </row>
    <row collapsed="false" customFormat="false" customHeight="true" hidden="false" ht="13.3" outlineLevel="0" r="49">
      <c r="A49" s="0" t="str">
        <f aca="false">'Tray sheet'!$E49</f>
        <v/>
      </c>
      <c r="B49" s="0" t="str">
        <f aca="false">IF($A49&lt;&gt;"",COUNTIF(d110cc_csv_computations!$L$2:$L$601,"="&amp;$A49),"")</f>
        <v/>
      </c>
      <c r="C49" s="0" t="str">
        <f aca="false">IF($A49&lt;&gt;"",SUMIF(d110cc_csv_computations!$L$2:$L$601,"="&amp;$A49,d110cc_csv_computations!$N$2:$N$601),"")</f>
        <v/>
      </c>
    </row>
    <row collapsed="false" customFormat="false" customHeight="true" hidden="false" ht="13.3" outlineLevel="0" r="50">
      <c r="A50" s="0" t="str">
        <f aca="false">'Tray sheet'!$E50</f>
        <v/>
      </c>
      <c r="B50" s="0" t="str">
        <f aca="false">IF($A50&lt;&gt;"",COUNTIF(d110cc_csv_computations!$L$2:$L$601,"="&amp;$A50),"")</f>
        <v/>
      </c>
      <c r="C50" s="0" t="str">
        <f aca="false">IF($A50&lt;&gt;"",SUMIF(d110cc_csv_computations!$L$2:$L$601,"="&amp;$A50,d110cc_csv_computations!$N$2:$N$601),"")</f>
        <v/>
      </c>
    </row>
    <row collapsed="false" customFormat="false" customHeight="true" hidden="false" ht="13.3" outlineLevel="0" r="51">
      <c r="A51" s="0" t="str">
        <f aca="false">'Tray sheet'!$E51</f>
        <v/>
      </c>
      <c r="B51" s="0" t="str">
        <f aca="false">IF($A51&lt;&gt;"",COUNTIF(d110cc_csv_computations!$L$2:$L$601,"="&amp;$A51),"")</f>
        <v/>
      </c>
      <c r="C51" s="0" t="str">
        <f aca="false">IF($A51&lt;&gt;"",SUMIF(d110cc_csv_computations!$L$2:$L$601,"="&amp;$A51,d110cc_csv_computations!$N$2:$N$601),"")</f>
        <v/>
      </c>
    </row>
    <row collapsed="false" customFormat="false" customHeight="true" hidden="false" ht="13.3" outlineLevel="0" r="52">
      <c r="A52" s="0" t="str">
        <f aca="false">'Tray sheet'!$E52</f>
        <v/>
      </c>
      <c r="B52" s="0" t="str">
        <f aca="false">IF($A52&lt;&gt;"",COUNTIF(d110cc_csv_computations!$L$2:$L$601,"="&amp;$A52),"")</f>
        <v/>
      </c>
      <c r="C52" s="0" t="str">
        <f aca="false">IF($A52&lt;&gt;"",SUMIF(d110cc_csv_computations!$L$2:$L$601,"="&amp;$A52,d110cc_csv_computations!$N$2:$N$601),"")</f>
        <v/>
      </c>
    </row>
    <row collapsed="false" customFormat="false" customHeight="true" hidden="false" ht="13.3" outlineLevel="0" r="53">
      <c r="A53" s="0" t="str">
        <f aca="false">'Tray sheet'!$E53</f>
        <v/>
      </c>
      <c r="B53" s="0" t="str">
        <f aca="false">IF($A53&lt;&gt;"",COUNTIF(d110cc_csv_computations!$L$2:$L$601,"="&amp;$A53),"")</f>
        <v/>
      </c>
      <c r="C53" s="0" t="str">
        <f aca="false">IF($A53&lt;&gt;"",SUMIF(d110cc_csv_computations!$L$2:$L$601,"="&amp;$A53,d110cc_csv_computations!$N$2:$N$601),"")</f>
        <v/>
      </c>
    </row>
    <row collapsed="false" customFormat="false" customHeight="true" hidden="false" ht="13.3" outlineLevel="0" r="54">
      <c r="A54" s="0" t="str">
        <f aca="false">'Tray sheet'!$E54</f>
        <v/>
      </c>
      <c r="B54" s="0" t="str">
        <f aca="false">IF($A54&lt;&gt;"",COUNTIF(d110cc_csv_computations!$L$2:$L$601,"="&amp;$A54),"")</f>
        <v/>
      </c>
      <c r="C54" s="0" t="str">
        <f aca="false">IF($A54&lt;&gt;"",SUMIF(d110cc_csv_computations!$L$2:$L$601,"="&amp;$A54,d110cc_csv_computations!$N$2:$N$601),"")</f>
        <v/>
      </c>
    </row>
    <row collapsed="false" customFormat="false" customHeight="true" hidden="false" ht="13.3" outlineLevel="0" r="55">
      <c r="A55" s="0" t="str">
        <f aca="false">'Tray sheet'!$E55</f>
        <v/>
      </c>
      <c r="B55" s="0" t="str">
        <f aca="false">IF($A55&lt;&gt;"",COUNTIF(d110cc_csv_computations!$L$2:$L$601,"="&amp;$A55),"")</f>
        <v/>
      </c>
      <c r="C55" s="0" t="str">
        <f aca="false">IF($A55&lt;&gt;"",SUMIF(d110cc_csv_computations!$L$2:$L$601,"="&amp;$A55,d110cc_csv_computations!$N$2:$N$601),"")</f>
        <v/>
      </c>
    </row>
    <row collapsed="false" customFormat="false" customHeight="true" hidden="false" ht="13.3" outlineLevel="0" r="56">
      <c r="A56" s="0" t="str">
        <f aca="false">'Tray sheet'!$E56</f>
        <v/>
      </c>
      <c r="B56" s="0" t="str">
        <f aca="false">IF($A56&lt;&gt;"",COUNTIF(d110cc_csv_computations!$L$2:$L$601,"="&amp;$A56),"")</f>
        <v/>
      </c>
      <c r="C56" s="0" t="str">
        <f aca="false">IF($A56&lt;&gt;"",SUMIF(d110cc_csv_computations!$L$2:$L$601,"="&amp;$A56,d110cc_csv_computations!$N$2:$N$601),"")</f>
        <v/>
      </c>
    </row>
    <row collapsed="false" customFormat="false" customHeight="true" hidden="false" ht="13.3" outlineLevel="0" r="57">
      <c r="A57" s="0" t="str">
        <f aca="false">'Tray sheet'!$E57</f>
        <v/>
      </c>
      <c r="B57" s="0" t="str">
        <f aca="false">IF($A57&lt;&gt;"",COUNTIF(d110cc_csv_computations!$L$2:$L$601,"="&amp;$A57),"")</f>
        <v/>
      </c>
      <c r="C57" s="0" t="str">
        <f aca="false">IF($A57&lt;&gt;"",SUMIF(d110cc_csv_computations!$L$2:$L$601,"="&amp;$A57,d110cc_csv_computations!$N$2:$N$601),"")</f>
        <v/>
      </c>
    </row>
    <row collapsed="false" customFormat="false" customHeight="true" hidden="false" ht="13.3" outlineLevel="0" r="58">
      <c r="A58" s="0" t="str">
        <f aca="false">'Tray sheet'!$E58</f>
        <v/>
      </c>
      <c r="B58" s="0" t="str">
        <f aca="false">IF($A58&lt;&gt;"",COUNTIF(d110cc_csv_computations!$L$2:$L$601,"="&amp;$A58),"")</f>
        <v/>
      </c>
      <c r="C58" s="0" t="str">
        <f aca="false">IF($A58&lt;&gt;"",SUMIF(d110cc_csv_computations!$L$2:$L$601,"="&amp;$A58,d110cc_csv_computations!$N$2:$N$601),"")</f>
        <v/>
      </c>
    </row>
    <row collapsed="false" customFormat="false" customHeight="true" hidden="false" ht="13.3" outlineLevel="0" r="59">
      <c r="A59" s="0" t="str">
        <f aca="false">'Tray sheet'!$E59</f>
        <v/>
      </c>
      <c r="B59" s="0" t="str">
        <f aca="false">IF($A59&lt;&gt;"",COUNTIF(d110cc_csv_computations!$L$2:$L$601,"="&amp;$A59),"")</f>
        <v/>
      </c>
      <c r="C59" s="0" t="str">
        <f aca="false">IF($A59&lt;&gt;"",SUMIF(d110cc_csv_computations!$L$2:$L$601,"="&amp;$A59,d110cc_csv_computations!$N$2:$N$601),"")</f>
        <v/>
      </c>
    </row>
    <row collapsed="false" customFormat="false" customHeight="true" hidden="false" ht="13.3" outlineLevel="0" r="60">
      <c r="A60" s="0" t="str">
        <f aca="false">'Tray sheet'!$E60</f>
        <v/>
      </c>
      <c r="B60" s="0" t="str">
        <f aca="false">IF($A60&lt;&gt;"",COUNTIF(d110cc_csv_computations!$L$2:$L$601,"="&amp;$A60),"")</f>
        <v/>
      </c>
      <c r="C60" s="0" t="str">
        <f aca="false">IF($A60&lt;&gt;"",SUMIF(d110cc_csv_computations!$L$2:$L$601,"="&amp;$A60,d110cc_csv_computations!$N$2:$N$601),"")</f>
        <v/>
      </c>
    </row>
    <row collapsed="false" customFormat="false" customHeight="true" hidden="false" ht="13.3" outlineLevel="0" r="61">
      <c r="A61" s="0" t="str">
        <f aca="false">'Tray sheet'!$E61</f>
        <v/>
      </c>
      <c r="B61" s="0" t="str">
        <f aca="false">IF($A61&lt;&gt;"",COUNTIF(d110cc_csv_computations!$L$2:$L$601,"="&amp;$A61),"")</f>
        <v/>
      </c>
      <c r="C61" s="0" t="str">
        <f aca="false">IF($A61&lt;&gt;"",SUMIF(d110cc_csv_computations!$L$2:$L$601,"="&amp;$A61,d110cc_csv_computations!$N$2:$N$601),"")</f>
        <v/>
      </c>
    </row>
    <row collapsed="false" customFormat="false" customHeight="true" hidden="false" ht="13.3" outlineLevel="0" r="62">
      <c r="A62" s="0" t="str">
        <f aca="false">'Tray sheet'!$E62</f>
        <v/>
      </c>
      <c r="B62" s="0" t="str">
        <f aca="false">IF($A62&lt;&gt;"",COUNTIF(d110cc_csv_computations!$L$2:$L$601,"="&amp;$A62),"")</f>
        <v/>
      </c>
      <c r="C62" s="0" t="str">
        <f aca="false">IF($A62&lt;&gt;"",SUMIF(d110cc_csv_computations!$L$2:$L$601,"="&amp;$A62,d110cc_csv_computations!$N$2:$N$601),"")</f>
        <v/>
      </c>
    </row>
    <row collapsed="false" customFormat="false" customHeight="true" hidden="false" ht="13.3" outlineLevel="0" r="63">
      <c r="A63" s="0" t="str">
        <f aca="false">'Tray sheet'!$E63</f>
        <v/>
      </c>
      <c r="B63" s="0" t="str">
        <f aca="false">IF($A63&lt;&gt;"",COUNTIF(d110cc_csv_computations!$L$2:$L$601,"="&amp;$A63),"")</f>
        <v/>
      </c>
      <c r="C63" s="0" t="str">
        <f aca="false">IF($A63&lt;&gt;"",SUMIF(d110cc_csv_computations!$L$2:$L$601,"="&amp;$A63,d110cc_csv_computations!$N$2:$N$601),"")</f>
        <v/>
      </c>
    </row>
    <row collapsed="false" customFormat="false" customHeight="true" hidden="false" ht="13.3" outlineLevel="0" r="64">
      <c r="A64" s="0" t="str">
        <f aca="false">'Tray sheet'!$E64</f>
        <v/>
      </c>
      <c r="B64" s="0" t="str">
        <f aca="false">IF($A64&lt;&gt;"",COUNTIF(d110cc_csv_computations!$L$2:$L$601,"="&amp;$A64),"")</f>
        <v/>
      </c>
      <c r="C64" s="0" t="str">
        <f aca="false">IF($A64&lt;&gt;"",SUMIF(d110cc_csv_computations!$L$2:$L$601,"="&amp;$A64,d110cc_csv_computations!$N$2:$N$601),"")</f>
        <v/>
      </c>
    </row>
    <row collapsed="false" customFormat="false" customHeight="true" hidden="false" ht="13.3" outlineLevel="0" r="65">
      <c r="A65" s="0" t="str">
        <f aca="false">'Tray sheet'!$E65</f>
        <v/>
      </c>
      <c r="B65" s="0" t="str">
        <f aca="false">IF($A65&lt;&gt;"",COUNTIF(d110cc_csv_computations!$L$2:$L$601,"="&amp;$A65),"")</f>
        <v/>
      </c>
      <c r="C65" s="0" t="str">
        <f aca="false">IF($A65&lt;&gt;"",SUMIF(d110cc_csv_computations!$L$2:$L$601,"="&amp;$A65,d110cc_csv_computations!$N$2:$N$601),"")</f>
        <v/>
      </c>
    </row>
    <row collapsed="false" customFormat="false" customHeight="true" hidden="false" ht="13.3" outlineLevel="0" r="66">
      <c r="A66" s="0" t="str">
        <f aca="false">'Tray sheet'!$E66</f>
        <v/>
      </c>
      <c r="B66" s="0" t="str">
        <f aca="false">IF($A66&lt;&gt;"",COUNTIF(d110cc_csv_computations!$L$2:$L$601,"="&amp;$A66),"")</f>
        <v/>
      </c>
      <c r="C66" s="0" t="str">
        <f aca="false">IF($A66&lt;&gt;"",SUMIF(d110cc_csv_computations!$L$2:$L$601,"="&amp;$A66,d110cc_csv_computations!$N$2:$N$601),"")</f>
        <v/>
      </c>
    </row>
    <row collapsed="false" customFormat="false" customHeight="true" hidden="false" ht="13.3" outlineLevel="0" r="67">
      <c r="A67" s="0" t="str">
        <f aca="false">'Tray sheet'!$E67</f>
        <v/>
      </c>
      <c r="B67" s="0" t="str">
        <f aca="false">IF($A67&lt;&gt;"",COUNTIF(d110cc_csv_computations!$L$2:$L$601,"="&amp;$A67),"")</f>
        <v/>
      </c>
      <c r="C67" s="0" t="str">
        <f aca="false">IF($A67&lt;&gt;"",SUMIF(d110cc_csv_computations!$L$2:$L$601,"="&amp;$A67,d110cc_csv_computations!$N$2:$N$601),"")</f>
        <v/>
      </c>
    </row>
    <row collapsed="false" customFormat="false" customHeight="true" hidden="false" ht="13.3" outlineLevel="0" r="68">
      <c r="A68" s="0" t="str">
        <f aca="false">'Tray sheet'!$E68</f>
        <v/>
      </c>
      <c r="B68" s="0" t="str">
        <f aca="false">IF($A68&lt;&gt;"",COUNTIF(d110cc_csv_computations!$L$2:$L$601,"="&amp;$A68),"")</f>
        <v/>
      </c>
      <c r="C68" s="0" t="str">
        <f aca="false">IF($A68&lt;&gt;"",SUMIF(d110cc_csv_computations!$L$2:$L$601,"="&amp;$A68,d110cc_csv_computations!$N$2:$N$601),"")</f>
        <v/>
      </c>
    </row>
    <row collapsed="false" customFormat="false" customHeight="true" hidden="false" ht="13.3" outlineLevel="0" r="69">
      <c r="A69" s="0" t="str">
        <f aca="false">'Tray sheet'!$E69</f>
        <v/>
      </c>
      <c r="B69" s="0" t="str">
        <f aca="false">IF($A69&lt;&gt;"",COUNTIF(d110cc_csv_computations!$L$2:$L$601,"="&amp;$A69),"")</f>
        <v/>
      </c>
      <c r="C69" s="0" t="str">
        <f aca="false">IF($A69&lt;&gt;"",SUMIF(d110cc_csv_computations!$L$2:$L$601,"="&amp;$A69,d110cc_csv_computations!$N$2:$N$601),"")</f>
        <v/>
      </c>
    </row>
    <row collapsed="false" customFormat="false" customHeight="true" hidden="false" ht="13.3" outlineLevel="0" r="70">
      <c r="A70" s="0" t="str">
        <f aca="false">'Tray sheet'!$E70</f>
        <v/>
      </c>
      <c r="B70" s="0" t="str">
        <f aca="false">IF($A70&lt;&gt;"",COUNTIF(d110cc_csv_computations!$L$2:$L$601,"="&amp;$A70),"")</f>
        <v/>
      </c>
      <c r="C70" s="0" t="str">
        <f aca="false">IF($A70&lt;&gt;"",SUMIF(d110cc_csv_computations!$L$2:$L$601,"="&amp;$A70,d110cc_csv_computations!$N$2:$N$601),"")</f>
        <v/>
      </c>
    </row>
    <row collapsed="false" customFormat="false" customHeight="true" hidden="false" ht="13.3" outlineLevel="0" r="71">
      <c r="A71" s="0" t="str">
        <f aca="false">'Tray sheet'!$E71</f>
        <v/>
      </c>
      <c r="B71" s="0" t="str">
        <f aca="false">IF($A71&lt;&gt;"",COUNTIF(d110cc_csv_computations!$L$2:$L$601,"="&amp;$A71),"")</f>
        <v/>
      </c>
      <c r="C71" s="0" t="str">
        <f aca="false">IF($A71&lt;&gt;"",SUMIF(d110cc_csv_computations!$L$2:$L$601,"="&amp;$A71,d110cc_csv_computations!$N$2:$N$601),"")</f>
        <v/>
      </c>
    </row>
    <row collapsed="false" customFormat="false" customHeight="true" hidden="false" ht="13.3" outlineLevel="0" r="72">
      <c r="A72" s="0" t="str">
        <f aca="false">'Tray sheet'!$E72</f>
        <v/>
      </c>
      <c r="B72" s="0" t="str">
        <f aca="false">IF($A72&lt;&gt;"",COUNTIF(d110cc_csv_computations!$L$2:$L$601,"="&amp;$A72),"")</f>
        <v/>
      </c>
      <c r="C72" s="0" t="str">
        <f aca="false">IF($A72&lt;&gt;"",SUMIF(d110cc_csv_computations!$L$2:$L$601,"="&amp;$A72,d110cc_csv_computations!$N$2:$N$601),"")</f>
        <v/>
      </c>
    </row>
    <row collapsed="false" customFormat="false" customHeight="true" hidden="false" ht="13.3" outlineLevel="0" r="73">
      <c r="A73" s="0" t="str">
        <f aca="false">'Tray sheet'!$E73</f>
        <v/>
      </c>
      <c r="B73" s="0" t="str">
        <f aca="false">IF($A73&lt;&gt;"",COUNTIF(d110cc_csv_computations!$L$2:$L$601,"="&amp;$A73),"")</f>
        <v/>
      </c>
      <c r="C73" s="0" t="str">
        <f aca="false">IF($A73&lt;&gt;"",SUMIF(d110cc_csv_computations!$L$2:$L$601,"="&amp;$A73,d110cc_csv_computations!$N$2:$N$601),"")</f>
        <v/>
      </c>
    </row>
    <row collapsed="false" customFormat="false" customHeight="true" hidden="false" ht="13.3" outlineLevel="0" r="74">
      <c r="A74" s="0" t="str">
        <f aca="false">'Tray sheet'!$E74</f>
        <v/>
      </c>
      <c r="B74" s="0" t="str">
        <f aca="false">IF($A74&lt;&gt;"",COUNTIF(d110cc_csv_computations!$L$2:$L$601,"="&amp;$A74),"")</f>
        <v/>
      </c>
      <c r="C74" s="0" t="str">
        <f aca="false">IF($A74&lt;&gt;"",SUMIF(d110cc_csv_computations!$L$2:$L$601,"="&amp;$A74,d110cc_csv_computations!$N$2:$N$601),"")</f>
        <v/>
      </c>
    </row>
    <row collapsed="false" customFormat="false" customHeight="true" hidden="false" ht="13.3" outlineLevel="0" r="75">
      <c r="A75" s="0" t="str">
        <f aca="false">'Tray sheet'!$E75</f>
        <v/>
      </c>
      <c r="B75" s="0" t="str">
        <f aca="false">IF($A75&lt;&gt;"",COUNTIF(d110cc_csv_computations!$L$2:$L$601,"="&amp;$A75),"")</f>
        <v/>
      </c>
      <c r="C75" s="0" t="str">
        <f aca="false">IF($A75&lt;&gt;"",SUMIF(d110cc_csv_computations!$L$2:$L$601,"="&amp;$A75,d110cc_csv_computations!$N$2:$N$601),"")</f>
        <v/>
      </c>
    </row>
    <row collapsed="false" customFormat="false" customHeight="true" hidden="false" ht="13.3" outlineLevel="0" r="76">
      <c r="A76" s="0" t="str">
        <f aca="false">'Tray sheet'!$E76</f>
        <v/>
      </c>
      <c r="B76" s="0" t="str">
        <f aca="false">IF($A76&lt;&gt;"",COUNTIF(d110cc_csv_computations!$L$2:$L$601,"="&amp;$A76),"")</f>
        <v/>
      </c>
      <c r="C76" s="0" t="str">
        <f aca="false">IF($A76&lt;&gt;"",SUMIF(d110cc_csv_computations!$L$2:$L$601,"="&amp;$A76,d110cc_csv_computations!$N$2:$N$601),"")</f>
        <v/>
      </c>
    </row>
    <row collapsed="false" customFormat="false" customHeight="true" hidden="false" ht="13.3" outlineLevel="0" r="77">
      <c r="A77" s="0" t="str">
        <f aca="false">'Tray sheet'!$E77</f>
        <v/>
      </c>
      <c r="B77" s="0" t="str">
        <f aca="false">IF($A77&lt;&gt;"",COUNTIF(d110cc_csv_computations!$L$2:$L$601,"="&amp;$A77),"")</f>
        <v/>
      </c>
      <c r="C77" s="0" t="str">
        <f aca="false">IF($A77&lt;&gt;"",SUMIF(d110cc_csv_computations!$L$2:$L$601,"="&amp;$A77,d110cc_csv_computations!$N$2:$N$601),"")</f>
        <v/>
      </c>
    </row>
    <row collapsed="false" customFormat="false" customHeight="true" hidden="false" ht="13.3" outlineLevel="0" r="78">
      <c r="A78" s="0" t="str">
        <f aca="false">'Tray sheet'!$E78</f>
        <v/>
      </c>
      <c r="B78" s="0" t="str">
        <f aca="false">IF($A78&lt;&gt;"",COUNTIF(d110cc_csv_computations!$L$2:$L$601,"="&amp;$A78),"")</f>
        <v/>
      </c>
      <c r="C78" s="0" t="str">
        <f aca="false">IF($A78&lt;&gt;"",SUMIF(d110cc_csv_computations!$L$2:$L$601,"="&amp;$A78,d110cc_csv_computations!$N$2:$N$601),"")</f>
        <v/>
      </c>
    </row>
    <row collapsed="false" customFormat="false" customHeight="true" hidden="false" ht="13.3" outlineLevel="0" r="79">
      <c r="A79" s="0" t="str">
        <f aca="false">'Tray sheet'!$E79</f>
        <v/>
      </c>
      <c r="B79" s="0" t="str">
        <f aca="false">IF($A79&lt;&gt;"",COUNTIF(d110cc_csv_computations!$L$2:$L$601,"="&amp;$A79),"")</f>
        <v/>
      </c>
      <c r="C79" s="0" t="str">
        <f aca="false">IF($A79&lt;&gt;"",SUMIF(d110cc_csv_computations!$L$2:$L$601,"="&amp;$A79,d110cc_csv_computations!$N$2:$N$601),"")</f>
        <v/>
      </c>
    </row>
    <row collapsed="false" customFormat="false" customHeight="true" hidden="false" ht="13.3" outlineLevel="0" r="80">
      <c r="A80" s="0" t="str">
        <f aca="false">'Tray sheet'!$E80</f>
        <v/>
      </c>
      <c r="B80" s="0" t="str">
        <f aca="false">IF($A80&lt;&gt;"",COUNTIF(d110cc_csv_computations!$L$2:$L$601,"="&amp;$A80),"")</f>
        <v/>
      </c>
      <c r="C80" s="0" t="str">
        <f aca="false">IF($A80&lt;&gt;"",SUMIF(d110cc_csv_computations!$L$2:$L$601,"="&amp;$A80,d110cc_csv_computations!$N$2:$N$601),"")</f>
        <v/>
      </c>
    </row>
    <row collapsed="false" customFormat="false" customHeight="true" hidden="false" ht="13.3" outlineLevel="0" r="81">
      <c r="A81" s="0" t="str">
        <f aca="false">'Tray sheet'!$E81</f>
        <v/>
      </c>
      <c r="B81" s="0" t="str">
        <f aca="false">IF($A81&lt;&gt;"",COUNTIF(d110cc_csv_computations!$L$2:$L$601,"="&amp;$A81),"")</f>
        <v/>
      </c>
      <c r="C81" s="0" t="str">
        <f aca="false">IF($A81&lt;&gt;"",SUMIF(d110cc_csv_computations!$L$2:$L$601,"="&amp;$A81,d110cc_csv_computations!$N$2:$N$601),"")</f>
        <v/>
      </c>
    </row>
    <row collapsed="false" customFormat="false" customHeight="true" hidden="false" ht="13.3" outlineLevel="0" r="82">
      <c r="A82" s="0" t="str">
        <f aca="false">'Tray sheet'!$E82</f>
        <v/>
      </c>
      <c r="B82" s="0" t="str">
        <f aca="false">IF($A82&lt;&gt;"",COUNTIF(d110cc_csv_computations!$L$2:$L$601,"="&amp;$A82),"")</f>
        <v/>
      </c>
      <c r="C82" s="0" t="str">
        <f aca="false">IF($A82&lt;&gt;"",SUMIF(d110cc_csv_computations!$L$2:$L$601,"="&amp;$A82,d110cc_csv_computations!$N$2:$N$601),"")</f>
        <v/>
      </c>
    </row>
    <row collapsed="false" customFormat="false" customHeight="true" hidden="false" ht="13.3" outlineLevel="0" r="83">
      <c r="A83" s="0" t="str">
        <f aca="false">'Tray sheet'!$E83</f>
        <v/>
      </c>
      <c r="B83" s="0" t="str">
        <f aca="false">IF($A83&lt;&gt;"",COUNTIF(d110cc_csv_computations!$L$2:$L$601,"="&amp;$A83),"")</f>
        <v/>
      </c>
      <c r="C83" s="0" t="str">
        <f aca="false">IF($A83&lt;&gt;"",SUMIF(d110cc_csv_computations!$L$2:$L$601,"="&amp;$A83,d110cc_csv_computations!$N$2:$N$601),"")</f>
        <v/>
      </c>
    </row>
    <row collapsed="false" customFormat="false" customHeight="true" hidden="false" ht="13.3" outlineLevel="0" r="84">
      <c r="A84" s="0" t="str">
        <f aca="false">'Tray sheet'!$E84</f>
        <v/>
      </c>
      <c r="B84" s="0" t="str">
        <f aca="false">IF($A84&lt;&gt;"",COUNTIF(d110cc_csv_computations!$L$2:$L$601,"="&amp;$A84),"")</f>
        <v/>
      </c>
      <c r="C84" s="0" t="str">
        <f aca="false">IF($A84&lt;&gt;"",SUMIF(d110cc_csv_computations!$L$2:$L$601,"="&amp;$A84,d110cc_csv_computations!$N$2:$N$601),"")</f>
        <v/>
      </c>
    </row>
    <row collapsed="false" customFormat="false" customHeight="true" hidden="false" ht="13.3" outlineLevel="0" r="85">
      <c r="A85" s="0" t="str">
        <f aca="false">'Tray sheet'!$E85</f>
        <v/>
      </c>
      <c r="B85" s="0" t="str">
        <f aca="false">IF($A85&lt;&gt;"",COUNTIF(d110cc_csv_computations!$L$2:$L$601,"="&amp;$A85),"")</f>
        <v/>
      </c>
      <c r="C85" s="0" t="str">
        <f aca="false">IF($A85&lt;&gt;"",SUMIF(d110cc_csv_computations!$L$2:$L$601,"="&amp;$A85,d110cc_csv_computations!$N$2:$N$601),"")</f>
        <v/>
      </c>
    </row>
    <row collapsed="false" customFormat="false" customHeight="true" hidden="false" ht="13.3" outlineLevel="0" r="86">
      <c r="A86" s="0" t="str">
        <f aca="false">'Tray sheet'!$E86</f>
        <v/>
      </c>
      <c r="B86" s="0" t="str">
        <f aca="false">IF($A86&lt;&gt;"",COUNTIF(d110cc_csv_computations!$L$2:$L$601,"="&amp;$A86),"")</f>
        <v/>
      </c>
      <c r="C86" s="0" t="str">
        <f aca="false">IF($A86&lt;&gt;"",SUMIF(d110cc_csv_computations!$L$2:$L$601,"="&amp;$A86,d110cc_csv_computations!$N$2:$N$601),"")</f>
        <v/>
      </c>
    </row>
    <row collapsed="false" customFormat="false" customHeight="true" hidden="false" ht="13.3" outlineLevel="0" r="87">
      <c r="A87" s="0" t="str">
        <f aca="false">'Tray sheet'!$E87</f>
        <v/>
      </c>
      <c r="B87" s="0" t="str">
        <f aca="false">IF($A87&lt;&gt;"",COUNTIF(d110cc_csv_computations!$L$2:$L$601,"="&amp;$A87),"")</f>
        <v/>
      </c>
      <c r="C87" s="0" t="str">
        <f aca="false">IF($A87&lt;&gt;"",SUMIF(d110cc_csv_computations!$L$2:$L$601,"="&amp;$A87,d110cc_csv_computations!$N$2:$N$601),"")</f>
        <v/>
      </c>
    </row>
    <row collapsed="false" customFormat="false" customHeight="true" hidden="false" ht="13.3" outlineLevel="0" r="88">
      <c r="A88" s="0" t="str">
        <f aca="false">'Tray sheet'!$E88</f>
        <v/>
      </c>
      <c r="B88" s="0" t="str">
        <f aca="false">IF($A88&lt;&gt;"",COUNTIF(d110cc_csv_computations!$L$2:$L$601,"="&amp;$A88),"")</f>
        <v/>
      </c>
      <c r="C88" s="0" t="str">
        <f aca="false">IF($A88&lt;&gt;"",SUMIF(d110cc_csv_computations!$L$2:$L$601,"="&amp;$A88,d110cc_csv_computations!$N$2:$N$601),"")</f>
        <v/>
      </c>
    </row>
    <row collapsed="false" customFormat="false" customHeight="true" hidden="false" ht="13.3" outlineLevel="0" r="89">
      <c r="A89" s="0" t="str">
        <f aca="false">'Tray sheet'!$E89</f>
        <v/>
      </c>
      <c r="B89" s="0" t="str">
        <f aca="false">IF($A89&lt;&gt;"",COUNTIF(d110cc_csv_computations!$L$2:$L$601,"="&amp;$A89),"")</f>
        <v/>
      </c>
      <c r="C89" s="0" t="str">
        <f aca="false">IF($A89&lt;&gt;"",SUMIF(d110cc_csv_computations!$L$2:$L$601,"="&amp;$A89,d110cc_csv_computations!$N$2:$N$601),"")</f>
        <v/>
      </c>
    </row>
    <row collapsed="false" customFormat="false" customHeight="true" hidden="false" ht="13.3" outlineLevel="0" r="90">
      <c r="A90" s="0" t="str">
        <f aca="false">'Tray sheet'!$E90</f>
        <v/>
      </c>
      <c r="B90" s="0" t="str">
        <f aca="false">IF($A90&lt;&gt;"",COUNTIF(d110cc_csv_computations!$L$2:$L$601,"="&amp;$A90),"")</f>
        <v/>
      </c>
      <c r="C90" s="0" t="str">
        <f aca="false">IF($A90&lt;&gt;"",SUMIF(d110cc_csv_computations!$L$2:$L$601,"="&amp;$A90,d110cc_csv_computations!$N$2:$N$601),"")</f>
        <v/>
      </c>
    </row>
    <row collapsed="false" customFormat="false" customHeight="true" hidden="false" ht="13.3" outlineLevel="0" r="91">
      <c r="A91" s="0" t="str">
        <f aca="false">'Tray sheet'!$E91</f>
        <v/>
      </c>
      <c r="B91" s="0" t="str">
        <f aca="false">IF($A91&lt;&gt;"",COUNTIF(d110cc_csv_computations!$L$2:$L$601,"="&amp;$A91),"")</f>
        <v/>
      </c>
      <c r="C91" s="0" t="str">
        <f aca="false">IF($A91&lt;&gt;"",SUMIF(d110cc_csv_computations!$L$2:$L$601,"="&amp;$A91,d110cc_csv_computations!$N$2:$N$601),"")</f>
        <v/>
      </c>
    </row>
    <row collapsed="false" customFormat="false" customHeight="true" hidden="false" ht="13.3" outlineLevel="0" r="92">
      <c r="A92" s="0" t="str">
        <f aca="false">'Tray sheet'!$E92</f>
        <v/>
      </c>
      <c r="B92" s="0" t="str">
        <f aca="false">IF($A92&lt;&gt;"",COUNTIF(d110cc_csv_computations!$L$2:$L$601,"="&amp;$A92),"")</f>
        <v/>
      </c>
      <c r="C92" s="0" t="str">
        <f aca="false">IF($A92&lt;&gt;"",SUMIF(d110cc_csv_computations!$L$2:$L$601,"="&amp;$A92,d110cc_csv_computations!$N$2:$N$601),"")</f>
        <v/>
      </c>
    </row>
    <row collapsed="false" customFormat="false" customHeight="true" hidden="false" ht="13.3" outlineLevel="0" r="93">
      <c r="A93" s="0" t="str">
        <f aca="false">'Tray sheet'!$E93</f>
        <v/>
      </c>
      <c r="B93" s="0" t="str">
        <f aca="false">IF($A93&lt;&gt;"",COUNTIF(d110cc_csv_computations!$L$2:$L$601,"="&amp;$A93),"")</f>
        <v/>
      </c>
      <c r="C93" s="0" t="str">
        <f aca="false">IF($A93&lt;&gt;"",SUMIF(d110cc_csv_computations!$L$2:$L$601,"="&amp;$A93,d110cc_csv_computations!$N$2:$N$601),"")</f>
        <v/>
      </c>
    </row>
    <row collapsed="false" customFormat="false" customHeight="true" hidden="false" ht="13.3" outlineLevel="0" r="94">
      <c r="A94" s="0" t="str">
        <f aca="false">'Tray sheet'!$E94</f>
        <v/>
      </c>
      <c r="B94" s="0" t="str">
        <f aca="false">IF($A94&lt;&gt;"",COUNTIF(d110cc_csv_computations!$L$2:$L$601,"="&amp;$A94),"")</f>
        <v/>
      </c>
      <c r="C94" s="0" t="str">
        <f aca="false">IF($A94&lt;&gt;"",SUMIF(d110cc_csv_computations!$L$2:$L$601,"="&amp;$A94,d110cc_csv_computations!$N$2:$N$601),"")</f>
        <v/>
      </c>
    </row>
    <row collapsed="false" customFormat="false" customHeight="true" hidden="false" ht="13.3" outlineLevel="0" r="95">
      <c r="A95" s="0" t="str">
        <f aca="false">'Tray sheet'!$E95</f>
        <v/>
      </c>
      <c r="B95" s="0" t="str">
        <f aca="false">IF($A95&lt;&gt;"",COUNTIF(d110cc_csv_computations!$L$2:$L$601,"="&amp;$A95),"")</f>
        <v/>
      </c>
      <c r="C95" s="0" t="str">
        <f aca="false">IF($A95&lt;&gt;"",SUMIF(d110cc_csv_computations!$L$2:$L$601,"="&amp;$A95,d110cc_csv_computations!$N$2:$N$601),"")</f>
        <v/>
      </c>
    </row>
    <row collapsed="false" customFormat="false" customHeight="true" hidden="false" ht="13.3" outlineLevel="0" r="96">
      <c r="A96" s="0" t="str">
        <f aca="false">'Tray sheet'!$E96</f>
        <v/>
      </c>
      <c r="B96" s="0" t="str">
        <f aca="false">IF($A96&lt;&gt;"",COUNTIF(d110cc_csv_computations!$L$2:$L$601,"="&amp;$A96),"")</f>
        <v/>
      </c>
      <c r="C96" s="0" t="str">
        <f aca="false">IF($A96&lt;&gt;"",SUMIF(d110cc_csv_computations!$L$2:$L$601,"="&amp;$A96,d110cc_csv_computations!$N$2:$N$601),"")</f>
        <v/>
      </c>
    </row>
    <row collapsed="false" customFormat="false" customHeight="true" hidden="false" ht="13.3" outlineLevel="0" r="97">
      <c r="A97" s="0" t="str">
        <f aca="false">'Tray sheet'!$E97</f>
        <v/>
      </c>
      <c r="B97" s="0" t="str">
        <f aca="false">IF($A97&lt;&gt;"",COUNTIF(d110cc_csv_computations!$L$2:$L$601,"="&amp;$A97),"")</f>
        <v/>
      </c>
      <c r="C97" s="0" t="str">
        <f aca="false">IF($A97&lt;&gt;"",SUMIF(d110cc_csv_computations!$L$2:$L$601,"="&amp;$A97,d110cc_csv_computations!$N$2:$N$601),"")</f>
        <v/>
      </c>
    </row>
    <row collapsed="false" customFormat="false" customHeight="true" hidden="false" ht="13.3" outlineLevel="0" r="98">
      <c r="A98" s="0" t="str">
        <f aca="false">'Tray sheet'!$E98</f>
        <v/>
      </c>
      <c r="B98" s="0" t="str">
        <f aca="false">IF($A98&lt;&gt;"",COUNTIF(d110cc_csv_computations!$L$2:$L$601,"="&amp;$A98),"")</f>
        <v/>
      </c>
      <c r="C98" s="0" t="str">
        <f aca="false">IF($A98&lt;&gt;"",SUMIF(d110cc_csv_computations!$L$2:$L$601,"="&amp;$A98,d110cc_csv_computations!$N$2:$N$601),"")</f>
        <v/>
      </c>
    </row>
    <row collapsed="false" customFormat="false" customHeight="true" hidden="false" ht="13.3" outlineLevel="0" r="99">
      <c r="A99" s="0" t="str">
        <f aca="false">'Tray sheet'!$E99</f>
        <v/>
      </c>
      <c r="B99" s="0" t="str">
        <f aca="false">IF($A99&lt;&gt;"",COUNTIF(d110cc_csv_computations!$L$2:$L$601,"="&amp;$A99),"")</f>
        <v/>
      </c>
      <c r="C99" s="0" t="str">
        <f aca="false">IF($A99&lt;&gt;"",SUMIF(d110cc_csv_computations!$L$2:$L$601,"="&amp;$A99,d110cc_csv_computations!$N$2:$N$601),"")</f>
        <v/>
      </c>
    </row>
    <row collapsed="false" customFormat="false" customHeight="true" hidden="false" ht="13.3" outlineLevel="0" r="100">
      <c r="A100" s="0" t="str">
        <f aca="false">'Tray sheet'!$E100</f>
        <v/>
      </c>
      <c r="B100" s="0" t="str">
        <f aca="false">IF($A100&lt;&gt;"",COUNTIF(d110cc_csv_computations!$L$2:$L$601,"="&amp;$A100),"")</f>
        <v/>
      </c>
      <c r="C100" s="0" t="str">
        <f aca="false">IF($A100&lt;&gt;"",SUMIF(d110cc_csv_computations!$L$2:$L$601,"="&amp;$A100,d110cc_csv_computations!$N$2:$N$601),"")</f>
        <v/>
      </c>
    </row>
    <row collapsed="false" customFormat="false" customHeight="true" hidden="false" ht="13.3" outlineLevel="0" r="101">
      <c r="A101" s="0" t="str">
        <f aca="false">'Tray sheet'!$E101</f>
        <v/>
      </c>
      <c r="B101" s="0" t="str">
        <f aca="false">IF($A101&lt;&gt;"",COUNTIF(d110cc_csv_computations!$L$2:$L$601,"="&amp;$A101),"")</f>
        <v/>
      </c>
      <c r="C101" s="0" t="str">
        <f aca="false">IF($A101&lt;&gt;"",SUMIF(d110cc_csv_computations!$L$2:$L$601,"="&amp;$A101,d110cc_csv_computations!$N$2:$N$601),"")</f>
        <v/>
      </c>
    </row>
    <row collapsed="false" customFormat="false" customHeight="true" hidden="false" ht="13.3" outlineLevel="0" r="102">
      <c r="A102" s="0" t="str">
        <f aca="false">'Tray sheet'!$E102</f>
        <v/>
      </c>
      <c r="B102" s="0" t="str">
        <f aca="false">IF($A102&lt;&gt;"",COUNTIF(d110cc_csv_computations!$L$2:$L$601,"="&amp;$A102),"")</f>
        <v/>
      </c>
      <c r="C102" s="0" t="str">
        <f aca="false">IF($A102&lt;&gt;"",SUMIF(d110cc_csv_computations!$L$2:$L$601,"="&amp;$A102,d110cc_csv_computations!$N$2:$N$601),"")</f>
        <v/>
      </c>
    </row>
    <row collapsed="false" customFormat="false" customHeight="true" hidden="false" ht="13.3" outlineLevel="0" r="103">
      <c r="A103" s="0" t="str">
        <f aca="false">'Tray sheet'!$E103</f>
        <v/>
      </c>
      <c r="B103" s="0" t="str">
        <f aca="false">IF($A103&lt;&gt;"",COUNTIF(d110cc_csv_computations!$L$2:$L$601,"="&amp;$A103),"")</f>
        <v/>
      </c>
      <c r="C103" s="0" t="str">
        <f aca="false">IF($A103&lt;&gt;"",SUMIF(d110cc_csv_computations!$L$2:$L$601,"="&amp;$A103,d110cc_csv_computations!$N$2:$N$601),"")</f>
        <v/>
      </c>
    </row>
    <row collapsed="false" customFormat="false" customHeight="true" hidden="false" ht="13.3" outlineLevel="0" r="104">
      <c r="A104" s="0" t="str">
        <f aca="false">'Tray sheet'!$E104</f>
        <v/>
      </c>
      <c r="B104" s="0" t="str">
        <f aca="false">IF($A104&lt;&gt;"",COUNTIF(d110cc_csv_computations!$L$2:$L$601,"="&amp;$A104),"")</f>
        <v/>
      </c>
      <c r="C104" s="0" t="str">
        <f aca="false">IF($A104&lt;&gt;"",SUMIF(d110cc_csv_computations!$L$2:$L$601,"="&amp;$A104,d110cc_csv_computations!$N$2:$N$601),"")</f>
        <v/>
      </c>
    </row>
    <row collapsed="false" customFormat="false" customHeight="true" hidden="false" ht="13.3" outlineLevel="0" r="105">
      <c r="A105" s="0" t="str">
        <f aca="false">'Tray sheet'!$E105</f>
        <v/>
      </c>
      <c r="B105" s="0" t="str">
        <f aca="false">IF($A105&lt;&gt;"",COUNTIF(d110cc_csv_computations!$L$2:$L$601,"="&amp;$A105),"")</f>
        <v/>
      </c>
      <c r="C105" s="0" t="str">
        <f aca="false">IF($A105&lt;&gt;"",SUMIF(d110cc_csv_computations!$L$2:$L$601,"="&amp;$A105,d110cc_csv_computations!$N$2:$N$601),"")</f>
        <v/>
      </c>
    </row>
    <row collapsed="false" customFormat="false" customHeight="true" hidden="false" ht="13.3" outlineLevel="0" r="106">
      <c r="A106" s="0" t="str">
        <f aca="false">'Tray sheet'!$E106</f>
        <v/>
      </c>
      <c r="B106" s="0" t="str">
        <f aca="false">IF($A106&lt;&gt;"",COUNTIF(d110cc_csv_computations!$L$2:$L$601,"="&amp;$A106),"")</f>
        <v/>
      </c>
      <c r="C106" s="0" t="str">
        <f aca="false">IF($A106&lt;&gt;"",SUMIF(d110cc_csv_computations!$L$2:$L$601,"="&amp;$A106,d110cc_csv_computations!$N$2:$N$601),"")</f>
        <v/>
      </c>
    </row>
    <row collapsed="false" customFormat="false" customHeight="true" hidden="false" ht="13.3" outlineLevel="0" r="107">
      <c r="A107" s="0" t="str">
        <f aca="false">'Tray sheet'!$E107</f>
        <v/>
      </c>
      <c r="B107" s="0" t="str">
        <f aca="false">IF($A107&lt;&gt;"",COUNTIF(d110cc_csv_computations!$L$2:$L$601,"="&amp;$A107),"")</f>
        <v/>
      </c>
      <c r="C107" s="0" t="str">
        <f aca="false">IF($A107&lt;&gt;"",SUMIF(d110cc_csv_computations!$L$2:$L$601,"="&amp;$A107,d110cc_csv_computations!$N$2:$N$601),"")</f>
        <v/>
      </c>
    </row>
    <row collapsed="false" customFormat="false" customHeight="true" hidden="false" ht="13.3" outlineLevel="0" r="108">
      <c r="A108" s="0" t="str">
        <f aca="false">'Tray sheet'!$E108</f>
        <v/>
      </c>
      <c r="B108" s="0" t="str">
        <f aca="false">IF($A108&lt;&gt;"",COUNTIF(d110cc_csv_computations!$L$2:$L$601,"="&amp;$A108),"")</f>
        <v/>
      </c>
      <c r="C108" s="0" t="str">
        <f aca="false">IF($A108&lt;&gt;"",SUMIF(d110cc_csv_computations!$L$2:$L$601,"="&amp;$A108,d110cc_csv_computations!$N$2:$N$601),"")</f>
        <v/>
      </c>
    </row>
    <row collapsed="false" customFormat="false" customHeight="true" hidden="false" ht="13.3" outlineLevel="0" r="109">
      <c r="A109" s="0" t="str">
        <f aca="false">'Tray sheet'!$E109</f>
        <v/>
      </c>
      <c r="B109" s="0" t="str">
        <f aca="false">IF($A109&lt;&gt;"",COUNTIF(d110cc_csv_computations!$L$2:$L$601,"="&amp;$A109),"")</f>
        <v/>
      </c>
      <c r="C109" s="0" t="str">
        <f aca="false">IF($A109&lt;&gt;"",SUMIF(d110cc_csv_computations!$L$2:$L$601,"="&amp;$A109,d110cc_csv_computations!$N$2:$N$601),"")</f>
        <v/>
      </c>
    </row>
    <row collapsed="false" customFormat="false" customHeight="true" hidden="false" ht="13.3" outlineLevel="0" r="110">
      <c r="A110" s="0" t="str">
        <f aca="false">'Tray sheet'!$E110</f>
        <v/>
      </c>
      <c r="B110" s="0" t="str">
        <f aca="false">IF($A110&lt;&gt;"",COUNTIF(d110cc_csv_computations!$L$2:$L$601,"="&amp;$A110),"")</f>
        <v/>
      </c>
      <c r="C110" s="0" t="str">
        <f aca="false">IF($A110&lt;&gt;"",SUMIF(d110cc_csv_computations!$L$2:$L$601,"="&amp;$A110,d110cc_csv_computations!$N$2:$N$601),"")</f>
        <v/>
      </c>
    </row>
    <row collapsed="false" customFormat="false" customHeight="true" hidden="false" ht="13.3" outlineLevel="0" r="111">
      <c r="A111" s="0" t="str">
        <f aca="false">'Tray sheet'!$E111</f>
        <v/>
      </c>
      <c r="B111" s="0" t="str">
        <f aca="false">IF($A111&lt;&gt;"",COUNTIF(d110cc_csv_computations!$L$2:$L$601,"="&amp;$A111),"")</f>
        <v/>
      </c>
      <c r="C111" s="0" t="str">
        <f aca="false">IF($A111&lt;&gt;"",SUMIF(d110cc_csv_computations!$L$2:$L$601,"="&amp;$A111,d110cc_csv_computations!$N$2:$N$601),"")</f>
        <v/>
      </c>
    </row>
    <row collapsed="false" customFormat="false" customHeight="true" hidden="false" ht="13.3" outlineLevel="0" r="112">
      <c r="A112" s="0" t="str">
        <f aca="false">'Tray sheet'!$E112</f>
        <v/>
      </c>
      <c r="B112" s="0" t="str">
        <f aca="false">IF($A112&lt;&gt;"",COUNTIF(d110cc_csv_computations!$L$2:$L$601,"="&amp;$A112),"")</f>
        <v/>
      </c>
      <c r="C112" s="0" t="str">
        <f aca="false">IF($A112&lt;&gt;"",SUMIF(d110cc_csv_computations!$L$2:$L$601,"="&amp;$A112,d110cc_csv_computations!$N$2:$N$601),"")</f>
        <v/>
      </c>
    </row>
    <row collapsed="false" customFormat="false" customHeight="true" hidden="false" ht="13.3" outlineLevel="0" r="113">
      <c r="A113" s="0" t="str">
        <f aca="false">'Tray sheet'!$E113</f>
        <v/>
      </c>
      <c r="B113" s="0" t="str">
        <f aca="false">IF($A113&lt;&gt;"",COUNTIF(d110cc_csv_computations!$L$2:$L$601,"="&amp;$A113),"")</f>
        <v/>
      </c>
      <c r="C113" s="0" t="str">
        <f aca="false">IF($A113&lt;&gt;"",SUMIF(d110cc_csv_computations!$L$2:$L$601,"="&amp;$A113,d110cc_csv_computations!$N$2:$N$601),"")</f>
        <v/>
      </c>
    </row>
    <row collapsed="false" customFormat="false" customHeight="true" hidden="false" ht="13.3" outlineLevel="0" r="114">
      <c r="A114" s="0" t="str">
        <f aca="false">'Tray sheet'!$E114</f>
        <v/>
      </c>
      <c r="B114" s="0" t="str">
        <f aca="false">IF($A114&lt;&gt;"",COUNTIF(d110cc_csv_computations!$L$2:$L$601,"="&amp;$A114),"")</f>
        <v/>
      </c>
      <c r="C114" s="0" t="str">
        <f aca="false">IF($A114&lt;&gt;"",SUMIF(d110cc_csv_computations!$L$2:$L$601,"="&amp;$A114,d110cc_csv_computations!$N$2:$N$601),"")</f>
        <v/>
      </c>
    </row>
    <row collapsed="false" customFormat="false" customHeight="true" hidden="false" ht="13.3" outlineLevel="0" r="115">
      <c r="A115" s="0" t="str">
        <f aca="false">'Tray sheet'!$E115</f>
        <v/>
      </c>
      <c r="B115" s="0" t="str">
        <f aca="false">IF($A115&lt;&gt;"",COUNTIF(d110cc_csv_computations!$L$2:$L$601,"="&amp;$A115),"")</f>
        <v/>
      </c>
      <c r="C115" s="0" t="str">
        <f aca="false">IF($A115&lt;&gt;"",SUMIF(d110cc_csv_computations!$L$2:$L$601,"="&amp;$A115,d110cc_csv_computations!$N$2:$N$601),"")</f>
        <v/>
      </c>
    </row>
    <row collapsed="false" customFormat="false" customHeight="true" hidden="false" ht="13.3" outlineLevel="0" r="116">
      <c r="A116" s="0" t="str">
        <f aca="false">'Tray sheet'!$E116</f>
        <v/>
      </c>
      <c r="B116" s="0" t="str">
        <f aca="false">IF($A116&lt;&gt;"",COUNTIF(d110cc_csv_computations!$L$2:$L$601,"="&amp;$A116),"")</f>
        <v/>
      </c>
      <c r="C116" s="0" t="str">
        <f aca="false">IF($A116&lt;&gt;"",SUMIF(d110cc_csv_computations!$L$2:$L$601,"="&amp;$A116,d110cc_csv_computations!$N$2:$N$601),"")</f>
        <v/>
      </c>
    </row>
    <row collapsed="false" customFormat="false" customHeight="true" hidden="false" ht="13.3" outlineLevel="0" r="117">
      <c r="A117" s="0" t="str">
        <f aca="false">'Tray sheet'!$E117</f>
        <v/>
      </c>
      <c r="B117" s="0" t="str">
        <f aca="false">IF($A117&lt;&gt;"",COUNTIF(d110cc_csv_computations!$L$2:$L$601,"="&amp;$A117),"")</f>
        <v/>
      </c>
      <c r="C117" s="0" t="str">
        <f aca="false">IF($A117&lt;&gt;"",SUMIF(d110cc_csv_computations!$L$2:$L$601,"="&amp;$A117,d110cc_csv_computations!$N$2:$N$601),"")</f>
        <v/>
      </c>
    </row>
    <row collapsed="false" customFormat="false" customHeight="true" hidden="false" ht="13.3" outlineLevel="0" r="118">
      <c r="A118" s="0" t="str">
        <f aca="false">'Tray sheet'!$E118</f>
        <v/>
      </c>
      <c r="B118" s="0" t="str">
        <f aca="false">IF($A118&lt;&gt;"",COUNTIF(d110cc_csv_computations!$L$2:$L$601,"="&amp;$A118),"")</f>
        <v/>
      </c>
      <c r="C118" s="0" t="str">
        <f aca="false">IF($A118&lt;&gt;"",SUMIF(d110cc_csv_computations!$L$2:$L$601,"="&amp;$A118,d110cc_csv_computations!$N$2:$N$601),"")</f>
        <v/>
      </c>
    </row>
    <row collapsed="false" customFormat="false" customHeight="true" hidden="false" ht="13.3" outlineLevel="0" r="119">
      <c r="A119" s="0" t="str">
        <f aca="false">'Tray sheet'!$E119</f>
        <v/>
      </c>
      <c r="B119" s="0" t="str">
        <f aca="false">IF($A119&lt;&gt;"",COUNTIF(d110cc_csv_computations!$L$2:$L$601,"="&amp;$A119),"")</f>
        <v/>
      </c>
      <c r="C119" s="0" t="str">
        <f aca="false">IF($A119&lt;&gt;"",SUMIF(d110cc_csv_computations!$L$2:$L$601,"="&amp;$A119,d110cc_csv_computations!$N$2:$N$601),"")</f>
        <v/>
      </c>
    </row>
    <row collapsed="false" customFormat="false" customHeight="true" hidden="false" ht="13.3" outlineLevel="0" r="120">
      <c r="A120" s="0" t="str">
        <f aca="false">'Tray sheet'!$E120</f>
        <v/>
      </c>
      <c r="B120" s="0" t="str">
        <f aca="false">IF($A120&lt;&gt;"",COUNTIF(d110cc_csv_computations!$L$2:$L$601,"="&amp;$A120),"")</f>
        <v/>
      </c>
      <c r="C120" s="0" t="str">
        <f aca="false">IF($A120&lt;&gt;"",SUMIF(d110cc_csv_computations!$L$2:$L$601,"="&amp;$A120,d110cc_csv_computations!$N$2:$N$601),"")</f>
        <v/>
      </c>
    </row>
    <row collapsed="false" customFormat="false" customHeight="true" hidden="false" ht="13.3" outlineLevel="0" r="121">
      <c r="A121" s="0" t="str">
        <f aca="false">'Tray sheet'!$E121</f>
        <v/>
      </c>
      <c r="B121" s="0" t="str">
        <f aca="false">IF($A121&lt;&gt;"",COUNTIF(d110cc_csv_computations!$L$2:$L$601,"="&amp;$A121),"")</f>
        <v/>
      </c>
      <c r="C121" s="0" t="str">
        <f aca="false">IF($A121&lt;&gt;"",SUMIF(d110cc_csv_computations!$L$2:$L$601,"="&amp;$A121,d110cc_csv_computations!$N$2:$N$601),"")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LibreOffice/4.1.1.2$Linux_X86_64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2012-08-22T23:30:52Z</dcterms:created>
  <dc:creator>Daily, Helen (PI, Black Mountain)</dc:creator>
  <cp:lastModifiedBy>Ansell, Peter (PI, Black Mountain)</cp:lastModifiedBy>
  <dcterms:modified xsi:type="dcterms:W3CDTF">2013-10-17T06:47:29Z</dcterms:modified>
  <cp:revision>0</cp:revision>
</cp:coreProperties>
</file>