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23148" yWindow="4200" windowWidth="23256" windowHeight="12456" tabRatio="750" firstSheet="0" activeTab="0" autoFilterDateGrouping="1"/>
  </bookViews>
  <sheets>
    <sheet name="R.T.Summary" sheetId="1" state="visible" r:id="rId1"/>
    <sheet name="HTRB 100%" sheetId="2" state="visible" r:id="rId2"/>
    <sheet name="AC" sheetId="3" state="visible" r:id="rId3"/>
  </sheets>
  <definedNames>
    <definedName name="VF">'HTRB 100%'!#REF!</definedName>
    <definedName name="_xlnm.Print_Titles" localSheetId="0">'R.T.Summary'!$10:$12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"/>
    <numFmt numFmtId="165" formatCode="0.00_ "/>
    <numFmt numFmtId="166" formatCode="0.0_);[Red]\(0.0\)"/>
    <numFmt numFmtId="167" formatCode="0.000_ "/>
    <numFmt numFmtId="168" formatCode="0.000_);[Red]\(0.000\)"/>
    <numFmt numFmtId="169" formatCode="0.0_ "/>
    <numFmt numFmtId="170" formatCode="0.000"/>
  </numFmts>
  <fonts count="46">
    <font>
      <name val="宋体"/>
      <charset val="134"/>
      <sz val="12"/>
    </font>
    <font>
      <name val="Arial"/>
      <family val="2"/>
      <color rgb="FFFF0000"/>
      <sz val="12"/>
    </font>
    <font>
      <name val="Arial"/>
      <family val="2"/>
      <sz val="12"/>
    </font>
    <font>
      <name val="Arial"/>
      <family val="2"/>
      <b val="1"/>
      <sz val="20"/>
    </font>
    <font>
      <name val="Arial"/>
      <family val="2"/>
      <b val="1"/>
      <sz val="16"/>
    </font>
    <font>
      <name val="Arial"/>
      <family val="2"/>
      <b val="1"/>
      <sz val="11"/>
      <u val="single"/>
    </font>
    <font>
      <name val="Arial"/>
      <family val="2"/>
      <sz val="11"/>
    </font>
    <font>
      <name val="Arial"/>
      <family val="2"/>
      <sz val="11"/>
    </font>
    <font>
      <name val="Arial"/>
      <family val="2"/>
      <sz val="11"/>
    </font>
    <font>
      <name val="Arial"/>
      <family val="2"/>
      <b val="1"/>
      <i val="1"/>
      <sz val="11"/>
    </font>
    <font>
      <name val="Arial"/>
      <family val="2"/>
      <color indexed="8"/>
      <sz val="10"/>
    </font>
    <font>
      <name val="Arial"/>
      <family val="2"/>
      <b val="1"/>
      <color rgb="FFFF0000"/>
      <sz val="10"/>
    </font>
    <font>
      <name val="Arial"/>
      <family val="2"/>
      <color theme="1"/>
      <sz val="11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color theme="1"/>
      <sz val="12"/>
    </font>
    <font>
      <name val="Arial"/>
      <family val="2"/>
      <b val="1"/>
      <sz val="11"/>
    </font>
    <font>
      <name val="Arial"/>
      <family val="2"/>
      <sz val="14"/>
    </font>
    <font>
      <name val="Arial"/>
      <family val="2"/>
      <sz val="12"/>
    </font>
    <font>
      <name val="Arial"/>
      <family val="2"/>
      <sz val="9"/>
    </font>
    <font>
      <name val="Arial"/>
      <family val="2"/>
      <color indexed="36"/>
      <sz val="24"/>
    </font>
    <font>
      <name val="Arial"/>
      <family val="2"/>
      <b val="1"/>
      <sz val="18"/>
    </font>
    <font>
      <name val="Arial"/>
      <family val="2"/>
      <b val="1"/>
      <sz val="14"/>
      <u val="single"/>
    </font>
    <font>
      <name val="Arial"/>
      <family val="2"/>
      <b val="1"/>
      <sz val="12"/>
      <u val="single"/>
    </font>
    <font>
      <name val="Arial"/>
      <family val="2"/>
      <color indexed="36"/>
      <sz val="14"/>
    </font>
    <font>
      <name val="Arial"/>
      <family val="2"/>
      <b val="1"/>
      <sz val="12"/>
    </font>
    <font>
      <name val="宋体"/>
      <charset val="134"/>
      <family val="3"/>
      <sz val="12"/>
    </font>
    <font>
      <name val="Arial"/>
      <family val="2"/>
      <sz val="12"/>
      <u val="single"/>
    </font>
    <font>
      <name val="Arial"/>
      <family val="2"/>
      <b val="1"/>
      <sz val="14"/>
      <u val="single"/>
    </font>
    <font>
      <name val="Arial"/>
      <family val="2"/>
      <sz val="10"/>
    </font>
    <font>
      <name val="Arial"/>
      <family val="2"/>
      <color indexed="12"/>
      <sz val="10"/>
    </font>
    <font>
      <name val="Arial"/>
      <family val="2"/>
      <sz val="9"/>
    </font>
    <font>
      <name val="Arial"/>
      <family val="2"/>
      <b val="1"/>
      <sz val="9"/>
    </font>
    <font>
      <name val="Arial"/>
      <family val="2"/>
      <b val="1"/>
      <sz val="15"/>
    </font>
    <font>
      <name val="新細明體"/>
      <charset val="134"/>
      <sz val="12"/>
    </font>
    <font>
      <name val="宋体"/>
      <charset val="134"/>
      <family val="3"/>
      <b val="1"/>
      <i val="1"/>
      <sz val="11"/>
    </font>
    <font>
      <name val="宋体"/>
      <charset val="134"/>
      <family val="3"/>
      <sz val="11"/>
    </font>
    <font>
      <name val="宋体"/>
      <charset val="134"/>
      <family val="3"/>
      <b val="1"/>
      <sz val="12"/>
    </font>
    <font>
      <name val="宋体"/>
      <charset val="134"/>
      <family val="3"/>
      <b val="1"/>
      <sz val="10"/>
    </font>
    <font>
      <name val="宋体"/>
      <charset val="134"/>
      <family val="3"/>
      <b val="1"/>
      <sz val="18"/>
    </font>
    <font>
      <name val="宋体"/>
      <charset val="134"/>
      <family val="3"/>
      <sz val="9"/>
    </font>
    <font>
      <name val="宋体"/>
      <charset val="134"/>
      <family val="3"/>
      <sz val="10"/>
    </font>
    <font>
      <name val="宋体"/>
      <charset val="134"/>
      <family val="3"/>
      <b val="1"/>
      <sz val="14"/>
      <u val="single"/>
    </font>
    <font>
      <name val="宋体"/>
      <charset val="134"/>
      <family val="3"/>
      <b val="1"/>
      <sz val="12"/>
      <u val="single"/>
    </font>
    <font>
      <name val="宋体"/>
      <charset val="134"/>
      <family val="3"/>
      <sz val="12"/>
    </font>
  </fonts>
  <fills count="7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00FFFF00"/>
        <bgColor rgb="00FFFF00"/>
      </patternFill>
    </fill>
  </fills>
  <borders count="3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4">
    <xf numFmtId="0" fontId="0" fillId="0" borderId="0" applyAlignment="1">
      <alignment vertical="center"/>
    </xf>
    <xf numFmtId="0" fontId="45" fillId="0" borderId="0" applyAlignment="1">
      <alignment vertical="center"/>
    </xf>
    <xf numFmtId="0" fontId="35" fillId="0" borderId="0" applyAlignment="1">
      <alignment vertical="center"/>
    </xf>
    <xf numFmtId="0" fontId="30" fillId="0" borderId="0" applyAlignment="1">
      <alignment vertical="center"/>
    </xf>
  </cellStyleXfs>
  <cellXfs count="154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0" fontId="7" fillId="2" borderId="3" applyAlignment="1" pivotButton="0" quotePrefix="0" xfId="0">
      <alignment horizontal="center" vertical="center"/>
    </xf>
    <xf numFmtId="0" fontId="6" fillId="2" borderId="4" applyAlignment="1" pivotButton="0" quotePrefix="0" xfId="0">
      <alignment horizontal="center" vertical="center"/>
    </xf>
    <xf numFmtId="0" fontId="8" fillId="0" borderId="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6" fillId="3" borderId="3" applyAlignment="1" pivotButton="0" quotePrefix="0" xfId="2">
      <alignment horizontal="center"/>
    </xf>
    <xf numFmtId="0" fontId="6" fillId="3" borderId="4" applyAlignment="1" pivotButton="0" quotePrefix="0" xfId="0">
      <alignment horizontal="center" vertical="center"/>
    </xf>
    <xf numFmtId="164" fontId="6" fillId="3" borderId="3" applyAlignment="1" pivotButton="0" quotePrefix="0" xfId="2">
      <alignment horizontal="center"/>
    </xf>
    <xf numFmtId="165" fontId="6" fillId="3" borderId="4" applyAlignment="1" pivotButton="0" quotePrefix="0" xfId="0">
      <alignment horizontal="center" vertical="center"/>
    </xf>
    <xf numFmtId="164" fontId="6" fillId="3" borderId="3" applyAlignment="1" pivotButton="0" quotePrefix="0" xfId="0">
      <alignment horizontal="center" vertical="center"/>
    </xf>
    <xf numFmtId="166" fontId="6" fillId="3" borderId="5" applyAlignment="1" pivotButton="0" quotePrefix="0" xfId="0">
      <alignment horizontal="center" vertical="center"/>
    </xf>
    <xf numFmtId="0" fontId="6" fillId="2" borderId="6" applyAlignment="1" pivotButton="0" quotePrefix="0" xfId="0">
      <alignment horizontal="center" vertical="center"/>
    </xf>
    <xf numFmtId="165" fontId="10" fillId="0" borderId="4" applyAlignment="1" pivotButton="0" quotePrefix="0" xfId="0">
      <alignment horizontal="center" vertical="center"/>
    </xf>
    <xf numFmtId="167" fontId="10" fillId="0" borderId="4" applyAlignment="1" pivotButton="0" quotePrefix="0" xfId="0">
      <alignment horizontal="center" vertical="center"/>
    </xf>
    <xf numFmtId="0" fontId="11" fillId="2" borderId="0" applyAlignment="1" pivotButton="0" quotePrefix="0" xfId="0">
      <alignment horizontal="left" vertical="center"/>
    </xf>
    <xf numFmtId="0" fontId="12" fillId="2" borderId="6" applyAlignment="1" pivotButton="0" quotePrefix="0" xfId="0">
      <alignment horizontal="center" vertical="center"/>
    </xf>
    <xf numFmtId="0" fontId="12" fillId="2" borderId="7" applyAlignment="1" pivotButton="0" quotePrefix="0" xfId="0">
      <alignment horizontal="center" vertical="center"/>
    </xf>
    <xf numFmtId="0" fontId="13" fillId="2" borderId="4" applyAlignment="1" pivotButton="0" quotePrefix="0" xfId="0">
      <alignment horizontal="center" vertical="center"/>
    </xf>
    <xf numFmtId="0" fontId="13" fillId="2" borderId="3" applyAlignment="1" pivotButton="0" quotePrefix="0" xfId="0">
      <alignment horizontal="center" vertical="center"/>
    </xf>
    <xf numFmtId="0" fontId="13" fillId="2" borderId="8" applyAlignment="1" pivotButton="0" quotePrefix="0" xfId="0">
      <alignment horizontal="center" vertical="center"/>
    </xf>
    <xf numFmtId="0" fontId="15" fillId="2" borderId="0" applyAlignment="1" pivotButton="0" quotePrefix="0" xfId="0">
      <alignment horizontal="center" vertical="center"/>
    </xf>
    <xf numFmtId="164" fontId="15" fillId="2" borderId="0" applyAlignment="1" pivotButton="0" quotePrefix="0" xfId="0">
      <alignment horizontal="center" vertical="center"/>
    </xf>
    <xf numFmtId="0" fontId="11" fillId="2" borderId="0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0" fontId="17" fillId="2" borderId="0" applyAlignment="1" pivotButton="0" quotePrefix="0" xfId="0">
      <alignment horizontal="center" vertical="center"/>
    </xf>
    <xf numFmtId="0" fontId="17" fillId="2" borderId="0" applyAlignment="1" pivotButton="0" quotePrefix="0" xfId="0">
      <alignment horizontal="left" vertical="center"/>
    </xf>
    <xf numFmtId="168" fontId="6" fillId="3" borderId="4" applyAlignment="1" pivotButton="0" quotePrefix="0" xfId="0">
      <alignment horizontal="center" vertical="center"/>
    </xf>
    <xf numFmtId="169" fontId="6" fillId="3" borderId="4" applyAlignment="1" pivotButton="0" quotePrefix="0" xfId="0">
      <alignment horizontal="center" vertical="center"/>
    </xf>
    <xf numFmtId="167" fontId="6" fillId="3" borderId="4" applyAlignment="1" pivotButton="0" quotePrefix="0" xfId="0">
      <alignment horizontal="center" vertical="center"/>
    </xf>
    <xf numFmtId="167" fontId="6" fillId="3" borderId="5" applyAlignment="1" pivotButton="0" quotePrefix="0" xfId="0">
      <alignment horizontal="center" vertical="center"/>
    </xf>
    <xf numFmtId="0" fontId="13" fillId="2" borderId="6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1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horizontal="centerContinuous" vertical="center"/>
    </xf>
    <xf numFmtId="0" fontId="22" fillId="0" borderId="0" applyAlignment="1" pivotButton="0" quotePrefix="0" xfId="0">
      <alignment horizontal="centerContinuous" vertical="center"/>
    </xf>
    <xf numFmtId="0" fontId="23" fillId="0" borderId="0" applyAlignment="1" pivotButton="0" quotePrefix="0" xfId="0">
      <alignment horizontal="left" vertical="center"/>
    </xf>
    <xf numFmtId="0" fontId="24" fillId="0" borderId="0" applyAlignment="1" pivotButton="0" quotePrefix="0" xfId="0">
      <alignment horizontal="left" vertical="center"/>
    </xf>
    <xf numFmtId="0" fontId="25" fillId="0" borderId="0" applyAlignment="1" pivotButton="0" quotePrefix="0" xfId="0">
      <alignment horizontal="centerContinuous" vertical="center"/>
    </xf>
    <xf numFmtId="0" fontId="26" fillId="0" borderId="4" applyAlignment="1" pivotButton="0" quotePrefix="0" xfId="0">
      <alignment vertical="center"/>
    </xf>
    <xf numFmtId="0" fontId="23" fillId="0" borderId="0" pivotButton="0" quotePrefix="0" xfId="1"/>
    <xf numFmtId="0" fontId="28" fillId="0" borderId="0" applyAlignment="1" pivotButton="0" quotePrefix="0" xfId="0">
      <alignment vertical="center"/>
    </xf>
    <xf numFmtId="0" fontId="17" fillId="4" borderId="1" applyAlignment="1" pivotButton="0" quotePrefix="0" xfId="0">
      <alignment horizontal="center" vertical="center"/>
    </xf>
    <xf numFmtId="0" fontId="15" fillId="0" borderId="3" applyAlignment="1" pivotButton="0" quotePrefix="0" xfId="0">
      <alignment horizontal="center" vertical="center"/>
    </xf>
    <xf numFmtId="0" fontId="29" fillId="0" borderId="0" applyAlignment="1" pivotButton="0" quotePrefix="0" xfId="0">
      <alignment horizontal="left" vertical="center"/>
    </xf>
    <xf numFmtId="0" fontId="26" fillId="0" borderId="4" applyAlignment="1" pivotButton="0" quotePrefix="0" xfId="0">
      <alignment horizontal="center" vertical="center"/>
    </xf>
    <xf numFmtId="0" fontId="31" fillId="0" borderId="0" applyAlignment="1" pivotButton="0" quotePrefix="0" xfId="0">
      <alignment horizontal="center" vertical="center"/>
    </xf>
    <xf numFmtId="170" fontId="31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0" fontId="17" fillId="4" borderId="13" applyAlignment="1" pivotButton="0" quotePrefix="0" xfId="0">
      <alignment horizontal="center" vertical="center"/>
    </xf>
    <xf numFmtId="0" fontId="20" fillId="0" borderId="4" applyAlignment="1" pivotButton="0" quotePrefix="0" xfId="0">
      <alignment horizontal="center" vertical="center"/>
    </xf>
    <xf numFmtId="0" fontId="20" fillId="0" borderId="7" applyAlignment="1" pivotButton="0" quotePrefix="0" xfId="0">
      <alignment horizontal="center" vertical="center"/>
    </xf>
    <xf numFmtId="0" fontId="20" fillId="0" borderId="10" applyAlignment="1" pivotButton="0" quotePrefix="0" xfId="0">
      <alignment horizontal="center" vertical="center"/>
    </xf>
    <xf numFmtId="0" fontId="19" fillId="0" borderId="4" applyAlignment="1" pivotButton="0" quotePrefix="0" xfId="0">
      <alignment vertical="center"/>
    </xf>
    <xf numFmtId="14" fontId="19" fillId="0" borderId="7" applyAlignment="1" pivotButton="0" quotePrefix="0" xfId="0">
      <alignment horizontal="center" vertical="center"/>
    </xf>
    <xf numFmtId="0" fontId="17" fillId="4" borderId="2" applyAlignment="1" pivotButton="0" quotePrefix="0" xfId="0">
      <alignment horizontal="center" vertical="center" wrapText="1"/>
    </xf>
    <xf numFmtId="0" fontId="33" fillId="4" borderId="12" applyAlignment="1" pivotButton="0" quotePrefix="0" xfId="0">
      <alignment horizontal="center" vertical="center" wrapText="1"/>
    </xf>
    <xf numFmtId="0" fontId="34" fillId="4" borderId="20" applyAlignment="1" pivotButton="0" quotePrefix="0" xfId="0">
      <alignment horizontal="center" vertical="center"/>
    </xf>
    <xf numFmtId="0" fontId="17" fillId="4" borderId="21" applyAlignment="1" pivotButton="0" quotePrefix="0" xfId="0">
      <alignment horizontal="center" vertical="center"/>
    </xf>
    <xf numFmtId="0" fontId="20" fillId="0" borderId="11" applyAlignment="1" pivotButton="0" quotePrefix="0" xfId="0">
      <alignment horizontal="center" vertical="center"/>
    </xf>
    <xf numFmtId="0" fontId="20" fillId="0" borderId="22" applyAlignment="1" pivotButton="0" quotePrefix="0" xfId="0">
      <alignment horizontal="center" vertical="center"/>
    </xf>
    <xf numFmtId="0" fontId="19" fillId="0" borderId="7" applyAlignment="1" pivotButton="0" quotePrefix="0" xfId="0">
      <alignment horizontal="center" vertical="center" wrapText="1"/>
    </xf>
    <xf numFmtId="0" fontId="19" fillId="0" borderId="10" applyAlignment="1" pivotButton="0" quotePrefix="0" xfId="0">
      <alignment horizontal="center" vertical="center"/>
    </xf>
    <xf numFmtId="0" fontId="27" fillId="0" borderId="7" applyAlignment="1" pivotButton="0" quotePrefix="0" xfId="0">
      <alignment horizontal="center" vertical="center"/>
    </xf>
    <xf numFmtId="0" fontId="19" fillId="0" borderId="11" applyAlignment="1" pivotButton="0" quotePrefix="0" xfId="0">
      <alignment horizontal="center" vertical="center"/>
    </xf>
    <xf numFmtId="0" fontId="19" fillId="0" borderId="7" applyAlignment="1" pivotButton="0" quotePrefix="0" xfId="0">
      <alignment horizontal="center" vertical="center"/>
    </xf>
    <xf numFmtId="14" fontId="26" fillId="0" borderId="7" applyAlignment="1" pivotButton="0" quotePrefix="0" xfId="0">
      <alignment horizontal="center" vertical="center"/>
    </xf>
    <xf numFmtId="14" fontId="26" fillId="0" borderId="10" applyAlignment="1" pivotButton="0" quotePrefix="0" xfId="0">
      <alignment horizontal="center" vertical="center"/>
    </xf>
    <xf numFmtId="49" fontId="19" fillId="5" borderId="11" applyAlignment="1" pivotButton="0" quotePrefix="0" xfId="0">
      <alignment horizontal="center" vertical="center" wrapText="1"/>
    </xf>
    <xf numFmtId="49" fontId="19" fillId="5" borderId="10" applyAlignment="1" pivotButton="0" quotePrefix="0" xfId="0">
      <alignment horizontal="center" vertical="center"/>
    </xf>
    <xf numFmtId="0" fontId="19" fillId="0" borderId="4" applyAlignment="1" pivotButton="0" quotePrefix="0" xfId="0">
      <alignment horizontal="center" vertical="center"/>
    </xf>
    <xf numFmtId="14" fontId="26" fillId="0" borderId="4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17" fillId="4" borderId="2" applyAlignment="1" pivotButton="0" quotePrefix="0" xfId="0">
      <alignment horizontal="center" vertical="center"/>
    </xf>
    <xf numFmtId="0" fontId="17" fillId="4" borderId="12" applyAlignment="1" pivotButton="0" quotePrefix="0" xfId="0">
      <alignment horizontal="center" vertical="center"/>
    </xf>
    <xf numFmtId="0" fontId="17" fillId="4" borderId="13" applyAlignment="1" pivotButton="0" quotePrefix="0" xfId="0">
      <alignment horizontal="center" vertical="center"/>
    </xf>
    <xf numFmtId="170" fontId="17" fillId="4" borderId="2" applyAlignment="1" pivotButton="0" quotePrefix="0" xfId="0">
      <alignment horizontal="center" vertical="center"/>
    </xf>
    <xf numFmtId="0" fontId="17" fillId="4" borderId="2" applyAlignment="1" pivotButton="0" quotePrefix="0" xfId="0">
      <alignment horizontal="center" vertical="center" wrapText="1"/>
    </xf>
    <xf numFmtId="0" fontId="15" fillId="0" borderId="4" applyAlignment="1" pivotButton="0" quotePrefix="0" xfId="0">
      <alignment horizontal="center" vertical="center"/>
    </xf>
    <xf numFmtId="0" fontId="20" fillId="0" borderId="4" applyAlignment="1" pivotButton="0" quotePrefix="0" xfId="3">
      <alignment horizontal="center" vertical="center"/>
    </xf>
    <xf numFmtId="0" fontId="32" fillId="0" borderId="7" applyAlignment="1" pivotButton="0" quotePrefix="0" xfId="3">
      <alignment horizontal="center" vertical="center" wrapText="1"/>
    </xf>
    <xf numFmtId="0" fontId="20" fillId="0" borderId="10" applyAlignment="1" pivotButton="0" quotePrefix="0" xfId="3">
      <alignment horizontal="center" vertical="center" wrapText="1"/>
    </xf>
    <xf numFmtId="0" fontId="20" fillId="0" borderId="4" applyAlignment="1" pivotButton="0" quotePrefix="0" xfId="0">
      <alignment horizontal="center" vertical="center"/>
    </xf>
    <xf numFmtId="0" fontId="20" fillId="0" borderId="7" applyAlignment="1" pivotButton="0" quotePrefix="0" xfId="0">
      <alignment horizontal="center" vertical="center"/>
    </xf>
    <xf numFmtId="0" fontId="20" fillId="0" borderId="10" applyAlignment="1" pivotButton="0" quotePrefix="0" xfId="0">
      <alignment horizontal="center" vertical="center"/>
    </xf>
    <xf numFmtId="0" fontId="13" fillId="0" borderId="4" applyAlignment="1" pivotButton="0" quotePrefix="0" xfId="0">
      <alignment horizontal="center" vertical="center" wrapText="1"/>
    </xf>
    <xf numFmtId="0" fontId="15" fillId="0" borderId="4" applyAlignment="1" pivotButton="0" quotePrefix="0" xfId="0">
      <alignment horizontal="center" vertical="center" wrapText="1"/>
    </xf>
    <xf numFmtId="0" fontId="13" fillId="0" borderId="4" applyAlignment="1" pivotButton="0" quotePrefix="0" xfId="0">
      <alignment horizontal="center" vertical="center"/>
    </xf>
    <xf numFmtId="0" fontId="14" fillId="0" borderId="4" applyAlignment="1" pivotButton="0" quotePrefix="0" xfId="0">
      <alignment horizontal="center" vertical="center" wrapText="1"/>
    </xf>
    <xf numFmtId="0" fontId="30" fillId="0" borderId="4" applyAlignment="1" pivotButton="0" quotePrefix="0" xfId="0">
      <alignment horizontal="center" vertical="center" wrapText="1"/>
    </xf>
    <xf numFmtId="0" fontId="14" fillId="0" borderId="4" applyAlignment="1" pivotButton="0" quotePrefix="0" xfId="0">
      <alignment horizontal="center" vertical="center"/>
    </xf>
    <xf numFmtId="0" fontId="15" fillId="0" borderId="3" applyAlignment="1" pivotButton="0" quotePrefix="0" xfId="0">
      <alignment horizontal="center" vertical="center"/>
    </xf>
    <xf numFmtId="0" fontId="20" fillId="0" borderId="11" applyAlignment="1" pivotButton="0" quotePrefix="0" xfId="0">
      <alignment horizontal="center" vertical="center"/>
    </xf>
    <xf numFmtId="0" fontId="20" fillId="0" borderId="22" applyAlignment="1" pivotButton="0" quotePrefix="0" xfId="0">
      <alignment horizontal="center" vertical="center"/>
    </xf>
    <xf numFmtId="0" fontId="32" fillId="0" borderId="4" applyAlignment="1" pivotButton="0" quotePrefix="0" xfId="3">
      <alignment horizontal="center" vertical="center"/>
    </xf>
    <xf numFmtId="0" fontId="20" fillId="0" borderId="4" applyAlignment="1" pivotButton="0" quotePrefix="0" xfId="0">
      <alignment horizontal="center" vertical="center" wrapText="1"/>
    </xf>
    <xf numFmtId="0" fontId="15" fillId="0" borderId="4" applyAlignment="1" pivotButton="0" quotePrefix="0" xfId="3">
      <alignment horizontal="center" vertical="center"/>
    </xf>
    <xf numFmtId="0" fontId="20" fillId="0" borderId="14" applyAlignment="1" pivotButton="0" quotePrefix="0" xfId="0">
      <alignment horizontal="center" vertical="center"/>
    </xf>
    <xf numFmtId="0" fontId="20" fillId="0" borderId="15" applyAlignment="1" pivotButton="0" quotePrefix="0" xfId="0">
      <alignment horizontal="center" vertical="center"/>
    </xf>
    <xf numFmtId="0" fontId="20" fillId="0" borderId="16" applyAlignment="1" pivotButton="0" quotePrefix="0" xfId="0">
      <alignment horizontal="center" vertical="center"/>
    </xf>
    <xf numFmtId="0" fontId="20" fillId="0" borderId="17" applyAlignment="1" pivotButton="0" quotePrefix="0" xfId="0">
      <alignment horizontal="center" vertical="center"/>
    </xf>
    <xf numFmtId="0" fontId="20" fillId="0" borderId="18" applyAlignment="1" pivotButton="0" quotePrefix="0" xfId="0">
      <alignment horizontal="center" vertical="center"/>
    </xf>
    <xf numFmtId="0" fontId="20" fillId="0" borderId="19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right" vertical="center"/>
    </xf>
    <xf numFmtId="0" fontId="7" fillId="2" borderId="2" applyAlignment="1" pivotButton="0" quotePrefix="0" xfId="0">
      <alignment horizontal="center" vertical="center"/>
    </xf>
    <xf numFmtId="0" fontId="6" fillId="2" borderId="2" applyAlignment="1" pivotButton="0" quotePrefix="0" xfId="0">
      <alignment horizontal="center" vertical="center"/>
    </xf>
    <xf numFmtId="0" fontId="15" fillId="2" borderId="4" applyAlignment="1" pivotButton="0" quotePrefix="0" xfId="0">
      <alignment horizontal="center" vertical="center"/>
    </xf>
    <xf numFmtId="0" fontId="6" fillId="2" borderId="9" applyAlignment="1" pivotButton="0" quotePrefix="0" xfId="0">
      <alignment horizontal="center" vertical="center"/>
    </xf>
    <xf numFmtId="0" fontId="7" fillId="2" borderId="3" applyAlignment="1" pivotButton="0" quotePrefix="0" xfId="0">
      <alignment horizontal="center" vertical="center"/>
    </xf>
    <xf numFmtId="0" fontId="6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center" vertical="center"/>
    </xf>
    <xf numFmtId="0" fontId="14" fillId="2" borderId="4" applyAlignment="1" pivotButton="0" quotePrefix="0" xfId="0">
      <alignment horizontal="center" vertical="center"/>
    </xf>
    <xf numFmtId="0" fontId="0" fillId="0" borderId="0" pivotButton="0" quotePrefix="0" xfId="0"/>
    <xf numFmtId="0" fontId="19" fillId="0" borderId="4" applyAlignment="1" pivotButton="0" quotePrefix="0" xfId="0">
      <alignment horizontal="center" vertical="center" wrapText="1"/>
    </xf>
    <xf numFmtId="0" fontId="0" fillId="0" borderId="10" pivotButton="0" quotePrefix="0" xfId="0"/>
    <xf numFmtId="0" fontId="27" fillId="0" borderId="4" applyAlignment="1" pivotButton="0" quotePrefix="0" xfId="0">
      <alignment horizontal="center" vertical="center"/>
    </xf>
    <xf numFmtId="0" fontId="0" fillId="0" borderId="11" pivotButton="0" quotePrefix="0" xfId="0"/>
    <xf numFmtId="49" fontId="19" fillId="5" borderId="10" applyAlignment="1" pivotButton="0" quotePrefix="0" xfId="0">
      <alignment horizontal="center" vertical="center" wrapText="1"/>
    </xf>
    <xf numFmtId="170" fontId="31" fillId="0" borderId="0" applyAlignment="1" pivotButton="0" quotePrefix="0" xfId="0">
      <alignment horizontal="center" vertical="center"/>
    </xf>
    <xf numFmtId="0" fontId="0" fillId="0" borderId="20" pivotButton="0" quotePrefix="0" xfId="0"/>
    <xf numFmtId="0" fontId="0" fillId="0" borderId="13" pivotButton="0" quotePrefix="0" xfId="0"/>
    <xf numFmtId="170" fontId="17" fillId="4" borderId="2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16" pivotButton="0" quotePrefix="0" xfId="0"/>
    <xf numFmtId="0" fontId="0" fillId="0" borderId="29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31" pivotButton="0" quotePrefix="0" xfId="0"/>
    <xf numFmtId="0" fontId="0" fillId="0" borderId="25" pivotButton="0" quotePrefix="0" xfId="0"/>
    <xf numFmtId="0" fontId="32" fillId="0" borderId="4" applyAlignment="1" pivotButton="0" quotePrefix="0" xfId="3">
      <alignment horizontal="center" vertical="center" wrapText="1"/>
    </xf>
    <xf numFmtId="168" fontId="6" fillId="3" borderId="4" applyAlignment="1" pivotButton="0" quotePrefix="0" xfId="0">
      <alignment horizontal="center" vertical="center"/>
    </xf>
    <xf numFmtId="169" fontId="6" fillId="3" borderId="4" applyAlignment="1" pivotButton="0" quotePrefix="0" xfId="0">
      <alignment horizontal="center" vertical="center"/>
    </xf>
    <xf numFmtId="164" fontId="15" fillId="2" borderId="0" applyAlignment="1" pivotButton="0" quotePrefix="0" xfId="0">
      <alignment horizontal="center" vertical="center"/>
    </xf>
    <xf numFmtId="164" fontId="6" fillId="3" borderId="3" applyAlignment="1" pivotButton="0" quotePrefix="0" xfId="2">
      <alignment horizontal="center"/>
    </xf>
    <xf numFmtId="165" fontId="6" fillId="3" borderId="4" applyAlignment="1" pivotButton="0" quotePrefix="0" xfId="0">
      <alignment horizontal="center" vertical="center"/>
    </xf>
    <xf numFmtId="167" fontId="6" fillId="3" borderId="4" applyAlignment="1" pivotButton="0" quotePrefix="0" xfId="0">
      <alignment horizontal="center" vertical="center"/>
    </xf>
    <xf numFmtId="164" fontId="6" fillId="3" borderId="3" applyAlignment="1" pivotButton="0" quotePrefix="0" xfId="0">
      <alignment horizontal="center" vertical="center"/>
    </xf>
    <xf numFmtId="166" fontId="6" fillId="3" borderId="5" applyAlignment="1" pivotButton="0" quotePrefix="0" xfId="0">
      <alignment horizontal="center" vertical="center"/>
    </xf>
    <xf numFmtId="167" fontId="6" fillId="3" borderId="5" applyAlignment="1" pivotButton="0" quotePrefix="0" xfId="0">
      <alignment horizontal="center" vertical="center"/>
    </xf>
    <xf numFmtId="165" fontId="10" fillId="0" borderId="4" applyAlignment="1" pivotButton="0" quotePrefix="0" xfId="0">
      <alignment horizontal="center" vertical="center"/>
    </xf>
    <xf numFmtId="167" fontId="10" fillId="0" borderId="4" applyAlignment="1" pivotButton="0" quotePrefix="0" xfId="0">
      <alignment horizontal="center" vertical="center"/>
    </xf>
    <xf numFmtId="165" fontId="10" fillId="6" borderId="4" applyAlignment="1" pivotButton="0" quotePrefix="0" xfId="0">
      <alignment horizontal="center" vertical="center"/>
    </xf>
    <xf numFmtId="167" fontId="10" fillId="6" borderId="4" applyAlignment="1" pivotButton="0" quotePrefix="0" xfId="0">
      <alignment horizontal="center" vertical="center"/>
    </xf>
    <xf numFmtId="0" fontId="0" fillId="0" borderId="34" pivotButton="0" quotePrefix="0" xfId="0"/>
    <xf numFmtId="0" fontId="0" fillId="0" borderId="35" pivotButton="0" quotePrefix="0" xfId="0"/>
  </cellXfs>
  <cellStyles count="4">
    <cellStyle name="常规" xfId="0" builtinId="0"/>
    <cellStyle name="一般_PPAP REl SUM" xfId="1"/>
    <cellStyle name="一般_ES2D1026" xfId="2"/>
    <cellStyle name="一般_ES3D - 021203" xfId="3"/>
  </cellStyles>
  <dxfs count="13">
    <dxf>
      <font>
        <color rgb="FFFF0000"/>
      </font>
    </dxf>
    <dxf>
      <fill>
        <patternFill patternType="solid">
          <bgColor rgb="FF8DF3F2"/>
        </patternFill>
      </fill>
    </dxf>
    <dxf>
      <fill>
        <patternFill patternType="solid">
          <bgColor rgb="FFB3F4F6"/>
        </patternFill>
      </fill>
    </dxf>
    <dxf>
      <fill>
        <patternFill patternType="solid">
          <bgColor rgb="FFD4FBFD"/>
        </patternFill>
      </fill>
    </dxf>
    <dxf>
      <font>
        <color rgb="FF9C0006"/>
      </font>
    </dxf>
    <dxf>
      <font>
        <color rgb="FF9C0006"/>
      </font>
    </dxf>
    <dxf>
      <font>
        <color rgb="FFFF0000"/>
      </font>
    </dxf>
    <dxf>
      <font>
        <color indexed="10"/>
      </font>
      <fill>
        <patternFill patternType="solid">
          <fgColor indexed="10"/>
          <bgColor indexed="41"/>
        </patternFill>
      </fill>
    </dxf>
    <dxf>
      <font>
        <color indexed="10"/>
      </font>
    </dxf>
    <dxf>
      <font/>
      <fill>
        <patternFill patternType="solid">
          <fgColor indexed="10"/>
          <bgColor indexed="10"/>
        </patternFill>
      </fill>
    </dxf>
    <dxf>
      <font>
        <color indexed="10"/>
      </font>
      <fill>
        <patternFill/>
      </fill>
    </dxf>
    <dxf>
      <font>
        <color indexed="10"/>
      </font>
      <fill>
        <patternFill/>
      </fill>
    </dxf>
    <dxf>
      <fill>
        <patternFill patternType="solid">
          <fgColor indexed="10"/>
          <bgColor indexed="43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A22"/>
  <sheetViews>
    <sheetView showGridLines="0" tabSelected="1" zoomScale="85" zoomScaleNormal="85" workbookViewId="0">
      <selection activeCell="W11" sqref="W11"/>
    </sheetView>
  </sheetViews>
  <sheetFormatPr baseColWidth="8" defaultColWidth="9" defaultRowHeight="15.5"/>
  <cols>
    <col width="1" customWidth="1" style="37" min="1" max="1"/>
    <col width="10.33203125" customWidth="1" style="37" min="2" max="2"/>
    <col width="11.75" customWidth="1" style="37" min="3" max="3"/>
    <col width="7.25" customWidth="1" style="37" min="4" max="4"/>
    <col width="11.25" customWidth="1" style="37" min="5" max="5"/>
    <col width="8.33203125" customWidth="1" style="37" min="6" max="6"/>
    <col width="5.08203125" customWidth="1" style="37" min="7" max="7"/>
    <col width="4" customWidth="1" style="37" min="8" max="8"/>
    <col width="7.25" customWidth="1" style="37" min="9" max="9"/>
    <col width="6.75" customWidth="1" style="37" min="10" max="10"/>
    <col width="9.33203125" customWidth="1" style="37" min="11" max="11"/>
    <col width="13.5" customWidth="1" style="40" min="12" max="12"/>
    <col width="9.33203125" customWidth="1" style="40" min="13" max="13"/>
    <col width="11.58203125" customWidth="1" style="40" min="14" max="14"/>
    <col width="5.83203125" customWidth="1" style="40" min="15" max="15"/>
    <col width="6" customWidth="1" style="40" min="16" max="16"/>
    <col width="5.5" customWidth="1" style="40" min="17" max="17"/>
    <col width="6" customWidth="1" style="40" min="18" max="18"/>
    <col width="6.5" customWidth="1" style="40" min="19" max="19"/>
    <col width="12.25" customWidth="1" style="37" min="20" max="20"/>
    <col width="3.33203125" customWidth="1" style="37" min="21" max="21"/>
    <col width="4.25" customWidth="1" style="37" min="22" max="22"/>
    <col width="4.25" customWidth="1" style="39" min="23" max="23"/>
    <col width="10" customWidth="1" style="37" min="24" max="24"/>
    <col width="4.08203125" customWidth="1" style="37" min="25" max="26"/>
    <col width="9" customWidth="1" style="37" min="27" max="16384"/>
  </cols>
  <sheetData>
    <row r="1" ht="15.75" customHeight="1" s="120">
      <c r="A1" s="41" t="n"/>
      <c r="B1" s="41" t="n"/>
      <c r="C1" s="41" t="n"/>
      <c r="D1" s="41" t="n"/>
      <c r="E1" s="41" t="n"/>
      <c r="F1" s="41" t="n"/>
      <c r="G1" s="41" t="n"/>
      <c r="H1" s="41" t="n"/>
      <c r="I1" s="41" t="n"/>
      <c r="J1" s="41" t="n"/>
      <c r="K1" s="41" t="n"/>
    </row>
    <row r="2" ht="15.75" customHeight="1" s="120">
      <c r="A2" s="41" t="n"/>
      <c r="B2" s="41" t="n"/>
      <c r="C2" s="41" t="n"/>
      <c r="D2" s="41" t="n"/>
      <c r="E2" s="41" t="n"/>
      <c r="F2" s="41" t="n"/>
      <c r="G2" s="41" t="n"/>
      <c r="H2" s="41" t="n"/>
      <c r="I2" s="41" t="n"/>
      <c r="K2" s="41" t="n"/>
    </row>
    <row r="3" ht="6" customHeight="1" s="120">
      <c r="A3" s="41" t="n"/>
      <c r="B3" s="41" t="n"/>
      <c r="C3" s="41" t="n"/>
      <c r="D3" s="41" t="n"/>
      <c r="E3" s="41" t="n"/>
      <c r="F3" s="41" t="n"/>
      <c r="G3" s="41" t="n"/>
      <c r="H3" s="41" t="n"/>
      <c r="I3" s="41" t="n"/>
      <c r="J3" s="41" t="n"/>
      <c r="K3" s="41" t="n"/>
    </row>
    <row r="4" ht="6" customHeight="1" s="120">
      <c r="A4" s="41" t="n"/>
      <c r="B4" s="41" t="n"/>
      <c r="C4" s="41" t="n"/>
      <c r="D4" s="41" t="n"/>
      <c r="E4" s="41" t="n"/>
      <c r="F4" s="41" t="n"/>
      <c r="G4" s="41" t="n"/>
      <c r="H4" s="41" t="n"/>
      <c r="I4" s="41" t="n"/>
      <c r="J4" s="41" t="n"/>
      <c r="K4" s="41" t="n"/>
    </row>
    <row r="5" ht="6" customHeight="1" s="120">
      <c r="A5" s="41" t="n"/>
      <c r="B5" s="41" t="n"/>
      <c r="C5" s="41" t="n"/>
      <c r="D5" s="41" t="n"/>
      <c r="E5" s="41" t="n"/>
      <c r="F5" s="41" t="n"/>
      <c r="G5" s="41" t="n"/>
      <c r="H5" s="41" t="n"/>
      <c r="I5" s="41" t="n"/>
      <c r="J5" s="41" t="n"/>
      <c r="K5" s="41" t="n"/>
    </row>
    <row r="6" ht="6" customHeight="1" s="120">
      <c r="A6" s="41" t="n"/>
      <c r="B6" s="41" t="n"/>
      <c r="C6" s="41" t="n"/>
      <c r="D6" s="41" t="n"/>
      <c r="E6" s="41" t="n"/>
      <c r="F6" s="41" t="n"/>
      <c r="G6" s="41" t="n"/>
      <c r="H6" s="41" t="n"/>
      <c r="I6" s="41" t="n"/>
      <c r="J6" s="41" t="n"/>
      <c r="K6" s="41" t="n"/>
    </row>
    <row r="7" ht="27.75" customHeight="1" s="120">
      <c r="A7" s="41" t="n"/>
      <c r="B7" s="42" t="inlineStr">
        <is>
          <t>MOS管可靠性测试报告</t>
        </is>
      </c>
      <c r="C7" s="41" t="n"/>
      <c r="D7" s="41" t="n"/>
      <c r="E7" s="41" t="n"/>
      <c r="F7" s="41" t="n"/>
      <c r="G7" s="41" t="n"/>
      <c r="H7" s="41" t="n"/>
      <c r="I7" s="41" t="n"/>
      <c r="J7" s="41" t="n"/>
      <c r="K7" s="41" t="n"/>
    </row>
    <row r="8" ht="15.75" customFormat="1" customHeight="1" s="36">
      <c r="A8" s="43" t="n"/>
      <c r="B8" s="44" t="inlineStr">
        <is>
          <t>物料信息</t>
        </is>
      </c>
      <c r="C8" s="45" t="n"/>
      <c r="D8" s="45" t="n"/>
      <c r="E8" s="45" t="n"/>
      <c r="F8" s="45" t="n"/>
      <c r="G8" s="45" t="n"/>
      <c r="H8" s="45" t="n"/>
      <c r="I8" s="45" t="n"/>
      <c r="J8" s="45" t="n"/>
      <c r="K8" s="45" t="n"/>
    </row>
    <row r="9" ht="30" customHeight="1" s="120">
      <c r="B9" s="46" t="inlineStr">
        <is>
          <t>物料料号</t>
        </is>
      </c>
      <c r="C9" s="121" t="n"/>
      <c r="D9" s="122" t="n"/>
      <c r="E9" s="46" t="inlineStr">
        <is>
          <t>物料名称</t>
        </is>
      </c>
      <c r="F9" s="123" t="n"/>
      <c r="G9" s="124" t="n"/>
      <c r="H9" s="124" t="n"/>
      <c r="I9" s="122" t="n"/>
      <c r="J9" s="46" t="inlineStr">
        <is>
          <t>规格型号</t>
        </is>
      </c>
      <c r="K9" s="46" t="n"/>
      <c r="L9" s="77" t="n"/>
      <c r="M9" s="122" t="n"/>
      <c r="N9" s="52" t="inlineStr">
        <is>
          <t>测试人</t>
        </is>
      </c>
      <c r="O9" s="77" t="n"/>
      <c r="P9" s="124" t="n"/>
      <c r="Q9" s="122" t="n"/>
      <c r="R9" s="46" t="inlineStr">
        <is>
          <t>测试时间</t>
        </is>
      </c>
      <c r="S9" s="60" t="n"/>
      <c r="T9" s="61" t="n"/>
      <c r="U9" s="78" t="inlineStr">
        <is>
          <t>Lot.No</t>
        </is>
      </c>
      <c r="V9" s="122" t="n"/>
      <c r="W9" s="125" t="n"/>
      <c r="X9" s="122" t="n"/>
    </row>
    <row r="10" ht="20.25" customHeight="1" s="120">
      <c r="A10" s="47" t="n"/>
      <c r="B10" s="46" t="inlineStr">
        <is>
          <t>物料描述</t>
        </is>
      </c>
      <c r="C10" s="77" t="n"/>
      <c r="D10" s="124" t="n"/>
      <c r="E10" s="124" t="n"/>
      <c r="F10" s="124" t="n"/>
      <c r="G10" s="124" t="n"/>
      <c r="H10" s="124" t="n"/>
      <c r="I10" s="124" t="n"/>
      <c r="J10" s="124" t="n"/>
      <c r="K10" s="124" t="n"/>
      <c r="L10" s="124" t="n"/>
      <c r="M10" s="124" t="n"/>
      <c r="N10" s="124" t="n"/>
      <c r="O10" s="124" t="n"/>
      <c r="P10" s="124" t="n"/>
      <c r="Q10" s="124" t="n"/>
      <c r="R10" s="124" t="n"/>
      <c r="S10" s="124" t="n"/>
      <c r="T10" s="122" t="n"/>
      <c r="U10" s="78" t="inlineStr">
        <is>
          <t>D.C</t>
        </is>
      </c>
      <c r="V10" s="122" t="n"/>
      <c r="W10" s="79" t="inlineStr">
        <is>
          <t>/</t>
        </is>
      </c>
      <c r="X10" s="122" t="n"/>
      <c r="Y10" s="55" t="n"/>
      <c r="Z10" s="55" t="n"/>
    </row>
    <row r="11" ht="8.25" customHeight="1" s="120">
      <c r="A11" s="47" t="n"/>
      <c r="B11" s="47" t="n"/>
      <c r="C11" s="48" t="n"/>
      <c r="D11" s="48" t="n"/>
      <c r="E11" s="48" t="n"/>
      <c r="J11" s="53" t="n"/>
      <c r="K11" s="126" t="n"/>
      <c r="L11" s="55" t="n"/>
      <c r="M11" s="55" t="n"/>
      <c r="N11" s="55" t="n"/>
      <c r="O11" s="55" t="n"/>
      <c r="P11" s="55" t="n"/>
      <c r="Q11" s="55" t="n"/>
      <c r="R11" s="55" t="n"/>
      <c r="S11" s="55" t="n"/>
      <c r="T11" s="55" t="n"/>
      <c r="U11" s="55" t="n"/>
      <c r="V11" s="55" t="n"/>
      <c r="W11" s="55" t="n"/>
      <c r="X11" s="55" t="n"/>
      <c r="Y11" s="55" t="n"/>
      <c r="Z11" s="55" t="n"/>
    </row>
    <row r="12" ht="25.5" customFormat="1" customHeight="1" s="38">
      <c r="B12" s="49" t="inlineStr">
        <is>
          <t>Order</t>
        </is>
      </c>
      <c r="C12" s="80" t="inlineStr">
        <is>
          <t>Test  Item</t>
        </is>
      </c>
      <c r="D12" s="127" t="n"/>
      <c r="E12" s="127" t="n"/>
      <c r="F12" s="128" t="n"/>
      <c r="G12" s="80" t="inlineStr">
        <is>
          <t>Abrv</t>
        </is>
      </c>
      <c r="H12" s="128" t="n"/>
      <c r="I12" s="80" t="inlineStr">
        <is>
          <t>Equipment</t>
        </is>
      </c>
      <c r="J12" s="128" t="n"/>
      <c r="K12" s="80" t="inlineStr">
        <is>
          <t>Condition</t>
        </is>
      </c>
      <c r="L12" s="127" t="n"/>
      <c r="M12" s="127" t="n"/>
      <c r="N12" s="128" t="n"/>
      <c r="O12" s="129" t="inlineStr">
        <is>
          <t>Duration</t>
        </is>
      </c>
      <c r="P12" s="128" t="n"/>
      <c r="Q12" s="84" t="inlineStr">
        <is>
          <t>Reference</t>
        </is>
      </c>
      <c r="R12" s="127" t="n"/>
      <c r="S12" s="128" t="n"/>
      <c r="T12" s="84" t="inlineStr">
        <is>
          <t>Testing Equ.</t>
        </is>
      </c>
      <c r="U12" s="63" t="inlineStr">
        <is>
          <t>Fail Q'ty</t>
        </is>
      </c>
      <c r="V12" s="64" t="inlineStr">
        <is>
          <t>/</t>
        </is>
      </c>
      <c r="W12" s="82" t="inlineStr">
        <is>
          <t>S.S.</t>
        </is>
      </c>
      <c r="X12" s="65" t="inlineStr">
        <is>
          <t>Pass/Rej</t>
        </is>
      </c>
    </row>
    <row r="13" ht="17.25" customFormat="1" customHeight="1" s="39">
      <c r="A13" s="38" t="n"/>
      <c r="B13" s="98" t="n">
        <v>1</v>
      </c>
      <c r="C13" s="103" t="inlineStr">
        <is>
          <t>High Temperature Reverse Bias Test</t>
        </is>
      </c>
      <c r="D13" s="130" t="n"/>
      <c r="E13" s="130" t="n"/>
      <c r="F13" s="131" t="n"/>
      <c r="G13" s="86" t="inlineStr">
        <is>
          <t>HTRB</t>
        </is>
      </c>
      <c r="H13" s="131" t="n"/>
      <c r="I13" s="101" t="inlineStr">
        <is>
          <t>高裕</t>
        </is>
      </c>
      <c r="J13" s="131" t="n"/>
      <c r="K13" s="89" t="inlineStr">
        <is>
          <t>Tj= Tjmax(or Ta=125℃)，100%BVDSS</t>
        </is>
      </c>
      <c r="L13" s="130" t="n"/>
      <c r="M13" s="130" t="n"/>
      <c r="N13" s="131" t="n"/>
      <c r="O13" s="89" t="inlineStr">
        <is>
          <t>168H</t>
        </is>
      </c>
      <c r="P13" s="131" t="n"/>
      <c r="Q13" s="102" t="inlineStr">
        <is>
          <t>JESD22A-108</t>
        </is>
      </c>
      <c r="R13" s="130" t="n"/>
      <c r="S13" s="131" t="n"/>
      <c r="T13" s="89" t="inlineStr">
        <is>
          <t>DTS-1000</t>
        </is>
      </c>
      <c r="U13" s="90">
        <f>'HTRB 100%'!B40</f>
        <v/>
      </c>
      <c r="V13" s="99" t="inlineStr">
        <is>
          <t>/</t>
        </is>
      </c>
      <c r="W13" s="91" t="n">
        <v>22</v>
      </c>
      <c r="X13" s="100">
        <f>'HTRB 100%'!B42</f>
        <v/>
      </c>
      <c r="Y13" s="55" t="n"/>
      <c r="Z13" s="55" t="n"/>
      <c r="AA13" s="55" t="n"/>
    </row>
    <row r="14" ht="17.25" customFormat="1" customHeight="1" s="39">
      <c r="A14" s="38" t="n"/>
      <c r="B14" s="132" t="n"/>
      <c r="C14" s="133" t="n"/>
      <c r="D14" s="134" t="n"/>
      <c r="E14" s="134" t="n"/>
      <c r="F14" s="135" t="n"/>
      <c r="G14" s="133" t="n"/>
      <c r="H14" s="135" t="n"/>
      <c r="I14" s="133" t="n"/>
      <c r="J14" s="135" t="n"/>
      <c r="K14" s="133" t="n"/>
      <c r="L14" s="134" t="n"/>
      <c r="M14" s="134" t="n"/>
      <c r="N14" s="135" t="n"/>
      <c r="O14" s="133" t="n"/>
      <c r="P14" s="135" t="n"/>
      <c r="Q14" s="133" t="n"/>
      <c r="R14" s="134" t="n"/>
      <c r="S14" s="135" t="n"/>
      <c r="T14" s="136" t="n"/>
      <c r="U14" s="133" t="n"/>
      <c r="V14" s="134" t="n"/>
      <c r="W14" s="135" t="n"/>
      <c r="X14" s="137" t="n"/>
      <c r="Y14" s="55" t="n"/>
      <c r="Z14" s="55" t="n"/>
      <c r="AA14" s="55" t="n"/>
    </row>
    <row r="15" ht="30" customHeight="1" s="120">
      <c r="B15" s="98" t="n">
        <v>3</v>
      </c>
      <c r="C15" s="85" t="inlineStr">
        <is>
          <t>Autoclave</t>
        </is>
      </c>
      <c r="D15" s="124" t="n"/>
      <c r="E15" s="124" t="n"/>
      <c r="F15" s="122" t="n"/>
      <c r="G15" s="86" t="inlineStr">
        <is>
          <t>AC</t>
        </is>
      </c>
      <c r="H15" s="122" t="n"/>
      <c r="I15" s="138" t="inlineStr">
        <is>
          <t>HIRAYAMA</t>
        </is>
      </c>
      <c r="J15" s="122" t="n"/>
      <c r="K15" s="89" t="inlineStr">
        <is>
          <t>Ta= 121℃, 100%R.H.,15psig</t>
        </is>
      </c>
      <c r="L15" s="124" t="n"/>
      <c r="M15" s="124" t="n"/>
      <c r="N15" s="122" t="n"/>
      <c r="O15" s="89" t="inlineStr">
        <is>
          <t>96H</t>
        </is>
      </c>
      <c r="P15" s="122" t="n"/>
      <c r="Q15" s="89" t="inlineStr">
        <is>
          <t>JESD22A-102</t>
        </is>
      </c>
      <c r="R15" s="124" t="n"/>
      <c r="S15" s="122" t="n"/>
      <c r="T15" s="89" t="inlineStr">
        <is>
          <t>DTS-1000</t>
        </is>
      </c>
      <c r="U15" s="90">
        <f>AC!B40</f>
        <v/>
      </c>
      <c r="V15" s="99" t="inlineStr">
        <is>
          <t>/</t>
        </is>
      </c>
      <c r="W15" s="91" t="n">
        <v>22</v>
      </c>
      <c r="X15" s="100">
        <f>AC!B42</f>
        <v/>
      </c>
    </row>
    <row r="16" ht="18" customHeight="1" s="120">
      <c r="A16" s="43" t="n"/>
      <c r="B16" s="51" t="inlineStr">
        <is>
          <t>备注：再用万用表测过之后无异常，再用DTS1000测得的数据。</t>
        </is>
      </c>
      <c r="L16" s="39" t="n"/>
      <c r="M16" s="37" t="n"/>
      <c r="N16" s="37" t="n"/>
      <c r="O16" s="37" t="n"/>
      <c r="P16" s="37" t="n"/>
      <c r="Q16" s="37" t="n"/>
      <c r="R16" s="39" t="n"/>
      <c r="S16" s="39" t="n"/>
      <c r="T16" s="39" t="n"/>
      <c r="U16" s="39" t="n"/>
      <c r="W16" s="37" t="n"/>
    </row>
    <row r="17" ht="3.75" customHeight="1" s="120">
      <c r="A17" s="43" t="n"/>
      <c r="B17" s="43" t="n"/>
      <c r="L17" s="39" t="n"/>
      <c r="M17" s="37" t="n"/>
      <c r="N17" s="37" t="n"/>
      <c r="O17" s="37" t="n"/>
      <c r="P17" s="37" t="n"/>
      <c r="Q17" s="37" t="n"/>
      <c r="R17" s="39" t="n"/>
      <c r="S17" s="39" t="n"/>
      <c r="T17" s="39" t="n"/>
      <c r="U17" s="39" t="n"/>
      <c r="W17" s="37" t="n"/>
    </row>
    <row r="18" ht="19.5" customHeight="1" s="120">
      <c r="B18" s="92" t="inlineStr">
        <is>
          <t>参数</t>
        </is>
      </c>
      <c r="C18" s="122" t="n"/>
      <c r="D18" s="94" t="inlineStr">
        <is>
          <t>要求</t>
        </is>
      </c>
      <c r="E18" s="124" t="n"/>
      <c r="F18" s="124" t="n"/>
      <c r="G18" s="124" t="n"/>
      <c r="H18" s="124" t="n"/>
      <c r="I18" s="124" t="n"/>
      <c r="J18" s="124" t="n"/>
      <c r="K18" s="124" t="n"/>
      <c r="L18" s="124" t="n"/>
      <c r="M18" s="124" t="n"/>
      <c r="N18" s="122" t="n"/>
      <c r="O18" s="37" t="n"/>
      <c r="P18" s="37" t="n"/>
      <c r="Q18" s="37" t="n"/>
      <c r="R18" s="37" t="n"/>
      <c r="S18" s="37" t="n"/>
      <c r="W18" s="37" t="n"/>
    </row>
    <row r="19">
      <c r="B19" s="95" t="inlineStr">
        <is>
          <t>BVDSS(V)</t>
        </is>
      </c>
      <c r="C19" s="122" t="n"/>
      <c r="D19" s="96" t="inlineStr">
        <is>
          <t>试验后室温下恢复4H,无明显外观损伤、无击穿、烧毁；电参数符合规格书要求。</t>
        </is>
      </c>
      <c r="E19" s="124" t="n"/>
      <c r="F19" s="124" t="n"/>
      <c r="G19" s="124" t="n"/>
      <c r="H19" s="124" t="n"/>
      <c r="I19" s="124" t="n"/>
      <c r="J19" s="124" t="n"/>
      <c r="K19" s="124" t="n"/>
      <c r="L19" s="124" t="n"/>
      <c r="M19" s="124" t="n"/>
      <c r="N19" s="122" t="n"/>
      <c r="O19" s="37" t="n"/>
      <c r="P19" s="37" t="n"/>
      <c r="Q19" s="37" t="n"/>
      <c r="R19" s="37" t="n"/>
      <c r="S19" s="37" t="n"/>
      <c r="W19" s="37" t="n"/>
    </row>
    <row r="20">
      <c r="B20" s="95" t="inlineStr">
        <is>
          <t>VGS(th)(V)</t>
        </is>
      </c>
      <c r="C20" s="122" t="n"/>
      <c r="D20" s="96" t="inlineStr">
        <is>
          <t>试验后室温下恢复4H,无明显外观损伤、无击穿、烧毁；电参数符合规格书要求。</t>
        </is>
      </c>
      <c r="E20" s="124" t="n"/>
      <c r="F20" s="124" t="n"/>
      <c r="G20" s="124" t="n"/>
      <c r="H20" s="124" t="n"/>
      <c r="I20" s="124" t="n"/>
      <c r="J20" s="124" t="n"/>
      <c r="K20" s="124" t="n"/>
      <c r="L20" s="124" t="n"/>
      <c r="M20" s="124" t="n"/>
      <c r="N20" s="122" t="n"/>
      <c r="O20" s="37" t="n"/>
      <c r="P20" s="37" t="n"/>
      <c r="Q20" s="37" t="n"/>
      <c r="R20" s="37" t="n"/>
      <c r="S20" s="37" t="n"/>
      <c r="W20" s="37" t="n"/>
    </row>
    <row r="21">
      <c r="B21" s="95" t="inlineStr">
        <is>
          <t>RDS(ON)(mohm)</t>
        </is>
      </c>
      <c r="C21" s="122" t="n"/>
      <c r="D21" s="96" t="inlineStr">
        <is>
          <t>试验后室温下恢复4H,无明显外观损伤、无击穿、烧毁；电参数符合规格书要求。</t>
        </is>
      </c>
      <c r="E21" s="124" t="n"/>
      <c r="F21" s="124" t="n"/>
      <c r="G21" s="124" t="n"/>
      <c r="H21" s="124" t="n"/>
      <c r="I21" s="124" t="n"/>
      <c r="J21" s="124" t="n"/>
      <c r="K21" s="124" t="n"/>
      <c r="L21" s="124" t="n"/>
      <c r="M21" s="124" t="n"/>
      <c r="N21" s="122" t="n"/>
      <c r="O21" s="37" t="n"/>
      <c r="P21" s="37" t="n"/>
      <c r="Q21" s="37" t="n"/>
      <c r="R21" s="37" t="n"/>
      <c r="S21" s="37" t="n"/>
      <c r="W21" s="37" t="n"/>
    </row>
    <row r="22">
      <c r="B22" s="97" t="inlineStr">
        <is>
          <t>IDSS(uA),IGSS（nA）</t>
        </is>
      </c>
      <c r="C22" s="122" t="n"/>
      <c r="D22" s="96" t="inlineStr">
        <is>
          <t>试验后室温下恢复4H,无明显外观损伤、无击穿、烧毁；电参数符合规格书要求。</t>
        </is>
      </c>
      <c r="E22" s="124" t="n"/>
      <c r="F22" s="124" t="n"/>
      <c r="G22" s="124" t="n"/>
      <c r="H22" s="124" t="n"/>
      <c r="I22" s="124" t="n"/>
      <c r="J22" s="124" t="n"/>
      <c r="K22" s="124" t="n"/>
      <c r="L22" s="124" t="n"/>
      <c r="M22" s="124" t="n"/>
      <c r="N22" s="122" t="n"/>
      <c r="O22" s="37" t="n"/>
      <c r="P22" s="37" t="n"/>
      <c r="Q22" s="37" t="n"/>
      <c r="R22" s="37" t="n"/>
      <c r="S22" s="37" t="n"/>
      <c r="W22" s="37" t="n"/>
    </row>
  </sheetData>
  <mergeCells count="43">
    <mergeCell ref="G12:H12"/>
    <mergeCell ref="U9:V9"/>
    <mergeCell ref="D20:N20"/>
    <mergeCell ref="F9:I9"/>
    <mergeCell ref="W10:X10"/>
    <mergeCell ref="I15:J15"/>
    <mergeCell ref="V13:V14"/>
    <mergeCell ref="C10:T10"/>
    <mergeCell ref="X13:X14"/>
    <mergeCell ref="D19:N19"/>
    <mergeCell ref="B22:C22"/>
    <mergeCell ref="O15:P15"/>
    <mergeCell ref="Q13:S14"/>
    <mergeCell ref="B18:C18"/>
    <mergeCell ref="D22:N22"/>
    <mergeCell ref="I13:J14"/>
    <mergeCell ref="B21:C21"/>
    <mergeCell ref="Q15:S15"/>
    <mergeCell ref="B13:B14"/>
    <mergeCell ref="D21:N21"/>
    <mergeCell ref="U13:U14"/>
    <mergeCell ref="C15:F15"/>
    <mergeCell ref="C9:D9"/>
    <mergeCell ref="K15:N15"/>
    <mergeCell ref="O13:P14"/>
    <mergeCell ref="I12:J12"/>
    <mergeCell ref="B19:C19"/>
    <mergeCell ref="G15:H15"/>
    <mergeCell ref="T13:T14"/>
    <mergeCell ref="K13:N14"/>
    <mergeCell ref="D18:N18"/>
    <mergeCell ref="W9:X9"/>
    <mergeCell ref="O12:P12"/>
    <mergeCell ref="Q12:S12"/>
    <mergeCell ref="L9:M9"/>
    <mergeCell ref="G13:H14"/>
    <mergeCell ref="C13:F14"/>
    <mergeCell ref="W13:W14"/>
    <mergeCell ref="B20:C20"/>
    <mergeCell ref="C12:F12"/>
    <mergeCell ref="O9:Q9"/>
    <mergeCell ref="K12:N12"/>
    <mergeCell ref="U10:V10"/>
  </mergeCells>
  <conditionalFormatting sqref="O13:P14 W13:W14">
    <cfRule type="cellIs" priority="4" operator="equal" dxfId="12" stopIfTrue="1">
      <formula>0</formula>
    </cfRule>
  </conditionalFormatting>
  <conditionalFormatting sqref="W10">
    <cfRule type="cellIs" priority="1" operator="between" dxfId="10" stopIfTrue="1">
      <formula>"REJ"</formula>
      <formula>"REJ"</formula>
    </cfRule>
  </conditionalFormatting>
  <conditionalFormatting sqref="W11:X11 X12 Y12:Y14">
    <cfRule type="cellIs" priority="3" operator="between" dxfId="10" stopIfTrue="1">
      <formula>"REJ"</formula>
      <formula>"REJ"</formula>
    </cfRule>
  </conditionalFormatting>
  <conditionalFormatting sqref="X13:X14">
    <cfRule type="cellIs" priority="2" operator="equal" dxfId="9" stopIfTrue="1">
      <formula>"REJ"</formula>
    </cfRule>
  </conditionalFormatting>
  <pageMargins left="0.388888888888889" right="0.55" top="0.279166666666667" bottom="0.279166666666667" header="0.309027777777778" footer="0.238888888888889"/>
  <pageSetup orientation="landscape" paperSize="9" scale="79" horizontalDpi="300" verticalDpi="300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G42"/>
  <sheetViews>
    <sheetView topLeftCell="A43" zoomScale="130" zoomScaleNormal="130" workbookViewId="0">
      <selection activeCell="F8" sqref="F8"/>
    </sheetView>
  </sheetViews>
  <sheetFormatPr baseColWidth="8" defaultColWidth="9" defaultRowHeight="14"/>
  <cols>
    <col width="9.75" customWidth="1" style="29" min="1" max="1"/>
    <col width="13.75" customWidth="1" style="29" min="2" max="3"/>
    <col width="9.5" customWidth="1" style="29" min="4" max="4"/>
    <col width="10.5" customWidth="1" style="29" min="5" max="5"/>
    <col width="9.83203125" customWidth="1" style="29" min="6" max="6"/>
    <col width="9" customWidth="1" style="29" min="7" max="16384"/>
  </cols>
  <sheetData>
    <row r="1" ht="20.25" customHeight="1" s="120">
      <c r="A1" s="118">
        <f>'R.T.Summary'!C13</f>
        <v/>
      </c>
    </row>
    <row r="2" ht="20.25" customHeight="1" s="120"/>
    <row r="3" ht="20.25" customHeight="1" s="120">
      <c r="A3" s="110" t="inlineStr">
        <is>
          <t xml:space="preserve"> Electrical Data</t>
        </is>
      </c>
    </row>
    <row r="4" ht="20.25" customFormat="1" customHeight="1" s="25">
      <c r="A4" s="111" t="n"/>
      <c r="C4" s="111" t="n"/>
      <c r="D4" s="111" t="n"/>
      <c r="E4" s="111" t="n"/>
      <c r="F4" s="30">
        <f>'R.T.Summary'!L9</f>
        <v/>
      </c>
    </row>
    <row r="5" ht="20.25" customHeight="1" s="120">
      <c r="A5" s="111" t="n"/>
      <c r="C5" s="111" t="n"/>
      <c r="D5" s="111" t="n"/>
      <c r="E5" s="111" t="n"/>
      <c r="F5" s="30" t="n"/>
    </row>
    <row r="6" ht="5.25" customHeight="1" s="120">
      <c r="A6" s="4" t="n"/>
      <c r="B6" s="4" t="n"/>
      <c r="C6" s="4" t="n"/>
      <c r="D6" s="4" t="n"/>
      <c r="E6" s="4" t="n"/>
      <c r="F6" s="30" t="n"/>
    </row>
    <row r="7" ht="22.5" customFormat="1" customHeight="1" s="25">
      <c r="A7" s="5" t="inlineStr">
        <is>
          <t>Read points</t>
        </is>
      </c>
      <c r="B7" s="112" t="inlineStr">
        <is>
          <t>实验后数据</t>
        </is>
      </c>
      <c r="C7" s="127" t="n"/>
      <c r="D7" s="127" t="n"/>
      <c r="E7" s="127" t="n"/>
      <c r="F7" s="128" t="n"/>
    </row>
    <row r="8" ht="22.5" customFormat="1" customHeight="1" s="25">
      <c r="A8" s="116" t="inlineStr">
        <is>
          <t>测试项目</t>
        </is>
      </c>
      <c r="B8" s="7" t="inlineStr">
        <is>
          <t>HVISG</t>
        </is>
      </c>
      <c r="C8" s="7" t="inlineStr">
        <is>
          <t>VGS(th)</t>
        </is>
      </c>
      <c r="D8" s="7" t="inlineStr">
        <is>
          <t>BVDSS</t>
        </is>
      </c>
      <c r="E8" s="7" t="inlineStr">
        <is>
          <t>HVIDSS</t>
        </is>
      </c>
      <c r="F8" s="7" t="inlineStr">
        <is>
          <t>RDS(ON)</t>
        </is>
      </c>
    </row>
    <row r="9" ht="16.5" customFormat="1" customHeight="1" s="25">
      <c r="A9" s="116" t="inlineStr">
        <is>
          <t>单位</t>
        </is>
      </c>
      <c r="B9" s="7" t="inlineStr">
        <is>
          <t>nA</t>
        </is>
      </c>
      <c r="C9" s="7" t="inlineStr">
        <is>
          <t>V</t>
        </is>
      </c>
      <c r="D9" s="7" t="inlineStr">
        <is>
          <t>V</t>
        </is>
      </c>
      <c r="E9" s="7" t="inlineStr">
        <is>
          <t>uA</t>
        </is>
      </c>
      <c r="F9" s="7" t="inlineStr">
        <is>
          <t>mΩ</t>
        </is>
      </c>
    </row>
    <row r="10" ht="15" customFormat="1" customHeight="1" s="25">
      <c r="A10" s="116" t="inlineStr">
        <is>
          <t>测试条件</t>
        </is>
      </c>
      <c r="B10" s="8" t="inlineStr">
        <is>
          <t>VSG=20.0V</t>
        </is>
      </c>
      <c r="C10" s="8" t="inlineStr">
        <is>
          <t>ID=0.25mA</t>
        </is>
      </c>
      <c r="D10" s="8" t="inlineStr">
        <is>
          <t>ID=0.25mA</t>
        </is>
      </c>
      <c r="E10" s="8" t="inlineStr">
        <is>
          <t>VDS=700V</t>
        </is>
      </c>
      <c r="F10" s="8" t="inlineStr">
        <is>
          <t>ID=6.50A</t>
        </is>
      </c>
    </row>
    <row r="11" ht="15" customFormat="1" customHeight="1" s="25">
      <c r="A11" s="132" t="n"/>
      <c r="B11" s="8" t="n"/>
      <c r="C11" s="8" t="n"/>
      <c r="D11" s="8" t="inlineStr">
        <is>
          <t>Vmax=900V</t>
        </is>
      </c>
      <c r="E11" s="8" t="n"/>
      <c r="F11" s="8" t="inlineStr">
        <is>
          <t>VGS=10.0V</t>
        </is>
      </c>
    </row>
    <row r="12" ht="15" customFormat="1" customHeight="1" s="25">
      <c r="A12" s="9" t="inlineStr">
        <is>
          <t>规格下限</t>
        </is>
      </c>
      <c r="B12" s="8" t="n"/>
      <c r="C12" s="8" t="inlineStr">
        <is>
          <t>3.000V</t>
        </is>
      </c>
      <c r="D12" s="8" t="inlineStr">
        <is>
          <t>700.0V</t>
        </is>
      </c>
      <c r="E12" s="8" t="n"/>
      <c r="F12" s="8" t="n"/>
    </row>
    <row r="13" ht="15" customFormat="1" customHeight="1" s="25">
      <c r="A13" s="9" t="inlineStr">
        <is>
          <t>规格上限</t>
        </is>
      </c>
      <c r="B13" s="8" t="inlineStr">
        <is>
          <t>200.0nA</t>
        </is>
      </c>
      <c r="C13" s="8" t="inlineStr">
        <is>
          <t>4.000V</t>
        </is>
      </c>
      <c r="D13" s="8" t="inlineStr">
        <is>
          <t>900.0V</t>
        </is>
      </c>
      <c r="E13" s="8" t="inlineStr">
        <is>
          <t>1.000uA</t>
        </is>
      </c>
      <c r="F13" s="8" t="inlineStr">
        <is>
          <t>295.0mR</t>
        </is>
      </c>
    </row>
    <row r="14" ht="16.5" customFormat="1" customHeight="1" s="25">
      <c r="A14" s="10" t="inlineStr">
        <is>
          <t>Min</t>
        </is>
      </c>
      <c r="B14" s="11">
        <f>MIN(B18:B39)</f>
        <v/>
      </c>
      <c r="C14" s="11">
        <f>MAX(C18:C39)</f>
        <v/>
      </c>
      <c r="D14" s="11">
        <f>MIN(D18:D39)</f>
        <v/>
      </c>
      <c r="E14" s="11">
        <f>MIN(E18:E39)</f>
        <v/>
      </c>
      <c r="F14" s="139">
        <f>MIN(F18:F39)</f>
        <v/>
      </c>
    </row>
    <row r="15" ht="16.5" customFormat="1" customHeight="1" s="25">
      <c r="A15" s="10" t="inlineStr">
        <is>
          <t>Max</t>
        </is>
      </c>
      <c r="B15" s="11">
        <f>MAX(B18:B39)</f>
        <v/>
      </c>
      <c r="C15" s="11">
        <f>MAX(C18:C39)</f>
        <v/>
      </c>
      <c r="D15" s="140">
        <f>MAX(D18:D39)</f>
        <v/>
      </c>
      <c r="E15" s="11">
        <f>MAX(E18:E39)</f>
        <v/>
      </c>
      <c r="F15" s="139">
        <f>MAX(F18:F39)</f>
        <v/>
      </c>
    </row>
    <row r="16" ht="16.5" customFormat="1" customHeight="1" s="141">
      <c r="A16" s="142" t="inlineStr">
        <is>
          <t>Avg</t>
        </is>
      </c>
      <c r="B16" s="143">
        <f>AVERAGE(B18:B39)</f>
        <v/>
      </c>
      <c r="C16" s="143">
        <f>AVERAGE(C18:C39)</f>
        <v/>
      </c>
      <c r="D16" s="144">
        <f>AVERAGE(D18:D39)</f>
        <v/>
      </c>
      <c r="E16" s="144">
        <f>AVERAGE(E18:E39)</f>
        <v/>
      </c>
      <c r="F16" s="139">
        <f>AVERAGE(F18:F39)</f>
        <v/>
      </c>
    </row>
    <row r="17" ht="16.5" customFormat="1" customHeight="1" s="141">
      <c r="A17" s="145" t="inlineStr">
        <is>
          <t>Sigma</t>
        </is>
      </c>
      <c r="B17" s="146">
        <f>STDEV(B18:B39)</f>
        <v/>
      </c>
      <c r="C17" s="146">
        <f>STDEV(C18:C39)</f>
        <v/>
      </c>
      <c r="D17" s="147">
        <f>STDEV(D18:D39)</f>
        <v/>
      </c>
      <c r="E17" s="147">
        <f>STDEV(E18:E39)</f>
        <v/>
      </c>
      <c r="F17" s="146">
        <f>STDEV(F18:F39)</f>
        <v/>
      </c>
    </row>
    <row r="18" ht="16" customFormat="1" customHeight="1" s="1">
      <c r="A18" s="20" t="n">
        <v>1</v>
      </c>
      <c r="B18" s="148" t="n">
        <v>68.5</v>
      </c>
      <c r="C18" s="148" t="n">
        <v>3.543</v>
      </c>
      <c r="D18" s="148" t="n">
        <v>772.6</v>
      </c>
      <c r="E18" s="149" t="n">
        <v>0.025</v>
      </c>
      <c r="F18" s="148" t="n">
        <v>256.4</v>
      </c>
      <c r="G18" s="19" t="n"/>
    </row>
    <row r="19" ht="17.25" customFormat="1" customHeight="1" s="27">
      <c r="A19" s="20" t="n">
        <v>2</v>
      </c>
      <c r="B19" s="148" t="n">
        <v>65.5</v>
      </c>
      <c r="C19" s="148" t="n">
        <v>3.576</v>
      </c>
      <c r="D19" s="148" t="n">
        <v>777.1</v>
      </c>
      <c r="E19" s="149" t="n">
        <v>0.025</v>
      </c>
      <c r="F19" s="148" t="n">
        <v>260.1</v>
      </c>
      <c r="G19" s="19" t="n"/>
    </row>
    <row r="20" ht="16" customFormat="1" customHeight="1" s="1">
      <c r="A20" s="20" t="n">
        <v>3</v>
      </c>
      <c r="B20" s="148" t="n">
        <v>67.7</v>
      </c>
      <c r="C20" s="148" t="n">
        <v>3.554</v>
      </c>
      <c r="D20" s="148" t="n">
        <v>771.2</v>
      </c>
      <c r="E20" s="149" t="n">
        <v>0.025</v>
      </c>
      <c r="F20" s="148" t="n">
        <v>259.3</v>
      </c>
      <c r="G20" s="19" t="n"/>
    </row>
    <row r="21" ht="16" customFormat="1" customHeight="1" s="2">
      <c r="A21" s="20" t="n">
        <v>4</v>
      </c>
      <c r="B21" s="148" t="n">
        <v>88.09999999999999</v>
      </c>
      <c r="C21" s="148" t="n">
        <v>3.526</v>
      </c>
      <c r="D21" s="148" t="n">
        <v>766.6</v>
      </c>
      <c r="E21" s="149" t="n">
        <v>0.026</v>
      </c>
      <c r="F21" s="148" t="n">
        <v>252.3</v>
      </c>
      <c r="G21" s="19" t="n"/>
    </row>
    <row r="22" ht="16" customFormat="1" customHeight="1" s="1">
      <c r="A22" s="20" t="n">
        <v>5</v>
      </c>
      <c r="B22" s="148" t="n">
        <v>69.40000000000001</v>
      </c>
      <c r="C22" s="148" t="n">
        <v>3.527</v>
      </c>
      <c r="D22" s="148" t="n">
        <v>765.9</v>
      </c>
      <c r="E22" s="149" t="n">
        <v>0.025</v>
      </c>
      <c r="F22" s="148" t="n">
        <v>252.7</v>
      </c>
      <c r="G22" s="19" t="n"/>
    </row>
    <row r="23" ht="16" customFormat="1" customHeight="1" s="1">
      <c r="A23" s="20" t="n">
        <v>6</v>
      </c>
      <c r="B23" s="148" t="n">
        <v>66.59999999999999</v>
      </c>
      <c r="C23" s="148" t="n">
        <v>3.543</v>
      </c>
      <c r="D23" s="148" t="n">
        <v>767.3</v>
      </c>
      <c r="E23" s="149" t="n">
        <v>0.025</v>
      </c>
      <c r="F23" s="148" t="n">
        <v>254.9</v>
      </c>
      <c r="G23" s="19" t="n"/>
    </row>
    <row r="24" ht="16" customFormat="1" customHeight="1" s="2">
      <c r="A24" s="20" t="n">
        <v>7</v>
      </c>
      <c r="B24" s="148" t="n">
        <v>65.7</v>
      </c>
      <c r="C24" s="148" t="n">
        <v>3.534</v>
      </c>
      <c r="D24" s="148" t="n">
        <v>766.9</v>
      </c>
      <c r="E24" s="149" t="n">
        <v>0.026</v>
      </c>
      <c r="F24" s="148" t="n">
        <v>253.6</v>
      </c>
      <c r="G24" s="19" t="n"/>
    </row>
    <row r="25" ht="16" customFormat="1" customHeight="1" s="1">
      <c r="A25" s="20" t="n">
        <v>8</v>
      </c>
      <c r="B25" s="148" t="n">
        <v>66</v>
      </c>
      <c r="C25" s="148" t="n">
        <v>3.523</v>
      </c>
      <c r="D25" s="148" t="n">
        <v>750.2</v>
      </c>
      <c r="E25" s="149" t="n">
        <v>0.031</v>
      </c>
      <c r="F25" s="148" t="n">
        <v>246.9</v>
      </c>
      <c r="G25" s="19" t="n"/>
    </row>
    <row r="26" ht="16" customFormat="1" customHeight="1" s="28">
      <c r="A26" s="20" t="n">
        <v>9</v>
      </c>
      <c r="B26" s="148" t="n">
        <v>70</v>
      </c>
      <c r="C26" s="148" t="n">
        <v>3.514</v>
      </c>
      <c r="D26" s="148" t="n">
        <v>764.7</v>
      </c>
      <c r="E26" s="149" t="n">
        <v>0.026</v>
      </c>
      <c r="F26" s="148" t="n">
        <v>252</v>
      </c>
      <c r="G26" s="19" t="n"/>
    </row>
    <row r="27" ht="16" customFormat="1" customHeight="1" s="1">
      <c r="A27" s="20" t="n">
        <v>10</v>
      </c>
      <c r="B27" s="148" t="n">
        <v>74.7</v>
      </c>
      <c r="C27" s="148" t="n">
        <v>3.518</v>
      </c>
      <c r="D27" s="148" t="n">
        <v>763.4</v>
      </c>
      <c r="E27" s="149" t="n">
        <v>0.028</v>
      </c>
      <c r="F27" s="148" t="n">
        <v>250.1</v>
      </c>
      <c r="G27" s="19" t="n"/>
    </row>
    <row r="28" ht="16" customFormat="1" customHeight="1" s="1">
      <c r="A28" s="20" t="n">
        <v>11</v>
      </c>
      <c r="B28" s="148" t="n">
        <v>69.8</v>
      </c>
      <c r="C28" s="148" t="n">
        <v>3.531</v>
      </c>
      <c r="D28" s="148" t="n">
        <v>768.6</v>
      </c>
      <c r="E28" s="149" t="n">
        <v>0.027</v>
      </c>
      <c r="F28" s="148" t="n">
        <v>253</v>
      </c>
      <c r="G28" s="19" t="n"/>
    </row>
    <row r="29" ht="16" customFormat="1" customHeight="1" s="1">
      <c r="A29" s="20" t="n">
        <v>12</v>
      </c>
      <c r="B29" s="148" t="n">
        <v>68.2</v>
      </c>
      <c r="C29" s="148" t="n">
        <v>3.56</v>
      </c>
      <c r="D29" s="148" t="n">
        <v>769.6</v>
      </c>
      <c r="E29" s="149" t="n">
        <v>0.024</v>
      </c>
      <c r="F29" s="148" t="n">
        <v>255.6</v>
      </c>
      <c r="G29" s="19" t="n"/>
    </row>
    <row r="30" ht="16" customFormat="1" customHeight="1" s="2">
      <c r="A30" s="20" t="n">
        <v>13</v>
      </c>
      <c r="B30" s="148" t="n">
        <v>71.90000000000001</v>
      </c>
      <c r="C30" s="148" t="n">
        <v>3.544</v>
      </c>
      <c r="D30" s="148" t="n">
        <v>761.9</v>
      </c>
      <c r="E30" s="149" t="n">
        <v>0.029</v>
      </c>
      <c r="F30" s="148" t="n">
        <v>250.4</v>
      </c>
      <c r="G30" s="19" t="n"/>
    </row>
    <row r="31" ht="16" customFormat="1" customHeight="1" s="2">
      <c r="A31" s="20" t="n">
        <v>14</v>
      </c>
      <c r="B31" s="148" t="n">
        <v>67.5</v>
      </c>
      <c r="C31" s="148" t="n">
        <v>3.541</v>
      </c>
      <c r="D31" s="148" t="n">
        <v>770.7</v>
      </c>
      <c r="E31" s="149" t="n">
        <v>0.025</v>
      </c>
      <c r="F31" s="148" t="n">
        <v>258</v>
      </c>
      <c r="G31" s="19" t="n"/>
    </row>
    <row r="32" ht="16" customFormat="1" customHeight="1" s="2">
      <c r="A32" s="20" t="n">
        <v>15</v>
      </c>
      <c r="B32" s="150" t="inlineStr">
        <is>
          <t>Over</t>
        </is>
      </c>
      <c r="C32" s="150" t="n">
        <v>0.541</v>
      </c>
      <c r="D32" s="150" t="n">
        <v>1</v>
      </c>
      <c r="E32" s="151" t="inlineStr">
        <is>
          <t>Over</t>
        </is>
      </c>
      <c r="F32" s="148" t="n">
        <v>251.2</v>
      </c>
      <c r="G32" s="19" t="n"/>
    </row>
    <row r="33" ht="16" customFormat="1" customHeight="1" s="1">
      <c r="A33" s="20" t="n">
        <v>16</v>
      </c>
      <c r="B33" s="148" t="n">
        <v>64.90000000000001</v>
      </c>
      <c r="C33" s="148" t="n">
        <v>3.549</v>
      </c>
      <c r="D33" s="148" t="n">
        <v>765.9</v>
      </c>
      <c r="E33" s="149" t="n">
        <v>0.026</v>
      </c>
      <c r="F33" s="148" t="n">
        <v>253.6</v>
      </c>
      <c r="G33" s="19" t="n"/>
    </row>
    <row r="34" ht="16" customFormat="1" customHeight="1" s="2">
      <c r="A34" s="20" t="n">
        <v>17</v>
      </c>
      <c r="B34" s="148" t="n">
        <v>81.59999999999999</v>
      </c>
      <c r="C34" s="148" t="n">
        <v>3.544</v>
      </c>
      <c r="D34" s="148" t="n">
        <v>763.6</v>
      </c>
      <c r="E34" s="149" t="n">
        <v>0.026</v>
      </c>
      <c r="F34" s="148" t="n">
        <v>252</v>
      </c>
      <c r="G34" s="19" t="n"/>
    </row>
    <row r="35" ht="16" customFormat="1" customHeight="1" s="2">
      <c r="A35" s="20" t="n">
        <v>18</v>
      </c>
      <c r="B35" s="148" t="n">
        <v>67.2</v>
      </c>
      <c r="C35" s="148" t="n">
        <v>3.557</v>
      </c>
      <c r="D35" s="148" t="n">
        <v>768.5</v>
      </c>
      <c r="E35" s="149" t="n">
        <v>0.024</v>
      </c>
      <c r="F35" s="148" t="n">
        <v>254</v>
      </c>
      <c r="G35" s="19" t="n"/>
    </row>
    <row r="36" ht="16" customFormat="1" customHeight="1" s="1">
      <c r="A36" s="20" t="n">
        <v>19</v>
      </c>
      <c r="B36" s="148" t="n">
        <v>66.3</v>
      </c>
      <c r="C36" s="148" t="n">
        <v>3.547</v>
      </c>
      <c r="D36" s="148" t="n">
        <v>767.8</v>
      </c>
      <c r="E36" s="149" t="n">
        <v>0.026</v>
      </c>
      <c r="F36" s="148" t="n">
        <v>254</v>
      </c>
      <c r="G36" s="19" t="n"/>
    </row>
    <row r="37" ht="16" customFormat="1" customHeight="1" s="2">
      <c r="A37" s="20" t="n">
        <v>20</v>
      </c>
      <c r="B37" s="148" t="n">
        <v>67</v>
      </c>
      <c r="C37" s="148" t="n">
        <v>3.497</v>
      </c>
      <c r="D37" s="148" t="n">
        <v>763.7</v>
      </c>
      <c r="E37" s="149" t="n">
        <v>0.027</v>
      </c>
      <c r="F37" s="148" t="n">
        <v>253</v>
      </c>
      <c r="G37" s="19" t="n"/>
    </row>
    <row r="38" ht="16" customFormat="1" customHeight="1" s="1">
      <c r="A38" s="20" t="n">
        <v>21</v>
      </c>
      <c r="B38" s="148" t="n">
        <v>65.5</v>
      </c>
      <c r="C38" s="148" t="n">
        <v>3.574</v>
      </c>
      <c r="D38" s="148" t="n">
        <v>774.6</v>
      </c>
      <c r="E38" s="149" t="n">
        <v>0.025</v>
      </c>
      <c r="F38" s="148" t="n">
        <v>256.4</v>
      </c>
      <c r="G38" s="19" t="n"/>
    </row>
    <row r="39" ht="16" customFormat="1" customHeight="1" s="1">
      <c r="A39" s="20" t="n">
        <v>22</v>
      </c>
      <c r="B39" s="148" t="n">
        <v>66.2</v>
      </c>
      <c r="C39" s="148" t="n">
        <v>3.537</v>
      </c>
      <c r="D39" s="148" t="n">
        <v>770.6</v>
      </c>
      <c r="E39" s="149" t="n">
        <v>0.027</v>
      </c>
      <c r="F39" s="148" t="n">
        <v>254.4</v>
      </c>
      <c r="G39" s="19" t="n"/>
    </row>
    <row r="40" ht="18" customFormat="1" customHeight="1" s="25">
      <c r="A40" s="35" t="inlineStr">
        <is>
          <t>失效数量</t>
        </is>
      </c>
      <c r="B40" s="114" t="n">
        <v>1</v>
      </c>
      <c r="C40" s="124" t="n"/>
      <c r="D40" s="124" t="n"/>
      <c r="E40" s="124" t="n"/>
      <c r="F40" s="122" t="n"/>
    </row>
    <row r="41" ht="18" customFormat="1" customHeight="1" s="25">
      <c r="A41" s="23" t="inlineStr">
        <is>
          <t>备注</t>
        </is>
      </c>
      <c r="B41" s="114" t="n"/>
      <c r="C41" s="124" t="n"/>
      <c r="D41" s="124" t="n"/>
      <c r="E41" s="124" t="n"/>
      <c r="F41" s="122" t="n"/>
    </row>
    <row r="42" ht="26.25" customHeight="1" s="120">
      <c r="A42" s="24" t="inlineStr">
        <is>
          <t>结果</t>
        </is>
      </c>
      <c r="B42" s="115">
        <f>IF(B40&gt;=1,"REJ","PASS")</f>
        <v/>
      </c>
      <c r="C42" s="152" t="n"/>
      <c r="D42" s="152" t="n"/>
      <c r="E42" s="152" t="n"/>
      <c r="F42" s="153" t="n"/>
    </row>
  </sheetData>
  <mergeCells count="9">
    <mergeCell ref="A4:B4"/>
    <mergeCell ref="B7:F7"/>
    <mergeCell ref="B42:F42"/>
    <mergeCell ref="A1:F2"/>
    <mergeCell ref="A5:B5"/>
    <mergeCell ref="A10:A11"/>
    <mergeCell ref="A3:F3"/>
    <mergeCell ref="B40:F40"/>
    <mergeCell ref="B41:F41"/>
  </mergeCells>
  <conditionalFormatting sqref="B40:F40 B41:E41">
    <cfRule type="cellIs" priority="2" operator="greaterThanOrEqual" dxfId="8" stopIfTrue="1">
      <formula>1</formula>
    </cfRule>
  </conditionalFormatting>
  <conditionalFormatting sqref="B42:F42">
    <cfRule type="cellIs" priority="1" operator="equal" dxfId="7" stopIfTrue="1">
      <formula>"REJ"</formula>
    </cfRule>
  </conditionalFormatting>
  <pageMargins left="0.909027777777778" right="0.709027777777778" top="0.55" bottom="0.51875" header="0.5" footer="0.5"/>
  <pageSetup orientation="portrait" paperSize="9" horizontalDpi="300" verticalDpi="300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G42"/>
  <sheetViews>
    <sheetView topLeftCell="A7" zoomScale="70" zoomScaleNormal="70" workbookViewId="0">
      <selection activeCell="J17" sqref="J17"/>
    </sheetView>
  </sheetViews>
  <sheetFormatPr baseColWidth="8" defaultColWidth="9" defaultRowHeight="15.5"/>
  <cols>
    <col width="11" customWidth="1" style="2" min="1" max="1"/>
    <col width="11.33203125" customWidth="1" style="2" min="2" max="2"/>
    <col width="11.25" customWidth="1" style="2" min="3" max="3"/>
    <col width="10.33203125" customWidth="1" style="2" min="4" max="4"/>
    <col width="11.83203125" customWidth="1" style="2" min="5" max="5"/>
    <col width="10.5" customWidth="1" style="2" min="6" max="6"/>
    <col width="9" customWidth="1" style="2" min="7" max="16384"/>
  </cols>
  <sheetData>
    <row r="1">
      <c r="A1" s="118" t="inlineStr">
        <is>
          <t>Autoclave</t>
        </is>
      </c>
    </row>
    <row r="2"/>
    <row r="3" ht="20" customHeight="1" s="120">
      <c r="A3" s="110" t="inlineStr">
        <is>
          <t xml:space="preserve"> Electrical Data</t>
        </is>
      </c>
    </row>
    <row r="4" ht="7" customHeight="1" s="120">
      <c r="A4" s="111" t="n"/>
      <c r="C4" s="111" t="n"/>
      <c r="D4" s="111" t="n"/>
      <c r="E4" s="111" t="n"/>
      <c r="F4" s="111" t="n"/>
    </row>
    <row r="5" ht="8" customHeight="1" s="120">
      <c r="A5" s="111" t="n"/>
      <c r="C5" s="111" t="n"/>
      <c r="D5" s="111" t="n"/>
      <c r="E5" s="111" t="n"/>
      <c r="F5" s="111" t="n"/>
    </row>
    <row r="6" ht="8" customHeight="1" s="120">
      <c r="A6" s="4" t="n"/>
      <c r="B6" s="4" t="n"/>
      <c r="C6" s="4" t="n"/>
      <c r="D6" s="4" t="n"/>
      <c r="E6" s="4" t="n"/>
      <c r="F6" s="4" t="n"/>
    </row>
    <row r="7">
      <c r="A7" s="5" t="inlineStr">
        <is>
          <t>Read points</t>
        </is>
      </c>
      <c r="B7" s="112" t="inlineStr">
        <is>
          <t>实验后数据</t>
        </is>
      </c>
      <c r="C7" s="127" t="n"/>
      <c r="D7" s="127" t="n"/>
      <c r="E7" s="127" t="n"/>
      <c r="F7" s="128" t="n"/>
    </row>
    <row r="8">
      <c r="A8" s="116" t="inlineStr">
        <is>
          <t>测试项目</t>
        </is>
      </c>
      <c r="B8" s="7" t="inlineStr">
        <is>
          <t>HVISG</t>
        </is>
      </c>
      <c r="C8" s="7" t="inlineStr">
        <is>
          <t>VGS(th)</t>
        </is>
      </c>
      <c r="D8" s="7" t="inlineStr">
        <is>
          <t>BVDSS</t>
        </is>
      </c>
      <c r="E8" s="7" t="inlineStr">
        <is>
          <t>HVIDSS</t>
        </is>
      </c>
      <c r="F8" s="7" t="inlineStr">
        <is>
          <t>RDS(ON)</t>
        </is>
      </c>
    </row>
    <row r="9">
      <c r="A9" s="116" t="inlineStr">
        <is>
          <t>单位</t>
        </is>
      </c>
      <c r="B9" s="7" t="inlineStr">
        <is>
          <t>nA</t>
        </is>
      </c>
      <c r="C9" s="7" t="inlineStr">
        <is>
          <t>V</t>
        </is>
      </c>
      <c r="D9" s="7" t="inlineStr">
        <is>
          <t>V</t>
        </is>
      </c>
      <c r="E9" s="7" t="inlineStr">
        <is>
          <t>uA</t>
        </is>
      </c>
      <c r="F9" s="7" t="inlineStr">
        <is>
          <t>mΩ</t>
        </is>
      </c>
    </row>
    <row r="10">
      <c r="A10" s="116" t="inlineStr">
        <is>
          <t>测试条件</t>
        </is>
      </c>
      <c r="B10" s="8" t="inlineStr">
        <is>
          <t>VSG=20.0V</t>
        </is>
      </c>
      <c r="C10" s="8" t="inlineStr">
        <is>
          <t>ID=0.25mA</t>
        </is>
      </c>
      <c r="D10" s="8" t="inlineStr">
        <is>
          <t>ID=0.25mA</t>
        </is>
      </c>
      <c r="E10" s="8" t="inlineStr">
        <is>
          <t>VDS=700V</t>
        </is>
      </c>
      <c r="F10" s="8" t="inlineStr">
        <is>
          <t>ID=6.50A</t>
        </is>
      </c>
    </row>
    <row r="11">
      <c r="A11" s="132" t="n"/>
      <c r="B11" s="8" t="n"/>
      <c r="C11" s="8" t="n"/>
      <c r="D11" s="8" t="inlineStr">
        <is>
          <t>Vmax=900V</t>
        </is>
      </c>
      <c r="E11" s="8" t="n"/>
      <c r="F11" s="8" t="inlineStr">
        <is>
          <t>VGS=10.0V</t>
        </is>
      </c>
    </row>
    <row r="12">
      <c r="A12" s="9" t="inlineStr">
        <is>
          <t>规格下限</t>
        </is>
      </c>
      <c r="B12" s="8" t="n"/>
      <c r="C12" s="8" t="inlineStr">
        <is>
          <t>3.000V</t>
        </is>
      </c>
      <c r="D12" s="8" t="inlineStr">
        <is>
          <t>700.0V</t>
        </is>
      </c>
      <c r="E12" s="8" t="n"/>
      <c r="F12" s="8" t="n"/>
    </row>
    <row r="13">
      <c r="A13" s="9" t="inlineStr">
        <is>
          <t>规格上限</t>
        </is>
      </c>
      <c r="B13" s="8" t="inlineStr">
        <is>
          <t>200.0nA</t>
        </is>
      </c>
      <c r="C13" s="8" t="inlineStr">
        <is>
          <t>4.000V</t>
        </is>
      </c>
      <c r="D13" s="8" t="inlineStr">
        <is>
          <t>900.0V</t>
        </is>
      </c>
      <c r="E13" s="8" t="inlineStr">
        <is>
          <t>1.000uA</t>
        </is>
      </c>
      <c r="F13" s="8" t="inlineStr">
        <is>
          <t>295.0mR</t>
        </is>
      </c>
    </row>
    <row r="14">
      <c r="A14" s="10" t="inlineStr">
        <is>
          <t>Min</t>
        </is>
      </c>
      <c r="B14" s="11">
        <f>MIN(B18:B39)</f>
        <v/>
      </c>
      <c r="C14" s="11">
        <f>MIN(C18:C39)</f>
        <v/>
      </c>
      <c r="D14" s="11">
        <f>MIN(D18:D39)</f>
        <v/>
      </c>
      <c r="E14" s="11">
        <f>MIN(E18:E39)</f>
        <v/>
      </c>
      <c r="F14" s="11">
        <f>MIN(F18:F39)</f>
        <v/>
      </c>
    </row>
    <row r="15">
      <c r="A15" s="10" t="inlineStr">
        <is>
          <t>Max</t>
        </is>
      </c>
      <c r="B15" s="11">
        <f>MAX(B18:B39)</f>
        <v/>
      </c>
      <c r="C15" s="11">
        <f>MAX(C18:C39)</f>
        <v/>
      </c>
      <c r="D15" s="11">
        <f>MAX(D18:D39)</f>
        <v/>
      </c>
      <c r="E15" s="11">
        <f>MAX(E18:E39)</f>
        <v/>
      </c>
      <c r="F15" s="11">
        <f>MAX(F18:F39)</f>
        <v/>
      </c>
    </row>
    <row r="16">
      <c r="A16" s="142" t="inlineStr">
        <is>
          <t>Avg</t>
        </is>
      </c>
      <c r="B16" s="143">
        <f>AVERAGE(B18:B39)</f>
        <v/>
      </c>
      <c r="C16" s="143">
        <f>AVERAGE(C18:C39)</f>
        <v/>
      </c>
      <c r="D16" s="143">
        <f>AVERAGE(D18:D39)</f>
        <v/>
      </c>
      <c r="E16" s="143">
        <f>AVERAGE(E18:E39)</f>
        <v/>
      </c>
      <c r="F16" s="143">
        <f>AVERAGE(F18:F39)</f>
        <v/>
      </c>
    </row>
    <row r="17">
      <c r="A17" s="145" t="inlineStr">
        <is>
          <t>Sigma</t>
        </is>
      </c>
      <c r="B17" s="146">
        <f>STDEV(B18:B39)</f>
        <v/>
      </c>
      <c r="C17" s="146">
        <f>STDEV(C18:C39)</f>
        <v/>
      </c>
      <c r="D17" s="146">
        <f>STDEV(D18:D39)</f>
        <v/>
      </c>
      <c r="E17" s="146">
        <f>STDEV(E18:E39)</f>
        <v/>
      </c>
      <c r="F17" s="146">
        <f>STDEV(F18:F39)</f>
        <v/>
      </c>
    </row>
    <row r="18" ht="18" customHeight="1" s="120">
      <c r="A18" s="16" t="n">
        <v>1</v>
      </c>
      <c r="B18" s="148" t="n">
        <v>71.3</v>
      </c>
      <c r="C18" s="148" t="n">
        <v>3.52</v>
      </c>
      <c r="D18" s="148" t="n">
        <v>765.5</v>
      </c>
      <c r="E18" s="149" t="n">
        <v>0.027</v>
      </c>
      <c r="F18" s="148" t="n">
        <v>250.3</v>
      </c>
      <c r="G18" s="19" t="n"/>
    </row>
    <row r="19" ht="18" customHeight="1" s="120">
      <c r="A19" s="20" t="n">
        <v>2</v>
      </c>
      <c r="B19" s="148" t="n">
        <v>70</v>
      </c>
      <c r="C19" s="148" t="n">
        <v>3.504</v>
      </c>
      <c r="D19" s="148" t="n">
        <v>766.1</v>
      </c>
      <c r="E19" s="149" t="n">
        <v>0.029</v>
      </c>
      <c r="F19" s="148" t="n">
        <v>253.2</v>
      </c>
    </row>
    <row r="20" ht="18" customHeight="1" s="120">
      <c r="A20" s="20" t="n">
        <v>3</v>
      </c>
      <c r="B20" s="148" t="n">
        <v>102.2</v>
      </c>
      <c r="C20" s="148" t="n">
        <v>3.534</v>
      </c>
      <c r="D20" s="148" t="n">
        <v>767.1</v>
      </c>
      <c r="E20" s="149" t="n">
        <v>0.027</v>
      </c>
      <c r="F20" s="148" t="n">
        <v>255.6</v>
      </c>
    </row>
    <row r="21" ht="18" customHeight="1" s="120">
      <c r="A21" s="20" t="n">
        <v>4</v>
      </c>
      <c r="B21" s="148" t="n">
        <v>86.5</v>
      </c>
      <c r="C21" s="148" t="n">
        <v>3.492</v>
      </c>
      <c r="D21" s="148" t="n">
        <v>765.8</v>
      </c>
      <c r="E21" s="149" t="n">
        <v>0.028</v>
      </c>
      <c r="F21" s="148" t="n">
        <v>251.6</v>
      </c>
    </row>
    <row r="22" ht="18" customHeight="1" s="120">
      <c r="A22" s="20" t="n">
        <v>5</v>
      </c>
      <c r="B22" s="148" t="n">
        <v>61.7</v>
      </c>
      <c r="C22" s="148" t="n">
        <v>3.541</v>
      </c>
      <c r="D22" s="148" t="n">
        <v>767.6</v>
      </c>
      <c r="E22" s="149" t="n">
        <v>0.027</v>
      </c>
      <c r="F22" s="148" t="n">
        <v>254.6</v>
      </c>
    </row>
    <row r="23" ht="18" customHeight="1" s="120">
      <c r="A23" s="20" t="n">
        <v>6</v>
      </c>
      <c r="B23" s="148" t="n">
        <v>96.09999999999999</v>
      </c>
      <c r="C23" s="148" t="n">
        <v>3.454</v>
      </c>
      <c r="D23" s="148" t="n">
        <v>776.8</v>
      </c>
      <c r="E23" s="149" t="n">
        <v>0.025</v>
      </c>
      <c r="F23" s="148" t="n">
        <v>256.6</v>
      </c>
    </row>
    <row r="24" ht="18" customHeight="1" s="120">
      <c r="A24" s="20" t="n">
        <v>7</v>
      </c>
      <c r="B24" s="148" t="n">
        <v>64.5</v>
      </c>
      <c r="C24" s="148" t="n">
        <v>3.545</v>
      </c>
      <c r="D24" s="148" t="n">
        <v>767.1</v>
      </c>
      <c r="E24" s="149" t="n">
        <v>0.028</v>
      </c>
      <c r="F24" s="148" t="n">
        <v>253.8</v>
      </c>
    </row>
    <row r="25" ht="18" customFormat="1" customHeight="1" s="1">
      <c r="A25" s="20" t="n">
        <v>8</v>
      </c>
      <c r="B25" s="148" t="n">
        <v>100</v>
      </c>
      <c r="C25" s="148" t="n">
        <v>3.455</v>
      </c>
      <c r="D25" s="148" t="n">
        <v>777.3</v>
      </c>
      <c r="E25" s="149" t="n">
        <v>0.026</v>
      </c>
      <c r="F25" s="148" t="n">
        <v>255.6</v>
      </c>
    </row>
    <row r="26" ht="18" customHeight="1" s="120">
      <c r="A26" s="20" t="n">
        <v>9</v>
      </c>
      <c r="B26" s="148" t="n">
        <v>61</v>
      </c>
      <c r="C26" s="148" t="n">
        <v>3.514</v>
      </c>
      <c r="D26" s="148" t="n">
        <v>767.8</v>
      </c>
      <c r="E26" s="149" t="n">
        <v>0.028</v>
      </c>
      <c r="F26" s="148" t="n">
        <v>252.3</v>
      </c>
    </row>
    <row r="27" ht="18" customHeight="1" s="120">
      <c r="A27" s="20" t="n">
        <v>10</v>
      </c>
      <c r="B27" s="148" t="n">
        <v>62.6</v>
      </c>
      <c r="C27" s="148" t="n">
        <v>3.517</v>
      </c>
      <c r="D27" s="148" t="n">
        <v>766.7</v>
      </c>
      <c r="E27" s="149" t="n">
        <v>0.028</v>
      </c>
      <c r="F27" s="148" t="n">
        <v>252</v>
      </c>
    </row>
    <row r="28" ht="18" customHeight="1" s="120">
      <c r="A28" s="20" t="n">
        <v>11</v>
      </c>
      <c r="B28" s="148" t="n">
        <v>68.8</v>
      </c>
      <c r="C28" s="148" t="n">
        <v>3.587</v>
      </c>
      <c r="D28" s="148" t="n">
        <v>776.3</v>
      </c>
      <c r="E28" s="149" t="n">
        <v>0.026</v>
      </c>
      <c r="F28" s="148" t="n">
        <v>258.9</v>
      </c>
    </row>
    <row r="29" ht="18" customHeight="1" s="120">
      <c r="A29" s="20" t="n">
        <v>12</v>
      </c>
      <c r="B29" s="148" t="n">
        <v>125.7</v>
      </c>
      <c r="C29" s="148" t="n">
        <v>3.499</v>
      </c>
      <c r="D29" s="148" t="n">
        <v>762.8</v>
      </c>
      <c r="E29" s="149" t="n">
        <v>0.028</v>
      </c>
      <c r="F29" s="148" t="n">
        <v>248.1</v>
      </c>
    </row>
    <row r="30" ht="18" customHeight="1" s="120">
      <c r="A30" s="20" t="n">
        <v>13</v>
      </c>
      <c r="B30" s="148" t="n">
        <v>64.90000000000001</v>
      </c>
      <c r="C30" s="148" t="n">
        <v>3.515</v>
      </c>
      <c r="D30" s="148" t="n">
        <v>764.8</v>
      </c>
      <c r="E30" s="149" t="n">
        <v>0.029</v>
      </c>
      <c r="F30" s="148" t="n">
        <v>250.1</v>
      </c>
    </row>
    <row r="31" ht="18" customHeight="1" s="120">
      <c r="A31" s="20" t="n">
        <v>14</v>
      </c>
      <c r="B31" s="148" t="n">
        <v>94.8</v>
      </c>
      <c r="C31" s="148" t="n">
        <v>3.55</v>
      </c>
      <c r="D31" s="148" t="n">
        <v>767.4</v>
      </c>
      <c r="E31" s="149" t="n">
        <v>0.028</v>
      </c>
      <c r="F31" s="148" t="n">
        <v>252.9</v>
      </c>
    </row>
    <row r="32" ht="18" customHeight="1" s="120">
      <c r="A32" s="20" t="n">
        <v>15</v>
      </c>
      <c r="B32" s="148" t="n">
        <v>70.3</v>
      </c>
      <c r="C32" s="148" t="n">
        <v>3.565</v>
      </c>
      <c r="D32" s="148" t="n">
        <v>774</v>
      </c>
      <c r="E32" s="149" t="n">
        <v>0.025</v>
      </c>
      <c r="F32" s="148" t="n">
        <v>257.2</v>
      </c>
    </row>
    <row r="33" ht="18" customFormat="1" customHeight="1" s="1">
      <c r="A33" s="20" t="n">
        <v>16</v>
      </c>
      <c r="B33" s="148" t="n">
        <v>65.7</v>
      </c>
      <c r="C33" s="148" t="n">
        <v>3.496</v>
      </c>
      <c r="D33" s="148" t="n">
        <v>765.5</v>
      </c>
      <c r="E33" s="149" t="n">
        <v>0.03</v>
      </c>
      <c r="F33" s="148" t="n">
        <v>249.5</v>
      </c>
    </row>
    <row r="34" ht="18" customFormat="1" customHeight="1" s="1">
      <c r="A34" s="20" t="n">
        <v>17</v>
      </c>
      <c r="B34" s="148" t="n">
        <v>102.2</v>
      </c>
      <c r="C34" s="148" t="n">
        <v>3.542</v>
      </c>
      <c r="D34" s="148" t="n">
        <v>767.9</v>
      </c>
      <c r="E34" s="149" t="n">
        <v>0.029</v>
      </c>
      <c r="F34" s="148" t="n">
        <v>255.3</v>
      </c>
    </row>
    <row r="35" ht="18" customHeight="1" s="120">
      <c r="A35" s="20" t="n">
        <v>18</v>
      </c>
      <c r="B35" s="148" t="n">
        <v>65.90000000000001</v>
      </c>
      <c r="C35" s="148" t="n">
        <v>3.52</v>
      </c>
      <c r="D35" s="148" t="n">
        <v>765.9</v>
      </c>
      <c r="E35" s="149" t="n">
        <v>0.029</v>
      </c>
      <c r="F35" s="148" t="n">
        <v>251.6</v>
      </c>
    </row>
    <row r="36" ht="18" customHeight="1" s="120">
      <c r="A36" s="21" t="n">
        <v>19</v>
      </c>
      <c r="B36" s="148" t="n">
        <v>62.7</v>
      </c>
      <c r="C36" s="148" t="n">
        <v>3.466</v>
      </c>
      <c r="D36" s="148" t="n">
        <v>775.5</v>
      </c>
      <c r="E36" s="149" t="n">
        <v>0.027</v>
      </c>
      <c r="F36" s="148" t="n">
        <v>255.3</v>
      </c>
    </row>
    <row r="37" ht="18" customHeight="1" s="120">
      <c r="A37" s="21" t="n">
        <v>20</v>
      </c>
      <c r="B37" s="148" t="n">
        <v>64.09999999999999</v>
      </c>
      <c r="C37" s="148" t="n">
        <v>3.455</v>
      </c>
      <c r="D37" s="148" t="n">
        <v>777.9</v>
      </c>
      <c r="E37" s="149" t="n">
        <v>0.026</v>
      </c>
      <c r="F37" s="148" t="n">
        <v>255.3</v>
      </c>
    </row>
    <row r="38" ht="18" customHeight="1" s="120">
      <c r="A38" s="21" t="n">
        <v>21</v>
      </c>
      <c r="B38" s="148" t="n">
        <v>69.40000000000001</v>
      </c>
      <c r="C38" s="148" t="n">
        <v>3.506</v>
      </c>
      <c r="D38" s="148" t="n">
        <v>766.6</v>
      </c>
      <c r="E38" s="149" t="n">
        <v>0.029</v>
      </c>
      <c r="F38" s="148" t="n">
        <v>252.7</v>
      </c>
    </row>
    <row r="39" ht="18" customHeight="1" s="120">
      <c r="A39" s="21" t="n">
        <v>22</v>
      </c>
      <c r="B39" s="148" t="n">
        <v>62.3</v>
      </c>
      <c r="C39" s="148" t="n">
        <v>3.517</v>
      </c>
      <c r="D39" s="148" t="n">
        <v>764.7</v>
      </c>
      <c r="E39" s="149" t="n">
        <v>0.028</v>
      </c>
      <c r="F39" s="148" t="n">
        <v>250.3</v>
      </c>
    </row>
    <row r="40" ht="18" customHeight="1" s="120">
      <c r="A40" s="22" t="inlineStr">
        <is>
          <t>失效数量</t>
        </is>
      </c>
      <c r="B40" s="119" t="n">
        <v>0</v>
      </c>
      <c r="C40" s="124" t="n"/>
      <c r="D40" s="124" t="n"/>
      <c r="E40" s="124" t="n"/>
      <c r="F40" s="122" t="n"/>
    </row>
    <row r="41" ht="18" customHeight="1" s="120">
      <c r="A41" s="23" t="inlineStr">
        <is>
          <t>备注</t>
        </is>
      </c>
      <c r="B41" s="114" t="n"/>
      <c r="C41" s="124" t="n"/>
      <c r="D41" s="124" t="n"/>
      <c r="E41" s="124" t="n"/>
      <c r="F41" s="122" t="n"/>
    </row>
    <row r="42" ht="18" customHeight="1" s="120">
      <c r="A42" s="24" t="inlineStr">
        <is>
          <t>结果</t>
        </is>
      </c>
      <c r="B42" s="115">
        <f>IF(B40&gt;=1,"REJ","PASS")</f>
        <v/>
      </c>
      <c r="C42" s="152" t="n"/>
      <c r="D42" s="152" t="n"/>
      <c r="E42" s="152" t="n"/>
      <c r="F42" s="153" t="n"/>
    </row>
  </sheetData>
  <mergeCells count="9">
    <mergeCell ref="A4:B4"/>
    <mergeCell ref="B7:F7"/>
    <mergeCell ref="B42:F42"/>
    <mergeCell ref="A1:F2"/>
    <mergeCell ref="A5:B5"/>
    <mergeCell ref="A10:A11"/>
    <mergeCell ref="A3:F3"/>
    <mergeCell ref="B40:F40"/>
    <mergeCell ref="B41:F41"/>
  </mergeCells>
  <conditionalFormatting sqref="B40:F40">
    <cfRule type="cellIs" priority="6" operator="greaterThan" dxfId="0">
      <formula>0</formula>
    </cfRule>
    <cfRule type="cellIs" priority="7" operator="greaterThan" dxfId="4">
      <formula>0</formula>
    </cfRule>
    <cfRule type="cellIs" priority="10" operator="greaterThan" dxfId="4">
      <formula>1</formula>
    </cfRule>
  </conditionalFormatting>
  <conditionalFormatting sqref="B42:F42">
    <cfRule type="containsText" priority="1" operator="containsText" dxfId="3" text="REJ">
      <formula>NOT(ISERROR(SEARCH("REJ",B42)))</formula>
    </cfRule>
    <cfRule type="containsText" priority="2" operator="containsText" dxfId="2" text="REJ">
      <formula>NOT(ISERROR(SEARCH("REJ",B42)))</formula>
    </cfRule>
    <cfRule type="containsText" priority="3" operator="containsText" dxfId="1" text="REJ">
      <formula>NOT(ISERROR(SEARCH("REJ",B42)))</formula>
    </cfRule>
    <cfRule type="containsText" priority="4" operator="containsText" text="REJ">
      <formula>NOT(ISERROR(SEARCH("REJ",B42)))</formula>
    </cfRule>
    <cfRule type="containsText" priority="5" operator="containsText" dxfId="0" text="REJ">
      <formula>NOT(ISERROR(SEARCH("REJ",B42)))</formula>
    </cfRule>
  </conditionalFormatting>
  <pageMargins left="0.75" right="0.75" top="1" bottom="1" header="0.511805555555556" footer="0.511805555555556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gm-zhou</dc:creator>
  <dcterms:created xsi:type="dcterms:W3CDTF">2006-07-03T02:30:00Z</dcterms:created>
  <dcterms:modified xsi:type="dcterms:W3CDTF">2025-08-14T01:31:09Z</dcterms:modified>
  <cp:lastModifiedBy>穆羲 李</cp:lastModifiedBy>
  <cp:lastPrinted>2009-02-02T07:14:00Z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2052-12.1.0.19302</vt:lpwstr>
  </property>
  <property name="ICV" fmtid="{D5CDD505-2E9C-101B-9397-08002B2CF9AE}" pid="3">
    <vt:lpwstr>EE424A61E81D40518A689698A40ED0A4_13</vt:lpwstr>
  </property>
</Properties>
</file>